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2016E\Shared Folders\Közös\TESTÜLETI ANYAGOK\2019. TESTÜLETI JKV. SZÁR\2019.05.30. jkv. (SZKÖ)\"/>
    </mc:Choice>
  </mc:AlternateContent>
  <xr:revisionPtr revIDLastSave="0" documentId="13_ncr:1_{07A30801-AA48-4DD5-9F94-86065EFF894E}" xr6:coauthVersionLast="43" xr6:coauthVersionMax="43" xr10:uidLastSave="{00000000-0000-0000-0000-000000000000}"/>
  <bookViews>
    <workbookView xWindow="-120" yWindow="-120" windowWidth="29040" windowHeight="15990" tabRatio="913" xr2:uid="{00000000-000D-0000-FFFF-FFFF00000000}"/>
  </bookViews>
  <sheets>
    <sheet name="Összesítő" sheetId="98" r:id="rId1"/>
    <sheet name="Szár össz" sheetId="69" r:id="rId2"/>
    <sheet name="Bevételek" sheetId="68" r:id="rId3"/>
    <sheet name="Kiadások" sheetId="66" r:id="rId4"/>
    <sheet name="Igazgatás" sheetId="78" r:id="rId5"/>
    <sheet name="Informatikai fejl." sheetId="108" r:id="rId6"/>
    <sheet name="Községgazd" sheetId="83" r:id="rId7"/>
    <sheet name="Vagyongazd" sheetId="84" r:id="rId8"/>
    <sheet name="Közfoglalkoztatás" sheetId="86" r:id="rId9"/>
    <sheet name="Közút" sheetId="81" state="hidden" r:id="rId10"/>
    <sheet name="Környezetvédelem" sheetId="87" r:id="rId11"/>
    <sheet name="Egészségügy" sheetId="88" r:id="rId12"/>
    <sheet name="Sport" sheetId="82" r:id="rId13"/>
    <sheet name="Támogatás" sheetId="79" r:id="rId14"/>
    <sheet name="Közművelődés" sheetId="80" r:id="rId15"/>
    <sheet name="Hivatal össz" sheetId="89" r:id="rId16"/>
    <sheet name="Hivatal be" sheetId="90" r:id="rId17"/>
    <sheet name="Hivatal ki" sheetId="92" r:id="rId18"/>
    <sheet name="Óvoda össz" sheetId="93" r:id="rId19"/>
    <sheet name="Óvoda be" sheetId="94" r:id="rId20"/>
    <sheet name="Óvoda ki" sheetId="96" r:id="rId21"/>
  </sheets>
  <externalReferences>
    <externalReference r:id="rId22"/>
  </externalReferences>
  <definedNames>
    <definedName name="_xlnm.Print_Area" localSheetId="2">Bevételek!$B$1:$AR$281</definedName>
    <definedName name="_xlnm.Print_Area" localSheetId="11">Egészségügy!$B$1:$R$287</definedName>
    <definedName name="_xlnm.Print_Area" localSheetId="16">'Hivatal be'!$B$1:$AC$250</definedName>
    <definedName name="_xlnm.Print_Area" localSheetId="17">'Hivatal ki'!$B$1:$AB$269</definedName>
    <definedName name="_xlnm.Print_Area" localSheetId="4">Igazgatás!$B$1:$O$304</definedName>
    <definedName name="_xlnm.Print_Area" localSheetId="5">'Informatikai fejl.'!$B$1:$O$254</definedName>
    <definedName name="_xlnm.Print_Area" localSheetId="3">Kiadások!$B$1:$AB$256</definedName>
    <definedName name="_xlnm.Print_Area" localSheetId="10">Környezetvédelem!$B$1:$R$259</definedName>
    <definedName name="_xlnm.Print_Area" localSheetId="8">Közfoglalkoztatás!$B$1:$O$255</definedName>
    <definedName name="_xlnm.Print_Area" localSheetId="14">Közművelődés!$B$1:$Q$258</definedName>
    <definedName name="_xlnm.Print_Area" localSheetId="9">Közút!$B$1:$AB$255</definedName>
    <definedName name="_xlnm.Print_Area" localSheetId="6">Községgazd!$B$1:$R$269</definedName>
    <definedName name="_xlnm.Print_Area" localSheetId="19">'Óvoda be'!$B$1:$AE$255</definedName>
    <definedName name="_xlnm.Print_Area" localSheetId="20">'Óvoda ki'!$B$1:$AG$266</definedName>
    <definedName name="_xlnm.Print_Area" localSheetId="12">Sport!$B$1:$O$259</definedName>
    <definedName name="_xlnm.Print_Area" localSheetId="1">'Szár össz'!$A$1:$U$23</definedName>
    <definedName name="_xlnm.Print_Area" localSheetId="13">Támogatás!$B$1:$X$278</definedName>
    <definedName name="_xlnm.Print_Area" localSheetId="7">Vagyongazd!$B$1:$O$258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45" i="66" l="1"/>
  <c r="M145" i="79"/>
  <c r="M144" i="79"/>
  <c r="M142" i="79"/>
  <c r="M140" i="79"/>
  <c r="M139" i="79"/>
  <c r="M138" i="79"/>
  <c r="M137" i="79"/>
  <c r="M136" i="79"/>
  <c r="M135" i="79"/>
  <c r="M134" i="79"/>
  <c r="M133" i="79"/>
  <c r="M132" i="79"/>
  <c r="M131" i="79"/>
  <c r="M130" i="79"/>
  <c r="M129" i="79"/>
  <c r="M128" i="79"/>
  <c r="M127" i="79"/>
  <c r="M125" i="79"/>
  <c r="M124" i="79"/>
  <c r="M122" i="79"/>
  <c r="M121" i="79"/>
  <c r="M120" i="79"/>
  <c r="M119" i="79"/>
  <c r="M118" i="79"/>
  <c r="M117" i="79"/>
  <c r="M116" i="79"/>
  <c r="M115" i="79"/>
  <c r="M114" i="79"/>
  <c r="M113" i="79"/>
  <c r="M111" i="79"/>
  <c r="M110" i="79"/>
  <c r="M109" i="79"/>
  <c r="M108" i="79"/>
  <c r="M107" i="79"/>
  <c r="M106" i="79"/>
  <c r="M105" i="79"/>
  <c r="M104" i="79"/>
  <c r="M103" i="79"/>
  <c r="M102" i="79"/>
  <c r="M100" i="79"/>
  <c r="M99" i="79"/>
  <c r="M98" i="79"/>
  <c r="M97" i="79"/>
  <c r="M96" i="79"/>
  <c r="M95" i="79"/>
  <c r="M94" i="79"/>
  <c r="M93" i="79"/>
  <c r="M92" i="79"/>
  <c r="M91" i="79"/>
  <c r="M89" i="79"/>
  <c r="M88" i="79"/>
  <c r="M87" i="79"/>
  <c r="M86" i="79"/>
  <c r="M84" i="79"/>
  <c r="M83" i="79"/>
  <c r="M80" i="79"/>
  <c r="M79" i="79"/>
  <c r="M78" i="79"/>
  <c r="M77" i="79"/>
  <c r="M76" i="79"/>
  <c r="M75" i="79"/>
  <c r="M74" i="79"/>
  <c r="M72" i="79"/>
  <c r="M71" i="79"/>
  <c r="M69" i="79"/>
  <c r="M68" i="79"/>
  <c r="M67" i="79"/>
  <c r="M65" i="79"/>
  <c r="M64" i="79"/>
  <c r="M63" i="79"/>
  <c r="M62" i="79"/>
  <c r="M61" i="79"/>
  <c r="M60" i="79"/>
  <c r="M58" i="79"/>
  <c r="M57" i="79"/>
  <c r="M55" i="79"/>
  <c r="M54" i="79"/>
  <c r="M52" i="79"/>
  <c r="M51" i="79"/>
  <c r="M49" i="79"/>
  <c r="M48" i="79"/>
  <c r="M47" i="79"/>
  <c r="M46" i="79"/>
  <c r="M44" i="79"/>
  <c r="M43" i="79"/>
  <c r="M42" i="79"/>
  <c r="M41" i="79"/>
  <c r="M39" i="79"/>
  <c r="M38" i="79"/>
  <c r="M36" i="79"/>
  <c r="M35" i="79"/>
  <c r="M34" i="79"/>
  <c r="M31" i="79"/>
  <c r="M30" i="79"/>
  <c r="M29" i="79"/>
  <c r="M28" i="79"/>
  <c r="M27" i="79"/>
  <c r="M26" i="79"/>
  <c r="M25" i="79"/>
  <c r="M23" i="79"/>
  <c r="M22" i="79"/>
  <c r="M21" i="79"/>
  <c r="M19" i="79"/>
  <c r="M18" i="79"/>
  <c r="M17" i="79"/>
  <c r="M16" i="79"/>
  <c r="M15" i="79"/>
  <c r="M14" i="79"/>
  <c r="M13" i="79"/>
  <c r="M12" i="79"/>
  <c r="M11" i="79"/>
  <c r="M10" i="79"/>
  <c r="M9" i="79"/>
  <c r="M8" i="79"/>
  <c r="M7" i="79"/>
  <c r="M258" i="87"/>
  <c r="M257" i="87"/>
  <c r="M256" i="87"/>
  <c r="M255" i="87"/>
  <c r="M254" i="87"/>
  <c r="M253" i="87"/>
  <c r="M252" i="87"/>
  <c r="M250" i="87"/>
  <c r="M249" i="87"/>
  <c r="M247" i="87"/>
  <c r="M246" i="87"/>
  <c r="M245" i="87"/>
  <c r="M244" i="87"/>
  <c r="M243" i="87"/>
  <c r="M242" i="87"/>
  <c r="M241" i="87"/>
  <c r="M240" i="87"/>
  <c r="M239" i="87"/>
  <c r="M238" i="87"/>
  <c r="M237" i="87"/>
  <c r="M236" i="87"/>
  <c r="M234" i="87"/>
  <c r="M233" i="87"/>
  <c r="M232" i="87"/>
  <c r="M228" i="87"/>
  <c r="M227" i="87"/>
  <c r="M226" i="87"/>
  <c r="M225" i="87"/>
  <c r="M224" i="87"/>
  <c r="M223" i="87"/>
  <c r="M222" i="87"/>
  <c r="M221" i="87"/>
  <c r="M220" i="87"/>
  <c r="M219" i="87"/>
  <c r="M217" i="87"/>
  <c r="M216" i="87"/>
  <c r="M215" i="87"/>
  <c r="M214" i="87"/>
  <c r="M213" i="87"/>
  <c r="M212" i="87"/>
  <c r="M211" i="87"/>
  <c r="M210" i="87"/>
  <c r="M209" i="87"/>
  <c r="M208" i="87"/>
  <c r="M207" i="87"/>
  <c r="M206" i="87"/>
  <c r="M205" i="87"/>
  <c r="M203" i="87"/>
  <c r="M202" i="87"/>
  <c r="M200" i="87"/>
  <c r="M199" i="87"/>
  <c r="M198" i="87"/>
  <c r="M197" i="87"/>
  <c r="M196" i="87"/>
  <c r="M195" i="87"/>
  <c r="M194" i="87"/>
  <c r="M193" i="87"/>
  <c r="M192" i="87"/>
  <c r="M191" i="87"/>
  <c r="M189" i="87"/>
  <c r="M188" i="87"/>
  <c r="M187" i="87"/>
  <c r="M186" i="87"/>
  <c r="M185" i="87"/>
  <c r="M184" i="87"/>
  <c r="M183" i="87"/>
  <c r="M182" i="87"/>
  <c r="M181" i="87"/>
  <c r="M180" i="87"/>
  <c r="M178" i="87"/>
  <c r="M177" i="87"/>
  <c r="M176" i="87"/>
  <c r="M175" i="87"/>
  <c r="M174" i="87"/>
  <c r="M173" i="87"/>
  <c r="M172" i="87"/>
  <c r="M171" i="87"/>
  <c r="M170" i="87"/>
  <c r="M169" i="87"/>
  <c r="M167" i="87"/>
  <c r="M165" i="87"/>
  <c r="M164" i="87"/>
  <c r="M163" i="87"/>
  <c r="M162" i="87"/>
  <c r="M160" i="87"/>
  <c r="M159" i="87"/>
  <c r="M158" i="87"/>
  <c r="M157" i="87"/>
  <c r="M156" i="87"/>
  <c r="M155" i="87"/>
  <c r="M154" i="87"/>
  <c r="M152" i="87"/>
  <c r="M150" i="87"/>
  <c r="M149" i="87"/>
  <c r="M147" i="87"/>
  <c r="M146" i="87"/>
  <c r="M145" i="87"/>
  <c r="M144" i="87"/>
  <c r="M143" i="87"/>
  <c r="M142" i="87"/>
  <c r="M141" i="87"/>
  <c r="M140" i="87"/>
  <c r="M139" i="87"/>
  <c r="M138" i="87"/>
  <c r="M136" i="87"/>
  <c r="M135" i="87"/>
  <c r="M134" i="87"/>
  <c r="M133" i="87"/>
  <c r="M132" i="87"/>
  <c r="M131" i="87"/>
  <c r="M130" i="87"/>
  <c r="M129" i="87"/>
  <c r="M128" i="87"/>
  <c r="M127" i="87"/>
  <c r="M126" i="87"/>
  <c r="M125" i="87"/>
  <c r="M124" i="87"/>
  <c r="M123" i="87"/>
  <c r="M121" i="87"/>
  <c r="M120" i="87"/>
  <c r="M118" i="87"/>
  <c r="M117" i="87"/>
  <c r="M116" i="87"/>
  <c r="M115" i="87"/>
  <c r="M114" i="87"/>
  <c r="M113" i="87"/>
  <c r="M112" i="87"/>
  <c r="M111" i="87"/>
  <c r="M110" i="87"/>
  <c r="M109" i="87"/>
  <c r="M107" i="87"/>
  <c r="M106" i="87"/>
  <c r="M105" i="87"/>
  <c r="M104" i="87"/>
  <c r="M103" i="87"/>
  <c r="M102" i="87"/>
  <c r="M101" i="87"/>
  <c r="M100" i="87"/>
  <c r="M99" i="87"/>
  <c r="M98" i="87"/>
  <c r="M96" i="87"/>
  <c r="M95" i="87"/>
  <c r="M94" i="87"/>
  <c r="M93" i="87"/>
  <c r="M92" i="87"/>
  <c r="M91" i="87"/>
  <c r="M90" i="87"/>
  <c r="M89" i="87"/>
  <c r="M88" i="87"/>
  <c r="M87" i="87"/>
  <c r="M85" i="87"/>
  <c r="M84" i="87"/>
  <c r="M83" i="87"/>
  <c r="M82" i="87"/>
  <c r="M80" i="87"/>
  <c r="M79" i="87"/>
  <c r="M76" i="87"/>
  <c r="M75" i="87"/>
  <c r="M74" i="87"/>
  <c r="M73" i="87"/>
  <c r="M71" i="87"/>
  <c r="M70" i="87"/>
  <c r="M69" i="87"/>
  <c r="M67" i="87"/>
  <c r="M66" i="87"/>
  <c r="M65" i="87"/>
  <c r="M64" i="87"/>
  <c r="M63" i="87"/>
  <c r="M62" i="87"/>
  <c r="M60" i="87"/>
  <c r="M59" i="87"/>
  <c r="M58" i="87"/>
  <c r="M57" i="87"/>
  <c r="M56" i="87"/>
  <c r="M55" i="87"/>
  <c r="M52" i="87"/>
  <c r="M51" i="87"/>
  <c r="M49" i="87"/>
  <c r="M48" i="87"/>
  <c r="M47" i="87"/>
  <c r="M46" i="87"/>
  <c r="M44" i="87"/>
  <c r="M43" i="87"/>
  <c r="M42" i="87"/>
  <c r="M41" i="87"/>
  <c r="M39" i="87"/>
  <c r="M38" i="87"/>
  <c r="M36" i="87"/>
  <c r="M35" i="87"/>
  <c r="M34" i="87"/>
  <c r="M31" i="87"/>
  <c r="M30" i="87"/>
  <c r="M29" i="87"/>
  <c r="M28" i="87"/>
  <c r="M27" i="87"/>
  <c r="M26" i="87"/>
  <c r="M25" i="87"/>
  <c r="M277" i="79"/>
  <c r="M276" i="79"/>
  <c r="M275" i="79"/>
  <c r="M274" i="79"/>
  <c r="M273" i="79"/>
  <c r="M272" i="79"/>
  <c r="M271" i="79"/>
  <c r="M269" i="79"/>
  <c r="M268" i="79"/>
  <c r="M266" i="79"/>
  <c r="M265" i="79"/>
  <c r="M264" i="79"/>
  <c r="M263" i="79"/>
  <c r="M262" i="79"/>
  <c r="M261" i="79"/>
  <c r="M260" i="79"/>
  <c r="M258" i="79"/>
  <c r="M257" i="79"/>
  <c r="M254" i="79"/>
  <c r="M253" i="79"/>
  <c r="M252" i="79"/>
  <c r="M251" i="79"/>
  <c r="M250" i="79"/>
  <c r="M249" i="79"/>
  <c r="M248" i="79"/>
  <c r="M247" i="79"/>
  <c r="M245" i="79"/>
  <c r="M244" i="79"/>
  <c r="M243" i="79"/>
  <c r="M239" i="79"/>
  <c r="M238" i="79"/>
  <c r="M237" i="79"/>
  <c r="M236" i="79"/>
  <c r="M235" i="79"/>
  <c r="M234" i="79"/>
  <c r="M233" i="79"/>
  <c r="M232" i="79"/>
  <c r="M231" i="79"/>
  <c r="M230" i="79"/>
  <c r="M228" i="79"/>
  <c r="M227" i="79"/>
  <c r="M226" i="79"/>
  <c r="M225" i="79"/>
  <c r="M224" i="79"/>
  <c r="M223" i="79"/>
  <c r="M222" i="79"/>
  <c r="M221" i="79"/>
  <c r="M220" i="79"/>
  <c r="M219" i="79"/>
  <c r="M218" i="79"/>
  <c r="M217" i="79"/>
  <c r="M216" i="79"/>
  <c r="M214" i="79"/>
  <c r="M213" i="79"/>
  <c r="M211" i="79"/>
  <c r="M210" i="79"/>
  <c r="M209" i="79"/>
  <c r="M208" i="79"/>
  <c r="M207" i="79"/>
  <c r="M206" i="79"/>
  <c r="M205" i="79"/>
  <c r="M204" i="79"/>
  <c r="M203" i="79"/>
  <c r="M202" i="79"/>
  <c r="M200" i="79"/>
  <c r="M199" i="79"/>
  <c r="M198" i="79"/>
  <c r="M197" i="79"/>
  <c r="M196" i="79"/>
  <c r="M195" i="79"/>
  <c r="M194" i="79"/>
  <c r="M193" i="79"/>
  <c r="M192" i="79"/>
  <c r="M191" i="79"/>
  <c r="M189" i="79"/>
  <c r="M188" i="79"/>
  <c r="M187" i="79"/>
  <c r="M186" i="79"/>
  <c r="M185" i="79"/>
  <c r="M184" i="79"/>
  <c r="M183" i="79"/>
  <c r="M182" i="79"/>
  <c r="M181" i="79"/>
  <c r="M180" i="79"/>
  <c r="M178" i="79"/>
  <c r="M176" i="79"/>
  <c r="M175" i="79"/>
  <c r="M174" i="79"/>
  <c r="M173" i="79"/>
  <c r="M171" i="79"/>
  <c r="M170" i="79"/>
  <c r="M169" i="79"/>
  <c r="M168" i="79"/>
  <c r="M167" i="79"/>
  <c r="M166" i="79"/>
  <c r="M165" i="79"/>
  <c r="M163" i="79"/>
  <c r="M161" i="79"/>
  <c r="M160" i="79"/>
  <c r="M159" i="79"/>
  <c r="M158" i="79"/>
  <c r="M157" i="79"/>
  <c r="M156" i="79"/>
  <c r="M155" i="79"/>
  <c r="M154" i="79"/>
  <c r="M153" i="79"/>
  <c r="M152" i="79"/>
  <c r="M151" i="79"/>
  <c r="M150" i="79"/>
  <c r="M149" i="79"/>
  <c r="M148" i="79"/>
  <c r="M147" i="79"/>
  <c r="O210" i="78"/>
  <c r="M208" i="78"/>
  <c r="O209" i="78"/>
  <c r="O207" i="78"/>
  <c r="O206" i="78"/>
  <c r="O205" i="78"/>
  <c r="M203" i="78"/>
  <c r="M199" i="78"/>
  <c r="O200" i="78"/>
  <c r="O201" i="78"/>
  <c r="M194" i="78"/>
  <c r="O196" i="78"/>
  <c r="O195" i="78"/>
  <c r="O150" i="80" l="1"/>
  <c r="O55" i="80"/>
  <c r="O38" i="80"/>
  <c r="M159" i="80"/>
  <c r="O159" i="80" s="1"/>
  <c r="M156" i="80"/>
  <c r="O156" i="80" s="1"/>
  <c r="M57" i="80"/>
  <c r="O57" i="80" s="1"/>
  <c r="M54" i="80"/>
  <c r="M53" i="80" s="1"/>
  <c r="M52" i="80"/>
  <c r="M51" i="80"/>
  <c r="M50" i="80"/>
  <c r="M49" i="80"/>
  <c r="O49" i="80" s="1"/>
  <c r="M44" i="80"/>
  <c r="O44" i="80" s="1"/>
  <c r="M43" i="80"/>
  <c r="O43" i="80" s="1"/>
  <c r="M41" i="80"/>
  <c r="O41" i="80" s="1"/>
  <c r="M39" i="80"/>
  <c r="O39" i="80" s="1"/>
  <c r="M38" i="80"/>
  <c r="M35" i="80"/>
  <c r="O35" i="80" s="1"/>
  <c r="M34" i="80"/>
  <c r="O34" i="80" s="1"/>
  <c r="M25" i="80"/>
  <c r="O25" i="80" s="1"/>
  <c r="M8" i="80"/>
  <c r="M7" i="80"/>
  <c r="O7" i="80" s="1"/>
  <c r="Q150" i="80"/>
  <c r="P150" i="80"/>
  <c r="M150" i="80" s="1"/>
  <c r="Q33" i="80"/>
  <c r="P33" i="80"/>
  <c r="Q37" i="80"/>
  <c r="P37" i="80"/>
  <c r="Q40" i="80"/>
  <c r="P40" i="80"/>
  <c r="M40" i="80" s="1"/>
  <c r="O40" i="80" s="1"/>
  <c r="Q53" i="80"/>
  <c r="Q56" i="80"/>
  <c r="Q24" i="80"/>
  <c r="P24" i="80"/>
  <c r="Q6" i="80"/>
  <c r="Q5" i="80" s="1"/>
  <c r="P6" i="80"/>
  <c r="P5" i="80" s="1"/>
  <c r="M5" i="80" s="1"/>
  <c r="O5" i="80" s="1"/>
  <c r="T164" i="79"/>
  <c r="T162" i="79" s="1"/>
  <c r="T278" i="79" s="1"/>
  <c r="U164" i="79"/>
  <c r="U162" i="79"/>
  <c r="U6" i="79"/>
  <c r="U5" i="79" s="1"/>
  <c r="M33" i="82"/>
  <c r="M57" i="82"/>
  <c r="M161" i="82"/>
  <c r="M151" i="82"/>
  <c r="M40" i="82"/>
  <c r="M24" i="82"/>
  <c r="M20" i="82"/>
  <c r="M6" i="82"/>
  <c r="M286" i="88"/>
  <c r="M285" i="88"/>
  <c r="M284" i="88"/>
  <c r="M283" i="88"/>
  <c r="M282" i="88"/>
  <c r="M281" i="88"/>
  <c r="M280" i="88"/>
  <c r="M278" i="88"/>
  <c r="M277" i="88"/>
  <c r="M275" i="88"/>
  <c r="M274" i="88"/>
  <c r="M273" i="88"/>
  <c r="M272" i="88"/>
  <c r="M271" i="88"/>
  <c r="M270" i="88"/>
  <c r="M269" i="88"/>
  <c r="M268" i="88"/>
  <c r="M267" i="88"/>
  <c r="M266" i="88"/>
  <c r="M265" i="88"/>
  <c r="M264" i="88"/>
  <c r="M262" i="88"/>
  <c r="M261" i="88"/>
  <c r="M260" i="88"/>
  <c r="M256" i="88"/>
  <c r="M255" i="88"/>
  <c r="M254" i="88"/>
  <c r="M253" i="88"/>
  <c r="M252" i="88"/>
  <c r="M251" i="88"/>
  <c r="M250" i="88"/>
  <c r="M249" i="88"/>
  <c r="M248" i="88"/>
  <c r="M247" i="88"/>
  <c r="M245" i="88"/>
  <c r="M244" i="88"/>
  <c r="M243" i="88"/>
  <c r="M242" i="88"/>
  <c r="M241" i="88"/>
  <c r="M240" i="88"/>
  <c r="M239" i="88"/>
  <c r="M238" i="88"/>
  <c r="M237" i="88"/>
  <c r="M236" i="88"/>
  <c r="M235" i="88"/>
  <c r="M234" i="88"/>
  <c r="M233" i="88"/>
  <c r="M231" i="88"/>
  <c r="M230" i="88"/>
  <c r="M228" i="88"/>
  <c r="M227" i="88"/>
  <c r="M226" i="88"/>
  <c r="M225" i="88"/>
  <c r="M224" i="88"/>
  <c r="M223" i="88"/>
  <c r="M222" i="88"/>
  <c r="M221" i="88"/>
  <c r="M220" i="88"/>
  <c r="M219" i="88"/>
  <c r="M217" i="88"/>
  <c r="M216" i="88"/>
  <c r="M215" i="88"/>
  <c r="M214" i="88"/>
  <c r="M213" i="88"/>
  <c r="M212" i="88"/>
  <c r="M211" i="88"/>
  <c r="M210" i="88"/>
  <c r="M209" i="88"/>
  <c r="M208" i="88"/>
  <c r="M206" i="88"/>
  <c r="M205" i="88"/>
  <c r="M204" i="88"/>
  <c r="M203" i="88"/>
  <c r="M202" i="88"/>
  <c r="M201" i="88"/>
  <c r="M200" i="88"/>
  <c r="M199" i="88"/>
  <c r="M198" i="88"/>
  <c r="M197" i="88"/>
  <c r="M195" i="88"/>
  <c r="M193" i="88"/>
  <c r="M192" i="88"/>
  <c r="M191" i="88"/>
  <c r="M190" i="88"/>
  <c r="M188" i="88"/>
  <c r="M187" i="88"/>
  <c r="M186" i="88"/>
  <c r="M185" i="88"/>
  <c r="M184" i="88"/>
  <c r="M183" i="88"/>
  <c r="M182" i="88"/>
  <c r="M180" i="88"/>
  <c r="M178" i="88"/>
  <c r="M177" i="88"/>
  <c r="M176" i="88"/>
  <c r="M175" i="88"/>
  <c r="M174" i="88"/>
  <c r="M173" i="88"/>
  <c r="M172" i="88"/>
  <c r="M171" i="88"/>
  <c r="M170" i="88"/>
  <c r="M169" i="88"/>
  <c r="M168" i="88"/>
  <c r="M166" i="88"/>
  <c r="M165" i="88"/>
  <c r="M164" i="88"/>
  <c r="M163" i="88"/>
  <c r="M162" i="88"/>
  <c r="M161" i="88"/>
  <c r="M160" i="88"/>
  <c r="M159" i="88"/>
  <c r="M158" i="88"/>
  <c r="M157" i="88"/>
  <c r="M156" i="88"/>
  <c r="M155" i="88"/>
  <c r="M154" i="88"/>
  <c r="M153" i="88"/>
  <c r="M151" i="88"/>
  <c r="M150" i="88"/>
  <c r="M148" i="88"/>
  <c r="M147" i="88"/>
  <c r="M146" i="88"/>
  <c r="M145" i="88"/>
  <c r="M144" i="88"/>
  <c r="M143" i="88"/>
  <c r="M142" i="88"/>
  <c r="M141" i="88"/>
  <c r="M140" i="88"/>
  <c r="M139" i="88"/>
  <c r="M137" i="88"/>
  <c r="M136" i="88"/>
  <c r="M135" i="88"/>
  <c r="M134" i="88"/>
  <c r="M133" i="88"/>
  <c r="M132" i="88"/>
  <c r="M131" i="88"/>
  <c r="M130" i="88"/>
  <c r="M129" i="88"/>
  <c r="M128" i="88"/>
  <c r="M126" i="88"/>
  <c r="M125" i="88"/>
  <c r="M124" i="88"/>
  <c r="M123" i="88"/>
  <c r="M122" i="88"/>
  <c r="M121" i="88"/>
  <c r="M120" i="88"/>
  <c r="M119" i="88"/>
  <c r="M118" i="88"/>
  <c r="M117" i="88"/>
  <c r="M115" i="88"/>
  <c r="M114" i="88"/>
  <c r="M113" i="88"/>
  <c r="M112" i="88"/>
  <c r="M110" i="88"/>
  <c r="M109" i="88"/>
  <c r="M106" i="88"/>
  <c r="M105" i="88"/>
  <c r="M104" i="88"/>
  <c r="M103" i="88"/>
  <c r="M101" i="88"/>
  <c r="M100" i="88"/>
  <c r="M99" i="88"/>
  <c r="M97" i="88"/>
  <c r="M96" i="88"/>
  <c r="M95" i="88"/>
  <c r="M94" i="88"/>
  <c r="M93" i="88"/>
  <c r="M92" i="88"/>
  <c r="M90" i="88"/>
  <c r="M89" i="88"/>
  <c r="M88" i="88"/>
  <c r="M86" i="88"/>
  <c r="M85" i="88"/>
  <c r="M84" i="88"/>
  <c r="M83" i="88"/>
  <c r="M82" i="88"/>
  <c r="M81" i="88"/>
  <c r="M78" i="88"/>
  <c r="M77" i="88"/>
  <c r="M75" i="88"/>
  <c r="M74" i="88"/>
  <c r="M73" i="88"/>
  <c r="M71" i="88"/>
  <c r="M70" i="88"/>
  <c r="M69" i="88"/>
  <c r="M66" i="88"/>
  <c r="M65" i="88"/>
  <c r="M64" i="88"/>
  <c r="M62" i="88"/>
  <c r="M61" i="88"/>
  <c r="M60" i="88"/>
  <c r="M58" i="88"/>
  <c r="M57" i="88"/>
  <c r="M56" i="88"/>
  <c r="M55" i="88"/>
  <c r="M54" i="88"/>
  <c r="M51" i="88"/>
  <c r="M50" i="88"/>
  <c r="M48" i="88"/>
  <c r="M47" i="88"/>
  <c r="M46" i="88"/>
  <c r="M45" i="88"/>
  <c r="M43" i="88"/>
  <c r="M40" i="88"/>
  <c r="M39" i="88"/>
  <c r="M38" i="88"/>
  <c r="M37" i="88"/>
  <c r="M36" i="88"/>
  <c r="M35" i="88"/>
  <c r="M34" i="88"/>
  <c r="M33" i="88"/>
  <c r="M32" i="88"/>
  <c r="M29" i="88"/>
  <c r="M28" i="88"/>
  <c r="M27" i="88"/>
  <c r="M25" i="88"/>
  <c r="M24" i="88"/>
  <c r="M23" i="88"/>
  <c r="M22" i="88"/>
  <c r="M21" i="88"/>
  <c r="M20" i="88"/>
  <c r="M19" i="88"/>
  <c r="M18" i="88"/>
  <c r="M17" i="88"/>
  <c r="M16" i="88"/>
  <c r="M15" i="88"/>
  <c r="M14" i="88"/>
  <c r="M13" i="88"/>
  <c r="M12" i="88"/>
  <c r="M10" i="88"/>
  <c r="M9" i="88"/>
  <c r="M8" i="88"/>
  <c r="R68" i="88"/>
  <c r="Q7" i="88"/>
  <c r="P7" i="88"/>
  <c r="M6" i="86"/>
  <c r="M5" i="86" s="1"/>
  <c r="M24" i="86"/>
  <c r="M160" i="84"/>
  <c r="M152" i="84"/>
  <c r="M150" i="84"/>
  <c r="M56" i="84"/>
  <c r="M40" i="84"/>
  <c r="M268" i="83"/>
  <c r="M267" i="83"/>
  <c r="M266" i="83"/>
  <c r="M265" i="83"/>
  <c r="M264" i="83"/>
  <c r="M263" i="83"/>
  <c r="M262" i="83"/>
  <c r="M260" i="83"/>
  <c r="M259" i="83"/>
  <c r="M257" i="83"/>
  <c r="M256" i="83"/>
  <c r="M255" i="83"/>
  <c r="M254" i="83"/>
  <c r="M253" i="83"/>
  <c r="M252" i="83"/>
  <c r="M251" i="83"/>
  <c r="M250" i="83"/>
  <c r="M249" i="83"/>
  <c r="M248" i="83"/>
  <c r="M247" i="83"/>
  <c r="M246" i="83"/>
  <c r="M244" i="83"/>
  <c r="M243" i="83"/>
  <c r="M242" i="83"/>
  <c r="M238" i="83"/>
  <c r="M237" i="83"/>
  <c r="M236" i="83"/>
  <c r="M235" i="83"/>
  <c r="M234" i="83"/>
  <c r="M233" i="83"/>
  <c r="M232" i="83"/>
  <c r="M231" i="83"/>
  <c r="M230" i="83"/>
  <c r="M229" i="83"/>
  <c r="M227" i="83"/>
  <c r="M226" i="83"/>
  <c r="M225" i="83"/>
  <c r="M224" i="83"/>
  <c r="M223" i="83"/>
  <c r="M222" i="83"/>
  <c r="M221" i="83"/>
  <c r="M220" i="83"/>
  <c r="M219" i="83"/>
  <c r="M218" i="83"/>
  <c r="M217" i="83"/>
  <c r="M216" i="83"/>
  <c r="M215" i="83"/>
  <c r="M213" i="83"/>
  <c r="M212" i="83"/>
  <c r="M210" i="83"/>
  <c r="M209" i="83"/>
  <c r="M208" i="83"/>
  <c r="M207" i="83"/>
  <c r="M206" i="83"/>
  <c r="M205" i="83"/>
  <c r="M204" i="83"/>
  <c r="M203" i="83"/>
  <c r="M202" i="83"/>
  <c r="M201" i="83"/>
  <c r="M199" i="83"/>
  <c r="M198" i="83"/>
  <c r="M197" i="83"/>
  <c r="M196" i="83"/>
  <c r="M195" i="83"/>
  <c r="M194" i="83"/>
  <c r="M193" i="83"/>
  <c r="M192" i="83"/>
  <c r="M191" i="83"/>
  <c r="M190" i="83"/>
  <c r="M188" i="83"/>
  <c r="M187" i="83"/>
  <c r="M186" i="83"/>
  <c r="M185" i="83"/>
  <c r="M184" i="83"/>
  <c r="M183" i="83"/>
  <c r="M182" i="83"/>
  <c r="M181" i="83"/>
  <c r="M180" i="83"/>
  <c r="M179" i="83"/>
  <c r="M177" i="83"/>
  <c r="M175" i="83"/>
  <c r="M174" i="83"/>
  <c r="M173" i="83"/>
  <c r="M172" i="83"/>
  <c r="M170" i="83"/>
  <c r="M169" i="83"/>
  <c r="M167" i="83"/>
  <c r="M166" i="83"/>
  <c r="M165" i="83"/>
  <c r="M164" i="83"/>
  <c r="M162" i="83"/>
  <c r="M161" i="83"/>
  <c r="M160" i="83"/>
  <c r="M158" i="83"/>
  <c r="M156" i="83"/>
  <c r="M155" i="83"/>
  <c r="M154" i="83"/>
  <c r="M153" i="83"/>
  <c r="M152" i="83"/>
  <c r="M151" i="83"/>
  <c r="M150" i="83"/>
  <c r="M149" i="83"/>
  <c r="M148" i="83"/>
  <c r="M147" i="83"/>
  <c r="M146" i="83"/>
  <c r="M144" i="83"/>
  <c r="M143" i="83"/>
  <c r="M142" i="83"/>
  <c r="M141" i="83"/>
  <c r="M140" i="83"/>
  <c r="M139" i="83"/>
  <c r="M138" i="83"/>
  <c r="M137" i="83"/>
  <c r="M136" i="83"/>
  <c r="M135" i="83"/>
  <c r="M134" i="83"/>
  <c r="M133" i="83"/>
  <c r="M132" i="83"/>
  <c r="M131" i="83"/>
  <c r="M129" i="83"/>
  <c r="M128" i="83"/>
  <c r="M126" i="83"/>
  <c r="M125" i="83"/>
  <c r="M124" i="83"/>
  <c r="M123" i="83"/>
  <c r="M122" i="83"/>
  <c r="M121" i="83"/>
  <c r="M120" i="83"/>
  <c r="M119" i="83"/>
  <c r="M118" i="83"/>
  <c r="M117" i="83"/>
  <c r="M115" i="83"/>
  <c r="M114" i="83"/>
  <c r="M113" i="83"/>
  <c r="M112" i="83"/>
  <c r="M111" i="83"/>
  <c r="M110" i="83"/>
  <c r="M109" i="83"/>
  <c r="M108" i="83"/>
  <c r="M107" i="83"/>
  <c r="M106" i="83"/>
  <c r="M104" i="83"/>
  <c r="M103" i="83"/>
  <c r="M102" i="83"/>
  <c r="M101" i="83"/>
  <c r="M100" i="83"/>
  <c r="M99" i="83"/>
  <c r="M98" i="83"/>
  <c r="M97" i="83"/>
  <c r="M96" i="83"/>
  <c r="M95" i="83"/>
  <c r="M93" i="83"/>
  <c r="M92" i="83"/>
  <c r="M91" i="83"/>
  <c r="M90" i="83"/>
  <c r="M88" i="83"/>
  <c r="M87" i="83"/>
  <c r="M84" i="83"/>
  <c r="M83" i="83"/>
  <c r="M82" i="83"/>
  <c r="M81" i="83"/>
  <c r="M79" i="83"/>
  <c r="M78" i="83"/>
  <c r="M77" i="83"/>
  <c r="M75" i="83"/>
  <c r="M74" i="83"/>
  <c r="M73" i="83"/>
  <c r="M72" i="83"/>
  <c r="M71" i="83"/>
  <c r="M70" i="83"/>
  <c r="M68" i="83"/>
  <c r="M67" i="83"/>
  <c r="M66" i="83"/>
  <c r="M65" i="83"/>
  <c r="M64" i="83"/>
  <c r="M63" i="83"/>
  <c r="M62" i="83"/>
  <c r="M59" i="83"/>
  <c r="M58" i="83"/>
  <c r="M56" i="83"/>
  <c r="M55" i="83"/>
  <c r="M53" i="83"/>
  <c r="M52" i="83"/>
  <c r="M51" i="83"/>
  <c r="M49" i="83"/>
  <c r="M48" i="83"/>
  <c r="M46" i="83"/>
  <c r="M45" i="83"/>
  <c r="M44" i="83"/>
  <c r="M43" i="83"/>
  <c r="M42" i="83"/>
  <c r="M39" i="83"/>
  <c r="M38" i="83"/>
  <c r="M36" i="83"/>
  <c r="M35" i="83"/>
  <c r="M34" i="83"/>
  <c r="M31" i="83"/>
  <c r="M30" i="83"/>
  <c r="M29" i="83"/>
  <c r="M28" i="83"/>
  <c r="M27" i="83"/>
  <c r="M26" i="83"/>
  <c r="M25" i="83"/>
  <c r="M23" i="83"/>
  <c r="M22" i="83"/>
  <c r="M21" i="83"/>
  <c r="M19" i="83"/>
  <c r="M18" i="83"/>
  <c r="M17" i="83"/>
  <c r="M16" i="83"/>
  <c r="M15" i="83"/>
  <c r="M14" i="83"/>
  <c r="M13" i="83"/>
  <c r="M12" i="83"/>
  <c r="M11" i="83"/>
  <c r="M10" i="83"/>
  <c r="M9" i="83"/>
  <c r="M8" i="83"/>
  <c r="M7" i="83"/>
  <c r="M40" i="108"/>
  <c r="M37" i="108"/>
  <c r="M32" i="108" s="1"/>
  <c r="M146" i="108"/>
  <c r="M52" i="108"/>
  <c r="M6" i="78"/>
  <c r="V151" i="66"/>
  <c r="AB162" i="66"/>
  <c r="AA162" i="66"/>
  <c r="Z162" i="66"/>
  <c r="Y162" i="66"/>
  <c r="X162" i="66"/>
  <c r="W162" i="66"/>
  <c r="U162" i="66"/>
  <c r="T162" i="66"/>
  <c r="S162" i="66"/>
  <c r="R162" i="66"/>
  <c r="Q162" i="66"/>
  <c r="P162" i="66"/>
  <c r="L162" i="66"/>
  <c r="V240" i="66"/>
  <c r="M24" i="80" l="1"/>
  <c r="M33" i="80"/>
  <c r="O33" i="80" s="1"/>
  <c r="M6" i="80"/>
  <c r="O6" i="80" s="1"/>
  <c r="O54" i="80"/>
  <c r="M37" i="80"/>
  <c r="Q32" i="80"/>
  <c r="M32" i="84"/>
  <c r="AB6" i="66"/>
  <c r="W6" i="66"/>
  <c r="P227" i="66"/>
  <c r="P226" i="66" s="1"/>
  <c r="T147" i="66"/>
  <c r="L227" i="66"/>
  <c r="L226" i="66" s="1"/>
  <c r="F227" i="66"/>
  <c r="F226" i="66" s="1"/>
  <c r="L157" i="66"/>
  <c r="L149" i="66"/>
  <c r="F149" i="66"/>
  <c r="F147" i="66"/>
  <c r="L135" i="66"/>
  <c r="F135" i="66"/>
  <c r="L106" i="66"/>
  <c r="L79" i="66"/>
  <c r="F79" i="66"/>
  <c r="L53" i="66"/>
  <c r="F53" i="66"/>
  <c r="L50" i="66"/>
  <c r="F50" i="66"/>
  <c r="L45" i="66"/>
  <c r="F45" i="66"/>
  <c r="F40" i="66" s="1"/>
  <c r="L40" i="66"/>
  <c r="L37" i="66"/>
  <c r="F37" i="66"/>
  <c r="L33" i="66"/>
  <c r="F33" i="66"/>
  <c r="L24" i="66"/>
  <c r="L20" i="66"/>
  <c r="L6" i="66"/>
  <c r="L5" i="66" s="1"/>
  <c r="F6" i="66"/>
  <c r="V150" i="66"/>
  <c r="M150" i="66" s="1"/>
  <c r="AB157" i="66"/>
  <c r="AA157" i="66"/>
  <c r="Z157" i="66"/>
  <c r="Y157" i="66"/>
  <c r="X157" i="66"/>
  <c r="W157" i="66"/>
  <c r="U157" i="66"/>
  <c r="T157" i="66"/>
  <c r="S157" i="66"/>
  <c r="R157" i="66"/>
  <c r="Q157" i="66"/>
  <c r="P157" i="66"/>
  <c r="T149" i="66"/>
  <c r="M135" i="66"/>
  <c r="AB135" i="66"/>
  <c r="AA135" i="66"/>
  <c r="Z135" i="66"/>
  <c r="Y135" i="66"/>
  <c r="X135" i="66"/>
  <c r="W135" i="66"/>
  <c r="U135" i="66"/>
  <c r="T135" i="66"/>
  <c r="S135" i="66"/>
  <c r="R135" i="66"/>
  <c r="Q135" i="66"/>
  <c r="P135" i="66"/>
  <c r="R106" i="66"/>
  <c r="AA79" i="66"/>
  <c r="U79" i="66"/>
  <c r="T79" i="66"/>
  <c r="Y59" i="66"/>
  <c r="W59" i="66"/>
  <c r="Y70" i="66"/>
  <c r="X70" i="66"/>
  <c r="X59" i="66" s="1"/>
  <c r="W70" i="66"/>
  <c r="L32" i="66" l="1"/>
  <c r="L75" i="66"/>
  <c r="F32" i="66"/>
  <c r="M52" i="66"/>
  <c r="M49" i="66"/>
  <c r="M48" i="66"/>
  <c r="M41" i="66"/>
  <c r="M39" i="66"/>
  <c r="M38" i="66"/>
  <c r="M37" i="66" s="1"/>
  <c r="N50" i="66"/>
  <c r="V61" i="66"/>
  <c r="M61" i="66" s="1"/>
  <c r="V51" i="66"/>
  <c r="Y45" i="66"/>
  <c r="Y40" i="66" s="1"/>
  <c r="R45" i="66"/>
  <c r="R40" i="66" s="1"/>
  <c r="Y53" i="66"/>
  <c r="S53" i="66"/>
  <c r="P53" i="66"/>
  <c r="AB50" i="66"/>
  <c r="U50" i="66"/>
  <c r="T50" i="66"/>
  <c r="S50" i="66"/>
  <c r="R50" i="66"/>
  <c r="Q50" i="66"/>
  <c r="P50" i="66"/>
  <c r="AB37" i="66"/>
  <c r="AA37" i="66"/>
  <c r="Z37" i="66"/>
  <c r="Y37" i="66"/>
  <c r="X37" i="66"/>
  <c r="W37" i="66"/>
  <c r="U37" i="66"/>
  <c r="T37" i="66"/>
  <c r="S37" i="66"/>
  <c r="R37" i="66"/>
  <c r="Q37" i="66"/>
  <c r="P37" i="66"/>
  <c r="AB33" i="66"/>
  <c r="AA33" i="66"/>
  <c r="Z33" i="66"/>
  <c r="Y33" i="66"/>
  <c r="X33" i="66"/>
  <c r="W33" i="66"/>
  <c r="U33" i="66"/>
  <c r="T33" i="66"/>
  <c r="S33" i="66"/>
  <c r="R33" i="66"/>
  <c r="Q33" i="66"/>
  <c r="P33" i="66"/>
  <c r="N6" i="66"/>
  <c r="M25" i="66"/>
  <c r="O52" i="66"/>
  <c r="O23" i="66"/>
  <c r="AB24" i="66"/>
  <c r="P24" i="66"/>
  <c r="V241" i="66"/>
  <c r="V225" i="66"/>
  <c r="V161" i="66"/>
  <c r="M161" i="66" s="1"/>
  <c r="V160" i="66"/>
  <c r="M160" i="66" s="1"/>
  <c r="V158" i="66"/>
  <c r="M158" i="66" s="1"/>
  <c r="V157" i="66"/>
  <c r="V156" i="66"/>
  <c r="M156" i="66" s="1"/>
  <c r="V153" i="66"/>
  <c r="M153" i="66" s="1"/>
  <c r="V152" i="66"/>
  <c r="M152" i="66" s="1"/>
  <c r="V138" i="66"/>
  <c r="N138" i="66" s="1"/>
  <c r="V137" i="66"/>
  <c r="V135" i="66"/>
  <c r="V107" i="66"/>
  <c r="M107" i="66" s="1"/>
  <c r="V74" i="66"/>
  <c r="M74" i="66" s="1"/>
  <c r="V73" i="66"/>
  <c r="M73" i="66" s="1"/>
  <c r="V54" i="66"/>
  <c r="M54" i="66" s="1"/>
  <c r="V52" i="66"/>
  <c r="V49" i="66"/>
  <c r="V48" i="66"/>
  <c r="V43" i="66"/>
  <c r="M43" i="66" s="1"/>
  <c r="V41" i="66"/>
  <c r="V39" i="66"/>
  <c r="V38" i="66"/>
  <c r="V35" i="66"/>
  <c r="M35" i="66" s="1"/>
  <c r="V34" i="66"/>
  <c r="M34" i="66" s="1"/>
  <c r="V25" i="66"/>
  <c r="V23" i="66"/>
  <c r="V19" i="66"/>
  <c r="M19" i="66" s="1"/>
  <c r="O19" i="66" s="1"/>
  <c r="V7" i="66"/>
  <c r="M7" i="66" s="1"/>
  <c r="AB20" i="66"/>
  <c r="X20" i="66"/>
  <c r="W20" i="66"/>
  <c r="W5" i="66" s="1"/>
  <c r="S20" i="66"/>
  <c r="R20" i="66"/>
  <c r="U249" i="68"/>
  <c r="U248" i="68" s="1"/>
  <c r="V249" i="68"/>
  <c r="V248" i="68"/>
  <c r="U221" i="68"/>
  <c r="V221" i="68"/>
  <c r="U209" i="68"/>
  <c r="U195" i="68" s="1"/>
  <c r="V209" i="68"/>
  <c r="V195" i="68"/>
  <c r="U187" i="68"/>
  <c r="U185" i="68" s="1"/>
  <c r="V187" i="68"/>
  <c r="V185" i="68" s="1"/>
  <c r="U181" i="68"/>
  <c r="V181" i="68"/>
  <c r="U171" i="68"/>
  <c r="V171" i="68"/>
  <c r="U160" i="68"/>
  <c r="V160" i="68"/>
  <c r="U148" i="68"/>
  <c r="V148" i="68"/>
  <c r="U136" i="68"/>
  <c r="V136" i="68"/>
  <c r="V134" i="68" s="1"/>
  <c r="U121" i="68"/>
  <c r="V121" i="68"/>
  <c r="U110" i="68"/>
  <c r="V110" i="68"/>
  <c r="U105" i="68"/>
  <c r="U99" i="68" s="1"/>
  <c r="V105" i="68"/>
  <c r="U100" i="68"/>
  <c r="V100" i="68"/>
  <c r="V99" i="68" s="1"/>
  <c r="U88" i="68"/>
  <c r="U63" i="68" s="1"/>
  <c r="V88" i="68"/>
  <c r="V63" i="68" s="1"/>
  <c r="U49" i="68"/>
  <c r="V49" i="68"/>
  <c r="U6" i="68"/>
  <c r="U5" i="68" s="1"/>
  <c r="V6" i="68"/>
  <c r="S249" i="68"/>
  <c r="S248" i="68" s="1"/>
  <c r="S221" i="68"/>
  <c r="S209" i="68"/>
  <c r="S195" i="68" s="1"/>
  <c r="S187" i="68"/>
  <c r="S185" i="68" s="1"/>
  <c r="S181" i="68"/>
  <c r="S171" i="68"/>
  <c r="S160" i="68"/>
  <c r="S148" i="68"/>
  <c r="S136" i="68"/>
  <c r="S121" i="68"/>
  <c r="S110" i="68"/>
  <c r="S105" i="68"/>
  <c r="S100" i="68"/>
  <c r="S88" i="68"/>
  <c r="S63" i="68" s="1"/>
  <c r="S49" i="68"/>
  <c r="S6" i="68"/>
  <c r="AG160" i="68"/>
  <c r="U134" i="68" l="1"/>
  <c r="V5" i="68"/>
  <c r="V33" i="66"/>
  <c r="M157" i="66"/>
  <c r="O7" i="66"/>
  <c r="N135" i="66"/>
  <c r="O135" i="66" s="1"/>
  <c r="O138" i="66"/>
  <c r="M241" i="66"/>
  <c r="M33" i="66"/>
  <c r="V50" i="66"/>
  <c r="V37" i="66"/>
  <c r="AB5" i="66"/>
  <c r="V281" i="68"/>
  <c r="V247" i="68"/>
  <c r="U281" i="68"/>
  <c r="U247" i="68"/>
  <c r="S134" i="68"/>
  <c r="S99" i="68"/>
  <c r="S5" i="68"/>
  <c r="S247" i="68" s="1"/>
  <c r="S281" i="68" l="1"/>
  <c r="N51" i="92"/>
  <c r="N239" i="92"/>
  <c r="O239" i="92"/>
  <c r="N176" i="92"/>
  <c r="O176" i="92"/>
  <c r="N171" i="92"/>
  <c r="O171" i="92"/>
  <c r="N73" i="92"/>
  <c r="O73" i="92"/>
  <c r="N89" i="92"/>
  <c r="O89" i="92"/>
  <c r="N161" i="92"/>
  <c r="O161" i="92"/>
  <c r="N67" i="92"/>
  <c r="O67" i="92"/>
  <c r="N64" i="92"/>
  <c r="O64" i="92"/>
  <c r="N46" i="92"/>
  <c r="N32" i="92" s="1"/>
  <c r="O46" i="92"/>
  <c r="N37" i="92"/>
  <c r="O37" i="92"/>
  <c r="N33" i="92"/>
  <c r="O33" i="92"/>
  <c r="N6" i="92"/>
  <c r="N5" i="92" s="1"/>
  <c r="O6" i="92"/>
  <c r="N20" i="92"/>
  <c r="O20" i="92"/>
  <c r="N24" i="92"/>
  <c r="O24" i="92"/>
  <c r="S47" i="96"/>
  <c r="S42" i="96" s="1"/>
  <c r="Q236" i="96"/>
  <c r="R236" i="96"/>
  <c r="S236" i="96"/>
  <c r="T236" i="96"/>
  <c r="T168" i="96"/>
  <c r="Q173" i="96"/>
  <c r="R173" i="96"/>
  <c r="S173" i="96"/>
  <c r="T173" i="96"/>
  <c r="Q168" i="96"/>
  <c r="R168" i="96"/>
  <c r="S168" i="96"/>
  <c r="Q158" i="96"/>
  <c r="R158" i="96"/>
  <c r="S158" i="96"/>
  <c r="T158" i="96"/>
  <c r="Q117" i="96"/>
  <c r="R117" i="96"/>
  <c r="R86" i="96" s="1"/>
  <c r="S117" i="96"/>
  <c r="S86" i="96" s="1"/>
  <c r="T117" i="96"/>
  <c r="T86" i="96" s="1"/>
  <c r="Q86" i="96"/>
  <c r="Q70" i="96"/>
  <c r="R70" i="96"/>
  <c r="S70" i="96"/>
  <c r="T70" i="96"/>
  <c r="T62" i="96"/>
  <c r="Q62" i="96"/>
  <c r="R62" i="96"/>
  <c r="S62" i="96"/>
  <c r="Q59" i="96"/>
  <c r="R59" i="96"/>
  <c r="S59" i="96"/>
  <c r="T59" i="96"/>
  <c r="Q42" i="96"/>
  <c r="R42" i="96"/>
  <c r="T42" i="96"/>
  <c r="T39" i="96"/>
  <c r="Q39" i="96"/>
  <c r="R39" i="96"/>
  <c r="S39" i="96"/>
  <c r="Q35" i="96"/>
  <c r="R35" i="96"/>
  <c r="S35" i="96"/>
  <c r="T35" i="96"/>
  <c r="Q24" i="96"/>
  <c r="R24" i="96"/>
  <c r="S24" i="96"/>
  <c r="T24" i="96"/>
  <c r="Q6" i="96"/>
  <c r="R6" i="96"/>
  <c r="S6" i="96"/>
  <c r="T6" i="96"/>
  <c r="Q20" i="96"/>
  <c r="R20" i="96"/>
  <c r="S20" i="96"/>
  <c r="T20" i="96"/>
  <c r="Q5" i="96"/>
  <c r="R5" i="96"/>
  <c r="P47" i="96"/>
  <c r="O24" i="96"/>
  <c r="O6" i="96"/>
  <c r="AA167" i="96"/>
  <c r="AA164" i="96"/>
  <c r="U158" i="96"/>
  <c r="AA125" i="96"/>
  <c r="AA66" i="96"/>
  <c r="AA67" i="96"/>
  <c r="AA68" i="96"/>
  <c r="AA69" i="96"/>
  <c r="AA60" i="96"/>
  <c r="AA48" i="96"/>
  <c r="AA44" i="96"/>
  <c r="AA45" i="96"/>
  <c r="AA46" i="96"/>
  <c r="AA43" i="96"/>
  <c r="AA41" i="96"/>
  <c r="AA40" i="96"/>
  <c r="AA37" i="96"/>
  <c r="AA36" i="96"/>
  <c r="AC24" i="96"/>
  <c r="AD24" i="96"/>
  <c r="AE24" i="96"/>
  <c r="AF24" i="96"/>
  <c r="AG24" i="96"/>
  <c r="AB24" i="96"/>
  <c r="V24" i="96"/>
  <c r="W24" i="96"/>
  <c r="X24" i="96"/>
  <c r="Y24" i="96"/>
  <c r="Z24" i="96"/>
  <c r="U24" i="96"/>
  <c r="AA30" i="96"/>
  <c r="AA31" i="96"/>
  <c r="AA33" i="96"/>
  <c r="AA22" i="96"/>
  <c r="AA12" i="96"/>
  <c r="AA14" i="96"/>
  <c r="AA15" i="96"/>
  <c r="AA19" i="96"/>
  <c r="AA7" i="96"/>
  <c r="AC6" i="96"/>
  <c r="AD6" i="96"/>
  <c r="AE6" i="96"/>
  <c r="AF6" i="96"/>
  <c r="AG6" i="96"/>
  <c r="AB6" i="96"/>
  <c r="V6" i="96"/>
  <c r="W6" i="96"/>
  <c r="X6" i="96"/>
  <c r="Y6" i="96"/>
  <c r="Z6" i="96"/>
  <c r="U6" i="96"/>
  <c r="L6" i="96"/>
  <c r="O218" i="94"/>
  <c r="O217" i="94" s="1"/>
  <c r="O204" i="94"/>
  <c r="O190" i="94" s="1"/>
  <c r="O216" i="94" s="1"/>
  <c r="O164" i="94"/>
  <c r="O154" i="94"/>
  <c r="O143" i="94"/>
  <c r="O138" i="94"/>
  <c r="O119" i="94" s="1"/>
  <c r="O37" i="94"/>
  <c r="O5" i="94" s="1"/>
  <c r="O255" i="94" s="1"/>
  <c r="O48" i="94"/>
  <c r="O84" i="94"/>
  <c r="O150" i="94"/>
  <c r="N269" i="92" l="1"/>
  <c r="O32" i="92"/>
  <c r="O5" i="92"/>
  <c r="O269" i="92" s="1"/>
  <c r="S5" i="96"/>
  <c r="R34" i="96"/>
  <c r="R266" i="96" s="1"/>
  <c r="Q34" i="96"/>
  <c r="Q266" i="96"/>
  <c r="T34" i="96"/>
  <c r="S34" i="96"/>
  <c r="T5" i="96"/>
  <c r="U150" i="94"/>
  <c r="T266" i="96" l="1"/>
  <c r="S266" i="96"/>
  <c r="V68" i="92"/>
  <c r="V69" i="92"/>
  <c r="V70" i="92"/>
  <c r="V71" i="92"/>
  <c r="O215" i="90" l="1"/>
  <c r="O37" i="90"/>
  <c r="O5" i="90" s="1"/>
  <c r="O250" i="90" s="1"/>
  <c r="W236" i="90"/>
  <c r="M236" i="90" s="1"/>
  <c r="P236" i="90" s="1"/>
  <c r="F234" i="90" l="1"/>
  <c r="I247" i="68" l="1"/>
  <c r="L255" i="68"/>
  <c r="L254" i="68" s="1"/>
  <c r="L250" i="68"/>
  <c r="L235" i="68"/>
  <c r="L225" i="68"/>
  <c r="L199" i="68"/>
  <c r="L111" i="68"/>
  <c r="L105" i="68"/>
  <c r="L100" i="68"/>
  <c r="L88" i="68"/>
  <c r="L77" i="68"/>
  <c r="L66" i="68"/>
  <c r="L56" i="68"/>
  <c r="L6" i="68"/>
  <c r="L250" i="80"/>
  <c r="L247" i="80"/>
  <c r="L234" i="80"/>
  <c r="L230" i="80"/>
  <c r="L217" i="80"/>
  <c r="L203" i="80"/>
  <c r="L200" i="80"/>
  <c r="L189" i="80"/>
  <c r="L178" i="80"/>
  <c r="L167" i="80"/>
  <c r="L165" i="80" s="1"/>
  <c r="L160" i="80"/>
  <c r="L159" i="80"/>
  <c r="L158" i="80"/>
  <c r="L157" i="80"/>
  <c r="L156" i="80"/>
  <c r="L152" i="80"/>
  <c r="L138" i="80"/>
  <c r="L123" i="80"/>
  <c r="L120" i="80"/>
  <c r="L109" i="80"/>
  <c r="L98" i="80"/>
  <c r="L87" i="80"/>
  <c r="L82" i="80"/>
  <c r="L79" i="80"/>
  <c r="L73" i="80"/>
  <c r="L69" i="80"/>
  <c r="L62" i="80" s="1"/>
  <c r="L61" i="80"/>
  <c r="L60" i="80"/>
  <c r="L59" i="80"/>
  <c r="L58" i="80"/>
  <c r="L57" i="80"/>
  <c r="L55" i="80"/>
  <c r="L54" i="80"/>
  <c r="L52" i="80"/>
  <c r="L51" i="80"/>
  <c r="L50" i="80"/>
  <c r="L48" i="80"/>
  <c r="L47" i="80"/>
  <c r="L46" i="80"/>
  <c r="L44" i="80"/>
  <c r="L43" i="80"/>
  <c r="L42" i="80"/>
  <c r="L41" i="80"/>
  <c r="L39" i="80"/>
  <c r="L38" i="80"/>
  <c r="L36" i="80"/>
  <c r="L35" i="80"/>
  <c r="L34" i="80"/>
  <c r="L25" i="80"/>
  <c r="L24" i="80" s="1"/>
  <c r="L20" i="80"/>
  <c r="L8" i="80"/>
  <c r="L7" i="80"/>
  <c r="L6" i="80" s="1"/>
  <c r="L277" i="79"/>
  <c r="L276" i="79"/>
  <c r="L275" i="79"/>
  <c r="L274" i="79"/>
  <c r="L273" i="79"/>
  <c r="L272" i="79"/>
  <c r="L271" i="79"/>
  <c r="L269" i="79"/>
  <c r="L268" i="79"/>
  <c r="L266" i="79"/>
  <c r="L265" i="79"/>
  <c r="L264" i="79"/>
  <c r="L259" i="79"/>
  <c r="L256" i="79"/>
  <c r="L255" i="79" s="1"/>
  <c r="L253" i="79"/>
  <c r="L252" i="79"/>
  <c r="L251" i="79"/>
  <c r="L250" i="79"/>
  <c r="L249" i="79"/>
  <c r="L248" i="79"/>
  <c r="L247" i="79"/>
  <c r="L245" i="79"/>
  <c r="L244" i="79"/>
  <c r="L243" i="79"/>
  <c r="L242" i="79" s="1"/>
  <c r="L239" i="79"/>
  <c r="L238" i="79"/>
  <c r="L237" i="79"/>
  <c r="L236" i="79"/>
  <c r="L235" i="79"/>
  <c r="L234" i="79"/>
  <c r="L233" i="79"/>
  <c r="L231" i="79"/>
  <c r="L229" i="79" s="1"/>
  <c r="L230" i="79"/>
  <c r="L228" i="79"/>
  <c r="L227" i="79"/>
  <c r="L226" i="79"/>
  <c r="L225" i="79"/>
  <c r="L224" i="79"/>
  <c r="L223" i="79"/>
  <c r="L222" i="79"/>
  <c r="L221" i="79"/>
  <c r="L220" i="79"/>
  <c r="L219" i="79"/>
  <c r="L218" i="79"/>
  <c r="L215" i="79" s="1"/>
  <c r="L217" i="79"/>
  <c r="L216" i="79"/>
  <c r="L214" i="79"/>
  <c r="L213" i="79"/>
  <c r="L211" i="79"/>
  <c r="L210" i="79"/>
  <c r="L209" i="79"/>
  <c r="L208" i="79"/>
  <c r="L207" i="79"/>
  <c r="L206" i="79"/>
  <c r="L205" i="79"/>
  <c r="L204" i="79"/>
  <c r="L203" i="79"/>
  <c r="L202" i="79"/>
  <c r="L200" i="79"/>
  <c r="L199" i="79"/>
  <c r="L198" i="79"/>
  <c r="L197" i="79"/>
  <c r="L196" i="79"/>
  <c r="L195" i="79"/>
  <c r="L194" i="79"/>
  <c r="L193" i="79"/>
  <c r="L192" i="79"/>
  <c r="L191" i="79"/>
  <c r="L189" i="79"/>
  <c r="L188" i="79"/>
  <c r="L187" i="79"/>
  <c r="L186" i="79"/>
  <c r="L185" i="79"/>
  <c r="L184" i="79"/>
  <c r="L183" i="79"/>
  <c r="L182" i="79"/>
  <c r="L181" i="79"/>
  <c r="L180" i="79"/>
  <c r="L178" i="79"/>
  <c r="L176" i="79"/>
  <c r="L175" i="79"/>
  <c r="L174" i="79"/>
  <c r="L173" i="79"/>
  <c r="L171" i="79"/>
  <c r="L170" i="79"/>
  <c r="L169" i="79"/>
  <c r="L168" i="79"/>
  <c r="L167" i="79"/>
  <c r="L166" i="79"/>
  <c r="L165" i="79"/>
  <c r="L163" i="79"/>
  <c r="L146" i="79"/>
  <c r="L143" i="79"/>
  <c r="L140" i="79"/>
  <c r="L139" i="79"/>
  <c r="L138" i="79"/>
  <c r="L137" i="79"/>
  <c r="L136" i="79"/>
  <c r="L135" i="79"/>
  <c r="L134" i="79"/>
  <c r="L133" i="79"/>
  <c r="L132" i="79"/>
  <c r="L131" i="79"/>
  <c r="L130" i="79"/>
  <c r="L129" i="79"/>
  <c r="L128" i="79"/>
  <c r="L127" i="79"/>
  <c r="L126" i="79"/>
  <c r="L125" i="79"/>
  <c r="L124" i="79"/>
  <c r="L123" i="79" s="1"/>
  <c r="L122" i="79"/>
  <c r="L112" i="79" s="1"/>
  <c r="L121" i="79"/>
  <c r="L111" i="79"/>
  <c r="L110" i="79"/>
  <c r="L109" i="79"/>
  <c r="L108" i="79"/>
  <c r="L107" i="79"/>
  <c r="L106" i="79"/>
  <c r="L105" i="79"/>
  <c r="L104" i="79"/>
  <c r="L103" i="79"/>
  <c r="L102" i="79"/>
  <c r="L100" i="79"/>
  <c r="L99" i="79"/>
  <c r="L98" i="79"/>
  <c r="L97" i="79"/>
  <c r="L96" i="79"/>
  <c r="L95" i="79"/>
  <c r="L94" i="79"/>
  <c r="L93" i="79"/>
  <c r="L92" i="79"/>
  <c r="L90" i="79" s="1"/>
  <c r="L91" i="79"/>
  <c r="L89" i="79"/>
  <c r="L88" i="79"/>
  <c r="L87" i="79"/>
  <c r="L73" i="79"/>
  <c r="L70" i="79"/>
  <c r="L69" i="79"/>
  <c r="L67" i="79"/>
  <c r="L66" i="79" s="1"/>
  <c r="L64" i="79"/>
  <c r="L63" i="79"/>
  <c r="L62" i="79"/>
  <c r="L60" i="79"/>
  <c r="L58" i="79"/>
  <c r="L57" i="79"/>
  <c r="L56" i="79"/>
  <c r="L55" i="79"/>
  <c r="L53" i="79" s="1"/>
  <c r="L54" i="79"/>
  <c r="L52" i="79"/>
  <c r="L51" i="79"/>
  <c r="L50" i="79" s="1"/>
  <c r="L49" i="79"/>
  <c r="L48" i="79"/>
  <c r="L47" i="79"/>
  <c r="L45" i="79" s="1"/>
  <c r="L46" i="79"/>
  <c r="L44" i="79"/>
  <c r="L43" i="79"/>
  <c r="L42" i="79"/>
  <c r="L41" i="79"/>
  <c r="L39" i="79"/>
  <c r="L38" i="79"/>
  <c r="L37" i="79" s="1"/>
  <c r="L36" i="79"/>
  <c r="L35" i="79"/>
  <c r="L34" i="79"/>
  <c r="L31" i="79"/>
  <c r="L30" i="79"/>
  <c r="L29" i="79"/>
  <c r="L28" i="79"/>
  <c r="L27" i="79"/>
  <c r="L26" i="79"/>
  <c r="L25" i="79"/>
  <c r="L23" i="79"/>
  <c r="L22" i="79"/>
  <c r="L21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258" i="82"/>
  <c r="L257" i="82"/>
  <c r="L256" i="82"/>
  <c r="L255" i="82"/>
  <c r="L254" i="82"/>
  <c r="L253" i="82"/>
  <c r="L252" i="82"/>
  <c r="L250" i="82"/>
  <c r="L249" i="82"/>
  <c r="L248" i="82" s="1"/>
  <c r="L247" i="82"/>
  <c r="L246" i="82"/>
  <c r="L245" i="82"/>
  <c r="L244" i="82"/>
  <c r="L243" i="82"/>
  <c r="L242" i="82"/>
  <c r="L241" i="82"/>
  <c r="L240" i="82"/>
  <c r="L239" i="82"/>
  <c r="L238" i="82"/>
  <c r="L237" i="82"/>
  <c r="L236" i="82"/>
  <c r="L234" i="82"/>
  <c r="L233" i="82"/>
  <c r="L232" i="82"/>
  <c r="L228" i="82"/>
  <c r="L227" i="82"/>
  <c r="L226" i="82"/>
  <c r="L225" i="82"/>
  <c r="L224" i="82"/>
  <c r="L223" i="82"/>
  <c r="L222" i="82"/>
  <c r="L221" i="82"/>
  <c r="L220" i="82"/>
  <c r="L219" i="82"/>
  <c r="L217" i="82"/>
  <c r="L216" i="82"/>
  <c r="L215" i="82"/>
  <c r="L214" i="82"/>
  <c r="L213" i="82"/>
  <c r="L212" i="82"/>
  <c r="L211" i="82"/>
  <c r="L210" i="82"/>
  <c r="L209" i="82"/>
  <c r="L208" i="82"/>
  <c r="L207" i="82"/>
  <c r="L206" i="82"/>
  <c r="L205" i="82"/>
  <c r="L203" i="82"/>
  <c r="L202" i="82"/>
  <c r="L200" i="82"/>
  <c r="L199" i="82"/>
  <c r="L198" i="82"/>
  <c r="L197" i="82"/>
  <c r="L196" i="82"/>
  <c r="L195" i="82"/>
  <c r="L194" i="82"/>
  <c r="L193" i="82"/>
  <c r="L192" i="82"/>
  <c r="L191" i="82"/>
  <c r="L189" i="82"/>
  <c r="L188" i="82"/>
  <c r="L187" i="82"/>
  <c r="L186" i="82"/>
  <c r="L185" i="82"/>
  <c r="L184" i="82"/>
  <c r="L183" i="82"/>
  <c r="L182" i="82"/>
  <c r="L181" i="82"/>
  <c r="L180" i="82"/>
  <c r="L178" i="82"/>
  <c r="L177" i="82"/>
  <c r="L176" i="82"/>
  <c r="L175" i="82"/>
  <c r="L174" i="82"/>
  <c r="L173" i="82"/>
  <c r="L172" i="82"/>
  <c r="L171" i="82"/>
  <c r="L170" i="82"/>
  <c r="L169" i="82"/>
  <c r="L167" i="82"/>
  <c r="L161" i="82"/>
  <c r="L156" i="82"/>
  <c r="L155" i="82"/>
  <c r="L154" i="82"/>
  <c r="L153" i="82" s="1"/>
  <c r="L152" i="82"/>
  <c r="L150" i="82"/>
  <c r="L149" i="82"/>
  <c r="L148" i="82"/>
  <c r="L147" i="82"/>
  <c r="L146" i="82"/>
  <c r="L145" i="82"/>
  <c r="L144" i="82"/>
  <c r="L143" i="82"/>
  <c r="L142" i="82"/>
  <c r="L141" i="82"/>
  <c r="L140" i="82"/>
  <c r="L138" i="82"/>
  <c r="L137" i="82"/>
  <c r="L136" i="82"/>
  <c r="L135" i="82"/>
  <c r="L134" i="82"/>
  <c r="L133" i="82"/>
  <c r="L132" i="82"/>
  <c r="L131" i="82"/>
  <c r="L130" i="82"/>
  <c r="L129" i="82"/>
  <c r="L128" i="82"/>
  <c r="L127" i="82"/>
  <c r="L124" i="82" s="1"/>
  <c r="L126" i="82"/>
  <c r="L125" i="82"/>
  <c r="L123" i="82"/>
  <c r="L121" i="82" s="1"/>
  <c r="L122" i="82"/>
  <c r="L120" i="82"/>
  <c r="L119" i="82"/>
  <c r="L118" i="82"/>
  <c r="L117" i="82"/>
  <c r="L116" i="82"/>
  <c r="L115" i="82"/>
  <c r="L114" i="82"/>
  <c r="L113" i="82"/>
  <c r="L112" i="82"/>
  <c r="L111" i="82"/>
  <c r="L109" i="82"/>
  <c r="L108" i="82"/>
  <c r="L107" i="82"/>
  <c r="L106" i="82"/>
  <c r="L105" i="82"/>
  <c r="L104" i="82"/>
  <c r="L103" i="82"/>
  <c r="L102" i="82"/>
  <c r="L101" i="82"/>
  <c r="L100" i="82"/>
  <c r="L98" i="82"/>
  <c r="L97" i="82"/>
  <c r="L96" i="82"/>
  <c r="L95" i="82"/>
  <c r="L94" i="82"/>
  <c r="L93" i="82"/>
  <c r="L92" i="82"/>
  <c r="L91" i="82"/>
  <c r="L90" i="82"/>
  <c r="L89" i="82"/>
  <c r="L87" i="82"/>
  <c r="L86" i="82"/>
  <c r="L85" i="82"/>
  <c r="L84" i="82"/>
  <c r="L82" i="82"/>
  <c r="L80" i="82" s="1"/>
  <c r="L81" i="82"/>
  <c r="L78" i="82"/>
  <c r="L77" i="82"/>
  <c r="L76" i="82"/>
  <c r="L75" i="82"/>
  <c r="L73" i="82"/>
  <c r="L72" i="82"/>
  <c r="L70" i="82" s="1"/>
  <c r="L71" i="82"/>
  <c r="L69" i="82"/>
  <c r="L68" i="82"/>
  <c r="L67" i="82"/>
  <c r="L66" i="82"/>
  <c r="L65" i="82"/>
  <c r="L64" i="82"/>
  <c r="L57" i="82"/>
  <c r="L56" i="82"/>
  <c r="L55" i="82"/>
  <c r="L49" i="82"/>
  <c r="L48" i="82"/>
  <c r="L47" i="82"/>
  <c r="L46" i="82"/>
  <c r="L37" i="82"/>
  <c r="L36" i="82"/>
  <c r="L34" i="82"/>
  <c r="L31" i="82"/>
  <c r="L30" i="82"/>
  <c r="L29" i="82"/>
  <c r="L28" i="82"/>
  <c r="L27" i="82"/>
  <c r="L26" i="82"/>
  <c r="L23" i="82"/>
  <c r="L21" i="82"/>
  <c r="L19" i="82"/>
  <c r="L18" i="82"/>
  <c r="L17" i="82"/>
  <c r="L16" i="82"/>
  <c r="L15" i="82"/>
  <c r="L14" i="82"/>
  <c r="L13" i="82"/>
  <c r="L12" i="82"/>
  <c r="L11" i="82"/>
  <c r="L10" i="82"/>
  <c r="L9" i="82"/>
  <c r="L7" i="82"/>
  <c r="L286" i="88"/>
  <c r="L285" i="88"/>
  <c r="L284" i="88"/>
  <c r="L283" i="88"/>
  <c r="L282" i="88"/>
  <c r="L281" i="88"/>
  <c r="L280" i="88"/>
  <c r="L278" i="88"/>
  <c r="L277" i="88"/>
  <c r="L275" i="88"/>
  <c r="L274" i="88"/>
  <c r="L273" i="88"/>
  <c r="L272" i="88"/>
  <c r="L271" i="88"/>
  <c r="L270" i="88"/>
  <c r="L269" i="88"/>
  <c r="L268" i="88"/>
  <c r="L267" i="88"/>
  <c r="L266" i="88"/>
  <c r="L265" i="88"/>
  <c r="L264" i="88"/>
  <c r="L262" i="88"/>
  <c r="L261" i="88"/>
  <c r="L260" i="88"/>
  <c r="L256" i="88"/>
  <c r="L255" i="88"/>
  <c r="L254" i="88"/>
  <c r="L253" i="88"/>
  <c r="L252" i="88"/>
  <c r="L251" i="88"/>
  <c r="L250" i="88"/>
  <c r="L249" i="88"/>
  <c r="L248" i="88"/>
  <c r="L247" i="88"/>
  <c r="L245" i="88"/>
  <c r="L244" i="88"/>
  <c r="L243" i="88"/>
  <c r="L242" i="88"/>
  <c r="L241" i="88"/>
  <c r="L240" i="88"/>
  <c r="L239" i="88"/>
  <c r="L238" i="88"/>
  <c r="L237" i="88"/>
  <c r="L236" i="88"/>
  <c r="L235" i="88"/>
  <c r="L234" i="88"/>
  <c r="L233" i="88"/>
  <c r="L231" i="88"/>
  <c r="L230" i="88"/>
  <c r="L229" i="88" s="1"/>
  <c r="L228" i="88"/>
  <c r="L227" i="88"/>
  <c r="L226" i="88"/>
  <c r="L225" i="88"/>
  <c r="L224" i="88"/>
  <c r="L223" i="88"/>
  <c r="L222" i="88"/>
  <c r="L221" i="88"/>
  <c r="L220" i="88"/>
  <c r="L219" i="88"/>
  <c r="L217" i="88"/>
  <c r="L216" i="88"/>
  <c r="L215" i="88"/>
  <c r="L214" i="88"/>
  <c r="L213" i="88"/>
  <c r="L212" i="88"/>
  <c r="L211" i="88"/>
  <c r="L210" i="88"/>
  <c r="L209" i="88"/>
  <c r="L208" i="88"/>
  <c r="L206" i="88"/>
  <c r="L205" i="88"/>
  <c r="L204" i="88"/>
  <c r="L203" i="88"/>
  <c r="L202" i="88"/>
  <c r="L201" i="88"/>
  <c r="L200" i="88"/>
  <c r="L199" i="88"/>
  <c r="L198" i="88"/>
  <c r="L197" i="88"/>
  <c r="L195" i="88"/>
  <c r="L193" i="88"/>
  <c r="L192" i="88"/>
  <c r="L191" i="88"/>
  <c r="L190" i="88"/>
  <c r="L184" i="88"/>
  <c r="L183" i="88"/>
  <c r="L182" i="88"/>
  <c r="L181" i="88"/>
  <c r="L180" i="88"/>
  <c r="L178" i="88"/>
  <c r="L177" i="88"/>
  <c r="L176" i="88"/>
  <c r="L175" i="88"/>
  <c r="L174" i="88"/>
  <c r="L173" i="88"/>
  <c r="L172" i="88"/>
  <c r="L171" i="88"/>
  <c r="L170" i="88"/>
  <c r="L169" i="88"/>
  <c r="L168" i="88"/>
  <c r="L167" i="88" s="1"/>
  <c r="L166" i="88"/>
  <c r="L165" i="88"/>
  <c r="L164" i="88"/>
  <c r="L163" i="88"/>
  <c r="L162" i="88"/>
  <c r="L161" i="88"/>
  <c r="L160" i="88"/>
  <c r="L159" i="88"/>
  <c r="L158" i="88"/>
  <c r="L157" i="88"/>
  <c r="L156" i="88"/>
  <c r="L155" i="88"/>
  <c r="L152" i="88" s="1"/>
  <c r="L154" i="88"/>
  <c r="L153" i="88"/>
  <c r="L151" i="88"/>
  <c r="L150" i="88"/>
  <c r="L148" i="88"/>
  <c r="L147" i="88"/>
  <c r="L146" i="88"/>
  <c r="L145" i="88"/>
  <c r="L144" i="88"/>
  <c r="L143" i="88"/>
  <c r="L142" i="88"/>
  <c r="L141" i="88"/>
  <c r="L140" i="88"/>
  <c r="L139" i="88"/>
  <c r="L137" i="88"/>
  <c r="L136" i="88"/>
  <c r="L135" i="88"/>
  <c r="L134" i="88"/>
  <c r="L133" i="88"/>
  <c r="L132" i="88"/>
  <c r="L131" i="88"/>
  <c r="L130" i="88"/>
  <c r="L129" i="88"/>
  <c r="L128" i="88"/>
  <c r="L126" i="88"/>
  <c r="L125" i="88"/>
  <c r="L124" i="88"/>
  <c r="L123" i="88"/>
  <c r="L122" i="88"/>
  <c r="L121" i="88"/>
  <c r="L120" i="88"/>
  <c r="L119" i="88"/>
  <c r="L118" i="88"/>
  <c r="L117" i="88"/>
  <c r="L115" i="88"/>
  <c r="L114" i="88"/>
  <c r="L113" i="88"/>
  <c r="L112" i="88"/>
  <c r="L110" i="88"/>
  <c r="L109" i="88"/>
  <c r="L108" i="88" s="1"/>
  <c r="L106" i="88"/>
  <c r="L105" i="88"/>
  <c r="L104" i="88"/>
  <c r="L103" i="88"/>
  <c r="L101" i="88"/>
  <c r="L100" i="88"/>
  <c r="L99" i="88"/>
  <c r="L97" i="88"/>
  <c r="L96" i="88"/>
  <c r="L95" i="88"/>
  <c r="L94" i="88"/>
  <c r="L93" i="88"/>
  <c r="L92" i="88"/>
  <c r="L87" i="88"/>
  <c r="L86" i="88"/>
  <c r="L85" i="88"/>
  <c r="L84" i="88"/>
  <c r="L80" i="88"/>
  <c r="L78" i="88"/>
  <c r="L77" i="88"/>
  <c r="L72" i="88"/>
  <c r="L68" i="88"/>
  <c r="L66" i="88"/>
  <c r="L65" i="88"/>
  <c r="L64" i="88"/>
  <c r="L63" i="88"/>
  <c r="L59" i="88"/>
  <c r="L58" i="88"/>
  <c r="L57" i="88"/>
  <c r="L53" i="88"/>
  <c r="L49" i="88"/>
  <c r="L48" i="88"/>
  <c r="L44" i="88"/>
  <c r="L40" i="88"/>
  <c r="L39" i="88"/>
  <c r="L38" i="88"/>
  <c r="L37" i="88"/>
  <c r="L36" i="88"/>
  <c r="L35" i="88"/>
  <c r="L29" i="88"/>
  <c r="L28" i="88"/>
  <c r="L27" i="88"/>
  <c r="L25" i="88"/>
  <c r="L24" i="88"/>
  <c r="L23" i="88"/>
  <c r="L22" i="88"/>
  <c r="L11" i="88"/>
  <c r="L7" i="88"/>
  <c r="L258" i="87"/>
  <c r="L257" i="87"/>
  <c r="L256" i="87"/>
  <c r="L255" i="87"/>
  <c r="L254" i="87"/>
  <c r="L253" i="87"/>
  <c r="L252" i="87"/>
  <c r="L250" i="87"/>
  <c r="L248" i="87" s="1"/>
  <c r="L249" i="87"/>
  <c r="L247" i="87"/>
  <c r="L246" i="87"/>
  <c r="L245" i="87"/>
  <c r="L244" i="87"/>
  <c r="L243" i="87"/>
  <c r="L242" i="87"/>
  <c r="L241" i="87"/>
  <c r="L240" i="87"/>
  <c r="L239" i="87"/>
  <c r="L238" i="87"/>
  <c r="L237" i="87"/>
  <c r="L236" i="87"/>
  <c r="L234" i="87"/>
  <c r="L233" i="87"/>
  <c r="L232" i="87"/>
  <c r="L228" i="87"/>
  <c r="L227" i="87"/>
  <c r="L226" i="87"/>
  <c r="L225" i="87"/>
  <c r="L224" i="87"/>
  <c r="L223" i="87"/>
  <c r="L222" i="87"/>
  <c r="L221" i="87"/>
  <c r="L220" i="87"/>
  <c r="L219" i="87"/>
  <c r="L217" i="87"/>
  <c r="L216" i="87"/>
  <c r="L215" i="87"/>
  <c r="L214" i="87"/>
  <c r="L213" i="87"/>
  <c r="L212" i="87"/>
  <c r="L211" i="87"/>
  <c r="L210" i="87"/>
  <c r="L209" i="87"/>
  <c r="L208" i="87"/>
  <c r="L207" i="87"/>
  <c r="L206" i="87"/>
  <c r="L205" i="87"/>
  <c r="L204" i="87" s="1"/>
  <c r="L203" i="87"/>
  <c r="L202" i="87"/>
  <c r="L201" i="87"/>
  <c r="L200" i="87"/>
  <c r="L199" i="87"/>
  <c r="L198" i="87"/>
  <c r="L197" i="87"/>
  <c r="L196" i="87"/>
  <c r="L195" i="87"/>
  <c r="L194" i="87"/>
  <c r="L193" i="87"/>
  <c r="L192" i="87"/>
  <c r="L191" i="87"/>
  <c r="L189" i="87"/>
  <c r="L188" i="87"/>
  <c r="L187" i="87"/>
  <c r="L186" i="87"/>
  <c r="L185" i="87"/>
  <c r="L184" i="87"/>
  <c r="L183" i="87"/>
  <c r="L182" i="87"/>
  <c r="L181" i="87"/>
  <c r="L180" i="87"/>
  <c r="L178" i="87"/>
  <c r="L177" i="87"/>
  <c r="L176" i="87"/>
  <c r="L175" i="87"/>
  <c r="L174" i="87"/>
  <c r="L173" i="87"/>
  <c r="L172" i="87"/>
  <c r="L171" i="87"/>
  <c r="L170" i="87"/>
  <c r="L169" i="87"/>
  <c r="L167" i="87"/>
  <c r="L164" i="87"/>
  <c r="L163" i="87"/>
  <c r="L161" i="87" s="1"/>
  <c r="L153" i="87"/>
  <c r="L152" i="87"/>
  <c r="L149" i="87"/>
  <c r="L148" i="87" s="1"/>
  <c r="L147" i="87"/>
  <c r="L146" i="87"/>
  <c r="L145" i="87"/>
  <c r="L144" i="87"/>
  <c r="L143" i="87"/>
  <c r="L142" i="87"/>
  <c r="L141" i="87"/>
  <c r="L140" i="87"/>
  <c r="L139" i="87"/>
  <c r="L138" i="87"/>
  <c r="L136" i="87"/>
  <c r="L135" i="87"/>
  <c r="L134" i="87"/>
  <c r="L133" i="87"/>
  <c r="L132" i="87"/>
  <c r="L131" i="87"/>
  <c r="L130" i="87"/>
  <c r="L129" i="87"/>
  <c r="L128" i="87"/>
  <c r="L127" i="87"/>
  <c r="L126" i="87"/>
  <c r="L125" i="87"/>
  <c r="L124" i="87"/>
  <c r="L123" i="87"/>
  <c r="L122" i="87" s="1"/>
  <c r="L121" i="87"/>
  <c r="L120" i="87"/>
  <c r="L119" i="87" s="1"/>
  <c r="L118" i="87"/>
  <c r="L117" i="87"/>
  <c r="L116" i="87"/>
  <c r="L115" i="87"/>
  <c r="L114" i="87"/>
  <c r="L113" i="87"/>
  <c r="L112" i="87"/>
  <c r="L111" i="87"/>
  <c r="L110" i="87"/>
  <c r="L108" i="87" s="1"/>
  <c r="L109" i="87"/>
  <c r="L107" i="87"/>
  <c r="L106" i="87"/>
  <c r="L105" i="87"/>
  <c r="L104" i="87"/>
  <c r="L103" i="87"/>
  <c r="L102" i="87"/>
  <c r="L101" i="87"/>
  <c r="L100" i="87"/>
  <c r="L99" i="87"/>
  <c r="L98" i="87"/>
  <c r="L96" i="87"/>
  <c r="L95" i="87"/>
  <c r="L94" i="87"/>
  <c r="L93" i="87"/>
  <c r="L92" i="87"/>
  <c r="L91" i="87"/>
  <c r="L90" i="87"/>
  <c r="L89" i="87"/>
  <c r="L88" i="87"/>
  <c r="L86" i="87" s="1"/>
  <c r="L87" i="87"/>
  <c r="L85" i="87"/>
  <c r="L84" i="87"/>
  <c r="L83" i="87"/>
  <c r="L82" i="87"/>
  <c r="L80" i="87"/>
  <c r="L79" i="87"/>
  <c r="L78" i="87" s="1"/>
  <c r="L76" i="87"/>
  <c r="L75" i="87"/>
  <c r="L74" i="87"/>
  <c r="L73" i="87"/>
  <c r="L71" i="87"/>
  <c r="L70" i="87"/>
  <c r="L69" i="87"/>
  <c r="L67" i="87"/>
  <c r="L66" i="87"/>
  <c r="L65" i="87"/>
  <c r="L64" i="87"/>
  <c r="L63" i="87"/>
  <c r="L62" i="87"/>
  <c r="L60" i="87"/>
  <c r="L59" i="87"/>
  <c r="L58" i="87"/>
  <c r="L54" i="87"/>
  <c r="L52" i="87"/>
  <c r="L51" i="87"/>
  <c r="L43" i="87"/>
  <c r="L42" i="87"/>
  <c r="L41" i="87"/>
  <c r="L39" i="87"/>
  <c r="L37" i="87" s="1"/>
  <c r="L38" i="87"/>
  <c r="L36" i="87"/>
  <c r="L34" i="87"/>
  <c r="L31" i="87"/>
  <c r="L30" i="87"/>
  <c r="L29" i="87"/>
  <c r="L28" i="87"/>
  <c r="L27" i="87"/>
  <c r="L26" i="87"/>
  <c r="L25" i="87"/>
  <c r="L24" i="87" s="1"/>
  <c r="L23" i="87"/>
  <c r="L22" i="87"/>
  <c r="L21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157" i="81"/>
  <c r="L149" i="81"/>
  <c r="L44" i="81"/>
  <c r="L254" i="86"/>
  <c r="L253" i="86"/>
  <c r="L252" i="86"/>
  <c r="L251" i="86"/>
  <c r="L250" i="86"/>
  <c r="L249" i="86"/>
  <c r="L248" i="86"/>
  <c r="L246" i="86"/>
  <c r="L245" i="86"/>
  <c r="L244" i="86" s="1"/>
  <c r="L243" i="86"/>
  <c r="L242" i="86"/>
  <c r="L241" i="86"/>
  <c r="L240" i="86"/>
  <c r="L239" i="86"/>
  <c r="L238" i="86"/>
  <c r="L237" i="86"/>
  <c r="L236" i="86"/>
  <c r="L235" i="86"/>
  <c r="L234" i="86"/>
  <c r="L233" i="86"/>
  <c r="L232" i="86"/>
  <c r="L230" i="86"/>
  <c r="L229" i="86"/>
  <c r="L228" i="86"/>
  <c r="L224" i="86"/>
  <c r="L223" i="86"/>
  <c r="L222" i="86"/>
  <c r="L221" i="86"/>
  <c r="L220" i="86"/>
  <c r="L219" i="86"/>
  <c r="L218" i="86"/>
  <c r="L217" i="86"/>
  <c r="L216" i="86"/>
  <c r="L215" i="86"/>
  <c r="L213" i="86"/>
  <c r="L212" i="86"/>
  <c r="L211" i="86"/>
  <c r="L210" i="86"/>
  <c r="L209" i="86"/>
  <c r="L208" i="86"/>
  <c r="L207" i="86"/>
  <c r="L206" i="86"/>
  <c r="L205" i="86"/>
  <c r="L204" i="86"/>
  <c r="L203" i="86"/>
  <c r="L202" i="86"/>
  <c r="L201" i="86"/>
  <c r="L199" i="86"/>
  <c r="L198" i="86"/>
  <c r="L196" i="86"/>
  <c r="L195" i="86"/>
  <c r="L194" i="86"/>
  <c r="L193" i="86"/>
  <c r="L192" i="86"/>
  <c r="L191" i="86"/>
  <c r="L190" i="86"/>
  <c r="L189" i="86"/>
  <c r="L188" i="86"/>
  <c r="L187" i="86"/>
  <c r="L185" i="86"/>
  <c r="L184" i="86"/>
  <c r="L183" i="86"/>
  <c r="L182" i="86"/>
  <c r="L181" i="86"/>
  <c r="L180" i="86"/>
  <c r="L179" i="86"/>
  <c r="L178" i="86"/>
  <c r="L177" i="86"/>
  <c r="L176" i="86"/>
  <c r="L174" i="86"/>
  <c r="L173" i="86"/>
  <c r="L172" i="86"/>
  <c r="L171" i="86"/>
  <c r="L170" i="86"/>
  <c r="L169" i="86"/>
  <c r="L168" i="86"/>
  <c r="L167" i="86"/>
  <c r="L166" i="86"/>
  <c r="L165" i="86"/>
  <c r="L163" i="86"/>
  <c r="L161" i="86"/>
  <c r="L160" i="86"/>
  <c r="L159" i="86"/>
  <c r="L158" i="86"/>
  <c r="L156" i="86"/>
  <c r="L155" i="86"/>
  <c r="L154" i="86"/>
  <c r="L153" i="86"/>
  <c r="L152" i="86"/>
  <c r="L151" i="86"/>
  <c r="L150" i="86"/>
  <c r="L149" i="86" s="1"/>
  <c r="L148" i="86"/>
  <c r="L146" i="86"/>
  <c r="L145" i="86"/>
  <c r="L144" i="86"/>
  <c r="L143" i="86"/>
  <c r="L142" i="86"/>
  <c r="L141" i="86"/>
  <c r="L140" i="86"/>
  <c r="L139" i="86"/>
  <c r="L138" i="86"/>
  <c r="L137" i="86"/>
  <c r="L136" i="86"/>
  <c r="L134" i="86"/>
  <c r="L133" i="86"/>
  <c r="L132" i="86"/>
  <c r="L131" i="86"/>
  <c r="L130" i="86"/>
  <c r="L129" i="86"/>
  <c r="L128" i="86"/>
  <c r="L127" i="86"/>
  <c r="L126" i="86"/>
  <c r="L125" i="86"/>
  <c r="L124" i="86"/>
  <c r="L123" i="86"/>
  <c r="L122" i="86"/>
  <c r="L121" i="86"/>
  <c r="L119" i="86"/>
  <c r="L118" i="86"/>
  <c r="L117" i="86" s="1"/>
  <c r="L116" i="86"/>
  <c r="L115" i="86"/>
  <c r="L114" i="86"/>
  <c r="L113" i="86"/>
  <c r="L112" i="86"/>
  <c r="L111" i="86"/>
  <c r="L110" i="86"/>
  <c r="L109" i="86"/>
  <c r="L108" i="86"/>
  <c r="L107" i="86"/>
  <c r="L105" i="86"/>
  <c r="L104" i="86"/>
  <c r="L103" i="86"/>
  <c r="L102" i="86"/>
  <c r="L101" i="86"/>
  <c r="L100" i="86"/>
  <c r="L99" i="86"/>
  <c r="L98" i="86"/>
  <c r="L97" i="86"/>
  <c r="L96" i="86"/>
  <c r="L95" i="86" s="1"/>
  <c r="L94" i="86"/>
  <c r="L93" i="86"/>
  <c r="L92" i="86"/>
  <c r="L91" i="86"/>
  <c r="L90" i="86"/>
  <c r="L89" i="86"/>
  <c r="L88" i="86"/>
  <c r="L87" i="86"/>
  <c r="L86" i="86"/>
  <c r="L85" i="86"/>
  <c r="L83" i="86"/>
  <c r="L82" i="86"/>
  <c r="L81" i="86"/>
  <c r="L80" i="86"/>
  <c r="L78" i="86"/>
  <c r="L77" i="86"/>
  <c r="L76" i="86" s="1"/>
  <c r="L74" i="86"/>
  <c r="L73" i="86"/>
  <c r="L72" i="86"/>
  <c r="L71" i="86"/>
  <c r="L69" i="86"/>
  <c r="L68" i="86"/>
  <c r="L67" i="86"/>
  <c r="L65" i="86"/>
  <c r="L64" i="86"/>
  <c r="L63" i="86"/>
  <c r="L62" i="86"/>
  <c r="L61" i="86"/>
  <c r="L60" i="86"/>
  <c r="L58" i="86"/>
  <c r="L57" i="86"/>
  <c r="L56" i="86"/>
  <c r="L55" i="86"/>
  <c r="L54" i="86"/>
  <c r="L52" i="86"/>
  <c r="L51" i="86"/>
  <c r="L49" i="86"/>
  <c r="L48" i="86"/>
  <c r="L47" i="86"/>
  <c r="L46" i="86"/>
  <c r="L44" i="86"/>
  <c r="L43" i="86"/>
  <c r="L42" i="86"/>
  <c r="L41" i="86"/>
  <c r="L39" i="86"/>
  <c r="L38" i="86"/>
  <c r="L36" i="86"/>
  <c r="L35" i="86"/>
  <c r="L34" i="86"/>
  <c r="L31" i="86"/>
  <c r="L30" i="86"/>
  <c r="L29" i="86"/>
  <c r="L28" i="86"/>
  <c r="L27" i="86"/>
  <c r="L26" i="86"/>
  <c r="L23" i="86"/>
  <c r="L22" i="86"/>
  <c r="L21" i="86"/>
  <c r="L19" i="86"/>
  <c r="L18" i="86"/>
  <c r="L17" i="86"/>
  <c r="L16" i="86"/>
  <c r="L15" i="86"/>
  <c r="L14" i="86"/>
  <c r="L13" i="86"/>
  <c r="L12" i="86"/>
  <c r="L11" i="86"/>
  <c r="L10" i="86"/>
  <c r="L9" i="86"/>
  <c r="L6" i="86" s="1"/>
  <c r="L8" i="86"/>
  <c r="L257" i="84"/>
  <c r="L256" i="84"/>
  <c r="L255" i="84"/>
  <c r="L254" i="84"/>
  <c r="L253" i="84"/>
  <c r="L252" i="84"/>
  <c r="L251" i="84"/>
  <c r="L249" i="84"/>
  <c r="L248" i="84"/>
  <c r="L247" i="84" s="1"/>
  <c r="L246" i="84"/>
  <c r="L245" i="84"/>
  <c r="L244" i="84"/>
  <c r="L243" i="84"/>
  <c r="L242" i="84"/>
  <c r="L241" i="84"/>
  <c r="L240" i="84"/>
  <c r="L239" i="84"/>
  <c r="L238" i="84"/>
  <c r="L237" i="84"/>
  <c r="L236" i="84"/>
  <c r="L235" i="84"/>
  <c r="L233" i="84"/>
  <c r="L232" i="84"/>
  <c r="L231" i="84"/>
  <c r="L227" i="84"/>
  <c r="L226" i="84"/>
  <c r="L225" i="84"/>
  <c r="L224" i="84"/>
  <c r="L223" i="84"/>
  <c r="L222" i="84"/>
  <c r="L221" i="84"/>
  <c r="L220" i="84"/>
  <c r="L219" i="84"/>
  <c r="L218" i="84"/>
  <c r="L216" i="84"/>
  <c r="L215" i="84"/>
  <c r="L214" i="84"/>
  <c r="L213" i="84"/>
  <c r="L212" i="84"/>
  <c r="L211" i="84"/>
  <c r="L210" i="84"/>
  <c r="L209" i="84"/>
  <c r="L208" i="84"/>
  <c r="L207" i="84"/>
  <c r="L206" i="84"/>
  <c r="L205" i="84"/>
  <c r="L204" i="84"/>
  <c r="L202" i="84"/>
  <c r="L201" i="84"/>
  <c r="L199" i="84"/>
  <c r="L198" i="84"/>
  <c r="L197" i="84"/>
  <c r="L196" i="84"/>
  <c r="L195" i="84"/>
  <c r="L194" i="84"/>
  <c r="L193" i="84"/>
  <c r="L192" i="84"/>
  <c r="L191" i="84"/>
  <c r="L190" i="84"/>
  <c r="L188" i="84"/>
  <c r="L187" i="84"/>
  <c r="L186" i="84"/>
  <c r="L185" i="84"/>
  <c r="L184" i="84"/>
  <c r="L183" i="84"/>
  <c r="L182" i="84"/>
  <c r="L181" i="84"/>
  <c r="L180" i="84"/>
  <c r="L179" i="84"/>
  <c r="L177" i="84"/>
  <c r="L176" i="84"/>
  <c r="L175" i="84"/>
  <c r="L174" i="84"/>
  <c r="L173" i="84"/>
  <c r="L172" i="84"/>
  <c r="L171" i="84"/>
  <c r="L167" i="84" s="1"/>
  <c r="L170" i="84"/>
  <c r="L169" i="84"/>
  <c r="L168" i="84"/>
  <c r="L166" i="84"/>
  <c r="L160" i="84"/>
  <c r="L159" i="84"/>
  <c r="L158" i="84"/>
  <c r="L157" i="84"/>
  <c r="L156" i="84"/>
  <c r="L155" i="84"/>
  <c r="L153" i="84"/>
  <c r="L152" i="84"/>
  <c r="L151" i="84"/>
  <c r="L149" i="84"/>
  <c r="L148" i="84"/>
  <c r="L147" i="84"/>
  <c r="L146" i="84"/>
  <c r="L145" i="84"/>
  <c r="L144" i="84"/>
  <c r="L143" i="84"/>
  <c r="L142" i="84"/>
  <c r="L141" i="84"/>
  <c r="L140" i="84"/>
  <c r="L139" i="84"/>
  <c r="L137" i="84"/>
  <c r="L136" i="84"/>
  <c r="L135" i="84"/>
  <c r="L134" i="84"/>
  <c r="L133" i="84"/>
  <c r="L132" i="84"/>
  <c r="L131" i="84"/>
  <c r="L130" i="84"/>
  <c r="L129" i="84"/>
  <c r="L128" i="84"/>
  <c r="L127" i="84"/>
  <c r="L126" i="84"/>
  <c r="L125" i="84"/>
  <c r="L124" i="84"/>
  <c r="L122" i="84"/>
  <c r="L121" i="84"/>
  <c r="L119" i="84"/>
  <c r="L118" i="84"/>
  <c r="L117" i="84"/>
  <c r="L116" i="84"/>
  <c r="L115" i="84"/>
  <c r="L114" i="84"/>
  <c r="L113" i="84"/>
  <c r="L112" i="84"/>
  <c r="L111" i="84"/>
  <c r="L110" i="84"/>
  <c r="L108" i="84"/>
  <c r="L107" i="84"/>
  <c r="L106" i="84"/>
  <c r="L105" i="84"/>
  <c r="L104" i="84"/>
  <c r="L103" i="84"/>
  <c r="L102" i="84"/>
  <c r="L101" i="84"/>
  <c r="L100" i="84"/>
  <c r="L99" i="84"/>
  <c r="L98" i="84" s="1"/>
  <c r="L97" i="84"/>
  <c r="L96" i="84"/>
  <c r="L95" i="84"/>
  <c r="L94" i="84"/>
  <c r="L93" i="84"/>
  <c r="L92" i="84"/>
  <c r="L91" i="84"/>
  <c r="L90" i="84"/>
  <c r="L89" i="84"/>
  <c r="L88" i="84"/>
  <c r="L86" i="84"/>
  <c r="L85" i="84"/>
  <c r="L84" i="84"/>
  <c r="L83" i="84"/>
  <c r="L81" i="84"/>
  <c r="L80" i="84"/>
  <c r="L79" i="84" s="1"/>
  <c r="L77" i="84"/>
  <c r="L76" i="84"/>
  <c r="L75" i="84"/>
  <c r="L74" i="84"/>
  <c r="L73" i="84" s="1"/>
  <c r="L72" i="84"/>
  <c r="L71" i="84"/>
  <c r="L70" i="84"/>
  <c r="L68" i="84"/>
  <c r="L67" i="84"/>
  <c r="L66" i="84"/>
  <c r="L65" i="84"/>
  <c r="L64" i="84"/>
  <c r="L63" i="84"/>
  <c r="L61" i="84"/>
  <c r="L60" i="84"/>
  <c r="L59" i="84"/>
  <c r="L58" i="84"/>
  <c r="L55" i="84"/>
  <c r="L54" i="84"/>
  <c r="L53" i="84"/>
  <c r="L49" i="84"/>
  <c r="L48" i="84"/>
  <c r="L47" i="84"/>
  <c r="L46" i="84"/>
  <c r="L45" i="84" s="1"/>
  <c r="L44" i="84"/>
  <c r="L43" i="84"/>
  <c r="L42" i="84"/>
  <c r="L37" i="84"/>
  <c r="L36" i="84"/>
  <c r="L34" i="84"/>
  <c r="L31" i="84"/>
  <c r="L30" i="84"/>
  <c r="L29" i="84"/>
  <c r="L28" i="84"/>
  <c r="L27" i="84"/>
  <c r="L26" i="84"/>
  <c r="L25" i="84"/>
  <c r="L23" i="84"/>
  <c r="L22" i="84"/>
  <c r="L21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246" i="108"/>
  <c r="L243" i="108"/>
  <c r="L230" i="108"/>
  <c r="L226" i="108"/>
  <c r="L213" i="108"/>
  <c r="L199" i="108"/>
  <c r="L196" i="108"/>
  <c r="L185" i="108"/>
  <c r="L174" i="108"/>
  <c r="L163" i="108"/>
  <c r="L156" i="108"/>
  <c r="L148" i="108"/>
  <c r="L146" i="108" s="1"/>
  <c r="L134" i="108"/>
  <c r="L119" i="108"/>
  <c r="L116" i="108"/>
  <c r="L105" i="108"/>
  <c r="L94" i="108"/>
  <c r="L83" i="108"/>
  <c r="L78" i="108"/>
  <c r="L75" i="108"/>
  <c r="L69" i="108"/>
  <c r="L65" i="108"/>
  <c r="L58" i="108" s="1"/>
  <c r="L52" i="108"/>
  <c r="L49" i="108"/>
  <c r="L45" i="108"/>
  <c r="L40" i="108" s="1"/>
  <c r="L37" i="108"/>
  <c r="L33" i="108"/>
  <c r="L24" i="108"/>
  <c r="L20" i="108"/>
  <c r="L6" i="108"/>
  <c r="L296" i="78"/>
  <c r="L293" i="78"/>
  <c r="L280" i="78"/>
  <c r="L276" i="78"/>
  <c r="L263" i="78"/>
  <c r="L249" i="78"/>
  <c r="L246" i="78"/>
  <c r="L235" i="78"/>
  <c r="L224" i="78"/>
  <c r="L213" i="78"/>
  <c r="L202" i="78"/>
  <c r="S12" i="69" s="1"/>
  <c r="L199" i="78"/>
  <c r="L194" i="78"/>
  <c r="L189" i="78"/>
  <c r="L183" i="78"/>
  <c r="L172" i="78"/>
  <c r="L157" i="78"/>
  <c r="L154" i="78"/>
  <c r="L143" i="78"/>
  <c r="L132" i="78"/>
  <c r="L121" i="78"/>
  <c r="L116" i="78"/>
  <c r="L113" i="78"/>
  <c r="L107" i="78"/>
  <c r="L103" i="78"/>
  <c r="L89" i="78"/>
  <c r="L88" i="78" s="1"/>
  <c r="L84" i="78"/>
  <c r="L82" i="78" s="1"/>
  <c r="L81" i="78"/>
  <c r="L74" i="78" s="1"/>
  <c r="L65" i="78"/>
  <c r="L60" i="78"/>
  <c r="L57" i="78"/>
  <c r="L48" i="78"/>
  <c r="L43" i="78"/>
  <c r="L41" i="78"/>
  <c r="L40" i="78" s="1"/>
  <c r="L29" i="78"/>
  <c r="L28" i="78" s="1"/>
  <c r="S6" i="69" s="1"/>
  <c r="L24" i="78"/>
  <c r="L10" i="78"/>
  <c r="L268" i="83"/>
  <c r="L267" i="83"/>
  <c r="L266" i="83"/>
  <c r="L265" i="83"/>
  <c r="L264" i="83"/>
  <c r="L263" i="83"/>
  <c r="L262" i="83"/>
  <c r="L260" i="83"/>
  <c r="L259" i="83"/>
  <c r="L257" i="83"/>
  <c r="L256" i="83"/>
  <c r="L255" i="83"/>
  <c r="L254" i="83"/>
  <c r="L253" i="83"/>
  <c r="L252" i="83"/>
  <c r="L251" i="83"/>
  <c r="L250" i="83"/>
  <c r="L249" i="83"/>
  <c r="L248" i="83"/>
  <c r="L247" i="83"/>
  <c r="L246" i="83"/>
  <c r="L244" i="83"/>
  <c r="L243" i="83"/>
  <c r="L242" i="83"/>
  <c r="L238" i="83"/>
  <c r="L237" i="83"/>
  <c r="L236" i="83"/>
  <c r="L235" i="83"/>
  <c r="L234" i="83"/>
  <c r="L233" i="83"/>
  <c r="L232" i="83"/>
  <c r="L231" i="83"/>
  <c r="L230" i="83"/>
  <c r="L229" i="83"/>
  <c r="L227" i="83"/>
  <c r="L226" i="83"/>
  <c r="L225" i="83"/>
  <c r="L224" i="83"/>
  <c r="L223" i="83"/>
  <c r="L222" i="83"/>
  <c r="L221" i="83"/>
  <c r="L220" i="83"/>
  <c r="L219" i="83"/>
  <c r="L218" i="83"/>
  <c r="L217" i="83"/>
  <c r="L216" i="83"/>
  <c r="L215" i="83"/>
  <c r="L213" i="83"/>
  <c r="L212" i="83"/>
  <c r="L210" i="83"/>
  <c r="L209" i="83"/>
  <c r="L208" i="83"/>
  <c r="L207" i="83"/>
  <c r="L206" i="83"/>
  <c r="L205" i="83"/>
  <c r="L204" i="83"/>
  <c r="L203" i="83"/>
  <c r="L202" i="83"/>
  <c r="L201" i="83"/>
  <c r="L199" i="83"/>
  <c r="L198" i="83"/>
  <c r="L197" i="83"/>
  <c r="L196" i="83"/>
  <c r="L195" i="83"/>
  <c r="L194" i="83"/>
  <c r="L193" i="83"/>
  <c r="L192" i="83"/>
  <c r="L191" i="83"/>
  <c r="L190" i="83"/>
  <c r="L188" i="83"/>
  <c r="L187" i="83"/>
  <c r="L186" i="83"/>
  <c r="L185" i="83"/>
  <c r="L184" i="83"/>
  <c r="L183" i="83"/>
  <c r="L182" i="83"/>
  <c r="L181" i="83"/>
  <c r="L180" i="83"/>
  <c r="L179" i="83"/>
  <c r="L177" i="83"/>
  <c r="L171" i="83"/>
  <c r="L169" i="83"/>
  <c r="L168" i="83" s="1"/>
  <c r="L164" i="83"/>
  <c r="L163" i="83" s="1"/>
  <c r="L162" i="83"/>
  <c r="L161" i="83"/>
  <c r="L160" i="83"/>
  <c r="L158" i="83"/>
  <c r="L155" i="83"/>
  <c r="L154" i="83"/>
  <c r="L153" i="83"/>
  <c r="L152" i="83"/>
  <c r="L151" i="83"/>
  <c r="L150" i="83"/>
  <c r="L149" i="83"/>
  <c r="L148" i="83"/>
  <c r="L147" i="83"/>
  <c r="L146" i="83"/>
  <c r="L144" i="83"/>
  <c r="L143" i="83"/>
  <c r="L142" i="83"/>
  <c r="L141" i="83"/>
  <c r="L140" i="83"/>
  <c r="L139" i="83"/>
  <c r="L138" i="83"/>
  <c r="L137" i="83"/>
  <c r="L136" i="83"/>
  <c r="L135" i="83"/>
  <c r="L134" i="83"/>
  <c r="L133" i="83"/>
  <c r="L132" i="83"/>
  <c r="L131" i="83"/>
  <c r="L129" i="83"/>
  <c r="L128" i="83"/>
  <c r="L126" i="83"/>
  <c r="L125" i="83"/>
  <c r="L124" i="83"/>
  <c r="L123" i="83"/>
  <c r="L122" i="83"/>
  <c r="L121" i="83"/>
  <c r="L120" i="83"/>
  <c r="L119" i="83"/>
  <c r="L118" i="83"/>
  <c r="L117" i="83"/>
  <c r="L115" i="83"/>
  <c r="L114" i="83"/>
  <c r="L113" i="83"/>
  <c r="L112" i="83"/>
  <c r="L111" i="83"/>
  <c r="L110" i="83"/>
  <c r="L109" i="83"/>
  <c r="L108" i="83"/>
  <c r="L107" i="83"/>
  <c r="L106" i="83"/>
  <c r="L104" i="83"/>
  <c r="L103" i="83"/>
  <c r="L102" i="83"/>
  <c r="L101" i="83"/>
  <c r="L100" i="83"/>
  <c r="L99" i="83"/>
  <c r="L98" i="83"/>
  <c r="L97" i="83"/>
  <c r="L96" i="83"/>
  <c r="L95" i="83"/>
  <c r="L93" i="83"/>
  <c r="L92" i="83"/>
  <c r="L91" i="83"/>
  <c r="L90" i="83"/>
  <c r="L88" i="83"/>
  <c r="L87" i="83"/>
  <c r="L84" i="83"/>
  <c r="L83" i="83"/>
  <c r="L82" i="83"/>
  <c r="L70" i="66" s="1"/>
  <c r="L59" i="66" s="1"/>
  <c r="L81" i="83"/>
  <c r="L79" i="83"/>
  <c r="L78" i="83"/>
  <c r="L77" i="83"/>
  <c r="L75" i="83"/>
  <c r="L74" i="83"/>
  <c r="L73" i="83"/>
  <c r="L72" i="83"/>
  <c r="L71" i="83"/>
  <c r="L70" i="83"/>
  <c r="L61" i="83"/>
  <c r="L60" i="83" s="1"/>
  <c r="L59" i="83"/>
  <c r="L58" i="83"/>
  <c r="L54" i="83"/>
  <c r="L47" i="83"/>
  <c r="L41" i="83"/>
  <c r="L39" i="83"/>
  <c r="L38" i="83"/>
  <c r="L36" i="83"/>
  <c r="L35" i="83"/>
  <c r="L34" i="83"/>
  <c r="L31" i="83"/>
  <c r="L30" i="83"/>
  <c r="L29" i="83"/>
  <c r="L28" i="83"/>
  <c r="L27" i="83"/>
  <c r="L26" i="83"/>
  <c r="L23" i="83"/>
  <c r="L21" i="83"/>
  <c r="L19" i="83"/>
  <c r="L18" i="83"/>
  <c r="L17" i="83"/>
  <c r="L16" i="83"/>
  <c r="L15" i="83"/>
  <c r="L14" i="83"/>
  <c r="L13" i="83"/>
  <c r="L12" i="83"/>
  <c r="L11" i="83"/>
  <c r="L10" i="83"/>
  <c r="L9" i="83"/>
  <c r="L234" i="90"/>
  <c r="L222" i="90"/>
  <c r="L221" i="90" s="1"/>
  <c r="L217" i="90"/>
  <c r="L203" i="90"/>
  <c r="L193" i="90"/>
  <c r="L177" i="90"/>
  <c r="L167" i="90"/>
  <c r="L159" i="90"/>
  <c r="L155" i="90"/>
  <c r="L149" i="90"/>
  <c r="L145" i="90"/>
  <c r="L125" i="90"/>
  <c r="L106" i="90"/>
  <c r="L102" i="90"/>
  <c r="L96" i="90"/>
  <c r="L95" i="90" s="1"/>
  <c r="L90" i="90"/>
  <c r="L85" i="90"/>
  <c r="L73" i="90"/>
  <c r="L62" i="90"/>
  <c r="L51" i="90"/>
  <c r="L37" i="90"/>
  <c r="L26" i="90"/>
  <c r="L15" i="90"/>
  <c r="L6" i="90"/>
  <c r="L67" i="92"/>
  <c r="L37" i="92"/>
  <c r="L24" i="92"/>
  <c r="S6" i="89" s="1"/>
  <c r="L6" i="92"/>
  <c r="L258" i="96"/>
  <c r="L255" i="96"/>
  <c r="L242" i="96"/>
  <c r="L238" i="96"/>
  <c r="L225" i="96"/>
  <c r="L211" i="96"/>
  <c r="L208" i="96"/>
  <c r="L197" i="96"/>
  <c r="L186" i="96"/>
  <c r="L175" i="96"/>
  <c r="L168" i="96"/>
  <c r="L106" i="96"/>
  <c r="L95" i="96"/>
  <c r="L90" i="96"/>
  <c r="L87" i="96"/>
  <c r="L81" i="96"/>
  <c r="L70" i="96" s="1"/>
  <c r="L77" i="96"/>
  <c r="L58" i="96"/>
  <c r="L57" i="96"/>
  <c r="L56" i="96"/>
  <c r="L55" i="96"/>
  <c r="L53" i="96"/>
  <c r="L52" i="96"/>
  <c r="L51" i="96"/>
  <c r="L47" i="96"/>
  <c r="U165" i="96"/>
  <c r="AA165" i="96" s="1"/>
  <c r="U166" i="96"/>
  <c r="AA166" i="96" s="1"/>
  <c r="V65" i="96"/>
  <c r="W65" i="96"/>
  <c r="X65" i="96"/>
  <c r="Y65" i="96"/>
  <c r="Z65" i="96"/>
  <c r="AB65" i="96"/>
  <c r="AC65" i="96"/>
  <c r="AD65" i="96"/>
  <c r="AE65" i="96"/>
  <c r="AF65" i="96"/>
  <c r="AG65" i="96"/>
  <c r="U65" i="96"/>
  <c r="AA65" i="96" s="1"/>
  <c r="V64" i="96"/>
  <c r="W64" i="96"/>
  <c r="X64" i="96"/>
  <c r="Y64" i="96"/>
  <c r="Z64" i="96"/>
  <c r="AB64" i="96"/>
  <c r="AC64" i="96"/>
  <c r="AD64" i="96"/>
  <c r="AE64" i="96"/>
  <c r="AF64" i="96"/>
  <c r="AG64" i="96"/>
  <c r="U64" i="96"/>
  <c r="AA64" i="96" s="1"/>
  <c r="V55" i="96"/>
  <c r="W55" i="96"/>
  <c r="X55" i="96"/>
  <c r="Y55" i="96"/>
  <c r="Z55" i="96"/>
  <c r="AA55" i="96"/>
  <c r="AB55" i="96"/>
  <c r="AC55" i="96"/>
  <c r="AD55" i="96"/>
  <c r="AE55" i="96"/>
  <c r="AF55" i="96"/>
  <c r="AG55" i="96"/>
  <c r="V56" i="96"/>
  <c r="W56" i="96"/>
  <c r="X56" i="96"/>
  <c r="Y56" i="96"/>
  <c r="Z56" i="96"/>
  <c r="AA56" i="96"/>
  <c r="AB56" i="96"/>
  <c r="AC56" i="96"/>
  <c r="AD56" i="96"/>
  <c r="AE56" i="96"/>
  <c r="AF56" i="96"/>
  <c r="AG56" i="96"/>
  <c r="V57" i="96"/>
  <c r="W57" i="96"/>
  <c r="X57" i="96"/>
  <c r="Y57" i="96"/>
  <c r="Z57" i="96"/>
  <c r="AA57" i="96"/>
  <c r="AB57" i="96"/>
  <c r="AC57" i="96"/>
  <c r="AD57" i="96"/>
  <c r="AE57" i="96"/>
  <c r="AF57" i="96"/>
  <c r="AG57" i="96"/>
  <c r="V58" i="96"/>
  <c r="W58" i="96"/>
  <c r="X58" i="96"/>
  <c r="Y58" i="96"/>
  <c r="Z58" i="96"/>
  <c r="AA58" i="96"/>
  <c r="AB58" i="96"/>
  <c r="AC58" i="96"/>
  <c r="AD58" i="96"/>
  <c r="AE58" i="96"/>
  <c r="AF58" i="96"/>
  <c r="AG58" i="96"/>
  <c r="U58" i="96"/>
  <c r="U56" i="96"/>
  <c r="U57" i="96"/>
  <c r="U55" i="96"/>
  <c r="V53" i="96"/>
  <c r="W53" i="96"/>
  <c r="X53" i="96"/>
  <c r="Y53" i="96"/>
  <c r="Z53" i="96"/>
  <c r="AA53" i="96"/>
  <c r="AB53" i="96"/>
  <c r="AC53" i="96"/>
  <c r="AD53" i="96"/>
  <c r="AE53" i="96"/>
  <c r="AF53" i="96"/>
  <c r="AG53" i="96"/>
  <c r="U53" i="96"/>
  <c r="V52" i="96"/>
  <c r="W52" i="96"/>
  <c r="X52" i="96"/>
  <c r="Y52" i="96"/>
  <c r="Z52" i="96"/>
  <c r="AA52" i="96"/>
  <c r="AB52" i="96"/>
  <c r="AC52" i="96"/>
  <c r="AD52" i="96"/>
  <c r="AE52" i="96"/>
  <c r="AF52" i="96"/>
  <c r="AG52" i="96"/>
  <c r="U52" i="96"/>
  <c r="V51" i="96"/>
  <c r="W51" i="96"/>
  <c r="X51" i="96"/>
  <c r="Y51" i="96"/>
  <c r="Z51" i="96"/>
  <c r="AA51" i="96"/>
  <c r="AB51" i="96"/>
  <c r="AC51" i="96"/>
  <c r="AD51" i="96"/>
  <c r="AE51" i="96"/>
  <c r="AF51" i="96"/>
  <c r="AG51" i="96"/>
  <c r="U51" i="96"/>
  <c r="V27" i="96"/>
  <c r="W27" i="96"/>
  <c r="X27" i="96"/>
  <c r="Y27" i="96"/>
  <c r="Z27" i="96"/>
  <c r="AB27" i="96"/>
  <c r="AC27" i="96"/>
  <c r="AD27" i="96"/>
  <c r="AE27" i="96"/>
  <c r="AF27" i="96"/>
  <c r="AG27" i="96"/>
  <c r="V28" i="96"/>
  <c r="W28" i="96"/>
  <c r="X28" i="96"/>
  <c r="Y28" i="96"/>
  <c r="Z28" i="96"/>
  <c r="AB28" i="96"/>
  <c r="AC28" i="96"/>
  <c r="AD28" i="96"/>
  <c r="AE28" i="96"/>
  <c r="AF28" i="96"/>
  <c r="AG28" i="96"/>
  <c r="V29" i="96"/>
  <c r="W29" i="96"/>
  <c r="X29" i="96"/>
  <c r="Y29" i="96"/>
  <c r="Z29" i="96"/>
  <c r="AB29" i="96"/>
  <c r="AC29" i="96"/>
  <c r="AD29" i="96"/>
  <c r="AE29" i="96"/>
  <c r="AF29" i="96"/>
  <c r="AG29" i="96"/>
  <c r="V32" i="96"/>
  <c r="W32" i="96"/>
  <c r="X32" i="96"/>
  <c r="Y32" i="96"/>
  <c r="Z32" i="96"/>
  <c r="AB32" i="96"/>
  <c r="AC32" i="96"/>
  <c r="AD32" i="96"/>
  <c r="AE32" i="96"/>
  <c r="AF32" i="96"/>
  <c r="AG32" i="96"/>
  <c r="U28" i="96"/>
  <c r="AA28" i="96" s="1"/>
  <c r="U29" i="96"/>
  <c r="AA29" i="96" s="1"/>
  <c r="U32" i="96"/>
  <c r="AA32" i="96" s="1"/>
  <c r="U27" i="96"/>
  <c r="AA27" i="96" s="1"/>
  <c r="V26" i="96"/>
  <c r="W26" i="96"/>
  <c r="X26" i="96"/>
  <c r="Y26" i="96"/>
  <c r="Z26" i="96"/>
  <c r="AB26" i="96"/>
  <c r="AC26" i="96"/>
  <c r="AD26" i="96"/>
  <c r="AE26" i="96"/>
  <c r="AF26" i="96"/>
  <c r="AG26" i="96"/>
  <c r="U26" i="96"/>
  <c r="AA26" i="96" s="1"/>
  <c r="Z8" i="96"/>
  <c r="AB8" i="96"/>
  <c r="AC8" i="96"/>
  <c r="AD8" i="96"/>
  <c r="AE8" i="96"/>
  <c r="AF8" i="96"/>
  <c r="AG8" i="96"/>
  <c r="Z9" i="96"/>
  <c r="AB9" i="96"/>
  <c r="AC9" i="96"/>
  <c r="AD9" i="96"/>
  <c r="AE9" i="96"/>
  <c r="AF9" i="96"/>
  <c r="AG9" i="96"/>
  <c r="Z10" i="96"/>
  <c r="AB10" i="96"/>
  <c r="AC10" i="96"/>
  <c r="AD10" i="96"/>
  <c r="AE10" i="96"/>
  <c r="AF10" i="96"/>
  <c r="AG10" i="96"/>
  <c r="Z11" i="96"/>
  <c r="AB11" i="96"/>
  <c r="AC11" i="96"/>
  <c r="AD11" i="96"/>
  <c r="AE11" i="96"/>
  <c r="AF11" i="96"/>
  <c r="AG11" i="96"/>
  <c r="Z13" i="96"/>
  <c r="AB13" i="96"/>
  <c r="AC13" i="96"/>
  <c r="AD13" i="96"/>
  <c r="AE13" i="96"/>
  <c r="AF13" i="96"/>
  <c r="AG13" i="96"/>
  <c r="Z16" i="96"/>
  <c r="AB16" i="96"/>
  <c r="AC16" i="96"/>
  <c r="AD16" i="96"/>
  <c r="AE16" i="96"/>
  <c r="AF16" i="96"/>
  <c r="AG16" i="96"/>
  <c r="Z17" i="96"/>
  <c r="AB17" i="96"/>
  <c r="AC17" i="96"/>
  <c r="AD17" i="96"/>
  <c r="AE17" i="96"/>
  <c r="AF17" i="96"/>
  <c r="AG17" i="96"/>
  <c r="Z18" i="96"/>
  <c r="AB18" i="96"/>
  <c r="AC18" i="96"/>
  <c r="AD18" i="96"/>
  <c r="AE18" i="96"/>
  <c r="AF18" i="96"/>
  <c r="AG18" i="96"/>
  <c r="U8" i="96"/>
  <c r="AA8" i="96" s="1"/>
  <c r="V8" i="96"/>
  <c r="W8" i="96"/>
  <c r="X8" i="96"/>
  <c r="Y8" i="96"/>
  <c r="U9" i="96"/>
  <c r="AA9" i="96" s="1"/>
  <c r="V9" i="96"/>
  <c r="W9" i="96"/>
  <c r="X9" i="96"/>
  <c r="Y9" i="96"/>
  <c r="U10" i="96"/>
  <c r="AA10" i="96" s="1"/>
  <c r="V10" i="96"/>
  <c r="W10" i="96"/>
  <c r="X10" i="96"/>
  <c r="Y10" i="96"/>
  <c r="U11" i="96"/>
  <c r="AA11" i="96" s="1"/>
  <c r="V11" i="96"/>
  <c r="W11" i="96"/>
  <c r="X11" i="96"/>
  <c r="Y11" i="96"/>
  <c r="U13" i="96"/>
  <c r="AA13" i="96" s="1"/>
  <c r="V13" i="96"/>
  <c r="W13" i="96"/>
  <c r="X13" i="96"/>
  <c r="Y13" i="96"/>
  <c r="U16" i="96"/>
  <c r="AA16" i="96" s="1"/>
  <c r="V16" i="96"/>
  <c r="W16" i="96"/>
  <c r="X16" i="96"/>
  <c r="Y16" i="96"/>
  <c r="U17" i="96"/>
  <c r="AA17" i="96" s="1"/>
  <c r="V17" i="96"/>
  <c r="W17" i="96"/>
  <c r="X17" i="96"/>
  <c r="Y17" i="96"/>
  <c r="U18" i="96"/>
  <c r="AA18" i="96" s="1"/>
  <c r="V18" i="96"/>
  <c r="W18" i="96"/>
  <c r="X18" i="96"/>
  <c r="Y18" i="96"/>
  <c r="L237" i="96" l="1"/>
  <c r="L236" i="96" s="1"/>
  <c r="L48" i="90"/>
  <c r="I11" i="89" s="1"/>
  <c r="L6" i="84"/>
  <c r="L56" i="84"/>
  <c r="L217" i="84"/>
  <c r="L234" i="84"/>
  <c r="L33" i="86"/>
  <c r="L120" i="86"/>
  <c r="L147" i="86"/>
  <c r="L157" i="86"/>
  <c r="L227" i="86"/>
  <c r="L33" i="87"/>
  <c r="L32" i="87" s="1"/>
  <c r="L40" i="87"/>
  <c r="L204" i="82"/>
  <c r="L218" i="82"/>
  <c r="L251" i="82"/>
  <c r="L33" i="79"/>
  <c r="L40" i="79"/>
  <c r="L179" i="79"/>
  <c r="L201" i="79"/>
  <c r="L179" i="87"/>
  <c r="L149" i="88"/>
  <c r="L276" i="88"/>
  <c r="L20" i="82"/>
  <c r="L33" i="82"/>
  <c r="L179" i="82"/>
  <c r="L201" i="82"/>
  <c r="L235" i="82"/>
  <c r="L172" i="79"/>
  <c r="L267" i="79"/>
  <c r="L120" i="84"/>
  <c r="L203" i="84"/>
  <c r="L24" i="86"/>
  <c r="L50" i="86"/>
  <c r="L70" i="86"/>
  <c r="L164" i="86"/>
  <c r="L186" i="86"/>
  <c r="L162" i="86" s="1"/>
  <c r="L247" i="86"/>
  <c r="L20" i="87"/>
  <c r="L151" i="87"/>
  <c r="L116" i="88"/>
  <c r="L232" i="88"/>
  <c r="L173" i="96"/>
  <c r="L74" i="108"/>
  <c r="L82" i="84"/>
  <c r="L87" i="84"/>
  <c r="L78" i="84" s="1"/>
  <c r="L250" i="84"/>
  <c r="L20" i="86"/>
  <c r="L5" i="86" s="1"/>
  <c r="L37" i="86"/>
  <c r="L32" i="86" s="1"/>
  <c r="L53" i="86"/>
  <c r="L200" i="86"/>
  <c r="L214" i="86"/>
  <c r="L231" i="86"/>
  <c r="L50" i="87"/>
  <c r="L72" i="87"/>
  <c r="L168" i="87"/>
  <c r="L6" i="88"/>
  <c r="L76" i="88"/>
  <c r="L79" i="88"/>
  <c r="L196" i="88"/>
  <c r="L6" i="82"/>
  <c r="L24" i="82"/>
  <c r="L88" i="82"/>
  <c r="L110" i="82"/>
  <c r="L168" i="82"/>
  <c r="L166" i="82" s="1"/>
  <c r="L85" i="79"/>
  <c r="L212" i="79"/>
  <c r="L221" i="68"/>
  <c r="I13" i="69" s="1"/>
  <c r="L37" i="80"/>
  <c r="L53" i="80"/>
  <c r="L56" i="80"/>
  <c r="L5" i="80"/>
  <c r="L33" i="80"/>
  <c r="L49" i="80"/>
  <c r="L150" i="80"/>
  <c r="L45" i="80"/>
  <c r="L78" i="80"/>
  <c r="L229" i="80"/>
  <c r="L228" i="80" s="1"/>
  <c r="L154" i="66"/>
  <c r="L164" i="79"/>
  <c r="L6" i="79"/>
  <c r="L155" i="66"/>
  <c r="L101" i="79"/>
  <c r="L162" i="79"/>
  <c r="L24" i="79"/>
  <c r="L190" i="79"/>
  <c r="L177" i="79" s="1"/>
  <c r="L270" i="79"/>
  <c r="L20" i="79"/>
  <c r="L5" i="79" s="1"/>
  <c r="L246" i="79"/>
  <c r="L241" i="79" s="1"/>
  <c r="L240" i="79" s="1"/>
  <c r="L54" i="82"/>
  <c r="L45" i="82"/>
  <c r="L40" i="82" s="1"/>
  <c r="L74" i="82"/>
  <c r="L99" i="82"/>
  <c r="L151" i="82"/>
  <c r="L190" i="82"/>
  <c r="L231" i="82"/>
  <c r="L230" i="82" s="1"/>
  <c r="L229" i="82" s="1"/>
  <c r="L83" i="82"/>
  <c r="L79" i="82" s="1"/>
  <c r="L139" i="82"/>
  <c r="L207" i="88"/>
  <c r="L102" i="88"/>
  <c r="L91" i="88" s="1"/>
  <c r="L246" i="88"/>
  <c r="L279" i="88"/>
  <c r="L159" i="66"/>
  <c r="L26" i="88"/>
  <c r="L30" i="88"/>
  <c r="L67" i="88"/>
  <c r="L52" i="88" s="1"/>
  <c r="L41" i="88" s="1"/>
  <c r="L98" i="88"/>
  <c r="L127" i="88"/>
  <c r="L189" i="88"/>
  <c r="L218" i="88"/>
  <c r="L263" i="88"/>
  <c r="L138" i="88"/>
  <c r="L42" i="88"/>
  <c r="L111" i="88"/>
  <c r="L107" i="88" s="1"/>
  <c r="L179" i="88"/>
  <c r="L259" i="88"/>
  <c r="L68" i="87"/>
  <c r="L61" i="87" s="1"/>
  <c r="L97" i="87"/>
  <c r="L77" i="87" s="1"/>
  <c r="L251" i="87"/>
  <c r="L81" i="87"/>
  <c r="L218" i="87"/>
  <c r="L235" i="87"/>
  <c r="L230" i="87" s="1"/>
  <c r="L229" i="87" s="1"/>
  <c r="L6" i="87"/>
  <c r="L5" i="87" s="1"/>
  <c r="L53" i="87"/>
  <c r="L137" i="87"/>
  <c r="L190" i="87"/>
  <c r="L231" i="87"/>
  <c r="L79" i="86"/>
  <c r="L75" i="86" s="1"/>
  <c r="L45" i="86"/>
  <c r="L40" i="86" s="1"/>
  <c r="L106" i="86"/>
  <c r="L175" i="86"/>
  <c r="L197" i="86"/>
  <c r="L66" i="86"/>
  <c r="L59" i="86" s="1"/>
  <c r="L84" i="86"/>
  <c r="L135" i="86"/>
  <c r="L150" i="84"/>
  <c r="L20" i="84"/>
  <c r="L5" i="84" s="1"/>
  <c r="L40" i="84"/>
  <c r="L69" i="84"/>
  <c r="L62" i="84" s="1"/>
  <c r="L138" i="84"/>
  <c r="L189" i="84"/>
  <c r="L165" i="84" s="1"/>
  <c r="L33" i="84"/>
  <c r="L178" i="84"/>
  <c r="L200" i="84"/>
  <c r="L24" i="84"/>
  <c r="L109" i="84"/>
  <c r="L123" i="84"/>
  <c r="L230" i="84"/>
  <c r="L20" i="83"/>
  <c r="L80" i="83"/>
  <c r="L86" i="83"/>
  <c r="L40" i="83"/>
  <c r="L32" i="83" s="1"/>
  <c r="L76" i="83"/>
  <c r="L258" i="83"/>
  <c r="L116" i="83"/>
  <c r="L214" i="83"/>
  <c r="L37" i="83"/>
  <c r="L159" i="83"/>
  <c r="L157" i="83" s="1"/>
  <c r="L178" i="83"/>
  <c r="L6" i="83"/>
  <c r="L5" i="83" s="1"/>
  <c r="L33" i="83"/>
  <c r="L105" i="83"/>
  <c r="L145" i="83"/>
  <c r="L189" i="83"/>
  <c r="L211" i="83"/>
  <c r="L228" i="83"/>
  <c r="L261" i="83"/>
  <c r="L24" i="83"/>
  <c r="L89" i="83"/>
  <c r="L130" i="83"/>
  <c r="L245" i="83"/>
  <c r="L57" i="83"/>
  <c r="L94" i="83"/>
  <c r="L127" i="83"/>
  <c r="L200" i="83"/>
  <c r="L241" i="83"/>
  <c r="L5" i="108"/>
  <c r="L32" i="108"/>
  <c r="L225" i="108"/>
  <c r="L224" i="108" s="1"/>
  <c r="L161" i="108"/>
  <c r="L6" i="78"/>
  <c r="L5" i="78" s="1"/>
  <c r="S5" i="69" s="1"/>
  <c r="L39" i="78"/>
  <c r="L96" i="78"/>
  <c r="S8" i="69" s="1"/>
  <c r="L211" i="78"/>
  <c r="S13" i="69" s="1"/>
  <c r="L47" i="78"/>
  <c r="L187" i="78"/>
  <c r="L53" i="78"/>
  <c r="L275" i="78"/>
  <c r="L63" i="68"/>
  <c r="I11" i="69" s="1"/>
  <c r="M43" i="96"/>
  <c r="L39" i="96"/>
  <c r="L62" i="96"/>
  <c r="M58" i="96"/>
  <c r="M55" i="96"/>
  <c r="M51" i="96"/>
  <c r="M41" i="96"/>
  <c r="M48" i="96"/>
  <c r="M57" i="96"/>
  <c r="M37" i="96"/>
  <c r="M40" i="96"/>
  <c r="M45" i="96"/>
  <c r="M60" i="96"/>
  <c r="M64" i="96"/>
  <c r="M56" i="96"/>
  <c r="M65" i="96"/>
  <c r="M36" i="96"/>
  <c r="L163" i="90"/>
  <c r="I9" i="89" s="1"/>
  <c r="L84" i="90"/>
  <c r="I6" i="89" s="1"/>
  <c r="L153" i="90"/>
  <c r="I12" i="89" s="1"/>
  <c r="L189" i="90"/>
  <c r="I13" i="89" s="1"/>
  <c r="L5" i="90"/>
  <c r="I5" i="89"/>
  <c r="L112" i="78"/>
  <c r="L59" i="79"/>
  <c r="L63" i="82"/>
  <c r="L32" i="82"/>
  <c r="L166" i="87"/>
  <c r="L226" i="86"/>
  <c r="L225" i="86" s="1"/>
  <c r="L229" i="84"/>
  <c r="L228" i="84" s="1"/>
  <c r="L69" i="83"/>
  <c r="L240" i="83"/>
  <c r="L239" i="83" s="1"/>
  <c r="L259" i="87" l="1"/>
  <c r="L194" i="88"/>
  <c r="L5" i="82"/>
  <c r="L259" i="82" s="1"/>
  <c r="L258" i="88"/>
  <c r="L257" i="88" s="1"/>
  <c r="L5" i="88"/>
  <c r="L32" i="84"/>
  <c r="L32" i="79"/>
  <c r="L38" i="78"/>
  <c r="L40" i="80"/>
  <c r="L32" i="80" s="1"/>
  <c r="L258" i="80" s="1"/>
  <c r="L287" i="88"/>
  <c r="L255" i="86"/>
  <c r="L176" i="83"/>
  <c r="L85" i="83"/>
  <c r="L254" i="108"/>
  <c r="L274" i="78"/>
  <c r="S21" i="69" s="1"/>
  <c r="L304" i="78"/>
  <c r="S7" i="69"/>
  <c r="L42" i="96"/>
  <c r="L24" i="96"/>
  <c r="I14" i="89"/>
  <c r="L258" i="84"/>
  <c r="L269" i="83"/>
  <c r="O42" i="96" l="1"/>
  <c r="M49" i="96"/>
  <c r="V59" i="96"/>
  <c r="Z59" i="96"/>
  <c r="AB59" i="96"/>
  <c r="Y59" i="96"/>
  <c r="AC59" i="96"/>
  <c r="AG59" i="96"/>
  <c r="V165" i="96"/>
  <c r="W165" i="96"/>
  <c r="X165" i="96"/>
  <c r="Y165" i="96"/>
  <c r="Z165" i="96"/>
  <c r="AB165" i="96"/>
  <c r="AC165" i="96"/>
  <c r="AD165" i="96"/>
  <c r="AE165" i="96"/>
  <c r="AF165" i="96"/>
  <c r="AG165" i="96"/>
  <c r="V166" i="96"/>
  <c r="W166" i="96"/>
  <c r="X166" i="96"/>
  <c r="Y166" i="96"/>
  <c r="Z166" i="96"/>
  <c r="AB166" i="96"/>
  <c r="AC166" i="96"/>
  <c r="AD166" i="96"/>
  <c r="AE166" i="96"/>
  <c r="AF166" i="96"/>
  <c r="AG166" i="96"/>
  <c r="AA265" i="96"/>
  <c r="AA264" i="96"/>
  <c r="AA263" i="96"/>
  <c r="AA262" i="96"/>
  <c r="AA261" i="96"/>
  <c r="AA260" i="96"/>
  <c r="AA259" i="96"/>
  <c r="AG258" i="96"/>
  <c r="AF258" i="96"/>
  <c r="AE258" i="96"/>
  <c r="AD258" i="96"/>
  <c r="AC258" i="96"/>
  <c r="AB258" i="96"/>
  <c r="Z258" i="96"/>
  <c r="Y258" i="96"/>
  <c r="X258" i="96"/>
  <c r="W258" i="96"/>
  <c r="V258" i="96"/>
  <c r="U258" i="96"/>
  <c r="AA257" i="96"/>
  <c r="AA256" i="96"/>
  <c r="AG255" i="96"/>
  <c r="AF255" i="96"/>
  <c r="AE255" i="96"/>
  <c r="AD255" i="96"/>
  <c r="AC255" i="96"/>
  <c r="AB255" i="96"/>
  <c r="Z255" i="96"/>
  <c r="Y255" i="96"/>
  <c r="X255" i="96"/>
  <c r="W255" i="96"/>
  <c r="V255" i="96"/>
  <c r="U255" i="96"/>
  <c r="AA254" i="96"/>
  <c r="AA253" i="96"/>
  <c r="AA252" i="96"/>
  <c r="AA251" i="96"/>
  <c r="AA250" i="96"/>
  <c r="AA249" i="96"/>
  <c r="AA248" i="96"/>
  <c r="AA247" i="96"/>
  <c r="AA246" i="96"/>
  <c r="AA245" i="96"/>
  <c r="AA244" i="96"/>
  <c r="AA243" i="96"/>
  <c r="AG242" i="96"/>
  <c r="AF242" i="96"/>
  <c r="AE242" i="96"/>
  <c r="AD242" i="96"/>
  <c r="AC242" i="96"/>
  <c r="AB242" i="96"/>
  <c r="Z242" i="96"/>
  <c r="Y242" i="96"/>
  <c r="X242" i="96"/>
  <c r="W242" i="96"/>
  <c r="V242" i="96"/>
  <c r="U242" i="96"/>
  <c r="AA241" i="96"/>
  <c r="AA240" i="96"/>
  <c r="AA239" i="96"/>
  <c r="AG238" i="96"/>
  <c r="AF238" i="96"/>
  <c r="AE238" i="96"/>
  <c r="AD238" i="96"/>
  <c r="AC238" i="96"/>
  <c r="AB238" i="96"/>
  <c r="Z238" i="96"/>
  <c r="Y238" i="96"/>
  <c r="X238" i="96"/>
  <c r="W238" i="96"/>
  <c r="V238" i="96"/>
  <c r="U238" i="96"/>
  <c r="AA235" i="96"/>
  <c r="AA234" i="96"/>
  <c r="AA233" i="96"/>
  <c r="AA232" i="96"/>
  <c r="AA231" i="96"/>
  <c r="AA230" i="96"/>
  <c r="AA229" i="96"/>
  <c r="AA228" i="96"/>
  <c r="AA227" i="96"/>
  <c r="AA226" i="96"/>
  <c r="AG225" i="96"/>
  <c r="AF225" i="96"/>
  <c r="AE225" i="96"/>
  <c r="AD225" i="96"/>
  <c r="AC225" i="96"/>
  <c r="AB225" i="96"/>
  <c r="Z225" i="96"/>
  <c r="Y225" i="96"/>
  <c r="X225" i="96"/>
  <c r="W225" i="96"/>
  <c r="V225" i="96"/>
  <c r="U225" i="96"/>
  <c r="AA224" i="96"/>
  <c r="AA223" i="96"/>
  <c r="AA222" i="96"/>
  <c r="AA221" i="96"/>
  <c r="AA220" i="96"/>
  <c r="AA219" i="96"/>
  <c r="AA218" i="96"/>
  <c r="AA217" i="96"/>
  <c r="AA216" i="96"/>
  <c r="AA215" i="96"/>
  <c r="AA214" i="96"/>
  <c r="AA213" i="96"/>
  <c r="AA212" i="96"/>
  <c r="AG211" i="96"/>
  <c r="AF211" i="96"/>
  <c r="AE211" i="96"/>
  <c r="AD211" i="96"/>
  <c r="AC211" i="96"/>
  <c r="AB211" i="96"/>
  <c r="Z211" i="96"/>
  <c r="Y211" i="96"/>
  <c r="X211" i="96"/>
  <c r="W211" i="96"/>
  <c r="V211" i="96"/>
  <c r="U211" i="96"/>
  <c r="AA210" i="96"/>
  <c r="AA209" i="96"/>
  <c r="AG208" i="96"/>
  <c r="AF208" i="96"/>
  <c r="AE208" i="96"/>
  <c r="AD208" i="96"/>
  <c r="AC208" i="96"/>
  <c r="AB208" i="96"/>
  <c r="Z208" i="96"/>
  <c r="Y208" i="96"/>
  <c r="X208" i="96"/>
  <c r="W208" i="96"/>
  <c r="V208" i="96"/>
  <c r="U208" i="96"/>
  <c r="AA207" i="96"/>
  <c r="AA206" i="96"/>
  <c r="AA205" i="96"/>
  <c r="AA204" i="96"/>
  <c r="AA203" i="96"/>
  <c r="AA202" i="96"/>
  <c r="AA201" i="96"/>
  <c r="AA200" i="96"/>
  <c r="AA199" i="96"/>
  <c r="AA198" i="96"/>
  <c r="AG197" i="96"/>
  <c r="AF197" i="96"/>
  <c r="AE197" i="96"/>
  <c r="AD197" i="96"/>
  <c r="AC197" i="96"/>
  <c r="AB197" i="96"/>
  <c r="Z197" i="96"/>
  <c r="Y197" i="96"/>
  <c r="X197" i="96"/>
  <c r="W197" i="96"/>
  <c r="V197" i="96"/>
  <c r="U197" i="96"/>
  <c r="AA196" i="96"/>
  <c r="AA195" i="96"/>
  <c r="AA194" i="96"/>
  <c r="AA193" i="96"/>
  <c r="AA192" i="96"/>
  <c r="AA191" i="96"/>
  <c r="AA190" i="96"/>
  <c r="AA189" i="96"/>
  <c r="AA188" i="96"/>
  <c r="AA187" i="96"/>
  <c r="AG186" i="96"/>
  <c r="AF186" i="96"/>
  <c r="AE186" i="96"/>
  <c r="AD186" i="96"/>
  <c r="AC186" i="96"/>
  <c r="AB186" i="96"/>
  <c r="Z186" i="96"/>
  <c r="Y186" i="96"/>
  <c r="X186" i="96"/>
  <c r="W186" i="96"/>
  <c r="V186" i="96"/>
  <c r="U186" i="96"/>
  <c r="AA185" i="96"/>
  <c r="AA184" i="96"/>
  <c r="AA183" i="96"/>
  <c r="AA182" i="96"/>
  <c r="AA181" i="96"/>
  <c r="AA180" i="96"/>
  <c r="AA179" i="96"/>
  <c r="AA178" i="96"/>
  <c r="AA177" i="96"/>
  <c r="AA176" i="96"/>
  <c r="AG175" i="96"/>
  <c r="AF175" i="96"/>
  <c r="AE175" i="96"/>
  <c r="AD175" i="96"/>
  <c r="AC175" i="96"/>
  <c r="AB175" i="96"/>
  <c r="Z175" i="96"/>
  <c r="Y175" i="96"/>
  <c r="X175" i="96"/>
  <c r="W175" i="96"/>
  <c r="V175" i="96"/>
  <c r="U175" i="96"/>
  <c r="AA174" i="96"/>
  <c r="AA172" i="96"/>
  <c r="AA171" i="96"/>
  <c r="AA170" i="96"/>
  <c r="AA169" i="96"/>
  <c r="AG168" i="96"/>
  <c r="AF168" i="96"/>
  <c r="AE168" i="96"/>
  <c r="AD168" i="96"/>
  <c r="AC168" i="96"/>
  <c r="AB168" i="96"/>
  <c r="Z168" i="96"/>
  <c r="Y168" i="96"/>
  <c r="X168" i="96"/>
  <c r="W168" i="96"/>
  <c r="V168" i="96"/>
  <c r="U168" i="96"/>
  <c r="AA163" i="96"/>
  <c r="L163" i="96" s="1"/>
  <c r="AA162" i="96"/>
  <c r="L162" i="96" s="1"/>
  <c r="AA161" i="96"/>
  <c r="L161" i="96" s="1"/>
  <c r="AG160" i="96"/>
  <c r="AF160" i="96"/>
  <c r="AE160" i="96"/>
  <c r="AD160" i="96"/>
  <c r="AC160" i="96"/>
  <c r="AB160" i="96"/>
  <c r="Z160" i="96"/>
  <c r="Y160" i="96"/>
  <c r="X160" i="96"/>
  <c r="W160" i="96"/>
  <c r="V160" i="96"/>
  <c r="U160" i="96"/>
  <c r="AA159" i="96"/>
  <c r="L159" i="96" s="1"/>
  <c r="AA157" i="96"/>
  <c r="L157" i="96" s="1"/>
  <c r="AA156" i="96"/>
  <c r="L156" i="96" s="1"/>
  <c r="AA155" i="96"/>
  <c r="L155" i="96" s="1"/>
  <c r="AA154" i="96"/>
  <c r="L154" i="96" s="1"/>
  <c r="AA153" i="96"/>
  <c r="L153" i="96" s="1"/>
  <c r="AA152" i="96"/>
  <c r="L152" i="96" s="1"/>
  <c r="AA151" i="96"/>
  <c r="L151" i="96" s="1"/>
  <c r="AA150" i="96"/>
  <c r="L150" i="96" s="1"/>
  <c r="AA149" i="96"/>
  <c r="L149" i="96" s="1"/>
  <c r="AA148" i="96"/>
  <c r="L148" i="96" s="1"/>
  <c r="AA147" i="96"/>
  <c r="L147" i="96" s="1"/>
  <c r="AG146" i="96"/>
  <c r="AF146" i="96"/>
  <c r="AE146" i="96"/>
  <c r="AD146" i="96"/>
  <c r="AC146" i="96"/>
  <c r="AB146" i="96"/>
  <c r="Z146" i="96"/>
  <c r="Y146" i="96"/>
  <c r="X146" i="96"/>
  <c r="W146" i="96"/>
  <c r="V146" i="96"/>
  <c r="U146" i="96"/>
  <c r="AA145" i="96"/>
  <c r="L145" i="96" s="1"/>
  <c r="AA144" i="96"/>
  <c r="L144" i="96" s="1"/>
  <c r="AA143" i="96"/>
  <c r="L143" i="96" s="1"/>
  <c r="AA142" i="96"/>
  <c r="L142" i="96" s="1"/>
  <c r="AA141" i="96"/>
  <c r="L141" i="96" s="1"/>
  <c r="AA140" i="96"/>
  <c r="L140" i="96" s="1"/>
  <c r="AA139" i="96"/>
  <c r="L139" i="96" s="1"/>
  <c r="AA138" i="96"/>
  <c r="L138" i="96" s="1"/>
  <c r="AA137" i="96"/>
  <c r="L137" i="96" s="1"/>
  <c r="AA136" i="96"/>
  <c r="L136" i="96" s="1"/>
  <c r="AA135" i="96"/>
  <c r="L135" i="96" s="1"/>
  <c r="AA134" i="96"/>
  <c r="L134" i="96" s="1"/>
  <c r="AA133" i="96"/>
  <c r="L133" i="96" s="1"/>
  <c r="AA132" i="96"/>
  <c r="L132" i="96" s="1"/>
  <c r="AG131" i="96"/>
  <c r="AF131" i="96"/>
  <c r="AE131" i="96"/>
  <c r="AD131" i="96"/>
  <c r="AC131" i="96"/>
  <c r="AB131" i="96"/>
  <c r="Z131" i="96"/>
  <c r="Y131" i="96"/>
  <c r="X131" i="96"/>
  <c r="W131" i="96"/>
  <c r="V131" i="96"/>
  <c r="U131" i="96"/>
  <c r="AA130" i="96"/>
  <c r="L130" i="96" s="1"/>
  <c r="AA129" i="96"/>
  <c r="L129" i="96" s="1"/>
  <c r="AG128" i="96"/>
  <c r="AF128" i="96"/>
  <c r="AE128" i="96"/>
  <c r="AD128" i="96"/>
  <c r="AC128" i="96"/>
  <c r="AB128" i="96"/>
  <c r="Z128" i="96"/>
  <c r="Y128" i="96"/>
  <c r="X128" i="96"/>
  <c r="W128" i="96"/>
  <c r="V128" i="96"/>
  <c r="U128" i="96"/>
  <c r="AA127" i="96"/>
  <c r="L127" i="96" s="1"/>
  <c r="AA126" i="96"/>
  <c r="L126" i="96" s="1"/>
  <c r="AA124" i="96"/>
  <c r="L124" i="96" s="1"/>
  <c r="AA123" i="96"/>
  <c r="L123" i="96" s="1"/>
  <c r="AA122" i="96"/>
  <c r="L122" i="96" s="1"/>
  <c r="AA121" i="96"/>
  <c r="L121" i="96" s="1"/>
  <c r="AA120" i="96"/>
  <c r="L120" i="96" s="1"/>
  <c r="AA119" i="96"/>
  <c r="L119" i="96" s="1"/>
  <c r="AA118" i="96"/>
  <c r="L118" i="96" s="1"/>
  <c r="AG117" i="96"/>
  <c r="AF117" i="96"/>
  <c r="AE117" i="96"/>
  <c r="AD117" i="96"/>
  <c r="AC117" i="96"/>
  <c r="AB117" i="96"/>
  <c r="Z117" i="96"/>
  <c r="Y117" i="96"/>
  <c r="X117" i="96"/>
  <c r="W117" i="96"/>
  <c r="V117" i="96"/>
  <c r="U117" i="96"/>
  <c r="AA116" i="96"/>
  <c r="AA115" i="96"/>
  <c r="AA114" i="96"/>
  <c r="AA113" i="96"/>
  <c r="AA112" i="96"/>
  <c r="AA111" i="96"/>
  <c r="AA110" i="96"/>
  <c r="AA109" i="96"/>
  <c r="AA108" i="96"/>
  <c r="AA107" i="96"/>
  <c r="AG106" i="96"/>
  <c r="AF106" i="96"/>
  <c r="AE106" i="96"/>
  <c r="AD106" i="96"/>
  <c r="AC106" i="96"/>
  <c r="AB106" i="96"/>
  <c r="Z106" i="96"/>
  <c r="Y106" i="96"/>
  <c r="X106" i="96"/>
  <c r="W106" i="96"/>
  <c r="V106" i="96"/>
  <c r="U106" i="96"/>
  <c r="AA105" i="96"/>
  <c r="AA104" i="96"/>
  <c r="AA103" i="96"/>
  <c r="AA102" i="96"/>
  <c r="AA101" i="96"/>
  <c r="AA100" i="96"/>
  <c r="AA99" i="96"/>
  <c r="AA98" i="96"/>
  <c r="AA97" i="96"/>
  <c r="AA96" i="96"/>
  <c r="AG95" i="96"/>
  <c r="AF95" i="96"/>
  <c r="AE95" i="96"/>
  <c r="AD95" i="96"/>
  <c r="AC95" i="96"/>
  <c r="AB95" i="96"/>
  <c r="Z95" i="96"/>
  <c r="Y95" i="96"/>
  <c r="X95" i="96"/>
  <c r="W95" i="96"/>
  <c r="V95" i="96"/>
  <c r="U95" i="96"/>
  <c r="AA94" i="96"/>
  <c r="AA93" i="96"/>
  <c r="AA92" i="96"/>
  <c r="AA91" i="96"/>
  <c r="AG90" i="96"/>
  <c r="AF90" i="96"/>
  <c r="AE90" i="96"/>
  <c r="AD90" i="96"/>
  <c r="AC90" i="96"/>
  <c r="AB90" i="96"/>
  <c r="Z90" i="96"/>
  <c r="Y90" i="96"/>
  <c r="X90" i="96"/>
  <c r="W90" i="96"/>
  <c r="V90" i="96"/>
  <c r="U90" i="96"/>
  <c r="AA89" i="96"/>
  <c r="AA88" i="96"/>
  <c r="AG87" i="96"/>
  <c r="AF87" i="96"/>
  <c r="AE87" i="96"/>
  <c r="AD87" i="96"/>
  <c r="AC87" i="96"/>
  <c r="AB87" i="96"/>
  <c r="Z87" i="96"/>
  <c r="Y87" i="96"/>
  <c r="X87" i="96"/>
  <c r="W87" i="96"/>
  <c r="V87" i="96"/>
  <c r="U87" i="96"/>
  <c r="AA85" i="96"/>
  <c r="AA84" i="96"/>
  <c r="AA83" i="96"/>
  <c r="AA82" i="96"/>
  <c r="AG81" i="96"/>
  <c r="AF81" i="96"/>
  <c r="AE81" i="96"/>
  <c r="AD81" i="96"/>
  <c r="AC81" i="96"/>
  <c r="AB81" i="96"/>
  <c r="Z81" i="96"/>
  <c r="Y81" i="96"/>
  <c r="X81" i="96"/>
  <c r="W81" i="96"/>
  <c r="V81" i="96"/>
  <c r="U81" i="96"/>
  <c r="AA80" i="96"/>
  <c r="AA79" i="96"/>
  <c r="AA78" i="96"/>
  <c r="AG77" i="96"/>
  <c r="AG70" i="96" s="1"/>
  <c r="AF77" i="96"/>
  <c r="AE77" i="96"/>
  <c r="AD77" i="96"/>
  <c r="AC77" i="96"/>
  <c r="AC70" i="96" s="1"/>
  <c r="AB77" i="96"/>
  <c r="Z77" i="96"/>
  <c r="Y77" i="96"/>
  <c r="X77" i="96"/>
  <c r="X70" i="96" s="1"/>
  <c r="W77" i="96"/>
  <c r="V77" i="96"/>
  <c r="U77" i="96"/>
  <c r="AA76" i="96"/>
  <c r="AA75" i="96"/>
  <c r="AA74" i="96"/>
  <c r="AA73" i="96"/>
  <c r="AA72" i="96"/>
  <c r="AA71" i="96"/>
  <c r="AA61" i="96"/>
  <c r="M61" i="96" s="1"/>
  <c r="AF59" i="96"/>
  <c r="X59" i="96"/>
  <c r="AE59" i="96"/>
  <c r="AD59" i="96"/>
  <c r="W59" i="96"/>
  <c r="AA49" i="96"/>
  <c r="AF47" i="96"/>
  <c r="AD47" i="96"/>
  <c r="AB47" i="96"/>
  <c r="Y47" i="96"/>
  <c r="X47" i="96"/>
  <c r="W47" i="96"/>
  <c r="AG47" i="96"/>
  <c r="AE47" i="96"/>
  <c r="AC47" i="96"/>
  <c r="Z47" i="96"/>
  <c r="V47" i="96"/>
  <c r="M44" i="96"/>
  <c r="AD39" i="96"/>
  <c r="Y39" i="96"/>
  <c r="X39" i="96"/>
  <c r="V39" i="96"/>
  <c r="AG39" i="96"/>
  <c r="AC39" i="96"/>
  <c r="Z39" i="96"/>
  <c r="AA38" i="96"/>
  <c r="AF35" i="96"/>
  <c r="AB35" i="96"/>
  <c r="Z35" i="96"/>
  <c r="X35" i="96"/>
  <c r="V35" i="96"/>
  <c r="AG35" i="96"/>
  <c r="AE35" i="96"/>
  <c r="AD35" i="96"/>
  <c r="AC35" i="96"/>
  <c r="Y35" i="96"/>
  <c r="U35" i="96"/>
  <c r="AA23" i="96"/>
  <c r="L23" i="96" s="1"/>
  <c r="AF20" i="96"/>
  <c r="AE20" i="96"/>
  <c r="AD20" i="96"/>
  <c r="W20" i="96"/>
  <c r="AA21" i="96"/>
  <c r="L21" i="96" s="1"/>
  <c r="AG20" i="96"/>
  <c r="AC20" i="96"/>
  <c r="AC5" i="96" s="1"/>
  <c r="AB20" i="96"/>
  <c r="Z20" i="96"/>
  <c r="Y20" i="96"/>
  <c r="X20" i="96"/>
  <c r="V20" i="96"/>
  <c r="U20" i="96"/>
  <c r="U5" i="96" s="1"/>
  <c r="Y70" i="96" l="1"/>
  <c r="L131" i="96"/>
  <c r="AD70" i="96"/>
  <c r="L117" i="96"/>
  <c r="L86" i="96" s="1"/>
  <c r="M38" i="96"/>
  <c r="L38" i="96"/>
  <c r="L35" i="96" s="1"/>
  <c r="L20" i="96"/>
  <c r="L5" i="96" s="1"/>
  <c r="L128" i="96"/>
  <c r="L146" i="96"/>
  <c r="L160" i="96"/>
  <c r="L158" i="96" s="1"/>
  <c r="L59" i="96"/>
  <c r="AE237" i="96"/>
  <c r="AE236" i="96" s="1"/>
  <c r="V158" i="96"/>
  <c r="AD86" i="96"/>
  <c r="V70" i="96"/>
  <c r="AE70" i="96"/>
  <c r="AA81" i="96"/>
  <c r="Z158" i="96"/>
  <c r="AB70" i="96"/>
  <c r="AF70" i="96"/>
  <c r="W237" i="96"/>
  <c r="W236" i="96" s="1"/>
  <c r="AB237" i="96"/>
  <c r="AB236" i="96" s="1"/>
  <c r="AF237" i="96"/>
  <c r="AF236" i="96" s="1"/>
  <c r="X237" i="96"/>
  <c r="X236" i="96" s="1"/>
  <c r="AA258" i="96"/>
  <c r="AD42" i="96"/>
  <c r="Z70" i="96"/>
  <c r="AC158" i="96"/>
  <c r="AG158" i="96"/>
  <c r="AA77" i="96"/>
  <c r="AA95" i="96"/>
  <c r="V173" i="96"/>
  <c r="Z173" i="96"/>
  <c r="X173" i="96"/>
  <c r="AC237" i="96"/>
  <c r="AC236" i="96" s="1"/>
  <c r="AG237" i="96"/>
  <c r="AG236" i="96" s="1"/>
  <c r="AA90" i="96"/>
  <c r="V86" i="96"/>
  <c r="AE86" i="96"/>
  <c r="AA168" i="96"/>
  <c r="AE173" i="96"/>
  <c r="W173" i="96"/>
  <c r="Y237" i="96"/>
  <c r="Y236" i="96" s="1"/>
  <c r="X62" i="96"/>
  <c r="U70" i="96"/>
  <c r="W86" i="96"/>
  <c r="AB86" i="96"/>
  <c r="AF86" i="96"/>
  <c r="AA146" i="96"/>
  <c r="AA186" i="96"/>
  <c r="AA225" i="96"/>
  <c r="AA242" i="96"/>
  <c r="W70" i="96"/>
  <c r="W62" i="96"/>
  <c r="AA106" i="96"/>
  <c r="AB173" i="96"/>
  <c r="AF173" i="96"/>
  <c r="AA211" i="96"/>
  <c r="AF62" i="96"/>
  <c r="W35" i="96"/>
  <c r="AA35" i="96" s="1"/>
  <c r="AE39" i="96"/>
  <c r="V42" i="96"/>
  <c r="Z42" i="96"/>
  <c r="AB62" i="96"/>
  <c r="W39" i="96"/>
  <c r="Z86" i="96"/>
  <c r="AD158" i="96"/>
  <c r="AE158" i="96"/>
  <c r="Z62" i="96"/>
  <c r="M46" i="96"/>
  <c r="AD62" i="96"/>
  <c r="V62" i="96"/>
  <c r="AE62" i="96"/>
  <c r="AB158" i="96"/>
  <c r="AF158" i="96"/>
  <c r="W158" i="96"/>
  <c r="X5" i="96"/>
  <c r="AE5" i="96"/>
  <c r="Z5" i="96"/>
  <c r="AG5" i="96"/>
  <c r="Y5" i="96"/>
  <c r="AD5" i="96"/>
  <c r="AB5" i="96"/>
  <c r="AF5" i="96"/>
  <c r="AA117" i="96"/>
  <c r="AA255" i="96"/>
  <c r="U237" i="96"/>
  <c r="V5" i="96"/>
  <c r="AG86" i="96"/>
  <c r="X86" i="96"/>
  <c r="AA128" i="96"/>
  <c r="X158" i="96"/>
  <c r="M164" i="96"/>
  <c r="AA197" i="96"/>
  <c r="AD237" i="96"/>
  <c r="AD236" i="96" s="1"/>
  <c r="W5" i="96"/>
  <c r="AB39" i="96"/>
  <c r="AF39" i="96"/>
  <c r="AC42" i="96"/>
  <c r="U47" i="96"/>
  <c r="AA47" i="96" s="1"/>
  <c r="M52" i="96"/>
  <c r="U86" i="96"/>
  <c r="AA87" i="96"/>
  <c r="Y86" i="96"/>
  <c r="AA160" i="96"/>
  <c r="Y158" i="96"/>
  <c r="AC173" i="96"/>
  <c r="AG173" i="96"/>
  <c r="AA208" i="96"/>
  <c r="V237" i="96"/>
  <c r="V236" i="96" s="1"/>
  <c r="AA238" i="96"/>
  <c r="Z237" i="96"/>
  <c r="Z236" i="96" s="1"/>
  <c r="U39" i="96"/>
  <c r="P56" i="96"/>
  <c r="AC86" i="96"/>
  <c r="AA20" i="96"/>
  <c r="Y42" i="96"/>
  <c r="U59" i="96"/>
  <c r="U62" i="96"/>
  <c r="AA63" i="96"/>
  <c r="M63" i="96" s="1"/>
  <c r="AA131" i="96"/>
  <c r="AA175" i="96"/>
  <c r="U173" i="96"/>
  <c r="Y173" i="96"/>
  <c r="AD173" i="96"/>
  <c r="F6" i="96"/>
  <c r="G6" i="96"/>
  <c r="H6" i="96"/>
  <c r="I6" i="96"/>
  <c r="J6" i="96"/>
  <c r="N6" i="96"/>
  <c r="P6" i="96"/>
  <c r="K7" i="96"/>
  <c r="M8" i="96"/>
  <c r="M9" i="96"/>
  <c r="M10" i="96"/>
  <c r="M11" i="96"/>
  <c r="M12" i="96"/>
  <c r="M13" i="96"/>
  <c r="K14" i="96"/>
  <c r="M14" i="96"/>
  <c r="K15" i="96"/>
  <c r="M15" i="96"/>
  <c r="M16" i="96"/>
  <c r="O16" i="96" s="1"/>
  <c r="M17" i="96"/>
  <c r="M18" i="96"/>
  <c r="K19" i="96"/>
  <c r="M19" i="96"/>
  <c r="O20" i="96"/>
  <c r="P20" i="96"/>
  <c r="F21" i="96"/>
  <c r="G21" i="96"/>
  <c r="J21" i="96"/>
  <c r="K21" i="96"/>
  <c r="H21" i="96"/>
  <c r="K22" i="96"/>
  <c r="F23" i="96"/>
  <c r="G23" i="96"/>
  <c r="J23" i="96"/>
  <c r="K23" i="96"/>
  <c r="H23" i="96"/>
  <c r="I24" i="96"/>
  <c r="J24" i="96"/>
  <c r="F25" i="96"/>
  <c r="G25" i="96"/>
  <c r="H25" i="96"/>
  <c r="H24" i="96" s="1"/>
  <c r="P24" i="96"/>
  <c r="K26" i="96"/>
  <c r="K27" i="96"/>
  <c r="M27" i="96"/>
  <c r="O27" i="96" s="1"/>
  <c r="F28" i="96"/>
  <c r="F29" i="96"/>
  <c r="K30" i="96"/>
  <c r="M30" i="96"/>
  <c r="K31" i="96"/>
  <c r="M31" i="96"/>
  <c r="M32" i="96"/>
  <c r="O32" i="96" s="1"/>
  <c r="K33" i="96"/>
  <c r="N35" i="96"/>
  <c r="K36" i="96"/>
  <c r="O35" i="96"/>
  <c r="K37" i="96"/>
  <c r="P35" i="96"/>
  <c r="H38" i="96"/>
  <c r="H35" i="96" s="1"/>
  <c r="I38" i="96"/>
  <c r="I35" i="96" s="1"/>
  <c r="M35" i="96"/>
  <c r="F39" i="96"/>
  <c r="G39" i="96"/>
  <c r="H39" i="96"/>
  <c r="I39" i="96"/>
  <c r="J39" i="96"/>
  <c r="M39" i="96"/>
  <c r="N39" i="96"/>
  <c r="O39" i="96"/>
  <c r="K40" i="96"/>
  <c r="K41" i="96"/>
  <c r="I42" i="96"/>
  <c r="J42" i="96"/>
  <c r="K43" i="96"/>
  <c r="K45" i="96"/>
  <c r="K46" i="96"/>
  <c r="N47" i="96"/>
  <c r="O47" i="96"/>
  <c r="K48" i="96"/>
  <c r="K47" i="96" s="1"/>
  <c r="H49" i="96"/>
  <c r="H47" i="96" s="1"/>
  <c r="F50" i="96"/>
  <c r="G50" i="96"/>
  <c r="H50" i="96"/>
  <c r="O50" i="96"/>
  <c r="K51" i="96"/>
  <c r="N51" i="96"/>
  <c r="K52" i="96"/>
  <c r="K53" i="96"/>
  <c r="F54" i="96"/>
  <c r="G54" i="96"/>
  <c r="H54" i="96"/>
  <c r="N54" i="96"/>
  <c r="O54" i="96"/>
  <c r="K55" i="96"/>
  <c r="K56" i="96"/>
  <c r="K57" i="96"/>
  <c r="P57" i="96"/>
  <c r="K58" i="96"/>
  <c r="P58" i="96"/>
  <c r="N59" i="96"/>
  <c r="O59" i="96"/>
  <c r="K60" i="96"/>
  <c r="P59" i="96"/>
  <c r="F61" i="96"/>
  <c r="F59" i="96" s="1"/>
  <c r="J61" i="96"/>
  <c r="J59" i="96" s="1"/>
  <c r="G61" i="96"/>
  <c r="G59" i="96" s="1"/>
  <c r="F63" i="96"/>
  <c r="F62" i="96" s="1"/>
  <c r="G63" i="96"/>
  <c r="G62" i="96" s="1"/>
  <c r="H63" i="96"/>
  <c r="H62" i="96" s="1"/>
  <c r="I63" i="96"/>
  <c r="I62" i="96" s="1"/>
  <c r="J62" i="96"/>
  <c r="N63" i="96"/>
  <c r="N62" i="96" s="1"/>
  <c r="K64" i="96"/>
  <c r="K65" i="96"/>
  <c r="P65" i="96"/>
  <c r="M66" i="96"/>
  <c r="M67" i="96"/>
  <c r="M68" i="96"/>
  <c r="K69" i="96"/>
  <c r="F71" i="96"/>
  <c r="G71" i="96"/>
  <c r="J71" i="96"/>
  <c r="M71" i="96"/>
  <c r="H71" i="96"/>
  <c r="H72" i="96"/>
  <c r="I73" i="96"/>
  <c r="F73" i="96"/>
  <c r="F74" i="96"/>
  <c r="I74" i="96"/>
  <c r="J74" i="96"/>
  <c r="G74" i="96"/>
  <c r="F75" i="96"/>
  <c r="G75" i="96"/>
  <c r="J75" i="96"/>
  <c r="M75" i="96"/>
  <c r="H75" i="96"/>
  <c r="K77" i="96"/>
  <c r="N77" i="96"/>
  <c r="O77" i="96"/>
  <c r="P77" i="96"/>
  <c r="F78" i="96"/>
  <c r="I78" i="96"/>
  <c r="J78" i="96"/>
  <c r="G78" i="96"/>
  <c r="F79" i="96"/>
  <c r="G79" i="96"/>
  <c r="I79" i="96"/>
  <c r="J79" i="96"/>
  <c r="M79" i="96"/>
  <c r="H79" i="96"/>
  <c r="H80" i="96"/>
  <c r="K81" i="96"/>
  <c r="N81" i="96"/>
  <c r="O81" i="96"/>
  <c r="P81" i="96"/>
  <c r="F82" i="96"/>
  <c r="J82" i="96"/>
  <c r="G82" i="96"/>
  <c r="G83" i="96"/>
  <c r="I83" i="96"/>
  <c r="J83" i="96"/>
  <c r="M83" i="96"/>
  <c r="H83" i="96"/>
  <c r="I85" i="96"/>
  <c r="M85" i="96"/>
  <c r="F85" i="96"/>
  <c r="K87" i="96"/>
  <c r="N87" i="96"/>
  <c r="O87" i="96"/>
  <c r="P87" i="96"/>
  <c r="F88" i="96"/>
  <c r="G88" i="96"/>
  <c r="I88" i="96"/>
  <c r="J88" i="96"/>
  <c r="M88" i="96"/>
  <c r="H88" i="96"/>
  <c r="F89" i="96"/>
  <c r="J89" i="96"/>
  <c r="I89" i="96"/>
  <c r="K90" i="96"/>
  <c r="N90" i="96"/>
  <c r="O90" i="96"/>
  <c r="P90" i="96"/>
  <c r="G91" i="96"/>
  <c r="F92" i="96"/>
  <c r="G92" i="96"/>
  <c r="I92" i="96"/>
  <c r="J92" i="96"/>
  <c r="M92" i="96"/>
  <c r="H92" i="96"/>
  <c r="F93" i="96"/>
  <c r="J93" i="96"/>
  <c r="I93" i="96"/>
  <c r="G94" i="96"/>
  <c r="I94" i="96"/>
  <c r="M94" i="96"/>
  <c r="F94" i="96"/>
  <c r="K95" i="96"/>
  <c r="N95" i="96"/>
  <c r="O95" i="96"/>
  <c r="P95" i="96"/>
  <c r="F96" i="96"/>
  <c r="G96" i="96"/>
  <c r="I96" i="96"/>
  <c r="J96" i="96"/>
  <c r="M96" i="96"/>
  <c r="H96" i="96"/>
  <c r="F97" i="96"/>
  <c r="G97" i="96"/>
  <c r="J97" i="96"/>
  <c r="M97" i="96"/>
  <c r="I97" i="96"/>
  <c r="G98" i="96"/>
  <c r="M98" i="96"/>
  <c r="F98" i="96"/>
  <c r="G99" i="96"/>
  <c r="F100" i="96"/>
  <c r="G100" i="96"/>
  <c r="I100" i="96"/>
  <c r="J100" i="96"/>
  <c r="M100" i="96"/>
  <c r="H100" i="96"/>
  <c r="F101" i="96"/>
  <c r="G101" i="96"/>
  <c r="J101" i="96"/>
  <c r="M101" i="96"/>
  <c r="I101" i="96"/>
  <c r="G102" i="96"/>
  <c r="M102" i="96"/>
  <c r="F102" i="96"/>
  <c r="G103" i="96"/>
  <c r="F104" i="96"/>
  <c r="G104" i="96"/>
  <c r="I104" i="96"/>
  <c r="J104" i="96"/>
  <c r="M104" i="96"/>
  <c r="H104" i="96"/>
  <c r="F105" i="96"/>
  <c r="G105" i="96"/>
  <c r="J105" i="96"/>
  <c r="M105" i="96"/>
  <c r="I105" i="96"/>
  <c r="K106" i="96"/>
  <c r="N106" i="96"/>
  <c r="O106" i="96"/>
  <c r="P106" i="96"/>
  <c r="G107" i="96"/>
  <c r="F108" i="96"/>
  <c r="G108" i="96"/>
  <c r="I108" i="96"/>
  <c r="J108" i="96"/>
  <c r="M108" i="96"/>
  <c r="H108" i="96"/>
  <c r="F109" i="96"/>
  <c r="G109" i="96"/>
  <c r="J109" i="96"/>
  <c r="M109" i="96"/>
  <c r="I109" i="96"/>
  <c r="G110" i="96"/>
  <c r="M110" i="96"/>
  <c r="F110" i="96"/>
  <c r="G111" i="96"/>
  <c r="F112" i="96"/>
  <c r="G112" i="96"/>
  <c r="I112" i="96"/>
  <c r="J112" i="96"/>
  <c r="M112" i="96"/>
  <c r="H112" i="96"/>
  <c r="F113" i="96"/>
  <c r="G113" i="96"/>
  <c r="J113" i="96"/>
  <c r="M113" i="96"/>
  <c r="I113" i="96"/>
  <c r="G114" i="96"/>
  <c r="M114" i="96"/>
  <c r="F114" i="96"/>
  <c r="G115" i="96"/>
  <c r="F116" i="96"/>
  <c r="G116" i="96"/>
  <c r="I116" i="96"/>
  <c r="J116" i="96"/>
  <c r="M116" i="96"/>
  <c r="H116" i="96"/>
  <c r="N117" i="96"/>
  <c r="O117" i="96"/>
  <c r="G118" i="96"/>
  <c r="H118" i="96"/>
  <c r="K118" i="96"/>
  <c r="M118" i="96"/>
  <c r="F118" i="96"/>
  <c r="G119" i="96"/>
  <c r="H119" i="96"/>
  <c r="K119" i="96"/>
  <c r="M119" i="96"/>
  <c r="F119" i="96"/>
  <c r="G120" i="96"/>
  <c r="H120" i="96"/>
  <c r="K120" i="96"/>
  <c r="M120" i="96"/>
  <c r="F120" i="96"/>
  <c r="H121" i="96"/>
  <c r="I122" i="96"/>
  <c r="K122" i="96"/>
  <c r="G122" i="96"/>
  <c r="I123" i="96"/>
  <c r="I124" i="96"/>
  <c r="K124" i="96"/>
  <c r="G124" i="96"/>
  <c r="K125" i="96"/>
  <c r="M125" i="96"/>
  <c r="G126" i="96"/>
  <c r="K126" i="96"/>
  <c r="M126" i="96"/>
  <c r="I126" i="96"/>
  <c r="I127" i="96"/>
  <c r="K127" i="96"/>
  <c r="N128" i="96"/>
  <c r="O128" i="96"/>
  <c r="P128" i="96"/>
  <c r="F129" i="96"/>
  <c r="J129" i="96"/>
  <c r="M129" i="96"/>
  <c r="I129" i="96"/>
  <c r="G130" i="96"/>
  <c r="H130" i="96"/>
  <c r="K130" i="96"/>
  <c r="M130" i="96"/>
  <c r="I130" i="96"/>
  <c r="N131" i="96"/>
  <c r="O131" i="96"/>
  <c r="P131" i="96"/>
  <c r="H132" i="96"/>
  <c r="H133" i="96"/>
  <c r="H134" i="96"/>
  <c r="H135" i="96"/>
  <c r="H136" i="96"/>
  <c r="H137" i="96"/>
  <c r="H138" i="96"/>
  <c r="H139" i="96"/>
  <c r="H140" i="96"/>
  <c r="H141" i="96"/>
  <c r="H142" i="96"/>
  <c r="H143" i="96"/>
  <c r="H144" i="96"/>
  <c r="H145" i="96"/>
  <c r="N146" i="96"/>
  <c r="O146" i="96"/>
  <c r="P146" i="96"/>
  <c r="I147" i="96"/>
  <c r="I148" i="96"/>
  <c r="I149" i="96"/>
  <c r="I150" i="96"/>
  <c r="I151" i="96"/>
  <c r="I152" i="96"/>
  <c r="I153" i="96"/>
  <c r="I154" i="96"/>
  <c r="I155" i="96"/>
  <c r="I156" i="96"/>
  <c r="I157" i="96"/>
  <c r="F159" i="96"/>
  <c r="G159" i="96"/>
  <c r="J159" i="96"/>
  <c r="K159" i="96"/>
  <c r="M159" i="96"/>
  <c r="H159" i="96"/>
  <c r="N160" i="96"/>
  <c r="N158" i="96" s="1"/>
  <c r="O160" i="96"/>
  <c r="O158" i="96" s="1"/>
  <c r="P160" i="96"/>
  <c r="G161" i="96"/>
  <c r="H161" i="96"/>
  <c r="K161" i="96"/>
  <c r="M161" i="96"/>
  <c r="I161" i="96"/>
  <c r="G162" i="96"/>
  <c r="H162" i="96"/>
  <c r="K162" i="96"/>
  <c r="M162" i="96"/>
  <c r="I162" i="96"/>
  <c r="G163" i="96"/>
  <c r="J163" i="96"/>
  <c r="K163" i="96"/>
  <c r="F163" i="96"/>
  <c r="K164" i="96"/>
  <c r="F165" i="96"/>
  <c r="M165" i="96"/>
  <c r="F166" i="96"/>
  <c r="K167" i="96"/>
  <c r="M167" i="96"/>
  <c r="K168" i="96"/>
  <c r="N168" i="96"/>
  <c r="O168" i="96"/>
  <c r="P168" i="96"/>
  <c r="F169" i="96"/>
  <c r="I169" i="96"/>
  <c r="J169" i="96"/>
  <c r="H169" i="96"/>
  <c r="G170" i="96"/>
  <c r="J170" i="96"/>
  <c r="M170" i="96"/>
  <c r="I170" i="96"/>
  <c r="F171" i="96"/>
  <c r="I172" i="96"/>
  <c r="G172" i="96"/>
  <c r="F174" i="96"/>
  <c r="G174" i="96"/>
  <c r="J174" i="96"/>
  <c r="M174" i="96"/>
  <c r="I174" i="96"/>
  <c r="K175" i="96"/>
  <c r="N175" i="96"/>
  <c r="O175" i="96"/>
  <c r="P175" i="96"/>
  <c r="I176" i="96"/>
  <c r="G176" i="96"/>
  <c r="F177" i="96"/>
  <c r="G177" i="96"/>
  <c r="I177" i="96"/>
  <c r="J177" i="96"/>
  <c r="M177" i="96"/>
  <c r="H177" i="96"/>
  <c r="F178" i="96"/>
  <c r="G178" i="96"/>
  <c r="J178" i="96"/>
  <c r="M178" i="96"/>
  <c r="I178" i="96"/>
  <c r="F179" i="96"/>
  <c r="I180" i="96"/>
  <c r="G180" i="96"/>
  <c r="F181" i="96"/>
  <c r="G181" i="96"/>
  <c r="I181" i="96"/>
  <c r="J181" i="96"/>
  <c r="M181" i="96"/>
  <c r="H181" i="96"/>
  <c r="F182" i="96"/>
  <c r="G182" i="96"/>
  <c r="J182" i="96"/>
  <c r="M182" i="96"/>
  <c r="I182" i="96"/>
  <c r="F183" i="96"/>
  <c r="I184" i="96"/>
  <c r="G184" i="96"/>
  <c r="F185" i="96"/>
  <c r="G185" i="96"/>
  <c r="I185" i="96"/>
  <c r="J185" i="96"/>
  <c r="M185" i="96"/>
  <c r="H185" i="96"/>
  <c r="K186" i="96"/>
  <c r="N186" i="96"/>
  <c r="O186" i="96"/>
  <c r="P186" i="96"/>
  <c r="F187" i="96"/>
  <c r="I188" i="96"/>
  <c r="G188" i="96"/>
  <c r="F189" i="96"/>
  <c r="I189" i="96"/>
  <c r="J189" i="96"/>
  <c r="H189" i="96"/>
  <c r="F190" i="96"/>
  <c r="G190" i="96"/>
  <c r="J190" i="96"/>
  <c r="M190" i="96"/>
  <c r="I190" i="96"/>
  <c r="F191" i="96"/>
  <c r="I192" i="96"/>
  <c r="G192" i="96"/>
  <c r="F193" i="96"/>
  <c r="I193" i="96"/>
  <c r="J193" i="96"/>
  <c r="H193" i="96"/>
  <c r="F194" i="96"/>
  <c r="G194" i="96"/>
  <c r="J194" i="96"/>
  <c r="M194" i="96"/>
  <c r="I194" i="96"/>
  <c r="F195" i="96"/>
  <c r="I196" i="96"/>
  <c r="G196" i="96"/>
  <c r="K197" i="96"/>
  <c r="N197" i="96"/>
  <c r="O197" i="96"/>
  <c r="P197" i="96"/>
  <c r="F198" i="96"/>
  <c r="G198" i="96"/>
  <c r="J198" i="96"/>
  <c r="M198" i="96"/>
  <c r="I198" i="96"/>
  <c r="F199" i="96"/>
  <c r="I200" i="96"/>
  <c r="G200" i="96"/>
  <c r="F201" i="96"/>
  <c r="G201" i="96"/>
  <c r="I201" i="96"/>
  <c r="J201" i="96"/>
  <c r="M201" i="96"/>
  <c r="H201" i="96"/>
  <c r="F202" i="96"/>
  <c r="G202" i="96"/>
  <c r="J202" i="96"/>
  <c r="M202" i="96"/>
  <c r="I202" i="96"/>
  <c r="F203" i="96"/>
  <c r="I204" i="96"/>
  <c r="G204" i="96"/>
  <c r="F205" i="96"/>
  <c r="G205" i="96"/>
  <c r="I205" i="96"/>
  <c r="J205" i="96"/>
  <c r="M205" i="96"/>
  <c r="H205" i="96"/>
  <c r="F206" i="96"/>
  <c r="G206" i="96"/>
  <c r="J206" i="96"/>
  <c r="M206" i="96"/>
  <c r="I206" i="96"/>
  <c r="F207" i="96"/>
  <c r="K208" i="96"/>
  <c r="N208" i="96"/>
  <c r="O208" i="96"/>
  <c r="P208" i="96"/>
  <c r="F209" i="96"/>
  <c r="G209" i="96"/>
  <c r="I209" i="96"/>
  <c r="J209" i="96"/>
  <c r="M209" i="96"/>
  <c r="H209" i="96"/>
  <c r="F210" i="96"/>
  <c r="G210" i="96"/>
  <c r="J210" i="96"/>
  <c r="M210" i="96"/>
  <c r="I210" i="96"/>
  <c r="K211" i="96"/>
  <c r="N211" i="96"/>
  <c r="O211" i="96"/>
  <c r="P211" i="96"/>
  <c r="G212" i="96"/>
  <c r="F213" i="96"/>
  <c r="G213" i="96"/>
  <c r="I213" i="96"/>
  <c r="J213" i="96"/>
  <c r="M213" i="96"/>
  <c r="H213" i="96"/>
  <c r="F214" i="96"/>
  <c r="G214" i="96"/>
  <c r="J214" i="96"/>
  <c r="M214" i="96"/>
  <c r="I214" i="96"/>
  <c r="F215" i="96"/>
  <c r="G216" i="96"/>
  <c r="F217" i="96"/>
  <c r="G217" i="96"/>
  <c r="I217" i="96"/>
  <c r="J217" i="96"/>
  <c r="M217" i="96"/>
  <c r="H217" i="96"/>
  <c r="F218" i="96"/>
  <c r="G218" i="96"/>
  <c r="J218" i="96"/>
  <c r="M218" i="96"/>
  <c r="I218" i="96"/>
  <c r="F219" i="96"/>
  <c r="I220" i="96"/>
  <c r="G220" i="96"/>
  <c r="F221" i="96"/>
  <c r="G221" i="96"/>
  <c r="I221" i="96"/>
  <c r="J221" i="96"/>
  <c r="M221" i="96"/>
  <c r="H221" i="96"/>
  <c r="F222" i="96"/>
  <c r="G222" i="96"/>
  <c r="J222" i="96"/>
  <c r="M222" i="96"/>
  <c r="I222" i="96"/>
  <c r="F223" i="96"/>
  <c r="I224" i="96"/>
  <c r="G224" i="96"/>
  <c r="K225" i="96"/>
  <c r="N225" i="96"/>
  <c r="O225" i="96"/>
  <c r="P225" i="96"/>
  <c r="F226" i="96"/>
  <c r="G226" i="96"/>
  <c r="J226" i="96"/>
  <c r="M226" i="96"/>
  <c r="I226" i="96"/>
  <c r="M227" i="96"/>
  <c r="F227" i="96"/>
  <c r="G228" i="96"/>
  <c r="F229" i="96"/>
  <c r="G229" i="96"/>
  <c r="I229" i="96"/>
  <c r="J229" i="96"/>
  <c r="M229" i="96"/>
  <c r="H229" i="96"/>
  <c r="F230" i="96"/>
  <c r="G230" i="96"/>
  <c r="J230" i="96"/>
  <c r="M230" i="96"/>
  <c r="I230" i="96"/>
  <c r="M231" i="96"/>
  <c r="F231" i="96"/>
  <c r="G232" i="96"/>
  <c r="F233" i="96"/>
  <c r="G233" i="96"/>
  <c r="I233" i="96"/>
  <c r="J233" i="96"/>
  <c r="M233" i="96"/>
  <c r="H233" i="96"/>
  <c r="F234" i="96"/>
  <c r="G234" i="96"/>
  <c r="J234" i="96"/>
  <c r="M234" i="96"/>
  <c r="I234" i="96"/>
  <c r="M235" i="96"/>
  <c r="F235" i="96"/>
  <c r="K238" i="96"/>
  <c r="N238" i="96"/>
  <c r="O238" i="96"/>
  <c r="P238" i="96"/>
  <c r="F239" i="96"/>
  <c r="G240" i="96"/>
  <c r="F241" i="96"/>
  <c r="G241" i="96"/>
  <c r="I241" i="96"/>
  <c r="J241" i="96"/>
  <c r="M241" i="96"/>
  <c r="H241" i="96"/>
  <c r="K242" i="96"/>
  <c r="N242" i="96"/>
  <c r="O242" i="96"/>
  <c r="P242" i="96"/>
  <c r="F243" i="96"/>
  <c r="I244" i="96"/>
  <c r="G244" i="96"/>
  <c r="F245" i="96"/>
  <c r="G245" i="96"/>
  <c r="I245" i="96"/>
  <c r="J245" i="96"/>
  <c r="M245" i="96"/>
  <c r="H245" i="96"/>
  <c r="F246" i="96"/>
  <c r="G246" i="96"/>
  <c r="J246" i="96"/>
  <c r="M246" i="96"/>
  <c r="I246" i="96"/>
  <c r="F247" i="96"/>
  <c r="I248" i="96"/>
  <c r="G248" i="96"/>
  <c r="F249" i="96"/>
  <c r="G249" i="96"/>
  <c r="I249" i="96"/>
  <c r="J249" i="96"/>
  <c r="M249" i="96"/>
  <c r="H249" i="96"/>
  <c r="F250" i="96"/>
  <c r="G250" i="96"/>
  <c r="J250" i="96"/>
  <c r="M250" i="96"/>
  <c r="I250" i="96"/>
  <c r="F251" i="96"/>
  <c r="I252" i="96"/>
  <c r="G252" i="96"/>
  <c r="F253" i="96"/>
  <c r="G253" i="96"/>
  <c r="I253" i="96"/>
  <c r="J253" i="96"/>
  <c r="M253" i="96"/>
  <c r="H253" i="96"/>
  <c r="F254" i="96"/>
  <c r="G254" i="96"/>
  <c r="J254" i="96"/>
  <c r="M254" i="96"/>
  <c r="I254" i="96"/>
  <c r="K255" i="96"/>
  <c r="N255" i="96"/>
  <c r="O255" i="96"/>
  <c r="P255" i="96"/>
  <c r="I256" i="96"/>
  <c r="G256" i="96"/>
  <c r="F257" i="96"/>
  <c r="G257" i="96"/>
  <c r="I257" i="96"/>
  <c r="J257" i="96"/>
  <c r="M257" i="96"/>
  <c r="H257" i="96"/>
  <c r="K258" i="96"/>
  <c r="N258" i="96"/>
  <c r="O258" i="96"/>
  <c r="P258" i="96"/>
  <c r="H259" i="96"/>
  <c r="M259" i="96"/>
  <c r="I260" i="96"/>
  <c r="F261" i="96"/>
  <c r="G261" i="96"/>
  <c r="I261" i="96"/>
  <c r="J261" i="96"/>
  <c r="M261" i="96"/>
  <c r="H261" i="96"/>
  <c r="F262" i="96"/>
  <c r="M262" i="96"/>
  <c r="I262" i="96"/>
  <c r="G263" i="96"/>
  <c r="F264" i="96"/>
  <c r="G264" i="96"/>
  <c r="I264" i="96"/>
  <c r="J264" i="96"/>
  <c r="M264" i="96"/>
  <c r="H264" i="96"/>
  <c r="F265" i="96"/>
  <c r="G265" i="96"/>
  <c r="J265" i="96"/>
  <c r="M265" i="96"/>
  <c r="I265" i="96"/>
  <c r="U19" i="93"/>
  <c r="M158" i="96" l="1"/>
  <c r="K6" i="96"/>
  <c r="L34" i="96"/>
  <c r="Z34" i="96"/>
  <c r="Z266" i="96" s="1"/>
  <c r="AA70" i="96"/>
  <c r="K50" i="96"/>
  <c r="K70" i="96"/>
  <c r="P5" i="96"/>
  <c r="K173" i="96"/>
  <c r="P70" i="96"/>
  <c r="K237" i="96"/>
  <c r="K63" i="96"/>
  <c r="K62" i="96" s="1"/>
  <c r="AA50" i="96"/>
  <c r="M50" i="96" s="1"/>
  <c r="W42" i="96"/>
  <c r="AE42" i="96"/>
  <c r="N237" i="96"/>
  <c r="N236" i="96" s="1"/>
  <c r="O70" i="96"/>
  <c r="AG42" i="96"/>
  <c r="X42" i="96"/>
  <c r="S10" i="93"/>
  <c r="S14" i="93"/>
  <c r="O173" i="96"/>
  <c r="K160" i="96"/>
  <c r="AB42" i="96"/>
  <c r="AB34" i="96" s="1"/>
  <c r="AB266" i="96" s="1"/>
  <c r="AD34" i="96"/>
  <c r="AD266" i="96" s="1"/>
  <c r="Y62" i="96"/>
  <c r="AA62" i="96" s="1"/>
  <c r="AA5" i="96"/>
  <c r="M208" i="96"/>
  <c r="F208" i="96"/>
  <c r="N173" i="96"/>
  <c r="P117" i="96"/>
  <c r="P86" i="96" s="1"/>
  <c r="AC62" i="96"/>
  <c r="AC34" i="96" s="1"/>
  <c r="G255" i="96"/>
  <c r="P237" i="96"/>
  <c r="P236" i="96" s="1"/>
  <c r="AA59" i="96"/>
  <c r="AA54" i="96"/>
  <c r="M54" i="96" s="1"/>
  <c r="AG62" i="96"/>
  <c r="O237" i="96"/>
  <c r="O236" i="96" s="1"/>
  <c r="P173" i="96"/>
  <c r="AF42" i="96"/>
  <c r="AA39" i="96"/>
  <c r="V34" i="96"/>
  <c r="V266" i="96" s="1"/>
  <c r="M53" i="96"/>
  <c r="P53" i="96" s="1"/>
  <c r="P52" i="96"/>
  <c r="K25" i="96"/>
  <c r="F20" i="96"/>
  <c r="F5" i="96" s="1"/>
  <c r="K20" i="96"/>
  <c r="N42" i="96"/>
  <c r="N34" i="96" s="1"/>
  <c r="AA158" i="96"/>
  <c r="G106" i="96"/>
  <c r="AA173" i="96"/>
  <c r="AA25" i="96"/>
  <c r="M25" i="96" s="1"/>
  <c r="U236" i="96"/>
  <c r="AA237" i="96"/>
  <c r="I255" i="96"/>
  <c r="J20" i="96"/>
  <c r="J5" i="96" s="1"/>
  <c r="U42" i="96"/>
  <c r="J208" i="96"/>
  <c r="M128" i="96"/>
  <c r="G208" i="96"/>
  <c r="G20" i="96"/>
  <c r="AA86" i="96"/>
  <c r="AA6" i="96"/>
  <c r="H265" i="96"/>
  <c r="J263" i="96"/>
  <c r="F263" i="96"/>
  <c r="H262" i="96"/>
  <c r="F259" i="96"/>
  <c r="J259" i="96"/>
  <c r="I259" i="96"/>
  <c r="K236" i="96"/>
  <c r="I263" i="96"/>
  <c r="G262" i="96"/>
  <c r="G260" i="96"/>
  <c r="M260" i="96"/>
  <c r="F260" i="96"/>
  <c r="J260" i="96"/>
  <c r="H263" i="96"/>
  <c r="I208" i="96"/>
  <c r="M263" i="96"/>
  <c r="J262" i="96"/>
  <c r="H260" i="96"/>
  <c r="G259" i="96"/>
  <c r="J256" i="96"/>
  <c r="J255" i="96" s="1"/>
  <c r="F256" i="96"/>
  <c r="F255" i="96" s="1"/>
  <c r="H254" i="96"/>
  <c r="J252" i="96"/>
  <c r="F252" i="96"/>
  <c r="I251" i="96"/>
  <c r="H250" i="96"/>
  <c r="J248" i="96"/>
  <c r="F248" i="96"/>
  <c r="I247" i="96"/>
  <c r="H246" i="96"/>
  <c r="J244" i="96"/>
  <c r="F244" i="96"/>
  <c r="F242" i="96" s="1"/>
  <c r="I243" i="96"/>
  <c r="I242" i="96" s="1"/>
  <c r="J240" i="96"/>
  <c r="F240" i="96"/>
  <c r="F238" i="96" s="1"/>
  <c r="I239" i="96"/>
  <c r="I235" i="96"/>
  <c r="H234" i="96"/>
  <c r="J232" i="96"/>
  <c r="F232" i="96"/>
  <c r="I231" i="96"/>
  <c r="H230" i="96"/>
  <c r="J228" i="96"/>
  <c r="F228" i="96"/>
  <c r="F225" i="96" s="1"/>
  <c r="I227" i="96"/>
  <c r="H226" i="96"/>
  <c r="J224" i="96"/>
  <c r="F224" i="96"/>
  <c r="I223" i="96"/>
  <c r="H222" i="96"/>
  <c r="J220" i="96"/>
  <c r="F220" i="96"/>
  <c r="I219" i="96"/>
  <c r="H218" i="96"/>
  <c r="J216" i="96"/>
  <c r="F216" i="96"/>
  <c r="I215" i="96"/>
  <c r="H214" i="96"/>
  <c r="J212" i="96"/>
  <c r="F212" i="96"/>
  <c r="F211" i="96" s="1"/>
  <c r="H210" i="96"/>
  <c r="H208" i="96" s="1"/>
  <c r="I207" i="96"/>
  <c r="H206" i="96"/>
  <c r="J204" i="96"/>
  <c r="F204" i="96"/>
  <c r="I203" i="96"/>
  <c r="H202" i="96"/>
  <c r="J200" i="96"/>
  <c r="F200" i="96"/>
  <c r="F197" i="96" s="1"/>
  <c r="I199" i="96"/>
  <c r="I197" i="96" s="1"/>
  <c r="H198" i="96"/>
  <c r="J196" i="96"/>
  <c r="F196" i="96"/>
  <c r="I195" i="96"/>
  <c r="H194" i="96"/>
  <c r="M193" i="96"/>
  <c r="G193" i="96"/>
  <c r="J192" i="96"/>
  <c r="F192" i="96"/>
  <c r="I191" i="96"/>
  <c r="H190" i="96"/>
  <c r="M189" i="96"/>
  <c r="G189" i="96"/>
  <c r="J188" i="96"/>
  <c r="F188" i="96"/>
  <c r="I187" i="96"/>
  <c r="J184" i="96"/>
  <c r="F184" i="96"/>
  <c r="I183" i="96"/>
  <c r="H182" i="96"/>
  <c r="J180" i="96"/>
  <c r="F180" i="96"/>
  <c r="I179" i="96"/>
  <c r="I175" i="96" s="1"/>
  <c r="H178" i="96"/>
  <c r="J176" i="96"/>
  <c r="F176" i="96"/>
  <c r="F175" i="96" s="1"/>
  <c r="H174" i="96"/>
  <c r="J172" i="96"/>
  <c r="F172" i="96"/>
  <c r="I171" i="96"/>
  <c r="I168" i="96" s="1"/>
  <c r="H170" i="96"/>
  <c r="M169" i="96"/>
  <c r="G169" i="96"/>
  <c r="M163" i="96"/>
  <c r="H163" i="96"/>
  <c r="M160" i="96"/>
  <c r="I146" i="96"/>
  <c r="H251" i="96"/>
  <c r="H247" i="96"/>
  <c r="H243" i="96"/>
  <c r="I240" i="96"/>
  <c r="H239" i="96"/>
  <c r="H235" i="96"/>
  <c r="I232" i="96"/>
  <c r="H231" i="96"/>
  <c r="I228" i="96"/>
  <c r="H227" i="96"/>
  <c r="H223" i="96"/>
  <c r="H219" i="96"/>
  <c r="I216" i="96"/>
  <c r="H215" i="96"/>
  <c r="I212" i="96"/>
  <c r="H207" i="96"/>
  <c r="H203" i="96"/>
  <c r="H199" i="96"/>
  <c r="H195" i="96"/>
  <c r="H191" i="96"/>
  <c r="H187" i="96"/>
  <c r="H183" i="96"/>
  <c r="H179" i="96"/>
  <c r="H171" i="96"/>
  <c r="H131" i="96"/>
  <c r="H256" i="96"/>
  <c r="H255" i="96" s="1"/>
  <c r="H252" i="96"/>
  <c r="M251" i="96"/>
  <c r="G251" i="96"/>
  <c r="H248" i="96"/>
  <c r="M247" i="96"/>
  <c r="G247" i="96"/>
  <c r="H244" i="96"/>
  <c r="M243" i="96"/>
  <c r="G243" i="96"/>
  <c r="H240" i="96"/>
  <c r="M239" i="96"/>
  <c r="G239" i="96"/>
  <c r="G238" i="96" s="1"/>
  <c r="G235" i="96"/>
  <c r="H232" i="96"/>
  <c r="G231" i="96"/>
  <c r="H228" i="96"/>
  <c r="G227" i="96"/>
  <c r="H224" i="96"/>
  <c r="M223" i="96"/>
  <c r="G223" i="96"/>
  <c r="H220" i="96"/>
  <c r="M219" i="96"/>
  <c r="G219" i="96"/>
  <c r="H216" i="96"/>
  <c r="M215" i="96"/>
  <c r="G215" i="96"/>
  <c r="H212" i="96"/>
  <c r="M207" i="96"/>
  <c r="G207" i="96"/>
  <c r="H204" i="96"/>
  <c r="M203" i="96"/>
  <c r="G203" i="96"/>
  <c r="H200" i="96"/>
  <c r="M199" i="96"/>
  <c r="G199" i="96"/>
  <c r="H196" i="96"/>
  <c r="M195" i="96"/>
  <c r="G195" i="96"/>
  <c r="H192" i="96"/>
  <c r="M191" i="96"/>
  <c r="G191" i="96"/>
  <c r="H188" i="96"/>
  <c r="M187" i="96"/>
  <c r="G187" i="96"/>
  <c r="H184" i="96"/>
  <c r="M183" i="96"/>
  <c r="G183" i="96"/>
  <c r="H180" i="96"/>
  <c r="M179" i="96"/>
  <c r="G179" i="96"/>
  <c r="H176" i="96"/>
  <c r="H172" i="96"/>
  <c r="M171" i="96"/>
  <c r="G171" i="96"/>
  <c r="F170" i="96"/>
  <c r="M166" i="96"/>
  <c r="H160" i="96"/>
  <c r="K158" i="96"/>
  <c r="I128" i="96"/>
  <c r="M256" i="96"/>
  <c r="M255" i="96" s="1"/>
  <c r="M252" i="96"/>
  <c r="J251" i="96"/>
  <c r="M248" i="96"/>
  <c r="J247" i="96"/>
  <c r="M244" i="96"/>
  <c r="J243" i="96"/>
  <c r="M240" i="96"/>
  <c r="J239" i="96"/>
  <c r="J238" i="96" s="1"/>
  <c r="J235" i="96"/>
  <c r="M232" i="96"/>
  <c r="J231" i="96"/>
  <c r="M228" i="96"/>
  <c r="J227" i="96"/>
  <c r="M224" i="96"/>
  <c r="J223" i="96"/>
  <c r="M220" i="96"/>
  <c r="J219" i="96"/>
  <c r="M216" i="96"/>
  <c r="J215" i="96"/>
  <c r="M212" i="96"/>
  <c r="J207" i="96"/>
  <c r="M204" i="96"/>
  <c r="J203" i="96"/>
  <c r="M200" i="96"/>
  <c r="J199" i="96"/>
  <c r="M196" i="96"/>
  <c r="J195" i="96"/>
  <c r="M192" i="96"/>
  <c r="J191" i="96"/>
  <c r="M188" i="96"/>
  <c r="J187" i="96"/>
  <c r="M184" i="96"/>
  <c r="J183" i="96"/>
  <c r="M180" i="96"/>
  <c r="J179" i="96"/>
  <c r="M176" i="96"/>
  <c r="M172" i="96"/>
  <c r="J171" i="96"/>
  <c r="J168" i="96" s="1"/>
  <c r="I163" i="96"/>
  <c r="I160" i="96"/>
  <c r="G160" i="96"/>
  <c r="G158" i="96" s="1"/>
  <c r="J162" i="96"/>
  <c r="F162" i="96"/>
  <c r="J161" i="96"/>
  <c r="F161" i="96"/>
  <c r="I159" i="96"/>
  <c r="M157" i="96"/>
  <c r="H157" i="96"/>
  <c r="M156" i="96"/>
  <c r="H156" i="96"/>
  <c r="M155" i="96"/>
  <c r="H155" i="96"/>
  <c r="M154" i="96"/>
  <c r="H154" i="96"/>
  <c r="M153" i="96"/>
  <c r="H153" i="96"/>
  <c r="M152" i="96"/>
  <c r="H152" i="96"/>
  <c r="M151" i="96"/>
  <c r="H151" i="96"/>
  <c r="M150" i="96"/>
  <c r="H150" i="96"/>
  <c r="M149" i="96"/>
  <c r="H149" i="96"/>
  <c r="M148" i="96"/>
  <c r="H148" i="96"/>
  <c r="M147" i="96"/>
  <c r="H147" i="96"/>
  <c r="K145" i="96"/>
  <c r="G145" i="96"/>
  <c r="K144" i="96"/>
  <c r="G144" i="96"/>
  <c r="K143" i="96"/>
  <c r="G143" i="96"/>
  <c r="K142" i="96"/>
  <c r="G142" i="96"/>
  <c r="K141" i="96"/>
  <c r="G141" i="96"/>
  <c r="K140" i="96"/>
  <c r="G140" i="96"/>
  <c r="K139" i="96"/>
  <c r="G139" i="96"/>
  <c r="K138" i="96"/>
  <c r="G138" i="96"/>
  <c r="K137" i="96"/>
  <c r="G137" i="96"/>
  <c r="K136" i="96"/>
  <c r="G136" i="96"/>
  <c r="K135" i="96"/>
  <c r="G135" i="96"/>
  <c r="K134" i="96"/>
  <c r="G134" i="96"/>
  <c r="K133" i="96"/>
  <c r="G133" i="96"/>
  <c r="K132" i="96"/>
  <c r="G132" i="96"/>
  <c r="J130" i="96"/>
  <c r="F130" i="96"/>
  <c r="F128" i="96" s="1"/>
  <c r="M127" i="96"/>
  <c r="G127" i="96"/>
  <c r="M124" i="96"/>
  <c r="M122" i="96"/>
  <c r="K157" i="96"/>
  <c r="G157" i="96"/>
  <c r="K156" i="96"/>
  <c r="G156" i="96"/>
  <c r="K155" i="96"/>
  <c r="G155" i="96"/>
  <c r="K154" i="96"/>
  <c r="G154" i="96"/>
  <c r="K153" i="96"/>
  <c r="G153" i="96"/>
  <c r="K152" i="96"/>
  <c r="G152" i="96"/>
  <c r="K151" i="96"/>
  <c r="G151" i="96"/>
  <c r="K150" i="96"/>
  <c r="G150" i="96"/>
  <c r="K149" i="96"/>
  <c r="G149" i="96"/>
  <c r="K148" i="96"/>
  <c r="G148" i="96"/>
  <c r="K147" i="96"/>
  <c r="G147" i="96"/>
  <c r="J145" i="96"/>
  <c r="F145" i="96"/>
  <c r="J144" i="96"/>
  <c r="F144" i="96"/>
  <c r="J143" i="96"/>
  <c r="F143" i="96"/>
  <c r="J142" i="96"/>
  <c r="F142" i="96"/>
  <c r="J141" i="96"/>
  <c r="F141" i="96"/>
  <c r="J140" i="96"/>
  <c r="F140" i="96"/>
  <c r="J139" i="96"/>
  <c r="F139" i="96"/>
  <c r="J138" i="96"/>
  <c r="F138" i="96"/>
  <c r="J137" i="96"/>
  <c r="F137" i="96"/>
  <c r="J136" i="96"/>
  <c r="F136" i="96"/>
  <c r="J135" i="96"/>
  <c r="F135" i="96"/>
  <c r="J134" i="96"/>
  <c r="F134" i="96"/>
  <c r="J133" i="96"/>
  <c r="F133" i="96"/>
  <c r="J132" i="96"/>
  <c r="F132" i="96"/>
  <c r="G129" i="96"/>
  <c r="G128" i="96" s="1"/>
  <c r="K129" i="96"/>
  <c r="K128" i="96" s="1"/>
  <c r="H129" i="96"/>
  <c r="H128" i="96" s="1"/>
  <c r="F126" i="96"/>
  <c r="J126" i="96"/>
  <c r="H126" i="96"/>
  <c r="F123" i="96"/>
  <c r="J123" i="96"/>
  <c r="H123" i="96"/>
  <c r="F121" i="96"/>
  <c r="J121" i="96"/>
  <c r="I121" i="96"/>
  <c r="G121" i="96"/>
  <c r="O86" i="96"/>
  <c r="J157" i="96"/>
  <c r="F157" i="96"/>
  <c r="J156" i="96"/>
  <c r="F156" i="96"/>
  <c r="J155" i="96"/>
  <c r="F155" i="96"/>
  <c r="J154" i="96"/>
  <c r="F154" i="96"/>
  <c r="J153" i="96"/>
  <c r="F153" i="96"/>
  <c r="J152" i="96"/>
  <c r="F152" i="96"/>
  <c r="J151" i="96"/>
  <c r="F151" i="96"/>
  <c r="J150" i="96"/>
  <c r="F150" i="96"/>
  <c r="J149" i="96"/>
  <c r="F149" i="96"/>
  <c r="J148" i="96"/>
  <c r="F148" i="96"/>
  <c r="J147" i="96"/>
  <c r="F147" i="96"/>
  <c r="I145" i="96"/>
  <c r="I144" i="96"/>
  <c r="I143" i="96"/>
  <c r="I142" i="96"/>
  <c r="I141" i="96"/>
  <c r="I140" i="96"/>
  <c r="I139" i="96"/>
  <c r="I138" i="96"/>
  <c r="I137" i="96"/>
  <c r="I136" i="96"/>
  <c r="I135" i="96"/>
  <c r="I134" i="96"/>
  <c r="I133" i="96"/>
  <c r="I132" i="96"/>
  <c r="M123" i="96"/>
  <c r="G123" i="96"/>
  <c r="M121" i="96"/>
  <c r="G95" i="96"/>
  <c r="M145" i="96"/>
  <c r="M144" i="96"/>
  <c r="M143" i="96"/>
  <c r="M142" i="96"/>
  <c r="M141" i="96"/>
  <c r="M140" i="96"/>
  <c r="M139" i="96"/>
  <c r="M138" i="96"/>
  <c r="M137" i="96"/>
  <c r="M136" i="96"/>
  <c r="M135" i="96"/>
  <c r="M134" i="96"/>
  <c r="M133" i="96"/>
  <c r="M132" i="96"/>
  <c r="J128" i="96"/>
  <c r="F127" i="96"/>
  <c r="J127" i="96"/>
  <c r="H127" i="96"/>
  <c r="F124" i="96"/>
  <c r="J124" i="96"/>
  <c r="H124" i="96"/>
  <c r="K123" i="96"/>
  <c r="F122" i="96"/>
  <c r="J122" i="96"/>
  <c r="H122" i="96"/>
  <c r="K121" i="96"/>
  <c r="K117" i="96" s="1"/>
  <c r="I120" i="96"/>
  <c r="I119" i="96"/>
  <c r="I118" i="96"/>
  <c r="J115" i="96"/>
  <c r="F115" i="96"/>
  <c r="I114" i="96"/>
  <c r="H113" i="96"/>
  <c r="J111" i="96"/>
  <c r="F111" i="96"/>
  <c r="I110" i="96"/>
  <c r="H109" i="96"/>
  <c r="J107" i="96"/>
  <c r="F107" i="96"/>
  <c r="F106" i="96" s="1"/>
  <c r="H105" i="96"/>
  <c r="J103" i="96"/>
  <c r="F103" i="96"/>
  <c r="I102" i="96"/>
  <c r="H101" i="96"/>
  <c r="J99" i="96"/>
  <c r="F99" i="96"/>
  <c r="F95" i="96" s="1"/>
  <c r="I98" i="96"/>
  <c r="H97" i="96"/>
  <c r="H93" i="96"/>
  <c r="J91" i="96"/>
  <c r="J90" i="96" s="1"/>
  <c r="F91" i="96"/>
  <c r="F90" i="96" s="1"/>
  <c r="H89" i="96"/>
  <c r="H87" i="96" s="1"/>
  <c r="N86" i="96"/>
  <c r="I84" i="96"/>
  <c r="F84" i="96"/>
  <c r="J84" i="96"/>
  <c r="G84" i="96"/>
  <c r="M84" i="96"/>
  <c r="I76" i="96"/>
  <c r="F76" i="96"/>
  <c r="J76" i="96"/>
  <c r="G76" i="96"/>
  <c r="M76" i="96"/>
  <c r="I115" i="96"/>
  <c r="H114" i="96"/>
  <c r="I111" i="96"/>
  <c r="H110" i="96"/>
  <c r="I107" i="96"/>
  <c r="I103" i="96"/>
  <c r="H102" i="96"/>
  <c r="I99" i="96"/>
  <c r="H98" i="96"/>
  <c r="H94" i="96"/>
  <c r="M93" i="96"/>
  <c r="G93" i="96"/>
  <c r="G90" i="96" s="1"/>
  <c r="I91" i="96"/>
  <c r="I90" i="96" s="1"/>
  <c r="M89" i="96"/>
  <c r="M87" i="96" s="1"/>
  <c r="G89" i="96"/>
  <c r="G87" i="96" s="1"/>
  <c r="J87" i="96"/>
  <c r="F87" i="96"/>
  <c r="H84" i="96"/>
  <c r="N70" i="96"/>
  <c r="H76" i="96"/>
  <c r="I72" i="96"/>
  <c r="F72" i="96"/>
  <c r="J72" i="96"/>
  <c r="G72" i="96"/>
  <c r="M72" i="96"/>
  <c r="M69" i="96"/>
  <c r="H115" i="96"/>
  <c r="H111" i="96"/>
  <c r="H107" i="96"/>
  <c r="H103" i="96"/>
  <c r="H99" i="96"/>
  <c r="H91" i="96"/>
  <c r="H90" i="96" s="1"/>
  <c r="I87" i="96"/>
  <c r="O64" i="96"/>
  <c r="O62" i="96" s="1"/>
  <c r="O34" i="96" s="1"/>
  <c r="J120" i="96"/>
  <c r="J119" i="96"/>
  <c r="J118" i="96"/>
  <c r="M115" i="96"/>
  <c r="J114" i="96"/>
  <c r="M111" i="96"/>
  <c r="J110" i="96"/>
  <c r="M107" i="96"/>
  <c r="M103" i="96"/>
  <c r="J102" i="96"/>
  <c r="M99" i="96"/>
  <c r="J98" i="96"/>
  <c r="J94" i="96"/>
  <c r="M91" i="96"/>
  <c r="M90" i="96" s="1"/>
  <c r="I80" i="96"/>
  <c r="I77" i="96" s="1"/>
  <c r="F80" i="96"/>
  <c r="F77" i="96" s="1"/>
  <c r="J80" i="96"/>
  <c r="J77" i="96" s="1"/>
  <c r="G80" i="96"/>
  <c r="G77" i="96" s="1"/>
  <c r="M80" i="96"/>
  <c r="H42" i="96"/>
  <c r="M33" i="96"/>
  <c r="H85" i="96"/>
  <c r="F83" i="96"/>
  <c r="I82" i="96"/>
  <c r="H73" i="96"/>
  <c r="I61" i="96"/>
  <c r="I59" i="96" s="1"/>
  <c r="I34" i="96" s="1"/>
  <c r="F24" i="96"/>
  <c r="G85" i="96"/>
  <c r="G81" i="96" s="1"/>
  <c r="H82" i="96"/>
  <c r="H78" i="96"/>
  <c r="H77" i="96" s="1"/>
  <c r="I75" i="96"/>
  <c r="H74" i="96"/>
  <c r="M73" i="96"/>
  <c r="G73" i="96"/>
  <c r="I71" i="96"/>
  <c r="M59" i="96"/>
  <c r="H61" i="96"/>
  <c r="H59" i="96" s="1"/>
  <c r="P39" i="96"/>
  <c r="H20" i="96"/>
  <c r="H5" i="96" s="1"/>
  <c r="G5" i="96"/>
  <c r="J85" i="96"/>
  <c r="M82" i="96"/>
  <c r="M78" i="96"/>
  <c r="M74" i="96"/>
  <c r="J73" i="96"/>
  <c r="K61" i="96"/>
  <c r="K59" i="96" s="1"/>
  <c r="K54" i="96"/>
  <c r="K42" i="96" s="1"/>
  <c r="F49" i="96"/>
  <c r="F47" i="96" s="1"/>
  <c r="F42" i="96" s="1"/>
  <c r="G49" i="96"/>
  <c r="G47" i="96" s="1"/>
  <c r="G42" i="96" s="1"/>
  <c r="K39" i="96"/>
  <c r="F38" i="96"/>
  <c r="F35" i="96" s="1"/>
  <c r="J38" i="96"/>
  <c r="J35" i="96" s="1"/>
  <c r="J34" i="96" s="1"/>
  <c r="G38" i="96"/>
  <c r="G35" i="96" s="1"/>
  <c r="K38" i="96"/>
  <c r="K35" i="96" s="1"/>
  <c r="M29" i="96"/>
  <c r="M28" i="96"/>
  <c r="I23" i="96"/>
  <c r="I21" i="96"/>
  <c r="I20" i="96" s="1"/>
  <c r="I5" i="96" s="1"/>
  <c r="M7" i="96"/>
  <c r="M6" i="96" s="1"/>
  <c r="G29" i="96"/>
  <c r="G28" i="96"/>
  <c r="M26" i="96"/>
  <c r="M23" i="96"/>
  <c r="M21" i="96"/>
  <c r="M22" i="96"/>
  <c r="H258" i="96" l="1"/>
  <c r="H81" i="96"/>
  <c r="I81" i="96"/>
  <c r="M95" i="96"/>
  <c r="J117" i="96"/>
  <c r="J186" i="96"/>
  <c r="F168" i="96"/>
  <c r="G197" i="96"/>
  <c r="M24" i="96"/>
  <c r="K5" i="96"/>
  <c r="L266" i="96"/>
  <c r="P158" i="96"/>
  <c r="AE34" i="96"/>
  <c r="AE266" i="96" s="1"/>
  <c r="AG34" i="96"/>
  <c r="AG266" i="96" s="1"/>
  <c r="AC266" i="96"/>
  <c r="Y34" i="96"/>
  <c r="Y266" i="96" s="1"/>
  <c r="W34" i="96"/>
  <c r="W266" i="96" s="1"/>
  <c r="X34" i="96"/>
  <c r="X266" i="96" s="1"/>
  <c r="AF34" i="96"/>
  <c r="AF266" i="96" s="1"/>
  <c r="K24" i="96"/>
  <c r="J146" i="96"/>
  <c r="M47" i="96"/>
  <c r="S15" i="93"/>
  <c r="S18" i="93" s="1"/>
  <c r="S23" i="93" s="1"/>
  <c r="H168" i="96"/>
  <c r="F186" i="96"/>
  <c r="F173" i="96" s="1"/>
  <c r="I225" i="96"/>
  <c r="AA236" i="96"/>
  <c r="J242" i="96"/>
  <c r="J237" i="96" s="1"/>
  <c r="N20" i="96"/>
  <c r="N5" i="96" s="1"/>
  <c r="P62" i="96"/>
  <c r="M62" i="96"/>
  <c r="G24" i="96"/>
  <c r="H34" i="96"/>
  <c r="M117" i="96"/>
  <c r="F117" i="96"/>
  <c r="I158" i="96"/>
  <c r="G175" i="96"/>
  <c r="G211" i="96"/>
  <c r="G34" i="96"/>
  <c r="M81" i="96"/>
  <c r="I70" i="96"/>
  <c r="F81" i="96"/>
  <c r="F70" i="96" s="1"/>
  <c r="H106" i="96"/>
  <c r="I117" i="96"/>
  <c r="H117" i="96"/>
  <c r="G117" i="96"/>
  <c r="F160" i="96"/>
  <c r="F158" i="96" s="1"/>
  <c r="J197" i="96"/>
  <c r="J225" i="96"/>
  <c r="H158" i="96"/>
  <c r="G225" i="96"/>
  <c r="G242" i="96"/>
  <c r="G237" i="96" s="1"/>
  <c r="G258" i="96"/>
  <c r="AA42" i="96"/>
  <c r="U34" i="96"/>
  <c r="F34" i="96"/>
  <c r="I95" i="96"/>
  <c r="M77" i="96"/>
  <c r="M197" i="96"/>
  <c r="H70" i="96"/>
  <c r="J95" i="96"/>
  <c r="M106" i="96"/>
  <c r="J81" i="96"/>
  <c r="J70" i="96" s="1"/>
  <c r="H95" i="96"/>
  <c r="F146" i="96"/>
  <c r="G131" i="96"/>
  <c r="H146" i="96"/>
  <c r="J160" i="96"/>
  <c r="J158" i="96" s="1"/>
  <c r="M225" i="96"/>
  <c r="G186" i="96"/>
  <c r="I186" i="96"/>
  <c r="M258" i="96"/>
  <c r="AA24" i="96"/>
  <c r="G70" i="96"/>
  <c r="F237" i="96"/>
  <c r="M20" i="96"/>
  <c r="K34" i="96"/>
  <c r="M131" i="96"/>
  <c r="J131" i="96"/>
  <c r="K146" i="96"/>
  <c r="M175" i="96"/>
  <c r="M211" i="96"/>
  <c r="G168" i="96"/>
  <c r="J175" i="96"/>
  <c r="H197" i="96"/>
  <c r="J211" i="96"/>
  <c r="O5" i="96"/>
  <c r="P55" i="96"/>
  <c r="J106" i="96"/>
  <c r="H186" i="96"/>
  <c r="H238" i="96"/>
  <c r="M168" i="96"/>
  <c r="H225" i="96"/>
  <c r="I258" i="96"/>
  <c r="N26" i="96"/>
  <c r="N24" i="96" s="1"/>
  <c r="M242" i="96"/>
  <c r="J258" i="96"/>
  <c r="I106" i="96"/>
  <c r="I131" i="96"/>
  <c r="F131" i="96"/>
  <c r="G146" i="96"/>
  <c r="G86" i="96" s="1"/>
  <c r="K131" i="96"/>
  <c r="M146" i="96"/>
  <c r="H175" i="96"/>
  <c r="M186" i="96"/>
  <c r="H211" i="96"/>
  <c r="M238" i="96"/>
  <c r="I211" i="96"/>
  <c r="H242" i="96"/>
  <c r="I238" i="96"/>
  <c r="I237" i="96" s="1"/>
  <c r="F258" i="96"/>
  <c r="N266" i="96" l="1"/>
  <c r="G236" i="96"/>
  <c r="G173" i="96"/>
  <c r="H86" i="96"/>
  <c r="F86" i="96"/>
  <c r="J86" i="96"/>
  <c r="I173" i="96"/>
  <c r="O266" i="96"/>
  <c r="P42" i="96"/>
  <c r="P34" i="96" s="1"/>
  <c r="P266" i="96" s="1"/>
  <c r="AA34" i="96"/>
  <c r="M42" i="96"/>
  <c r="M70" i="96"/>
  <c r="M5" i="96"/>
  <c r="G266" i="96"/>
  <c r="I236" i="96"/>
  <c r="M237" i="96"/>
  <c r="M236" i="96" s="1"/>
  <c r="I86" i="96"/>
  <c r="I266" i="96" s="1"/>
  <c r="H173" i="96"/>
  <c r="K86" i="96"/>
  <c r="K266" i="96" s="1"/>
  <c r="M86" i="96"/>
  <c r="U266" i="96"/>
  <c r="H237" i="96"/>
  <c r="H236" i="96" s="1"/>
  <c r="J173" i="96"/>
  <c r="M173" i="96"/>
  <c r="J236" i="96"/>
  <c r="F236" i="96"/>
  <c r="F266" i="96" s="1"/>
  <c r="H266" i="96" l="1"/>
  <c r="AA266" i="96"/>
  <c r="M34" i="96"/>
  <c r="J266" i="96"/>
  <c r="M266" i="96" l="1"/>
  <c r="L247" i="94" l="1"/>
  <c r="L244" i="94"/>
  <c r="L231" i="94"/>
  <c r="I17" i="93" s="1"/>
  <c r="L224" i="94"/>
  <c r="L223" i="94" s="1"/>
  <c r="L219" i="94"/>
  <c r="L204" i="94"/>
  <c r="L194" i="94"/>
  <c r="L178" i="94"/>
  <c r="L168" i="94"/>
  <c r="L164" i="94"/>
  <c r="I9" i="93" s="1"/>
  <c r="L160" i="94"/>
  <c r="L154" i="94" s="1"/>
  <c r="I12" i="93" s="1"/>
  <c r="L156" i="94"/>
  <c r="L150" i="94"/>
  <c r="L146" i="94"/>
  <c r="L143" i="94"/>
  <c r="L138" i="94"/>
  <c r="L130" i="94"/>
  <c r="L125" i="94"/>
  <c r="L121" i="94"/>
  <c r="L106" i="94"/>
  <c r="L102" i="94"/>
  <c r="L96" i="94"/>
  <c r="L95" i="94" s="1"/>
  <c r="L90" i="94"/>
  <c r="L85" i="94"/>
  <c r="L73" i="94"/>
  <c r="L62" i="94"/>
  <c r="L51" i="94"/>
  <c r="L37" i="94"/>
  <c r="L26" i="94"/>
  <c r="L15" i="94"/>
  <c r="L6" i="94"/>
  <c r="L84" i="94" l="1"/>
  <c r="I6" i="93" s="1"/>
  <c r="L218" i="94"/>
  <c r="L217" i="94" s="1"/>
  <c r="I21" i="93" s="1"/>
  <c r="L48" i="94"/>
  <c r="I11" i="93" s="1"/>
  <c r="L119" i="94"/>
  <c r="I7" i="93" s="1"/>
  <c r="L5" i="94"/>
  <c r="L190" i="94"/>
  <c r="I13" i="93" s="1"/>
  <c r="V143" i="79"/>
  <c r="U112" i="79"/>
  <c r="I14" i="93" l="1"/>
  <c r="L255" i="94"/>
  <c r="L216" i="94"/>
  <c r="I5" i="93"/>
  <c r="I10" i="93" s="1"/>
  <c r="I15" i="93" s="1"/>
  <c r="I18" i="93" s="1"/>
  <c r="I23" i="93" s="1"/>
  <c r="K143" i="79"/>
  <c r="O145" i="79"/>
  <c r="R143" i="79" l="1"/>
  <c r="G13" i="98" l="1"/>
  <c r="G9" i="98"/>
  <c r="G14" i="98" s="1"/>
  <c r="J247" i="94"/>
  <c r="J244" i="94"/>
  <c r="J236" i="94"/>
  <c r="J231" i="94"/>
  <c r="G17" i="93" s="1"/>
  <c r="J224" i="94"/>
  <c r="J223" i="94" s="1"/>
  <c r="J219" i="94"/>
  <c r="J204" i="94"/>
  <c r="J194" i="94"/>
  <c r="J178" i="94"/>
  <c r="J168" i="94"/>
  <c r="J160" i="94"/>
  <c r="J156" i="94"/>
  <c r="J154" i="94" s="1"/>
  <c r="G12" i="93" s="1"/>
  <c r="J150" i="94"/>
  <c r="J146" i="94"/>
  <c r="J143" i="94"/>
  <c r="J138" i="94"/>
  <c r="J130" i="94"/>
  <c r="J125" i="94"/>
  <c r="J121" i="94"/>
  <c r="J106" i="94"/>
  <c r="J102" i="94"/>
  <c r="J96" i="94"/>
  <c r="J90" i="94"/>
  <c r="J85" i="94"/>
  <c r="J73" i="94"/>
  <c r="J62" i="94"/>
  <c r="J51" i="94"/>
  <c r="J37" i="94"/>
  <c r="J26" i="94"/>
  <c r="J15" i="94"/>
  <c r="J6" i="94"/>
  <c r="K8" i="92"/>
  <c r="J67" i="92"/>
  <c r="J57" i="92"/>
  <c r="J54" i="92"/>
  <c r="J43" i="92"/>
  <c r="J38" i="92"/>
  <c r="J24" i="92"/>
  <c r="Q6" i="89" s="1"/>
  <c r="J6" i="92"/>
  <c r="J234" i="90"/>
  <c r="J222" i="90"/>
  <c r="J221" i="90" s="1"/>
  <c r="J217" i="90"/>
  <c r="J203" i="90"/>
  <c r="J193" i="90"/>
  <c r="J177" i="90"/>
  <c r="J167" i="90"/>
  <c r="J159" i="90"/>
  <c r="J155" i="90"/>
  <c r="J149" i="90"/>
  <c r="J145" i="90"/>
  <c r="J125" i="90"/>
  <c r="J106" i="90"/>
  <c r="J102" i="90"/>
  <c r="J96" i="90"/>
  <c r="J90" i="90"/>
  <c r="J85" i="90"/>
  <c r="J73" i="90"/>
  <c r="J62" i="90"/>
  <c r="J51" i="90"/>
  <c r="J37" i="90"/>
  <c r="J26" i="90"/>
  <c r="J15" i="90"/>
  <c r="J6" i="90"/>
  <c r="J164" i="94" l="1"/>
  <c r="G9" i="93" s="1"/>
  <c r="J153" i="90"/>
  <c r="G12" i="89" s="1"/>
  <c r="J48" i="94"/>
  <c r="G11" i="93" s="1"/>
  <c r="J95" i="94"/>
  <c r="J84" i="94" s="1"/>
  <c r="G6" i="93" s="1"/>
  <c r="J189" i="90"/>
  <c r="G13" i="89" s="1"/>
  <c r="J37" i="92"/>
  <c r="J48" i="90"/>
  <c r="G11" i="89" s="1"/>
  <c r="Q6" i="93"/>
  <c r="J5" i="90"/>
  <c r="J95" i="90"/>
  <c r="J84" i="90" s="1"/>
  <c r="G6" i="89" s="1"/>
  <c r="J163" i="90"/>
  <c r="G9" i="89" s="1"/>
  <c r="J119" i="94"/>
  <c r="G7" i="93" s="1"/>
  <c r="J190" i="94"/>
  <c r="J5" i="94"/>
  <c r="G5" i="93" s="1"/>
  <c r="J218" i="94"/>
  <c r="J217" i="94" s="1"/>
  <c r="G21" i="93" s="1"/>
  <c r="G10" i="93" l="1"/>
  <c r="G13" i="93"/>
  <c r="G14" i="93" s="1"/>
  <c r="G15" i="93" s="1"/>
  <c r="G18" i="93" s="1"/>
  <c r="J216" i="94"/>
  <c r="G23" i="93"/>
  <c r="G14" i="89"/>
  <c r="J255" i="94"/>
  <c r="G5" i="89"/>
  <c r="F21" i="69" l="1"/>
  <c r="F17" i="69"/>
  <c r="F13" i="69"/>
  <c r="F12" i="69"/>
  <c r="F11" i="69"/>
  <c r="F9" i="69"/>
  <c r="F7" i="69"/>
  <c r="F6" i="69"/>
  <c r="F5" i="69"/>
  <c r="K169" i="83"/>
  <c r="K164" i="83"/>
  <c r="K199" i="78"/>
  <c r="K194" i="78"/>
  <c r="K81" i="78"/>
  <c r="K44" i="81"/>
  <c r="K35" i="83"/>
  <c r="K41" i="78"/>
  <c r="K250" i="80"/>
  <c r="J250" i="80"/>
  <c r="I250" i="80"/>
  <c r="H250" i="80"/>
  <c r="G250" i="80"/>
  <c r="K247" i="80"/>
  <c r="J247" i="80"/>
  <c r="I247" i="80"/>
  <c r="H247" i="80"/>
  <c r="G247" i="80"/>
  <c r="K234" i="80"/>
  <c r="J234" i="80"/>
  <c r="I234" i="80"/>
  <c r="H234" i="80"/>
  <c r="G234" i="80"/>
  <c r="K230" i="80"/>
  <c r="J230" i="80"/>
  <c r="I230" i="80"/>
  <c r="H230" i="80"/>
  <c r="H229" i="80" s="1"/>
  <c r="H228" i="80" s="1"/>
  <c r="G230" i="80"/>
  <c r="K217" i="80"/>
  <c r="J217" i="80"/>
  <c r="I217" i="80"/>
  <c r="H217" i="80"/>
  <c r="G217" i="80"/>
  <c r="K203" i="80"/>
  <c r="J203" i="80"/>
  <c r="I203" i="80"/>
  <c r="H203" i="80"/>
  <c r="G203" i="80"/>
  <c r="K200" i="80"/>
  <c r="J200" i="80"/>
  <c r="I200" i="80"/>
  <c r="H200" i="80"/>
  <c r="G200" i="80"/>
  <c r="K189" i="80"/>
  <c r="J189" i="80"/>
  <c r="I189" i="80"/>
  <c r="H189" i="80"/>
  <c r="G189" i="80"/>
  <c r="K178" i="80"/>
  <c r="J178" i="80"/>
  <c r="I178" i="80"/>
  <c r="H178" i="80"/>
  <c r="G178" i="80"/>
  <c r="K167" i="80"/>
  <c r="J167" i="80"/>
  <c r="I167" i="80"/>
  <c r="H167" i="80"/>
  <c r="G167" i="80"/>
  <c r="K160" i="80"/>
  <c r="J160" i="80"/>
  <c r="I160" i="80"/>
  <c r="H160" i="80"/>
  <c r="G160" i="80"/>
  <c r="K159" i="80"/>
  <c r="J159" i="80"/>
  <c r="I159" i="80"/>
  <c r="H159" i="80"/>
  <c r="G159" i="80"/>
  <c r="K158" i="80"/>
  <c r="J158" i="80"/>
  <c r="I158" i="80"/>
  <c r="H158" i="80"/>
  <c r="G158" i="80"/>
  <c r="K157" i="80"/>
  <c r="J157" i="80"/>
  <c r="I157" i="80"/>
  <c r="H157" i="80"/>
  <c r="G157" i="80"/>
  <c r="K152" i="80"/>
  <c r="J152" i="80"/>
  <c r="I152" i="80"/>
  <c r="H152" i="80"/>
  <c r="G152" i="80"/>
  <c r="K138" i="80"/>
  <c r="J138" i="80"/>
  <c r="I138" i="80"/>
  <c r="H138" i="80"/>
  <c r="G138" i="80"/>
  <c r="K123" i="80"/>
  <c r="J123" i="80"/>
  <c r="I123" i="80"/>
  <c r="H123" i="80"/>
  <c r="G123" i="80"/>
  <c r="K120" i="80"/>
  <c r="J120" i="80"/>
  <c r="I120" i="80"/>
  <c r="H120" i="80"/>
  <c r="G120" i="80"/>
  <c r="K109" i="80"/>
  <c r="J109" i="80"/>
  <c r="I109" i="80"/>
  <c r="H109" i="80"/>
  <c r="G109" i="80"/>
  <c r="K98" i="80"/>
  <c r="J98" i="80"/>
  <c r="I98" i="80"/>
  <c r="H98" i="80"/>
  <c r="G98" i="80"/>
  <c r="K87" i="80"/>
  <c r="J87" i="80"/>
  <c r="I87" i="80"/>
  <c r="H87" i="80"/>
  <c r="G87" i="80"/>
  <c r="K82" i="80"/>
  <c r="J82" i="80"/>
  <c r="I82" i="80"/>
  <c r="H82" i="80"/>
  <c r="G82" i="80"/>
  <c r="K79" i="80"/>
  <c r="J79" i="80"/>
  <c r="I79" i="80"/>
  <c r="H79" i="80"/>
  <c r="G79" i="80"/>
  <c r="K73" i="80"/>
  <c r="J73" i="80"/>
  <c r="I73" i="80"/>
  <c r="H73" i="80"/>
  <c r="G73" i="80"/>
  <c r="K69" i="80"/>
  <c r="J69" i="80"/>
  <c r="I69" i="80"/>
  <c r="I62" i="80" s="1"/>
  <c r="H69" i="80"/>
  <c r="G69" i="80"/>
  <c r="K61" i="80"/>
  <c r="J61" i="80"/>
  <c r="I61" i="80"/>
  <c r="H61" i="80"/>
  <c r="G61" i="80"/>
  <c r="I60" i="80"/>
  <c r="H60" i="80"/>
  <c r="G60" i="80"/>
  <c r="I59" i="80"/>
  <c r="H59" i="80"/>
  <c r="G59" i="80"/>
  <c r="I58" i="80"/>
  <c r="H58" i="80"/>
  <c r="G58" i="80"/>
  <c r="K57" i="80"/>
  <c r="J57" i="80"/>
  <c r="I57" i="80"/>
  <c r="H57" i="80"/>
  <c r="G57" i="80"/>
  <c r="K55" i="80"/>
  <c r="J55" i="80"/>
  <c r="I55" i="80"/>
  <c r="H55" i="80"/>
  <c r="G55" i="80"/>
  <c r="K54" i="80"/>
  <c r="J54" i="80"/>
  <c r="I54" i="80"/>
  <c r="I53" i="80" s="1"/>
  <c r="H54" i="80"/>
  <c r="G54" i="80"/>
  <c r="K52" i="80"/>
  <c r="J52" i="80"/>
  <c r="I52" i="80"/>
  <c r="H52" i="80"/>
  <c r="G52" i="80"/>
  <c r="K51" i="80"/>
  <c r="J51" i="80"/>
  <c r="I51" i="80"/>
  <c r="H51" i="80"/>
  <c r="G51" i="80"/>
  <c r="K50" i="80"/>
  <c r="J50" i="80"/>
  <c r="I50" i="80"/>
  <c r="H50" i="80"/>
  <c r="G50" i="80"/>
  <c r="I48" i="80"/>
  <c r="H48" i="80"/>
  <c r="G48" i="80"/>
  <c r="I47" i="80"/>
  <c r="H47" i="80"/>
  <c r="G47" i="80"/>
  <c r="I46" i="80"/>
  <c r="H46" i="80"/>
  <c r="G46" i="80"/>
  <c r="K44" i="80"/>
  <c r="J44" i="80"/>
  <c r="I44" i="80"/>
  <c r="H44" i="80"/>
  <c r="G44" i="80"/>
  <c r="K43" i="80"/>
  <c r="J43" i="80"/>
  <c r="I43" i="80"/>
  <c r="H43" i="80"/>
  <c r="G43" i="80"/>
  <c r="K42" i="80"/>
  <c r="J42" i="80"/>
  <c r="I42" i="80"/>
  <c r="H42" i="80"/>
  <c r="G42" i="80"/>
  <c r="K41" i="80"/>
  <c r="J41" i="80"/>
  <c r="I41" i="80"/>
  <c r="H41" i="80"/>
  <c r="G41" i="80"/>
  <c r="K39" i="80"/>
  <c r="J39" i="80"/>
  <c r="I39" i="80"/>
  <c r="H39" i="80"/>
  <c r="G39" i="80"/>
  <c r="K38" i="80"/>
  <c r="J38" i="80"/>
  <c r="I38" i="80"/>
  <c r="H38" i="80"/>
  <c r="G38" i="80"/>
  <c r="I36" i="80"/>
  <c r="H36" i="80"/>
  <c r="G36" i="80"/>
  <c r="K35" i="80"/>
  <c r="J35" i="80"/>
  <c r="I35" i="80"/>
  <c r="H35" i="80"/>
  <c r="G35" i="80"/>
  <c r="K34" i="80"/>
  <c r="J34" i="80"/>
  <c r="I34" i="80"/>
  <c r="H34" i="80"/>
  <c r="G34" i="80"/>
  <c r="K25" i="80"/>
  <c r="K24" i="80" s="1"/>
  <c r="J25" i="80"/>
  <c r="I25" i="80"/>
  <c r="I24" i="80" s="1"/>
  <c r="H25" i="80"/>
  <c r="H24" i="80" s="1"/>
  <c r="G25" i="80"/>
  <c r="G24" i="80" s="1"/>
  <c r="J24" i="80"/>
  <c r="K20" i="80"/>
  <c r="J20" i="80"/>
  <c r="I20" i="80"/>
  <c r="H20" i="80"/>
  <c r="G20" i="80"/>
  <c r="K8" i="80"/>
  <c r="J8" i="80"/>
  <c r="I8" i="80"/>
  <c r="H8" i="80"/>
  <c r="G8" i="80"/>
  <c r="K7" i="80"/>
  <c r="J7" i="80"/>
  <c r="I7" i="80"/>
  <c r="I6" i="80" s="1"/>
  <c r="H7" i="80"/>
  <c r="G7" i="80"/>
  <c r="J156" i="80"/>
  <c r="J259" i="79"/>
  <c r="J256" i="79"/>
  <c r="J146" i="79"/>
  <c r="J143" i="79"/>
  <c r="J73" i="79"/>
  <c r="J70" i="79" s="1"/>
  <c r="J161" i="82"/>
  <c r="J57" i="82"/>
  <c r="J49" i="82"/>
  <c r="J37" i="82"/>
  <c r="J87" i="88"/>
  <c r="J80" i="88"/>
  <c r="J72" i="88"/>
  <c r="J68" i="88"/>
  <c r="J59" i="88"/>
  <c r="J53" i="88"/>
  <c r="J49" i="88"/>
  <c r="J44" i="88"/>
  <c r="J11" i="88"/>
  <c r="J7" i="88"/>
  <c r="J153" i="87"/>
  <c r="J54" i="87"/>
  <c r="J157" i="81"/>
  <c r="J149" i="81"/>
  <c r="J160" i="84"/>
  <c r="J49" i="84"/>
  <c r="J37" i="84"/>
  <c r="J171" i="83"/>
  <c r="J168" i="83"/>
  <c r="J163" i="83"/>
  <c r="J61" i="83"/>
  <c r="J60" i="83" s="1"/>
  <c r="J54" i="83"/>
  <c r="J47" i="83"/>
  <c r="J41" i="83"/>
  <c r="J246" i="108"/>
  <c r="J243" i="108"/>
  <c r="J230" i="108"/>
  <c r="J226" i="108"/>
  <c r="J213" i="108"/>
  <c r="J199" i="108"/>
  <c r="J196" i="108"/>
  <c r="J185" i="108"/>
  <c r="J174" i="108"/>
  <c r="J163" i="108"/>
  <c r="J161" i="108" s="1"/>
  <c r="J156" i="108"/>
  <c r="J148" i="108"/>
  <c r="J146" i="108" s="1"/>
  <c r="J134" i="108"/>
  <c r="J119" i="108"/>
  <c r="J116" i="108"/>
  <c r="J105" i="108"/>
  <c r="J94" i="108"/>
  <c r="J83" i="108"/>
  <c r="J78" i="108"/>
  <c r="J75" i="108"/>
  <c r="J69" i="108"/>
  <c r="J65" i="108"/>
  <c r="J52" i="108"/>
  <c r="J49" i="108"/>
  <c r="J45" i="108"/>
  <c r="J40" i="108"/>
  <c r="J37" i="108"/>
  <c r="J33" i="108"/>
  <c r="J24" i="108"/>
  <c r="J20" i="108"/>
  <c r="J6" i="108"/>
  <c r="J296" i="78"/>
  <c r="J293" i="78"/>
  <c r="J280" i="78"/>
  <c r="J276" i="78"/>
  <c r="J263" i="78"/>
  <c r="J249" i="78"/>
  <c r="J246" i="78"/>
  <c r="J235" i="78"/>
  <c r="J224" i="78"/>
  <c r="J213" i="78"/>
  <c r="J202" i="78"/>
  <c r="J189" i="78"/>
  <c r="J183" i="78"/>
  <c r="J172" i="78"/>
  <c r="J157" i="78"/>
  <c r="J154" i="78"/>
  <c r="J143" i="78"/>
  <c r="J132" i="78"/>
  <c r="J121" i="78"/>
  <c r="J116" i="78"/>
  <c r="J113" i="78"/>
  <c r="J107" i="78"/>
  <c r="J103" i="78"/>
  <c r="J89" i="78"/>
  <c r="J88" i="78" s="1"/>
  <c r="J84" i="78"/>
  <c r="J74" i="78"/>
  <c r="J65" i="78"/>
  <c r="J61" i="78"/>
  <c r="J57" i="78"/>
  <c r="J48" i="78"/>
  <c r="J43" i="78"/>
  <c r="J40" i="78"/>
  <c r="J29" i="78"/>
  <c r="J24" i="78"/>
  <c r="J10" i="78"/>
  <c r="J255" i="68"/>
  <c r="J254" i="68" s="1"/>
  <c r="J250" i="68"/>
  <c r="J235" i="68"/>
  <c r="J225" i="68"/>
  <c r="J199" i="68"/>
  <c r="J155" i="68"/>
  <c r="J139" i="68"/>
  <c r="J111" i="68"/>
  <c r="J105" i="68"/>
  <c r="J77" i="68"/>
  <c r="J66" i="68"/>
  <c r="J56" i="68"/>
  <c r="J18" i="68"/>
  <c r="J7" i="68"/>
  <c r="G165" i="80" l="1"/>
  <c r="K165" i="80"/>
  <c r="H62" i="80"/>
  <c r="J37" i="80"/>
  <c r="J53" i="80"/>
  <c r="J67" i="88"/>
  <c r="J40" i="83"/>
  <c r="J6" i="68"/>
  <c r="H6" i="80"/>
  <c r="H5" i="80" s="1"/>
  <c r="G53" i="80"/>
  <c r="K37" i="80"/>
  <c r="I49" i="80"/>
  <c r="I45" i="80"/>
  <c r="J49" i="80"/>
  <c r="K53" i="80"/>
  <c r="J6" i="80"/>
  <c r="J5" i="80" s="1"/>
  <c r="I37" i="80"/>
  <c r="H45" i="80"/>
  <c r="G45" i="80"/>
  <c r="G56" i="80"/>
  <c r="J62" i="80"/>
  <c r="I5" i="80"/>
  <c r="I33" i="80"/>
  <c r="G6" i="80"/>
  <c r="G5" i="80" s="1"/>
  <c r="I78" i="80"/>
  <c r="G37" i="80"/>
  <c r="I56" i="80"/>
  <c r="G229" i="80"/>
  <c r="G228" i="80" s="1"/>
  <c r="K229" i="80"/>
  <c r="K228" i="80" s="1"/>
  <c r="J275" i="78"/>
  <c r="J255" i="79"/>
  <c r="J5" i="108"/>
  <c r="J225" i="108"/>
  <c r="J224" i="108" s="1"/>
  <c r="H49" i="80"/>
  <c r="H40" i="80" s="1"/>
  <c r="G49" i="80"/>
  <c r="K49" i="80"/>
  <c r="J165" i="80"/>
  <c r="I165" i="80"/>
  <c r="H165" i="80"/>
  <c r="J78" i="80"/>
  <c r="J58" i="108"/>
  <c r="K6" i="80"/>
  <c r="K5" i="80" s="1"/>
  <c r="J32" i="108"/>
  <c r="H33" i="80"/>
  <c r="G33" i="80"/>
  <c r="H37" i="80"/>
  <c r="H56" i="80"/>
  <c r="J229" i="80"/>
  <c r="J228" i="80" s="1"/>
  <c r="I229" i="80"/>
  <c r="I228" i="80" s="1"/>
  <c r="J60" i="78"/>
  <c r="J274" i="78"/>
  <c r="J47" i="78"/>
  <c r="J28" i="78"/>
  <c r="J82" i="78"/>
  <c r="J211" i="78"/>
  <c r="J96" i="78"/>
  <c r="J221" i="68"/>
  <c r="G13" i="69" s="1"/>
  <c r="J187" i="78"/>
  <c r="J6" i="78"/>
  <c r="J39" i="78"/>
  <c r="J74" i="108"/>
  <c r="J112" i="78"/>
  <c r="G40" i="80"/>
  <c r="H53" i="80"/>
  <c r="G62" i="80"/>
  <c r="K62" i="80"/>
  <c r="H78" i="80"/>
  <c r="G78" i="80"/>
  <c r="K78" i="80"/>
  <c r="J150" i="80"/>
  <c r="J254" i="108" l="1"/>
  <c r="I40" i="80"/>
  <c r="I32" i="80" s="1"/>
  <c r="G32" i="80"/>
  <c r="H32" i="80"/>
  <c r="J53" i="78"/>
  <c r="J5" i="78"/>
  <c r="J38" i="78" l="1"/>
  <c r="J304" i="78" s="1"/>
  <c r="O78" i="79"/>
  <c r="F13" i="98"/>
  <c r="F9" i="98"/>
  <c r="F10" i="69"/>
  <c r="K255" i="68"/>
  <c r="K254" i="68" s="1"/>
  <c r="K250" i="68"/>
  <c r="K235" i="68"/>
  <c r="K225" i="68"/>
  <c r="K199" i="68"/>
  <c r="K155" i="68"/>
  <c r="K139" i="68"/>
  <c r="K111" i="68"/>
  <c r="K105" i="68"/>
  <c r="K100" i="68"/>
  <c r="K88" i="68"/>
  <c r="K77" i="68"/>
  <c r="K66" i="68"/>
  <c r="K56" i="68"/>
  <c r="K18" i="68"/>
  <c r="K7" i="68"/>
  <c r="K29" i="78"/>
  <c r="K10" i="78"/>
  <c r="K57" i="78"/>
  <c r="K74" i="78"/>
  <c r="K65" i="78"/>
  <c r="K60" i="78"/>
  <c r="I296" i="78"/>
  <c r="I293" i="78"/>
  <c r="I280" i="78"/>
  <c r="I276" i="78"/>
  <c r="I263" i="78"/>
  <c r="I249" i="78"/>
  <c r="I246" i="78"/>
  <c r="I235" i="78"/>
  <c r="I224" i="78"/>
  <c r="I213" i="78"/>
  <c r="I202" i="78"/>
  <c r="I189" i="78"/>
  <c r="I183" i="78"/>
  <c r="I172" i="78"/>
  <c r="I157" i="78"/>
  <c r="I154" i="78"/>
  <c r="I143" i="78"/>
  <c r="I132" i="78"/>
  <c r="I121" i="78"/>
  <c r="I116" i="78"/>
  <c r="I113" i="78"/>
  <c r="I107" i="78"/>
  <c r="I103" i="78"/>
  <c r="I89" i="78"/>
  <c r="I88" i="78" s="1"/>
  <c r="I84" i="78"/>
  <c r="I53" i="78"/>
  <c r="I48" i="78"/>
  <c r="I43" i="78"/>
  <c r="I40" i="78"/>
  <c r="I28" i="78"/>
  <c r="I24" i="78"/>
  <c r="I6" i="78"/>
  <c r="I246" i="108"/>
  <c r="I243" i="108"/>
  <c r="I230" i="108"/>
  <c r="I226" i="108"/>
  <c r="I213" i="108"/>
  <c r="I199" i="108"/>
  <c r="I196" i="108"/>
  <c r="I185" i="108"/>
  <c r="I174" i="108"/>
  <c r="I163" i="108"/>
  <c r="I156" i="108"/>
  <c r="I148" i="108"/>
  <c r="I146" i="108" s="1"/>
  <c r="I134" i="108"/>
  <c r="I119" i="108"/>
  <c r="I116" i="108"/>
  <c r="I105" i="108"/>
  <c r="I94" i="108"/>
  <c r="I83" i="108"/>
  <c r="I78" i="108"/>
  <c r="I75" i="108"/>
  <c r="I69" i="108"/>
  <c r="I65" i="108"/>
  <c r="I52" i="108"/>
  <c r="I49" i="108"/>
  <c r="I45" i="108"/>
  <c r="I40" i="108" s="1"/>
  <c r="I37" i="108"/>
  <c r="I33" i="108"/>
  <c r="I24" i="108"/>
  <c r="I20" i="108"/>
  <c r="I6" i="108"/>
  <c r="I171" i="83"/>
  <c r="I168" i="83"/>
  <c r="I163" i="83"/>
  <c r="I61" i="83"/>
  <c r="I60" i="83" s="1"/>
  <c r="I54" i="83"/>
  <c r="I47" i="83"/>
  <c r="I41" i="83"/>
  <c r="I160" i="84"/>
  <c r="I49" i="84"/>
  <c r="I37" i="84"/>
  <c r="I157" i="81"/>
  <c r="K153" i="87"/>
  <c r="I148" i="87"/>
  <c r="I54" i="87"/>
  <c r="K72" i="88"/>
  <c r="K68" i="88"/>
  <c r="K11" i="88"/>
  <c r="K7" i="88"/>
  <c r="I87" i="88"/>
  <c r="I80" i="88"/>
  <c r="I67" i="88"/>
  <c r="I59" i="88"/>
  <c r="I53" i="88"/>
  <c r="I49" i="88"/>
  <c r="I44" i="88"/>
  <c r="I161" i="82"/>
  <c r="I57" i="82"/>
  <c r="I49" i="82"/>
  <c r="I37" i="82"/>
  <c r="K156" i="80"/>
  <c r="K150" i="80" s="1"/>
  <c r="I259" i="79"/>
  <c r="I256" i="79"/>
  <c r="I146" i="79"/>
  <c r="I143" i="79"/>
  <c r="I73" i="79"/>
  <c r="I234" i="90"/>
  <c r="I222" i="90"/>
  <c r="I221" i="90" s="1"/>
  <c r="I217" i="90"/>
  <c r="I203" i="90"/>
  <c r="I189" i="90" s="1"/>
  <c r="F13" i="89" s="1"/>
  <c r="I193" i="90"/>
  <c r="I177" i="90"/>
  <c r="I167" i="90"/>
  <c r="I159" i="90"/>
  <c r="I155" i="90"/>
  <c r="I149" i="90"/>
  <c r="I145" i="90"/>
  <c r="I125" i="90"/>
  <c r="I106" i="90"/>
  <c r="I102" i="90"/>
  <c r="I96" i="90"/>
  <c r="I95" i="90" s="1"/>
  <c r="I90" i="90"/>
  <c r="I85" i="90"/>
  <c r="I73" i="90"/>
  <c r="I62" i="90"/>
  <c r="I51" i="90"/>
  <c r="I37" i="90"/>
  <c r="I26" i="90"/>
  <c r="I15" i="90"/>
  <c r="I6" i="90"/>
  <c r="I67" i="92"/>
  <c r="I57" i="92"/>
  <c r="I54" i="92"/>
  <c r="I43" i="92"/>
  <c r="I38" i="92"/>
  <c r="I24" i="92"/>
  <c r="P6" i="89" s="1"/>
  <c r="I6" i="92"/>
  <c r="I247" i="94"/>
  <c r="I244" i="94"/>
  <c r="I236" i="94"/>
  <c r="I231" i="94"/>
  <c r="F17" i="93" s="1"/>
  <c r="I224" i="94"/>
  <c r="I223" i="94" s="1"/>
  <c r="I219" i="94"/>
  <c r="I204" i="94"/>
  <c r="I194" i="94"/>
  <c r="I178" i="94"/>
  <c r="I168" i="94"/>
  <c r="I160" i="94"/>
  <c r="I156" i="94"/>
  <c r="I154" i="94" s="1"/>
  <c r="F12" i="93" s="1"/>
  <c r="I150" i="94"/>
  <c r="I146" i="94"/>
  <c r="I143" i="94"/>
  <c r="I138" i="94"/>
  <c r="I130" i="94"/>
  <c r="I125" i="94"/>
  <c r="I121" i="94"/>
  <c r="I106" i="94"/>
  <c r="I102" i="94"/>
  <c r="I96" i="94"/>
  <c r="I90" i="94"/>
  <c r="I85" i="94"/>
  <c r="I73" i="94"/>
  <c r="I48" i="94" s="1"/>
  <c r="F11" i="93" s="1"/>
  <c r="I62" i="94"/>
  <c r="I51" i="94"/>
  <c r="I37" i="94"/>
  <c r="I26" i="94"/>
  <c r="I15" i="94"/>
  <c r="I6" i="94"/>
  <c r="P6" i="93"/>
  <c r="I40" i="83" l="1"/>
  <c r="I5" i="108"/>
  <c r="I58" i="108"/>
  <c r="I190" i="94"/>
  <c r="I37" i="92"/>
  <c r="I84" i="90"/>
  <c r="F6" i="89" s="1"/>
  <c r="I225" i="108"/>
  <c r="I224" i="108" s="1"/>
  <c r="I39" i="78"/>
  <c r="I255" i="79"/>
  <c r="K221" i="68"/>
  <c r="H13" i="69" s="1"/>
  <c r="I163" i="90"/>
  <c r="F9" i="89" s="1"/>
  <c r="I74" i="108"/>
  <c r="I5" i="90"/>
  <c r="F5" i="89" s="1"/>
  <c r="I153" i="90"/>
  <c r="F12" i="89" s="1"/>
  <c r="I156" i="80"/>
  <c r="I150" i="80" s="1"/>
  <c r="I258" i="80" s="1"/>
  <c r="I164" i="94"/>
  <c r="F9" i="93" s="1"/>
  <c r="I48" i="90"/>
  <c r="F11" i="89" s="1"/>
  <c r="I211" i="78"/>
  <c r="I95" i="94"/>
  <c r="I84" i="94" s="1"/>
  <c r="F6" i="93" s="1"/>
  <c r="I47" i="78"/>
  <c r="I275" i="78"/>
  <c r="I119" i="94"/>
  <c r="F7" i="93" s="1"/>
  <c r="I161" i="108"/>
  <c r="I112" i="78"/>
  <c r="I32" i="108"/>
  <c r="K63" i="68"/>
  <c r="H11" i="69" s="1"/>
  <c r="I5" i="78"/>
  <c r="I82" i="78"/>
  <c r="I96" i="78"/>
  <c r="I187" i="78"/>
  <c r="F14" i="98"/>
  <c r="I5" i="94"/>
  <c r="F5" i="93" s="1"/>
  <c r="I70" i="79"/>
  <c r="K54" i="87"/>
  <c r="F14" i="69"/>
  <c r="F15" i="69" s="1"/>
  <c r="F18" i="69" s="1"/>
  <c r="F23" i="69" s="1"/>
  <c r="K6" i="68"/>
  <c r="I218" i="94"/>
  <c r="I217" i="94" s="1"/>
  <c r="F21" i="93" s="1"/>
  <c r="F14" i="89" l="1"/>
  <c r="I254" i="108"/>
  <c r="F10" i="93"/>
  <c r="F13" i="93"/>
  <c r="F14" i="93" s="1"/>
  <c r="F15" i="93" s="1"/>
  <c r="F18" i="93" s="1"/>
  <c r="F23" i="93" s="1"/>
  <c r="I216" i="94"/>
  <c r="I38" i="78"/>
  <c r="I274" i="78"/>
  <c r="I255" i="94"/>
  <c r="I304" i="78" l="1"/>
  <c r="AP56" i="68" l="1"/>
  <c r="O62" i="78"/>
  <c r="N61" i="78"/>
  <c r="Z239" i="94" l="1"/>
  <c r="Z59" i="92" l="1"/>
  <c r="Z41" i="92"/>
  <c r="Z39" i="92"/>
  <c r="H247" i="94" l="1"/>
  <c r="H244" i="94"/>
  <c r="H236" i="94"/>
  <c r="H231" i="94"/>
  <c r="E17" i="93" s="1"/>
  <c r="H224" i="94"/>
  <c r="H223" i="94" s="1"/>
  <c r="H219" i="94"/>
  <c r="H204" i="94"/>
  <c r="H194" i="94"/>
  <c r="H178" i="94"/>
  <c r="H168" i="94"/>
  <c r="H164" i="94"/>
  <c r="E9" i="93" s="1"/>
  <c r="H160" i="94"/>
  <c r="H156" i="94"/>
  <c r="H150" i="94"/>
  <c r="H146" i="94"/>
  <c r="H143" i="94"/>
  <c r="H138" i="94"/>
  <c r="H130" i="94"/>
  <c r="H125" i="94"/>
  <c r="H121" i="94"/>
  <c r="H106" i="94"/>
  <c r="H102" i="94"/>
  <c r="H96" i="94"/>
  <c r="H95" i="94" s="1"/>
  <c r="H90" i="94"/>
  <c r="H85" i="94"/>
  <c r="H73" i="94"/>
  <c r="H62" i="94"/>
  <c r="H51" i="94"/>
  <c r="H37" i="94"/>
  <c r="H26" i="94"/>
  <c r="H15" i="94"/>
  <c r="H6" i="94"/>
  <c r="R12" i="93"/>
  <c r="R6" i="93"/>
  <c r="H67" i="92"/>
  <c r="H57" i="92"/>
  <c r="H54" i="92"/>
  <c r="H43" i="92"/>
  <c r="H38" i="92"/>
  <c r="H24" i="92"/>
  <c r="O6" i="89" s="1"/>
  <c r="H6" i="92"/>
  <c r="H234" i="90"/>
  <c r="H222" i="90"/>
  <c r="H221" i="90" s="1"/>
  <c r="H217" i="90"/>
  <c r="H203" i="90"/>
  <c r="H193" i="90"/>
  <c r="H189" i="90" s="1"/>
  <c r="E13" i="89" s="1"/>
  <c r="H177" i="90"/>
  <c r="H167" i="90"/>
  <c r="H159" i="90"/>
  <c r="H155" i="90"/>
  <c r="H153" i="90" s="1"/>
  <c r="E12" i="89" s="1"/>
  <c r="H149" i="90"/>
  <c r="H145" i="90"/>
  <c r="H125" i="90"/>
  <c r="H106" i="90"/>
  <c r="H102" i="90"/>
  <c r="H96" i="90"/>
  <c r="H90" i="90"/>
  <c r="H85" i="90"/>
  <c r="H73" i="90"/>
  <c r="H62" i="90"/>
  <c r="H51" i="90"/>
  <c r="H37" i="90"/>
  <c r="H26" i="90"/>
  <c r="H15" i="90"/>
  <c r="H6" i="90"/>
  <c r="E13" i="98"/>
  <c r="E9" i="98"/>
  <c r="H255" i="68"/>
  <c r="H254" i="68" s="1"/>
  <c r="H250" i="68"/>
  <c r="H235" i="68"/>
  <c r="H225" i="68"/>
  <c r="H209" i="68"/>
  <c r="H199" i="68"/>
  <c r="H173" i="68"/>
  <c r="H171" i="68" s="1"/>
  <c r="H155" i="68"/>
  <c r="H139" i="68"/>
  <c r="H105" i="68"/>
  <c r="H100" i="68"/>
  <c r="H88" i="68"/>
  <c r="H77" i="68"/>
  <c r="H66" i="68"/>
  <c r="H56" i="68"/>
  <c r="H18" i="68"/>
  <c r="H7" i="68"/>
  <c r="N255" i="66"/>
  <c r="N254" i="66"/>
  <c r="N253" i="66"/>
  <c r="N252" i="66"/>
  <c r="N251" i="66"/>
  <c r="N250" i="66"/>
  <c r="N249" i="66"/>
  <c r="N247" i="66"/>
  <c r="N246" i="66"/>
  <c r="N244" i="66"/>
  <c r="N243" i="66"/>
  <c r="N242" i="66"/>
  <c r="N240" i="66"/>
  <c r="N239" i="66"/>
  <c r="N238" i="66"/>
  <c r="N237" i="66"/>
  <c r="N236" i="66"/>
  <c r="N235" i="66"/>
  <c r="N234" i="66"/>
  <c r="N233" i="66"/>
  <c r="N231" i="66"/>
  <c r="N230" i="66"/>
  <c r="N229" i="66"/>
  <c r="N224" i="66"/>
  <c r="N223" i="66"/>
  <c r="N222" i="66"/>
  <c r="N221" i="66"/>
  <c r="N220" i="66"/>
  <c r="N219" i="66"/>
  <c r="N218" i="66"/>
  <c r="N217" i="66"/>
  <c r="N216" i="66"/>
  <c r="N215" i="66"/>
  <c r="N213" i="66"/>
  <c r="N212" i="66"/>
  <c r="N211" i="66"/>
  <c r="N210" i="66"/>
  <c r="N209" i="66"/>
  <c r="N208" i="66"/>
  <c r="N207" i="66"/>
  <c r="N206" i="66"/>
  <c r="N205" i="66"/>
  <c r="N204" i="66"/>
  <c r="N203" i="66"/>
  <c r="N202" i="66"/>
  <c r="N201" i="66"/>
  <c r="N199" i="66"/>
  <c r="N198" i="66"/>
  <c r="N196" i="66"/>
  <c r="N195" i="66"/>
  <c r="N194" i="66"/>
  <c r="N193" i="66"/>
  <c r="N192" i="66"/>
  <c r="N191" i="66"/>
  <c r="N190" i="66"/>
  <c r="N189" i="66"/>
  <c r="N188" i="66"/>
  <c r="N187" i="66"/>
  <c r="N185" i="66"/>
  <c r="N184" i="66"/>
  <c r="N183" i="66"/>
  <c r="N182" i="66"/>
  <c r="N181" i="66"/>
  <c r="N180" i="66"/>
  <c r="N179" i="66"/>
  <c r="N178" i="66"/>
  <c r="N177" i="66"/>
  <c r="N176" i="66"/>
  <c r="N174" i="66"/>
  <c r="N173" i="66"/>
  <c r="N172" i="66"/>
  <c r="N171" i="66"/>
  <c r="N170" i="66"/>
  <c r="N169" i="66"/>
  <c r="N168" i="66"/>
  <c r="N167" i="66"/>
  <c r="N166" i="66"/>
  <c r="N165" i="66"/>
  <c r="N163" i="66"/>
  <c r="N161" i="66"/>
  <c r="O161" i="66" s="1"/>
  <c r="N160" i="66"/>
  <c r="O160" i="66" s="1"/>
  <c r="N159" i="66"/>
  <c r="N158" i="66"/>
  <c r="O158" i="66" s="1"/>
  <c r="N151" i="66"/>
  <c r="N150" i="66"/>
  <c r="O150" i="66" s="1"/>
  <c r="N148" i="66"/>
  <c r="N145" i="66"/>
  <c r="N144" i="66"/>
  <c r="N143" i="66"/>
  <c r="N142" i="66"/>
  <c r="N141" i="66"/>
  <c r="N140" i="66"/>
  <c r="N139" i="66"/>
  <c r="N136" i="66"/>
  <c r="N134" i="66"/>
  <c r="N133" i="66"/>
  <c r="N132" i="66"/>
  <c r="N131" i="66"/>
  <c r="N130" i="66"/>
  <c r="N129" i="66"/>
  <c r="N128" i="66"/>
  <c r="N127" i="66"/>
  <c r="N126" i="66"/>
  <c r="N125" i="66"/>
  <c r="N124" i="66"/>
  <c r="N123" i="66"/>
  <c r="N122" i="66"/>
  <c r="N121" i="66"/>
  <c r="N119" i="66"/>
  <c r="N118" i="66"/>
  <c r="N116" i="66"/>
  <c r="N115" i="66"/>
  <c r="N114" i="66"/>
  <c r="N113" i="66"/>
  <c r="N112" i="66"/>
  <c r="N111" i="66"/>
  <c r="N110" i="66"/>
  <c r="N109" i="66"/>
  <c r="N108" i="66"/>
  <c r="N107" i="66"/>
  <c r="N105" i="66"/>
  <c r="N104" i="66"/>
  <c r="N103" i="66"/>
  <c r="N102" i="66"/>
  <c r="N101" i="66"/>
  <c r="N100" i="66"/>
  <c r="N99" i="66"/>
  <c r="N98" i="66"/>
  <c r="N97" i="66"/>
  <c r="N96" i="66"/>
  <c r="N94" i="66"/>
  <c r="N93" i="66"/>
  <c r="N92" i="66"/>
  <c r="N91" i="66"/>
  <c r="N90" i="66"/>
  <c r="N89" i="66"/>
  <c r="N88" i="66"/>
  <c r="N87" i="66"/>
  <c r="N86" i="66"/>
  <c r="N85" i="66"/>
  <c r="N83" i="66"/>
  <c r="N82" i="66"/>
  <c r="N81" i="66"/>
  <c r="N80" i="66"/>
  <c r="N79" i="66" s="1"/>
  <c r="N78" i="66"/>
  <c r="N77" i="66"/>
  <c r="N74" i="66"/>
  <c r="O74" i="66" s="1"/>
  <c r="N72" i="66"/>
  <c r="N71" i="66"/>
  <c r="N69" i="66"/>
  <c r="N68" i="66"/>
  <c r="N67" i="66"/>
  <c r="N65" i="66"/>
  <c r="N64" i="66"/>
  <c r="N63" i="66"/>
  <c r="N62" i="66"/>
  <c r="N61" i="66"/>
  <c r="N60" i="66"/>
  <c r="N30" i="66"/>
  <c r="N27" i="66"/>
  <c r="N26" i="66"/>
  <c r="N22" i="66"/>
  <c r="N21" i="66"/>
  <c r="N18" i="66"/>
  <c r="N17" i="66"/>
  <c r="N16" i="66"/>
  <c r="N14" i="66"/>
  <c r="N12" i="66"/>
  <c r="N11" i="66"/>
  <c r="N10" i="66"/>
  <c r="N9" i="66"/>
  <c r="H156" i="80"/>
  <c r="H150" i="80" s="1"/>
  <c r="H258" i="80" s="1"/>
  <c r="H259" i="79"/>
  <c r="H256" i="79"/>
  <c r="H146" i="79"/>
  <c r="H143" i="79"/>
  <c r="H73" i="79"/>
  <c r="H70" i="79" s="1"/>
  <c r="H161" i="82"/>
  <c r="H57" i="82"/>
  <c r="H49" i="82"/>
  <c r="H37" i="82"/>
  <c r="H87" i="88"/>
  <c r="H80" i="88"/>
  <c r="H72" i="88"/>
  <c r="H68" i="88"/>
  <c r="H59" i="88"/>
  <c r="H53" i="88"/>
  <c r="H49" i="88"/>
  <c r="H44" i="88"/>
  <c r="H31" i="88"/>
  <c r="H11" i="88"/>
  <c r="H7" i="88"/>
  <c r="H160" i="84"/>
  <c r="H49" i="84"/>
  <c r="H37" i="84"/>
  <c r="H171" i="83"/>
  <c r="H168" i="83"/>
  <c r="H163" i="83"/>
  <c r="H61" i="83"/>
  <c r="H54" i="83"/>
  <c r="H47" i="83"/>
  <c r="H41" i="83"/>
  <c r="H246" i="108"/>
  <c r="H243" i="108"/>
  <c r="H230" i="108"/>
  <c r="H226" i="108"/>
  <c r="H213" i="108"/>
  <c r="H199" i="108"/>
  <c r="H196" i="108"/>
  <c r="H185" i="108"/>
  <c r="H174" i="108"/>
  <c r="H163" i="108"/>
  <c r="H156" i="108"/>
  <c r="H148" i="108"/>
  <c r="H146" i="108" s="1"/>
  <c r="H134" i="108"/>
  <c r="H119" i="108"/>
  <c r="H116" i="108"/>
  <c r="H105" i="108"/>
  <c r="H94" i="108"/>
  <c r="H83" i="108"/>
  <c r="H78" i="108"/>
  <c r="H75" i="108"/>
  <c r="H69" i="108"/>
  <c r="H65" i="108"/>
  <c r="H52" i="108"/>
  <c r="H49" i="108"/>
  <c r="H45" i="108"/>
  <c r="H40" i="108" s="1"/>
  <c r="H37" i="108"/>
  <c r="H33" i="108"/>
  <c r="H24" i="108"/>
  <c r="H20" i="108"/>
  <c r="H6" i="108"/>
  <c r="H296" i="78"/>
  <c r="H293" i="78"/>
  <c r="H280" i="78"/>
  <c r="H276" i="78"/>
  <c r="H263" i="78"/>
  <c r="H249" i="78"/>
  <c r="H246" i="78"/>
  <c r="H235" i="78"/>
  <c r="H224" i="78"/>
  <c r="H213" i="78"/>
  <c r="H202" i="78"/>
  <c r="H189" i="78"/>
  <c r="H183" i="78"/>
  <c r="H172" i="78"/>
  <c r="H157" i="78"/>
  <c r="H154" i="78"/>
  <c r="H143" i="78"/>
  <c r="H132" i="78"/>
  <c r="H121" i="78"/>
  <c r="H116" i="78"/>
  <c r="H113" i="78"/>
  <c r="H107" i="78"/>
  <c r="H103" i="78"/>
  <c r="H89" i="78"/>
  <c r="H84" i="78"/>
  <c r="H74" i="78"/>
  <c r="H65" i="78"/>
  <c r="H61" i="78"/>
  <c r="H57" i="78"/>
  <c r="H48" i="78"/>
  <c r="H43" i="78"/>
  <c r="H40" i="78"/>
  <c r="H29" i="78"/>
  <c r="H24" i="78"/>
  <c r="H10" i="78"/>
  <c r="H7" i="78"/>
  <c r="AC273" i="68"/>
  <c r="AC270" i="68"/>
  <c r="AC262" i="68"/>
  <c r="AC255" i="68"/>
  <c r="AC254" i="68" s="1"/>
  <c r="AC250" i="68"/>
  <c r="AC235" i="68"/>
  <c r="AC225" i="68"/>
  <c r="AC221" i="68" s="1"/>
  <c r="AC199" i="68"/>
  <c r="AC191" i="68"/>
  <c r="AC187" i="68"/>
  <c r="AC181" i="68"/>
  <c r="AC177" i="68"/>
  <c r="AC173" i="68"/>
  <c r="AC171" i="68" s="1"/>
  <c r="AC160" i="68"/>
  <c r="AC155" i="68"/>
  <c r="AC149" i="68"/>
  <c r="AC139" i="68"/>
  <c r="AC136" i="68" s="1"/>
  <c r="AC121" i="68"/>
  <c r="AC117" i="68"/>
  <c r="AC111" i="68"/>
  <c r="AC105" i="68"/>
  <c r="AC100" i="68"/>
  <c r="AC88" i="68"/>
  <c r="AC77" i="68"/>
  <c r="AC66" i="68"/>
  <c r="AC56" i="68"/>
  <c r="AC49" i="68" s="1"/>
  <c r="AC38" i="68"/>
  <c r="AC27" i="68"/>
  <c r="AC18" i="68"/>
  <c r="AC7" i="68"/>
  <c r="H67" i="88" l="1"/>
  <c r="H255" i="79"/>
  <c r="N20" i="66"/>
  <c r="N5" i="66" s="1"/>
  <c r="H40" i="83"/>
  <c r="N106" i="66"/>
  <c r="O107" i="66"/>
  <c r="O61" i="66"/>
  <c r="AC6" i="68"/>
  <c r="AC5" i="68" s="1"/>
  <c r="H163" i="90"/>
  <c r="E9" i="89" s="1"/>
  <c r="H84" i="94"/>
  <c r="E6" i="93" s="1"/>
  <c r="H95" i="90"/>
  <c r="H84" i="90" s="1"/>
  <c r="E6" i="89" s="1"/>
  <c r="H161" i="108"/>
  <c r="H195" i="68"/>
  <c r="E9" i="69" s="1"/>
  <c r="AC63" i="68"/>
  <c r="H74" i="108"/>
  <c r="AC185" i="68"/>
  <c r="H221" i="68"/>
  <c r="E13" i="69" s="1"/>
  <c r="E14" i="98"/>
  <c r="H211" i="78"/>
  <c r="H225" i="108"/>
  <c r="H224" i="108" s="1"/>
  <c r="H48" i="94"/>
  <c r="E11" i="93" s="1"/>
  <c r="O6" i="93"/>
  <c r="H47" i="78"/>
  <c r="H48" i="90"/>
  <c r="E11" i="89" s="1"/>
  <c r="E14" i="89" s="1"/>
  <c r="AC110" i="68"/>
  <c r="AC148" i="68"/>
  <c r="H39" i="78"/>
  <c r="H60" i="78"/>
  <c r="H53" i="78" s="1"/>
  <c r="H88" i="78"/>
  <c r="H187" i="78"/>
  <c r="H275" i="78"/>
  <c r="H5" i="108"/>
  <c r="H58" i="108"/>
  <c r="H37" i="92"/>
  <c r="H119" i="94"/>
  <c r="E7" i="93" s="1"/>
  <c r="H28" i="78"/>
  <c r="H82" i="78"/>
  <c r="H112" i="78"/>
  <c r="H6" i="68"/>
  <c r="H5" i="90"/>
  <c r="E5" i="89" s="1"/>
  <c r="H5" i="94"/>
  <c r="E5" i="93" s="1"/>
  <c r="H154" i="94"/>
  <c r="E12" i="93" s="1"/>
  <c r="AC249" i="68"/>
  <c r="AC248" i="68" s="1"/>
  <c r="H63" i="68"/>
  <c r="E11" i="69" s="1"/>
  <c r="H6" i="78"/>
  <c r="H96" i="78"/>
  <c r="H32" i="108"/>
  <c r="H190" i="94"/>
  <c r="H218" i="94"/>
  <c r="H217" i="94" s="1"/>
  <c r="E21" i="93" s="1"/>
  <c r="R13" i="93"/>
  <c r="AC134" i="68"/>
  <c r="AC99" i="68"/>
  <c r="H254" i="108" l="1"/>
  <c r="E10" i="93"/>
  <c r="E13" i="93"/>
  <c r="E14" i="93" s="1"/>
  <c r="E15" i="93" s="1"/>
  <c r="E18" i="93" s="1"/>
  <c r="E23" i="93" s="1"/>
  <c r="H216" i="94"/>
  <c r="H38" i="78"/>
  <c r="H255" i="94"/>
  <c r="H5" i="78"/>
  <c r="H274" i="78"/>
  <c r="R8" i="93"/>
  <c r="R21" i="93"/>
  <c r="AB239" i="94"/>
  <c r="AA237" i="94"/>
  <c r="AA241" i="94"/>
  <c r="AA239" i="94"/>
  <c r="H304" i="78" l="1"/>
  <c r="D13" i="98"/>
  <c r="D9" i="98"/>
  <c r="AM146" i="68"/>
  <c r="AJ146" i="68"/>
  <c r="AI146" i="68"/>
  <c r="AM140" i="68"/>
  <c r="AJ140" i="68"/>
  <c r="AI140" i="68"/>
  <c r="AH140" i="68"/>
  <c r="AF140" i="68"/>
  <c r="D14" i="98" l="1"/>
  <c r="G255" i="68" l="1"/>
  <c r="G254" i="68" s="1"/>
  <c r="G250" i="68"/>
  <c r="G235" i="68"/>
  <c r="G225" i="68"/>
  <c r="G209" i="68"/>
  <c r="G199" i="68"/>
  <c r="G173" i="68"/>
  <c r="G171" i="68" s="1"/>
  <c r="G155" i="68"/>
  <c r="G139" i="68"/>
  <c r="G105" i="68"/>
  <c r="G100" i="68"/>
  <c r="G88" i="68"/>
  <c r="G77" i="68"/>
  <c r="G66" i="68"/>
  <c r="G56" i="68"/>
  <c r="G18" i="68"/>
  <c r="G7" i="68"/>
  <c r="G195" i="68" l="1"/>
  <c r="D9" i="69" s="1"/>
  <c r="G221" i="68"/>
  <c r="D13" i="69" s="1"/>
  <c r="G63" i="68"/>
  <c r="D11" i="69" s="1"/>
  <c r="G6" i="68"/>
  <c r="G156" i="80"/>
  <c r="G150" i="80" s="1"/>
  <c r="G258" i="80" s="1"/>
  <c r="G161" i="82"/>
  <c r="G57" i="82"/>
  <c r="G49" i="82"/>
  <c r="G37" i="82"/>
  <c r="G87" i="88"/>
  <c r="G80" i="88"/>
  <c r="G72" i="88"/>
  <c r="G68" i="88"/>
  <c r="G59" i="88"/>
  <c r="G53" i="88"/>
  <c r="G49" i="88"/>
  <c r="G44" i="88"/>
  <c r="G31" i="88"/>
  <c r="G11" i="88"/>
  <c r="G7" i="88"/>
  <c r="H148" i="87"/>
  <c r="H54" i="87"/>
  <c r="G160" i="84"/>
  <c r="G49" i="84"/>
  <c r="G37" i="84"/>
  <c r="G171" i="83"/>
  <c r="G168" i="83"/>
  <c r="G163" i="83"/>
  <c r="G61" i="83"/>
  <c r="G54" i="83"/>
  <c r="G47" i="83"/>
  <c r="G41" i="83"/>
  <c r="G246" i="108"/>
  <c r="G243" i="108"/>
  <c r="G230" i="108"/>
  <c r="G226" i="108"/>
  <c r="G213" i="108"/>
  <c r="G199" i="108"/>
  <c r="G196" i="108"/>
  <c r="G185" i="108"/>
  <c r="G174" i="108"/>
  <c r="G163" i="108"/>
  <c r="G156" i="108"/>
  <c r="G148" i="108"/>
  <c r="G146" i="108" s="1"/>
  <c r="G134" i="108"/>
  <c r="G119" i="108"/>
  <c r="G116" i="108"/>
  <c r="G105" i="108"/>
  <c r="G94" i="108"/>
  <c r="G83" i="108"/>
  <c r="G78" i="108"/>
  <c r="G75" i="108"/>
  <c r="G69" i="108"/>
  <c r="G65" i="108"/>
  <c r="G58" i="108" s="1"/>
  <c r="G52" i="108"/>
  <c r="G49" i="108"/>
  <c r="G45" i="108"/>
  <c r="G40" i="108" s="1"/>
  <c r="G37" i="108"/>
  <c r="G33" i="108"/>
  <c r="G24" i="108"/>
  <c r="G20" i="108"/>
  <c r="G6" i="108"/>
  <c r="G5" i="108" s="1"/>
  <c r="G67" i="88" l="1"/>
  <c r="G74" i="108"/>
  <c r="G225" i="108"/>
  <c r="G224" i="108" s="1"/>
  <c r="G32" i="108"/>
  <c r="G161" i="108"/>
  <c r="G247" i="94"/>
  <c r="G244" i="94"/>
  <c r="G236" i="94"/>
  <c r="G231" i="94"/>
  <c r="D17" i="93" s="1"/>
  <c r="G224" i="94"/>
  <c r="G223" i="94" s="1"/>
  <c r="G219" i="94"/>
  <c r="G204" i="94"/>
  <c r="G194" i="94"/>
  <c r="G178" i="94"/>
  <c r="G168" i="94"/>
  <c r="G160" i="94"/>
  <c r="G156" i="94"/>
  <c r="G150" i="94"/>
  <c r="G146" i="94"/>
  <c r="G143" i="94"/>
  <c r="G138" i="94"/>
  <c r="G130" i="94"/>
  <c r="G125" i="94"/>
  <c r="G121" i="94"/>
  <c r="G106" i="94"/>
  <c r="G102" i="94"/>
  <c r="G96" i="94"/>
  <c r="G90" i="94"/>
  <c r="G85" i="94"/>
  <c r="G73" i="94"/>
  <c r="G62" i="94"/>
  <c r="G51" i="94"/>
  <c r="G37" i="94"/>
  <c r="G26" i="94"/>
  <c r="G15" i="94"/>
  <c r="G6" i="94"/>
  <c r="K234" i="90"/>
  <c r="K222" i="90"/>
  <c r="K221" i="90" s="1"/>
  <c r="K217" i="90"/>
  <c r="K203" i="90"/>
  <c r="K193" i="90"/>
  <c r="K177" i="90"/>
  <c r="K167" i="90"/>
  <c r="K159" i="90"/>
  <c r="K155" i="90"/>
  <c r="K145" i="90"/>
  <c r="K106" i="90"/>
  <c r="K102" i="90"/>
  <c r="K96" i="90"/>
  <c r="K90" i="90"/>
  <c r="K85" i="90"/>
  <c r="K73" i="90"/>
  <c r="K62" i="90"/>
  <c r="K51" i="90"/>
  <c r="K37" i="90"/>
  <c r="K26" i="90"/>
  <c r="K15" i="90"/>
  <c r="K6" i="90"/>
  <c r="G154" i="94" l="1"/>
  <c r="D12" i="93" s="1"/>
  <c r="K153" i="90"/>
  <c r="H12" i="89" s="1"/>
  <c r="K189" i="90"/>
  <c r="H13" i="89" s="1"/>
  <c r="G48" i="94"/>
  <c r="D11" i="93" s="1"/>
  <c r="G164" i="94"/>
  <c r="D9" i="93" s="1"/>
  <c r="K5" i="90"/>
  <c r="H5" i="89" s="1"/>
  <c r="K48" i="90"/>
  <c r="H11" i="89" s="1"/>
  <c r="H14" i="89" s="1"/>
  <c r="G254" i="108"/>
  <c r="G190" i="94"/>
  <c r="K95" i="90"/>
  <c r="K84" i="90" s="1"/>
  <c r="H6" i="89" s="1"/>
  <c r="K163" i="90"/>
  <c r="H9" i="89" s="1"/>
  <c r="G5" i="94"/>
  <c r="D5" i="93" s="1"/>
  <c r="G119" i="94"/>
  <c r="D7" i="93" s="1"/>
  <c r="G95" i="94"/>
  <c r="G84" i="94" s="1"/>
  <c r="D6" i="93" s="1"/>
  <c r="G218" i="94"/>
  <c r="G217" i="94" s="1"/>
  <c r="D21" i="93" s="1"/>
  <c r="K183" i="78"/>
  <c r="K89" i="78"/>
  <c r="K84" i="78"/>
  <c r="K48" i="78"/>
  <c r="K43" i="78"/>
  <c r="K40" i="78"/>
  <c r="G67" i="92"/>
  <c r="G57" i="92"/>
  <c r="G54" i="92"/>
  <c r="G43" i="92"/>
  <c r="G38" i="92"/>
  <c r="G24" i="92"/>
  <c r="N6" i="89" s="1"/>
  <c r="G6" i="92"/>
  <c r="W73" i="79"/>
  <c r="V73" i="79"/>
  <c r="S73" i="79"/>
  <c r="R73" i="79"/>
  <c r="Q73" i="79"/>
  <c r="P73" i="79"/>
  <c r="N73" i="79"/>
  <c r="N73" i="66" s="1"/>
  <c r="K73" i="79"/>
  <c r="G73" i="79"/>
  <c r="F73" i="79"/>
  <c r="O74" i="79"/>
  <c r="G259" i="79"/>
  <c r="G256" i="79"/>
  <c r="G146" i="79"/>
  <c r="G143" i="79"/>
  <c r="G148" i="87"/>
  <c r="G54" i="87"/>
  <c r="M73" i="79" l="1"/>
  <c r="O73" i="66"/>
  <c r="N70" i="66"/>
  <c r="N59" i="66" s="1"/>
  <c r="D13" i="93"/>
  <c r="D14" i="93" s="1"/>
  <c r="G216" i="94"/>
  <c r="D10" i="93"/>
  <c r="G255" i="79"/>
  <c r="K88" i="78"/>
  <c r="G37" i="92"/>
  <c r="G70" i="79"/>
  <c r="G255" i="94"/>
  <c r="K47" i="78"/>
  <c r="K28" i="78"/>
  <c r="AL15" i="68"/>
  <c r="M15" i="68" s="1"/>
  <c r="O77" i="79"/>
  <c r="R54" i="87"/>
  <c r="N54" i="87"/>
  <c r="F54" i="87"/>
  <c r="D15" i="93" l="1"/>
  <c r="D18" i="93" s="1"/>
  <c r="D23" i="93" s="1"/>
  <c r="AB255" i="66"/>
  <c r="AA255" i="66"/>
  <c r="Z255" i="66"/>
  <c r="Y255" i="66"/>
  <c r="X255" i="66"/>
  <c r="W255" i="66"/>
  <c r="U255" i="66"/>
  <c r="T255" i="66"/>
  <c r="S255" i="66"/>
  <c r="R255" i="66"/>
  <c r="Q255" i="66"/>
  <c r="AB254" i="66"/>
  <c r="AA254" i="66"/>
  <c r="Z254" i="66"/>
  <c r="Y254" i="66"/>
  <c r="X254" i="66"/>
  <c r="W254" i="66"/>
  <c r="U254" i="66"/>
  <c r="T254" i="66"/>
  <c r="S254" i="66"/>
  <c r="R254" i="66"/>
  <c r="Q254" i="66"/>
  <c r="AB253" i="66"/>
  <c r="AA253" i="66"/>
  <c r="Z253" i="66"/>
  <c r="Y253" i="66"/>
  <c r="X253" i="66"/>
  <c r="W253" i="66"/>
  <c r="U253" i="66"/>
  <c r="T253" i="66"/>
  <c r="S253" i="66"/>
  <c r="R253" i="66"/>
  <c r="Q253" i="66"/>
  <c r="AB252" i="66"/>
  <c r="AA252" i="66"/>
  <c r="Z252" i="66"/>
  <c r="Y252" i="66"/>
  <c r="X252" i="66"/>
  <c r="W252" i="66"/>
  <c r="U252" i="66"/>
  <c r="T252" i="66"/>
  <c r="S252" i="66"/>
  <c r="R252" i="66"/>
  <c r="Q252" i="66"/>
  <c r="AB251" i="66"/>
  <c r="AA251" i="66"/>
  <c r="Z251" i="66"/>
  <c r="Y251" i="66"/>
  <c r="X251" i="66"/>
  <c r="W251" i="66"/>
  <c r="U251" i="66"/>
  <c r="T251" i="66"/>
  <c r="S251" i="66"/>
  <c r="R251" i="66"/>
  <c r="Q251" i="66"/>
  <c r="AB250" i="66"/>
  <c r="AA250" i="66"/>
  <c r="Z250" i="66"/>
  <c r="Y250" i="66"/>
  <c r="X250" i="66"/>
  <c r="W250" i="66"/>
  <c r="U250" i="66"/>
  <c r="T250" i="66"/>
  <c r="S250" i="66"/>
  <c r="R250" i="66"/>
  <c r="Q250" i="66"/>
  <c r="AB249" i="66"/>
  <c r="AA249" i="66"/>
  <c r="Z249" i="66"/>
  <c r="Y249" i="66"/>
  <c r="X249" i="66"/>
  <c r="W249" i="66"/>
  <c r="U249" i="66"/>
  <c r="T249" i="66"/>
  <c r="S249" i="66"/>
  <c r="R249" i="66"/>
  <c r="Q249" i="66"/>
  <c r="AB247" i="66"/>
  <c r="AA247" i="66"/>
  <c r="Z247" i="66"/>
  <c r="Y247" i="66"/>
  <c r="X247" i="66"/>
  <c r="W247" i="66"/>
  <c r="U247" i="66"/>
  <c r="T247" i="66"/>
  <c r="S247" i="66"/>
  <c r="R247" i="66"/>
  <c r="Q247" i="66"/>
  <c r="AB246" i="66"/>
  <c r="AA246" i="66"/>
  <c r="Z246" i="66"/>
  <c r="Y246" i="66"/>
  <c r="X246" i="66"/>
  <c r="W246" i="66"/>
  <c r="U246" i="66"/>
  <c r="T246" i="66"/>
  <c r="S246" i="66"/>
  <c r="R246" i="66"/>
  <c r="Q246" i="66"/>
  <c r="AB244" i="66"/>
  <c r="AA244" i="66"/>
  <c r="Z244" i="66"/>
  <c r="Y244" i="66"/>
  <c r="X244" i="66"/>
  <c r="W244" i="66"/>
  <c r="U244" i="66"/>
  <c r="T244" i="66"/>
  <c r="S244" i="66"/>
  <c r="R244" i="66"/>
  <c r="Q244" i="66"/>
  <c r="AB243" i="66"/>
  <c r="AA243" i="66"/>
  <c r="Z243" i="66"/>
  <c r="Y243" i="66"/>
  <c r="X243" i="66"/>
  <c r="W243" i="66"/>
  <c r="U243" i="66"/>
  <c r="T243" i="66"/>
  <c r="S243" i="66"/>
  <c r="R243" i="66"/>
  <c r="Q243" i="66"/>
  <c r="AB242" i="66"/>
  <c r="AA242" i="66"/>
  <c r="Z242" i="66"/>
  <c r="Y242" i="66"/>
  <c r="X242" i="66"/>
  <c r="W242" i="66"/>
  <c r="U242" i="66"/>
  <c r="T242" i="66"/>
  <c r="S242" i="66"/>
  <c r="R242" i="66"/>
  <c r="Q242" i="66"/>
  <c r="AB227" i="66"/>
  <c r="AB226" i="66" s="1"/>
  <c r="AA227" i="66"/>
  <c r="AA226" i="66" s="1"/>
  <c r="Z227" i="66"/>
  <c r="Z226" i="66" s="1"/>
  <c r="Y227" i="66"/>
  <c r="Y226" i="66" s="1"/>
  <c r="X227" i="66"/>
  <c r="X226" i="66" s="1"/>
  <c r="W227" i="66"/>
  <c r="W226" i="66" s="1"/>
  <c r="U227" i="66"/>
  <c r="U226" i="66" s="1"/>
  <c r="T227" i="66"/>
  <c r="T226" i="66" s="1"/>
  <c r="S227" i="66"/>
  <c r="S226" i="66" s="1"/>
  <c r="R227" i="66"/>
  <c r="R226" i="66" s="1"/>
  <c r="AB239" i="66"/>
  <c r="AA239" i="66"/>
  <c r="Z239" i="66"/>
  <c r="Y239" i="66"/>
  <c r="X239" i="66"/>
  <c r="W239" i="66"/>
  <c r="U239" i="66"/>
  <c r="T239" i="66"/>
  <c r="S239" i="66"/>
  <c r="R239" i="66"/>
  <c r="Q239" i="66"/>
  <c r="AB238" i="66"/>
  <c r="AA238" i="66"/>
  <c r="Z238" i="66"/>
  <c r="Y238" i="66"/>
  <c r="X238" i="66"/>
  <c r="W238" i="66"/>
  <c r="U238" i="66"/>
  <c r="T238" i="66"/>
  <c r="S238" i="66"/>
  <c r="R238" i="66"/>
  <c r="Q238" i="66"/>
  <c r="AB237" i="66"/>
  <c r="AA237" i="66"/>
  <c r="Z237" i="66"/>
  <c r="Y237" i="66"/>
  <c r="X237" i="66"/>
  <c r="W237" i="66"/>
  <c r="U237" i="66"/>
  <c r="T237" i="66"/>
  <c r="S237" i="66"/>
  <c r="R237" i="66"/>
  <c r="Q237" i="66"/>
  <c r="AB236" i="66"/>
  <c r="AA236" i="66"/>
  <c r="Z236" i="66"/>
  <c r="Y236" i="66"/>
  <c r="X236" i="66"/>
  <c r="W236" i="66"/>
  <c r="U236" i="66"/>
  <c r="T236" i="66"/>
  <c r="S236" i="66"/>
  <c r="R236" i="66"/>
  <c r="Q236" i="66"/>
  <c r="AB235" i="66"/>
  <c r="AA235" i="66"/>
  <c r="Z235" i="66"/>
  <c r="Y235" i="66"/>
  <c r="X235" i="66"/>
  <c r="W235" i="66"/>
  <c r="U235" i="66"/>
  <c r="T235" i="66"/>
  <c r="S235" i="66"/>
  <c r="R235" i="66"/>
  <c r="Q235" i="66"/>
  <c r="AB234" i="66"/>
  <c r="AA234" i="66"/>
  <c r="Z234" i="66"/>
  <c r="Y234" i="66"/>
  <c r="X234" i="66"/>
  <c r="W234" i="66"/>
  <c r="U234" i="66"/>
  <c r="T234" i="66"/>
  <c r="S234" i="66"/>
  <c r="R234" i="66"/>
  <c r="Q234" i="66"/>
  <c r="AB233" i="66"/>
  <c r="AA233" i="66"/>
  <c r="Z233" i="66"/>
  <c r="Y233" i="66"/>
  <c r="X233" i="66"/>
  <c r="W233" i="66"/>
  <c r="U233" i="66"/>
  <c r="T233" i="66"/>
  <c r="S233" i="66"/>
  <c r="R233" i="66"/>
  <c r="Q233" i="66"/>
  <c r="AB231" i="66"/>
  <c r="AA231" i="66"/>
  <c r="Z231" i="66"/>
  <c r="Y231" i="66"/>
  <c r="X231" i="66"/>
  <c r="W231" i="66"/>
  <c r="U231" i="66"/>
  <c r="T231" i="66"/>
  <c r="S231" i="66"/>
  <c r="R231" i="66"/>
  <c r="Q231" i="66"/>
  <c r="AB230" i="66"/>
  <c r="AA230" i="66"/>
  <c r="Z230" i="66"/>
  <c r="Y230" i="66"/>
  <c r="X230" i="66"/>
  <c r="W230" i="66"/>
  <c r="U230" i="66"/>
  <c r="T230" i="66"/>
  <c r="S230" i="66"/>
  <c r="R230" i="66"/>
  <c r="Q230" i="66"/>
  <c r="AB229" i="66"/>
  <c r="AA229" i="66"/>
  <c r="Z229" i="66"/>
  <c r="Y229" i="66"/>
  <c r="X229" i="66"/>
  <c r="W229" i="66"/>
  <c r="U229" i="66"/>
  <c r="T229" i="66"/>
  <c r="S229" i="66"/>
  <c r="R229" i="66"/>
  <c r="Q229" i="66"/>
  <c r="AB224" i="66"/>
  <c r="AA224" i="66"/>
  <c r="Z224" i="66"/>
  <c r="Y224" i="66"/>
  <c r="X224" i="66"/>
  <c r="W224" i="66"/>
  <c r="U224" i="66"/>
  <c r="T224" i="66"/>
  <c r="S224" i="66"/>
  <c r="R224" i="66"/>
  <c r="Q224" i="66"/>
  <c r="AB223" i="66"/>
  <c r="AA223" i="66"/>
  <c r="Z223" i="66"/>
  <c r="Y223" i="66"/>
  <c r="X223" i="66"/>
  <c r="W223" i="66"/>
  <c r="U223" i="66"/>
  <c r="T223" i="66"/>
  <c r="S223" i="66"/>
  <c r="R223" i="66"/>
  <c r="Q223" i="66"/>
  <c r="AB222" i="66"/>
  <c r="AA222" i="66"/>
  <c r="Z222" i="66"/>
  <c r="Y222" i="66"/>
  <c r="X222" i="66"/>
  <c r="W222" i="66"/>
  <c r="U222" i="66"/>
  <c r="T222" i="66"/>
  <c r="S222" i="66"/>
  <c r="R222" i="66"/>
  <c r="Q222" i="66"/>
  <c r="AB221" i="66"/>
  <c r="AA221" i="66"/>
  <c r="Z221" i="66"/>
  <c r="Y221" i="66"/>
  <c r="X221" i="66"/>
  <c r="W221" i="66"/>
  <c r="U221" i="66"/>
  <c r="T221" i="66"/>
  <c r="S221" i="66"/>
  <c r="R221" i="66"/>
  <c r="Q221" i="66"/>
  <c r="AB220" i="66"/>
  <c r="AA220" i="66"/>
  <c r="Z220" i="66"/>
  <c r="Y220" i="66"/>
  <c r="X220" i="66"/>
  <c r="W220" i="66"/>
  <c r="U220" i="66"/>
  <c r="T220" i="66"/>
  <c r="S220" i="66"/>
  <c r="R220" i="66"/>
  <c r="Q220" i="66"/>
  <c r="AB219" i="66"/>
  <c r="AA219" i="66"/>
  <c r="Z219" i="66"/>
  <c r="Y219" i="66"/>
  <c r="X219" i="66"/>
  <c r="W219" i="66"/>
  <c r="U219" i="66"/>
  <c r="T219" i="66"/>
  <c r="S219" i="66"/>
  <c r="R219" i="66"/>
  <c r="Q219" i="66"/>
  <c r="AB218" i="66"/>
  <c r="AA218" i="66"/>
  <c r="Z218" i="66"/>
  <c r="Y218" i="66"/>
  <c r="X218" i="66"/>
  <c r="W218" i="66"/>
  <c r="U218" i="66"/>
  <c r="T218" i="66"/>
  <c r="S218" i="66"/>
  <c r="R218" i="66"/>
  <c r="Q218" i="66"/>
  <c r="AB217" i="66"/>
  <c r="AA217" i="66"/>
  <c r="Z217" i="66"/>
  <c r="Y217" i="66"/>
  <c r="X217" i="66"/>
  <c r="W217" i="66"/>
  <c r="U217" i="66"/>
  <c r="T217" i="66"/>
  <c r="S217" i="66"/>
  <c r="R217" i="66"/>
  <c r="Q217" i="66"/>
  <c r="AB216" i="66"/>
  <c r="AA216" i="66"/>
  <c r="Z216" i="66"/>
  <c r="Y216" i="66"/>
  <c r="X216" i="66"/>
  <c r="W216" i="66"/>
  <c r="U216" i="66"/>
  <c r="T216" i="66"/>
  <c r="S216" i="66"/>
  <c r="R216" i="66"/>
  <c r="Q216" i="66"/>
  <c r="AB215" i="66"/>
  <c r="AA215" i="66"/>
  <c r="Z215" i="66"/>
  <c r="Y215" i="66"/>
  <c r="X215" i="66"/>
  <c r="W215" i="66"/>
  <c r="U215" i="66"/>
  <c r="T215" i="66"/>
  <c r="S215" i="66"/>
  <c r="R215" i="66"/>
  <c r="Q215" i="66"/>
  <c r="AB213" i="66"/>
  <c r="AA213" i="66"/>
  <c r="Z213" i="66"/>
  <c r="Y213" i="66"/>
  <c r="X213" i="66"/>
  <c r="W213" i="66"/>
  <c r="U213" i="66"/>
  <c r="T213" i="66"/>
  <c r="S213" i="66"/>
  <c r="R213" i="66"/>
  <c r="Q213" i="66"/>
  <c r="AB212" i="66"/>
  <c r="AA212" i="66"/>
  <c r="Z212" i="66"/>
  <c r="Y212" i="66"/>
  <c r="X212" i="66"/>
  <c r="W212" i="66"/>
  <c r="U212" i="66"/>
  <c r="T212" i="66"/>
  <c r="S212" i="66"/>
  <c r="R212" i="66"/>
  <c r="Q212" i="66"/>
  <c r="AB211" i="66"/>
  <c r="AA211" i="66"/>
  <c r="Z211" i="66"/>
  <c r="Y211" i="66"/>
  <c r="X211" i="66"/>
  <c r="W211" i="66"/>
  <c r="U211" i="66"/>
  <c r="T211" i="66"/>
  <c r="S211" i="66"/>
  <c r="R211" i="66"/>
  <c r="Q211" i="66"/>
  <c r="AB210" i="66"/>
  <c r="AA210" i="66"/>
  <c r="Z210" i="66"/>
  <c r="Y210" i="66"/>
  <c r="X210" i="66"/>
  <c r="W210" i="66"/>
  <c r="U210" i="66"/>
  <c r="T210" i="66"/>
  <c r="S210" i="66"/>
  <c r="R210" i="66"/>
  <c r="Q210" i="66"/>
  <c r="AB209" i="66"/>
  <c r="AA209" i="66"/>
  <c r="Z209" i="66"/>
  <c r="Y209" i="66"/>
  <c r="X209" i="66"/>
  <c r="W209" i="66"/>
  <c r="U209" i="66"/>
  <c r="T209" i="66"/>
  <c r="S209" i="66"/>
  <c r="R209" i="66"/>
  <c r="Q209" i="66"/>
  <c r="AB208" i="66"/>
  <c r="AA208" i="66"/>
  <c r="Z208" i="66"/>
  <c r="Y208" i="66"/>
  <c r="X208" i="66"/>
  <c r="W208" i="66"/>
  <c r="U208" i="66"/>
  <c r="T208" i="66"/>
  <c r="S208" i="66"/>
  <c r="R208" i="66"/>
  <c r="Q208" i="66"/>
  <c r="AB207" i="66"/>
  <c r="AA207" i="66"/>
  <c r="Z207" i="66"/>
  <c r="Y207" i="66"/>
  <c r="X207" i="66"/>
  <c r="W207" i="66"/>
  <c r="U207" i="66"/>
  <c r="T207" i="66"/>
  <c r="S207" i="66"/>
  <c r="R207" i="66"/>
  <c r="Q207" i="66"/>
  <c r="AB206" i="66"/>
  <c r="AA206" i="66"/>
  <c r="Z206" i="66"/>
  <c r="Y206" i="66"/>
  <c r="X206" i="66"/>
  <c r="W206" i="66"/>
  <c r="U206" i="66"/>
  <c r="T206" i="66"/>
  <c r="S206" i="66"/>
  <c r="R206" i="66"/>
  <c r="Q206" i="66"/>
  <c r="AB205" i="66"/>
  <c r="AA205" i="66"/>
  <c r="Z205" i="66"/>
  <c r="Y205" i="66"/>
  <c r="X205" i="66"/>
  <c r="W205" i="66"/>
  <c r="U205" i="66"/>
  <c r="T205" i="66"/>
  <c r="S205" i="66"/>
  <c r="R205" i="66"/>
  <c r="Q205" i="66"/>
  <c r="AB204" i="66"/>
  <c r="AA204" i="66"/>
  <c r="Z204" i="66"/>
  <c r="Y204" i="66"/>
  <c r="X204" i="66"/>
  <c r="W204" i="66"/>
  <c r="U204" i="66"/>
  <c r="T204" i="66"/>
  <c r="S204" i="66"/>
  <c r="R204" i="66"/>
  <c r="Q204" i="66"/>
  <c r="AB203" i="66"/>
  <c r="AA203" i="66"/>
  <c r="Z203" i="66"/>
  <c r="Y203" i="66"/>
  <c r="X203" i="66"/>
  <c r="W203" i="66"/>
  <c r="U203" i="66"/>
  <c r="T203" i="66"/>
  <c r="S203" i="66"/>
  <c r="R203" i="66"/>
  <c r="Q203" i="66"/>
  <c r="AB202" i="66"/>
  <c r="AA202" i="66"/>
  <c r="Z202" i="66"/>
  <c r="Y202" i="66"/>
  <c r="X202" i="66"/>
  <c r="W202" i="66"/>
  <c r="U202" i="66"/>
  <c r="T202" i="66"/>
  <c r="S202" i="66"/>
  <c r="R202" i="66"/>
  <c r="Q202" i="66"/>
  <c r="AB201" i="66"/>
  <c r="AA201" i="66"/>
  <c r="Z201" i="66"/>
  <c r="Y201" i="66"/>
  <c r="X201" i="66"/>
  <c r="W201" i="66"/>
  <c r="U201" i="66"/>
  <c r="T201" i="66"/>
  <c r="S201" i="66"/>
  <c r="R201" i="66"/>
  <c r="Q201" i="66"/>
  <c r="AB199" i="66"/>
  <c r="AA199" i="66"/>
  <c r="Z199" i="66"/>
  <c r="Y199" i="66"/>
  <c r="X199" i="66"/>
  <c r="W199" i="66"/>
  <c r="U199" i="66"/>
  <c r="T199" i="66"/>
  <c r="S199" i="66"/>
  <c r="R199" i="66"/>
  <c r="Q199" i="66"/>
  <c r="AB198" i="66"/>
  <c r="AA198" i="66"/>
  <c r="Z198" i="66"/>
  <c r="Y198" i="66"/>
  <c r="X198" i="66"/>
  <c r="W198" i="66"/>
  <c r="U198" i="66"/>
  <c r="T198" i="66"/>
  <c r="S198" i="66"/>
  <c r="R198" i="66"/>
  <c r="Q198" i="66"/>
  <c r="AB196" i="66"/>
  <c r="AA196" i="66"/>
  <c r="Z196" i="66"/>
  <c r="Y196" i="66"/>
  <c r="X196" i="66"/>
  <c r="W196" i="66"/>
  <c r="U196" i="66"/>
  <c r="T196" i="66"/>
  <c r="S196" i="66"/>
  <c r="R196" i="66"/>
  <c r="Q196" i="66"/>
  <c r="AB195" i="66"/>
  <c r="AA195" i="66"/>
  <c r="Z195" i="66"/>
  <c r="Y195" i="66"/>
  <c r="X195" i="66"/>
  <c r="W195" i="66"/>
  <c r="U195" i="66"/>
  <c r="T195" i="66"/>
  <c r="S195" i="66"/>
  <c r="R195" i="66"/>
  <c r="Q195" i="66"/>
  <c r="AB194" i="66"/>
  <c r="AA194" i="66"/>
  <c r="Z194" i="66"/>
  <c r="Y194" i="66"/>
  <c r="X194" i="66"/>
  <c r="W194" i="66"/>
  <c r="U194" i="66"/>
  <c r="T194" i="66"/>
  <c r="S194" i="66"/>
  <c r="R194" i="66"/>
  <c r="Q194" i="66"/>
  <c r="AB193" i="66"/>
  <c r="AA193" i="66"/>
  <c r="Z193" i="66"/>
  <c r="Y193" i="66"/>
  <c r="X193" i="66"/>
  <c r="W193" i="66"/>
  <c r="U193" i="66"/>
  <c r="T193" i="66"/>
  <c r="S193" i="66"/>
  <c r="R193" i="66"/>
  <c r="Q193" i="66"/>
  <c r="AB192" i="66"/>
  <c r="AA192" i="66"/>
  <c r="Z192" i="66"/>
  <c r="Y192" i="66"/>
  <c r="X192" i="66"/>
  <c r="W192" i="66"/>
  <c r="U192" i="66"/>
  <c r="T192" i="66"/>
  <c r="S192" i="66"/>
  <c r="R192" i="66"/>
  <c r="Q192" i="66"/>
  <c r="AB191" i="66"/>
  <c r="AA191" i="66"/>
  <c r="Z191" i="66"/>
  <c r="Y191" i="66"/>
  <c r="X191" i="66"/>
  <c r="W191" i="66"/>
  <c r="U191" i="66"/>
  <c r="T191" i="66"/>
  <c r="S191" i="66"/>
  <c r="R191" i="66"/>
  <c r="Q191" i="66"/>
  <c r="AB190" i="66"/>
  <c r="AA190" i="66"/>
  <c r="Z190" i="66"/>
  <c r="Y190" i="66"/>
  <c r="X190" i="66"/>
  <c r="W190" i="66"/>
  <c r="U190" i="66"/>
  <c r="T190" i="66"/>
  <c r="S190" i="66"/>
  <c r="R190" i="66"/>
  <c r="Q190" i="66"/>
  <c r="AB189" i="66"/>
  <c r="AA189" i="66"/>
  <c r="Z189" i="66"/>
  <c r="Y189" i="66"/>
  <c r="X189" i="66"/>
  <c r="W189" i="66"/>
  <c r="U189" i="66"/>
  <c r="T189" i="66"/>
  <c r="S189" i="66"/>
  <c r="R189" i="66"/>
  <c r="Q189" i="66"/>
  <c r="AB188" i="66"/>
  <c r="AA188" i="66"/>
  <c r="Z188" i="66"/>
  <c r="Y188" i="66"/>
  <c r="X188" i="66"/>
  <c r="W188" i="66"/>
  <c r="U188" i="66"/>
  <c r="T188" i="66"/>
  <c r="S188" i="66"/>
  <c r="R188" i="66"/>
  <c r="Q188" i="66"/>
  <c r="AB187" i="66"/>
  <c r="AA187" i="66"/>
  <c r="Z187" i="66"/>
  <c r="Y187" i="66"/>
  <c r="X187" i="66"/>
  <c r="W187" i="66"/>
  <c r="U187" i="66"/>
  <c r="T187" i="66"/>
  <c r="S187" i="66"/>
  <c r="R187" i="66"/>
  <c r="Q187" i="66"/>
  <c r="AB185" i="66"/>
  <c r="AA185" i="66"/>
  <c r="Z185" i="66"/>
  <c r="Y185" i="66"/>
  <c r="X185" i="66"/>
  <c r="W185" i="66"/>
  <c r="U185" i="66"/>
  <c r="T185" i="66"/>
  <c r="S185" i="66"/>
  <c r="R185" i="66"/>
  <c r="Q185" i="66"/>
  <c r="AB184" i="66"/>
  <c r="AA184" i="66"/>
  <c r="Z184" i="66"/>
  <c r="Y184" i="66"/>
  <c r="X184" i="66"/>
  <c r="W184" i="66"/>
  <c r="U184" i="66"/>
  <c r="T184" i="66"/>
  <c r="S184" i="66"/>
  <c r="R184" i="66"/>
  <c r="Q184" i="66"/>
  <c r="AB183" i="66"/>
  <c r="AA183" i="66"/>
  <c r="Z183" i="66"/>
  <c r="Y183" i="66"/>
  <c r="X183" i="66"/>
  <c r="W183" i="66"/>
  <c r="U183" i="66"/>
  <c r="T183" i="66"/>
  <c r="S183" i="66"/>
  <c r="R183" i="66"/>
  <c r="Q183" i="66"/>
  <c r="AB182" i="66"/>
  <c r="AA182" i="66"/>
  <c r="Z182" i="66"/>
  <c r="Y182" i="66"/>
  <c r="X182" i="66"/>
  <c r="W182" i="66"/>
  <c r="U182" i="66"/>
  <c r="T182" i="66"/>
  <c r="S182" i="66"/>
  <c r="R182" i="66"/>
  <c r="Q182" i="66"/>
  <c r="AB181" i="66"/>
  <c r="AA181" i="66"/>
  <c r="Z181" i="66"/>
  <c r="Y181" i="66"/>
  <c r="X181" i="66"/>
  <c r="W181" i="66"/>
  <c r="U181" i="66"/>
  <c r="T181" i="66"/>
  <c r="S181" i="66"/>
  <c r="R181" i="66"/>
  <c r="Q181" i="66"/>
  <c r="AB180" i="66"/>
  <c r="AA180" i="66"/>
  <c r="Z180" i="66"/>
  <c r="Y180" i="66"/>
  <c r="X180" i="66"/>
  <c r="W180" i="66"/>
  <c r="U180" i="66"/>
  <c r="T180" i="66"/>
  <c r="S180" i="66"/>
  <c r="R180" i="66"/>
  <c r="Q180" i="66"/>
  <c r="AB179" i="66"/>
  <c r="AA179" i="66"/>
  <c r="Z179" i="66"/>
  <c r="Y179" i="66"/>
  <c r="X179" i="66"/>
  <c r="W179" i="66"/>
  <c r="U179" i="66"/>
  <c r="T179" i="66"/>
  <c r="S179" i="66"/>
  <c r="R179" i="66"/>
  <c r="Q179" i="66"/>
  <c r="AB178" i="66"/>
  <c r="AA178" i="66"/>
  <c r="Z178" i="66"/>
  <c r="Y178" i="66"/>
  <c r="X178" i="66"/>
  <c r="W178" i="66"/>
  <c r="U178" i="66"/>
  <c r="T178" i="66"/>
  <c r="S178" i="66"/>
  <c r="R178" i="66"/>
  <c r="Q178" i="66"/>
  <c r="AB177" i="66"/>
  <c r="AA177" i="66"/>
  <c r="Z177" i="66"/>
  <c r="Y177" i="66"/>
  <c r="X177" i="66"/>
  <c r="W177" i="66"/>
  <c r="U177" i="66"/>
  <c r="T177" i="66"/>
  <c r="S177" i="66"/>
  <c r="R177" i="66"/>
  <c r="Q177" i="66"/>
  <c r="AB176" i="66"/>
  <c r="AA176" i="66"/>
  <c r="Z176" i="66"/>
  <c r="Y176" i="66"/>
  <c r="X176" i="66"/>
  <c r="W176" i="66"/>
  <c r="U176" i="66"/>
  <c r="T176" i="66"/>
  <c r="S176" i="66"/>
  <c r="R176" i="66"/>
  <c r="Q176" i="66"/>
  <c r="AB174" i="66"/>
  <c r="AA174" i="66"/>
  <c r="Z174" i="66"/>
  <c r="Y174" i="66"/>
  <c r="X174" i="66"/>
  <c r="W174" i="66"/>
  <c r="U174" i="66"/>
  <c r="T174" i="66"/>
  <c r="S174" i="66"/>
  <c r="R174" i="66"/>
  <c r="Q174" i="66"/>
  <c r="AB173" i="66"/>
  <c r="AA173" i="66"/>
  <c r="Z173" i="66"/>
  <c r="Y173" i="66"/>
  <c r="X173" i="66"/>
  <c r="W173" i="66"/>
  <c r="U173" i="66"/>
  <c r="T173" i="66"/>
  <c r="S173" i="66"/>
  <c r="R173" i="66"/>
  <c r="Q173" i="66"/>
  <c r="AB172" i="66"/>
  <c r="AA172" i="66"/>
  <c r="Z172" i="66"/>
  <c r="Y172" i="66"/>
  <c r="X172" i="66"/>
  <c r="W172" i="66"/>
  <c r="U172" i="66"/>
  <c r="T172" i="66"/>
  <c r="S172" i="66"/>
  <c r="R172" i="66"/>
  <c r="Q172" i="66"/>
  <c r="AB171" i="66"/>
  <c r="AA171" i="66"/>
  <c r="Z171" i="66"/>
  <c r="Y171" i="66"/>
  <c r="X171" i="66"/>
  <c r="W171" i="66"/>
  <c r="U171" i="66"/>
  <c r="T171" i="66"/>
  <c r="S171" i="66"/>
  <c r="R171" i="66"/>
  <c r="Q171" i="66"/>
  <c r="AB170" i="66"/>
  <c r="AA170" i="66"/>
  <c r="Z170" i="66"/>
  <c r="Y170" i="66"/>
  <c r="X170" i="66"/>
  <c r="W170" i="66"/>
  <c r="U170" i="66"/>
  <c r="T170" i="66"/>
  <c r="S170" i="66"/>
  <c r="R170" i="66"/>
  <c r="Q170" i="66"/>
  <c r="AB169" i="66"/>
  <c r="AA169" i="66"/>
  <c r="Z169" i="66"/>
  <c r="Y169" i="66"/>
  <c r="X169" i="66"/>
  <c r="W169" i="66"/>
  <c r="U169" i="66"/>
  <c r="T169" i="66"/>
  <c r="S169" i="66"/>
  <c r="R169" i="66"/>
  <c r="Q169" i="66"/>
  <c r="AB168" i="66"/>
  <c r="AA168" i="66"/>
  <c r="Z168" i="66"/>
  <c r="Y168" i="66"/>
  <c r="X168" i="66"/>
  <c r="W168" i="66"/>
  <c r="U168" i="66"/>
  <c r="T168" i="66"/>
  <c r="S168" i="66"/>
  <c r="R168" i="66"/>
  <c r="Q168" i="66"/>
  <c r="AB167" i="66"/>
  <c r="AA167" i="66"/>
  <c r="Z167" i="66"/>
  <c r="Y167" i="66"/>
  <c r="X167" i="66"/>
  <c r="W167" i="66"/>
  <c r="U167" i="66"/>
  <c r="T167" i="66"/>
  <c r="S167" i="66"/>
  <c r="R167" i="66"/>
  <c r="Q167" i="66"/>
  <c r="AB166" i="66"/>
  <c r="AA166" i="66"/>
  <c r="Z166" i="66"/>
  <c r="Y166" i="66"/>
  <c r="X166" i="66"/>
  <c r="W166" i="66"/>
  <c r="U166" i="66"/>
  <c r="T166" i="66"/>
  <c r="S166" i="66"/>
  <c r="R166" i="66"/>
  <c r="Q166" i="66"/>
  <c r="AB165" i="66"/>
  <c r="AA165" i="66"/>
  <c r="Z165" i="66"/>
  <c r="Y165" i="66"/>
  <c r="X165" i="66"/>
  <c r="W165" i="66"/>
  <c r="U165" i="66"/>
  <c r="T165" i="66"/>
  <c r="S165" i="66"/>
  <c r="R165" i="66"/>
  <c r="Q165" i="66"/>
  <c r="AB163" i="66"/>
  <c r="AA163" i="66"/>
  <c r="Z163" i="66"/>
  <c r="Y163" i="66"/>
  <c r="X163" i="66"/>
  <c r="W163" i="66"/>
  <c r="U163" i="66"/>
  <c r="T163" i="66"/>
  <c r="S163" i="66"/>
  <c r="R163" i="66"/>
  <c r="Q163" i="66"/>
  <c r="AB159" i="66"/>
  <c r="AA159" i="66"/>
  <c r="Z159" i="66"/>
  <c r="Y159" i="66"/>
  <c r="X159" i="66"/>
  <c r="W159" i="66"/>
  <c r="U159" i="66"/>
  <c r="T159" i="66"/>
  <c r="S159" i="66"/>
  <c r="R159" i="66"/>
  <c r="Q159" i="66"/>
  <c r="AB149" i="66"/>
  <c r="AB147" i="66" s="1"/>
  <c r="AA149" i="66"/>
  <c r="AA147" i="66" s="1"/>
  <c r="Z149" i="66"/>
  <c r="Z147" i="66" s="1"/>
  <c r="Y149" i="66"/>
  <c r="Y147" i="66" s="1"/>
  <c r="X149" i="66"/>
  <c r="X147" i="66" s="1"/>
  <c r="W149" i="66"/>
  <c r="W147" i="66" s="1"/>
  <c r="U149" i="66"/>
  <c r="U147" i="66" s="1"/>
  <c r="S149" i="66"/>
  <c r="S147" i="66" s="1"/>
  <c r="R149" i="66"/>
  <c r="R147" i="66" s="1"/>
  <c r="Q149" i="66"/>
  <c r="Q147" i="66" s="1"/>
  <c r="AB145" i="66"/>
  <c r="AA145" i="66"/>
  <c r="Z145" i="66"/>
  <c r="Y145" i="66"/>
  <c r="X145" i="66"/>
  <c r="W145" i="66"/>
  <c r="U145" i="66"/>
  <c r="T145" i="66"/>
  <c r="S145" i="66"/>
  <c r="R145" i="66"/>
  <c r="Q145" i="66"/>
  <c r="AB144" i="66"/>
  <c r="AA144" i="66"/>
  <c r="Z144" i="66"/>
  <c r="Y144" i="66"/>
  <c r="X144" i="66"/>
  <c r="W144" i="66"/>
  <c r="U144" i="66"/>
  <c r="T144" i="66"/>
  <c r="S144" i="66"/>
  <c r="R144" i="66"/>
  <c r="Q144" i="66"/>
  <c r="AB143" i="66"/>
  <c r="AA143" i="66"/>
  <c r="Z143" i="66"/>
  <c r="Y143" i="66"/>
  <c r="X143" i="66"/>
  <c r="W143" i="66"/>
  <c r="U143" i="66"/>
  <c r="T143" i="66"/>
  <c r="S143" i="66"/>
  <c r="R143" i="66"/>
  <c r="Q143" i="66"/>
  <c r="AB142" i="66"/>
  <c r="AA142" i="66"/>
  <c r="Z142" i="66"/>
  <c r="Y142" i="66"/>
  <c r="X142" i="66"/>
  <c r="W142" i="66"/>
  <c r="U142" i="66"/>
  <c r="T142" i="66"/>
  <c r="S142" i="66"/>
  <c r="R142" i="66"/>
  <c r="Q142" i="66"/>
  <c r="AB141" i="66"/>
  <c r="AA141" i="66"/>
  <c r="Z141" i="66"/>
  <c r="Y141" i="66"/>
  <c r="X141" i="66"/>
  <c r="W141" i="66"/>
  <c r="U141" i="66"/>
  <c r="T141" i="66"/>
  <c r="S141" i="66"/>
  <c r="R141" i="66"/>
  <c r="Q141" i="66"/>
  <c r="AB140" i="66"/>
  <c r="AA140" i="66"/>
  <c r="Z140" i="66"/>
  <c r="Y140" i="66"/>
  <c r="X140" i="66"/>
  <c r="W140" i="66"/>
  <c r="U140" i="66"/>
  <c r="T140" i="66"/>
  <c r="S140" i="66"/>
  <c r="R140" i="66"/>
  <c r="Q140" i="66"/>
  <c r="AB139" i="66"/>
  <c r="AA139" i="66"/>
  <c r="Z139" i="66"/>
  <c r="Y139" i="66"/>
  <c r="X139" i="66"/>
  <c r="W139" i="66"/>
  <c r="U139" i="66"/>
  <c r="T139" i="66"/>
  <c r="S139" i="66"/>
  <c r="R139" i="66"/>
  <c r="Q139" i="66"/>
  <c r="AB136" i="66"/>
  <c r="AA136" i="66"/>
  <c r="Z136" i="66"/>
  <c r="Y136" i="66"/>
  <c r="X136" i="66"/>
  <c r="W136" i="66"/>
  <c r="U136" i="66"/>
  <c r="T136" i="66"/>
  <c r="S136" i="66"/>
  <c r="R136" i="66"/>
  <c r="Q136" i="66"/>
  <c r="AB134" i="66"/>
  <c r="AA134" i="66"/>
  <c r="Z134" i="66"/>
  <c r="Y134" i="66"/>
  <c r="X134" i="66"/>
  <c r="W134" i="66"/>
  <c r="U134" i="66"/>
  <c r="T134" i="66"/>
  <c r="S134" i="66"/>
  <c r="R134" i="66"/>
  <c r="Q134" i="66"/>
  <c r="AB133" i="66"/>
  <c r="AA133" i="66"/>
  <c r="Z133" i="66"/>
  <c r="Y133" i="66"/>
  <c r="X133" i="66"/>
  <c r="W133" i="66"/>
  <c r="U133" i="66"/>
  <c r="T133" i="66"/>
  <c r="S133" i="66"/>
  <c r="R133" i="66"/>
  <c r="Q133" i="66"/>
  <c r="AB132" i="66"/>
  <c r="AA132" i="66"/>
  <c r="Z132" i="66"/>
  <c r="Y132" i="66"/>
  <c r="X132" i="66"/>
  <c r="W132" i="66"/>
  <c r="U132" i="66"/>
  <c r="T132" i="66"/>
  <c r="S132" i="66"/>
  <c r="R132" i="66"/>
  <c r="Q132" i="66"/>
  <c r="AB131" i="66"/>
  <c r="AA131" i="66"/>
  <c r="Z131" i="66"/>
  <c r="Y131" i="66"/>
  <c r="X131" i="66"/>
  <c r="W131" i="66"/>
  <c r="U131" i="66"/>
  <c r="T131" i="66"/>
  <c r="S131" i="66"/>
  <c r="R131" i="66"/>
  <c r="Q131" i="66"/>
  <c r="AB130" i="66"/>
  <c r="AA130" i="66"/>
  <c r="Z130" i="66"/>
  <c r="Y130" i="66"/>
  <c r="X130" i="66"/>
  <c r="W130" i="66"/>
  <c r="U130" i="66"/>
  <c r="T130" i="66"/>
  <c r="S130" i="66"/>
  <c r="R130" i="66"/>
  <c r="Q130" i="66"/>
  <c r="AB129" i="66"/>
  <c r="AA129" i="66"/>
  <c r="Z129" i="66"/>
  <c r="Y129" i="66"/>
  <c r="X129" i="66"/>
  <c r="W129" i="66"/>
  <c r="U129" i="66"/>
  <c r="T129" i="66"/>
  <c r="S129" i="66"/>
  <c r="R129" i="66"/>
  <c r="Q129" i="66"/>
  <c r="AB128" i="66"/>
  <c r="AA128" i="66"/>
  <c r="Z128" i="66"/>
  <c r="Y128" i="66"/>
  <c r="X128" i="66"/>
  <c r="W128" i="66"/>
  <c r="U128" i="66"/>
  <c r="T128" i="66"/>
  <c r="S128" i="66"/>
  <c r="R128" i="66"/>
  <c r="Q128" i="66"/>
  <c r="AB127" i="66"/>
  <c r="AA127" i="66"/>
  <c r="Z127" i="66"/>
  <c r="Y127" i="66"/>
  <c r="X127" i="66"/>
  <c r="W127" i="66"/>
  <c r="U127" i="66"/>
  <c r="T127" i="66"/>
  <c r="S127" i="66"/>
  <c r="R127" i="66"/>
  <c r="Q127" i="66"/>
  <c r="AB126" i="66"/>
  <c r="AA126" i="66"/>
  <c r="Z126" i="66"/>
  <c r="Y126" i="66"/>
  <c r="X126" i="66"/>
  <c r="W126" i="66"/>
  <c r="U126" i="66"/>
  <c r="T126" i="66"/>
  <c r="S126" i="66"/>
  <c r="R126" i="66"/>
  <c r="Q126" i="66"/>
  <c r="AB125" i="66"/>
  <c r="AA125" i="66"/>
  <c r="Z125" i="66"/>
  <c r="Y125" i="66"/>
  <c r="X125" i="66"/>
  <c r="W125" i="66"/>
  <c r="U125" i="66"/>
  <c r="T125" i="66"/>
  <c r="S125" i="66"/>
  <c r="R125" i="66"/>
  <c r="Q125" i="66"/>
  <c r="AB124" i="66"/>
  <c r="AA124" i="66"/>
  <c r="Z124" i="66"/>
  <c r="Y124" i="66"/>
  <c r="X124" i="66"/>
  <c r="W124" i="66"/>
  <c r="U124" i="66"/>
  <c r="T124" i="66"/>
  <c r="S124" i="66"/>
  <c r="R124" i="66"/>
  <c r="Q124" i="66"/>
  <c r="AB123" i="66"/>
  <c r="AA123" i="66"/>
  <c r="Z123" i="66"/>
  <c r="Y123" i="66"/>
  <c r="X123" i="66"/>
  <c r="W123" i="66"/>
  <c r="U123" i="66"/>
  <c r="T123" i="66"/>
  <c r="S123" i="66"/>
  <c r="R123" i="66"/>
  <c r="Q123" i="66"/>
  <c r="AB122" i="66"/>
  <c r="AA122" i="66"/>
  <c r="Z122" i="66"/>
  <c r="Y122" i="66"/>
  <c r="X122" i="66"/>
  <c r="W122" i="66"/>
  <c r="U122" i="66"/>
  <c r="T122" i="66"/>
  <c r="S122" i="66"/>
  <c r="R122" i="66"/>
  <c r="Q122" i="66"/>
  <c r="AB121" i="66"/>
  <c r="AA121" i="66"/>
  <c r="Z121" i="66"/>
  <c r="Y121" i="66"/>
  <c r="X121" i="66"/>
  <c r="W121" i="66"/>
  <c r="U121" i="66"/>
  <c r="T121" i="66"/>
  <c r="S121" i="66"/>
  <c r="R121" i="66"/>
  <c r="Q121" i="66"/>
  <c r="AB119" i="66"/>
  <c r="AA119" i="66"/>
  <c r="Z119" i="66"/>
  <c r="Y119" i="66"/>
  <c r="X119" i="66"/>
  <c r="W119" i="66"/>
  <c r="U119" i="66"/>
  <c r="T119" i="66"/>
  <c r="S119" i="66"/>
  <c r="R119" i="66"/>
  <c r="Q119" i="66"/>
  <c r="AB118" i="66"/>
  <c r="AA118" i="66"/>
  <c r="Z118" i="66"/>
  <c r="Y118" i="66"/>
  <c r="X118" i="66"/>
  <c r="W118" i="66"/>
  <c r="U118" i="66"/>
  <c r="T118" i="66"/>
  <c r="S118" i="66"/>
  <c r="R118" i="66"/>
  <c r="Q118" i="66"/>
  <c r="AB116" i="66"/>
  <c r="AA116" i="66"/>
  <c r="Z116" i="66"/>
  <c r="Y116" i="66"/>
  <c r="X116" i="66"/>
  <c r="W116" i="66"/>
  <c r="U116" i="66"/>
  <c r="T116" i="66"/>
  <c r="S116" i="66"/>
  <c r="R116" i="66"/>
  <c r="Q116" i="66"/>
  <c r="AB115" i="66"/>
  <c r="AA115" i="66"/>
  <c r="Z115" i="66"/>
  <c r="Y115" i="66"/>
  <c r="X115" i="66"/>
  <c r="W115" i="66"/>
  <c r="U115" i="66"/>
  <c r="T115" i="66"/>
  <c r="S115" i="66"/>
  <c r="R115" i="66"/>
  <c r="Q115" i="66"/>
  <c r="AB113" i="66"/>
  <c r="AA113" i="66"/>
  <c r="Z113" i="66"/>
  <c r="Y113" i="66"/>
  <c r="X113" i="66"/>
  <c r="U113" i="66"/>
  <c r="T113" i="66"/>
  <c r="S113" i="66"/>
  <c r="R113" i="66"/>
  <c r="Q113" i="66"/>
  <c r="AB112" i="66"/>
  <c r="AA112" i="66"/>
  <c r="Z112" i="66"/>
  <c r="Y112" i="66"/>
  <c r="X112" i="66"/>
  <c r="W112" i="66"/>
  <c r="U112" i="66"/>
  <c r="T112" i="66"/>
  <c r="S112" i="66"/>
  <c r="R112" i="66"/>
  <c r="Q112" i="66"/>
  <c r="AB111" i="66"/>
  <c r="AA111" i="66"/>
  <c r="Z111" i="66"/>
  <c r="Y111" i="66"/>
  <c r="X111" i="66"/>
  <c r="W111" i="66"/>
  <c r="U111" i="66"/>
  <c r="T111" i="66"/>
  <c r="S111" i="66"/>
  <c r="R111" i="66"/>
  <c r="Q111" i="66"/>
  <c r="AB106" i="66"/>
  <c r="AA106" i="66"/>
  <c r="AA75" i="66" s="1"/>
  <c r="Z106" i="66"/>
  <c r="Y106" i="66"/>
  <c r="X106" i="66"/>
  <c r="W106" i="66"/>
  <c r="U106" i="66"/>
  <c r="U75" i="66" s="1"/>
  <c r="T106" i="66"/>
  <c r="T75" i="66" s="1"/>
  <c r="S106" i="66"/>
  <c r="Q106" i="66"/>
  <c r="AB109" i="66"/>
  <c r="AA109" i="66"/>
  <c r="Z109" i="66"/>
  <c r="Y109" i="66"/>
  <c r="X109" i="66"/>
  <c r="W109" i="66"/>
  <c r="U109" i="66"/>
  <c r="T109" i="66"/>
  <c r="S109" i="66"/>
  <c r="R109" i="66"/>
  <c r="Q109" i="66"/>
  <c r="AB108" i="66"/>
  <c r="AA108" i="66"/>
  <c r="Z108" i="66"/>
  <c r="Y108" i="66"/>
  <c r="X108" i="66"/>
  <c r="W108" i="66"/>
  <c r="U108" i="66"/>
  <c r="T108" i="66"/>
  <c r="S108" i="66"/>
  <c r="R108" i="66"/>
  <c r="Q108" i="66"/>
  <c r="AB105" i="66"/>
  <c r="AA105" i="66"/>
  <c r="Z105" i="66"/>
  <c r="Y105" i="66"/>
  <c r="X105" i="66"/>
  <c r="W105" i="66"/>
  <c r="U105" i="66"/>
  <c r="T105" i="66"/>
  <c r="S105" i="66"/>
  <c r="R105" i="66"/>
  <c r="Q105" i="66"/>
  <c r="AB104" i="66"/>
  <c r="AA104" i="66"/>
  <c r="Z104" i="66"/>
  <c r="Y104" i="66"/>
  <c r="X104" i="66"/>
  <c r="W104" i="66"/>
  <c r="U104" i="66"/>
  <c r="T104" i="66"/>
  <c r="S104" i="66"/>
  <c r="R104" i="66"/>
  <c r="Q104" i="66"/>
  <c r="AB103" i="66"/>
  <c r="AA103" i="66"/>
  <c r="Z103" i="66"/>
  <c r="Y103" i="66"/>
  <c r="X103" i="66"/>
  <c r="W103" i="66"/>
  <c r="U103" i="66"/>
  <c r="T103" i="66"/>
  <c r="S103" i="66"/>
  <c r="R103" i="66"/>
  <c r="Q103" i="66"/>
  <c r="AB102" i="66"/>
  <c r="AA102" i="66"/>
  <c r="Z102" i="66"/>
  <c r="Y102" i="66"/>
  <c r="X102" i="66"/>
  <c r="W102" i="66"/>
  <c r="U102" i="66"/>
  <c r="T102" i="66"/>
  <c r="S102" i="66"/>
  <c r="R102" i="66"/>
  <c r="Q102" i="66"/>
  <c r="AB101" i="66"/>
  <c r="AA101" i="66"/>
  <c r="Z101" i="66"/>
  <c r="Y101" i="66"/>
  <c r="X101" i="66"/>
  <c r="W101" i="66"/>
  <c r="U101" i="66"/>
  <c r="T101" i="66"/>
  <c r="S101" i="66"/>
  <c r="R101" i="66"/>
  <c r="Q101" i="66"/>
  <c r="AB100" i="66"/>
  <c r="AA100" i="66"/>
  <c r="Z100" i="66"/>
  <c r="Y100" i="66"/>
  <c r="X100" i="66"/>
  <c r="W100" i="66"/>
  <c r="U100" i="66"/>
  <c r="T100" i="66"/>
  <c r="S100" i="66"/>
  <c r="R100" i="66"/>
  <c r="Q100" i="66"/>
  <c r="AB99" i="66"/>
  <c r="AA99" i="66"/>
  <c r="Z99" i="66"/>
  <c r="Y99" i="66"/>
  <c r="X99" i="66"/>
  <c r="W99" i="66"/>
  <c r="U99" i="66"/>
  <c r="T99" i="66"/>
  <c r="S99" i="66"/>
  <c r="R99" i="66"/>
  <c r="Q99" i="66"/>
  <c r="AB98" i="66"/>
  <c r="AA98" i="66"/>
  <c r="Z98" i="66"/>
  <c r="Y98" i="66"/>
  <c r="X98" i="66"/>
  <c r="W98" i="66"/>
  <c r="U98" i="66"/>
  <c r="T98" i="66"/>
  <c r="S98" i="66"/>
  <c r="R98" i="66"/>
  <c r="Q98" i="66"/>
  <c r="AB97" i="66"/>
  <c r="AA97" i="66"/>
  <c r="Z97" i="66"/>
  <c r="Y97" i="66"/>
  <c r="X97" i="66"/>
  <c r="W97" i="66"/>
  <c r="U97" i="66"/>
  <c r="T97" i="66"/>
  <c r="S97" i="66"/>
  <c r="R97" i="66"/>
  <c r="Q97" i="66"/>
  <c r="AB96" i="66"/>
  <c r="AA96" i="66"/>
  <c r="Z96" i="66"/>
  <c r="Y96" i="66"/>
  <c r="X96" i="66"/>
  <c r="W96" i="66"/>
  <c r="U96" i="66"/>
  <c r="T96" i="66"/>
  <c r="S96" i="66"/>
  <c r="R96" i="66"/>
  <c r="Q96" i="66"/>
  <c r="AB94" i="66"/>
  <c r="AA94" i="66"/>
  <c r="Z94" i="66"/>
  <c r="Y94" i="66"/>
  <c r="X94" i="66"/>
  <c r="W94" i="66"/>
  <c r="U94" i="66"/>
  <c r="T94" i="66"/>
  <c r="S94" i="66"/>
  <c r="R94" i="66"/>
  <c r="Q94" i="66"/>
  <c r="AB93" i="66"/>
  <c r="AA93" i="66"/>
  <c r="Z93" i="66"/>
  <c r="Y93" i="66"/>
  <c r="X93" i="66"/>
  <c r="W93" i="66"/>
  <c r="U93" i="66"/>
  <c r="T93" i="66"/>
  <c r="S93" i="66"/>
  <c r="R93" i="66"/>
  <c r="Q93" i="66"/>
  <c r="AB92" i="66"/>
  <c r="AA92" i="66"/>
  <c r="Z92" i="66"/>
  <c r="Y92" i="66"/>
  <c r="X92" i="66"/>
  <c r="W92" i="66"/>
  <c r="U92" i="66"/>
  <c r="T92" i="66"/>
  <c r="S92" i="66"/>
  <c r="R92" i="66"/>
  <c r="Q92" i="66"/>
  <c r="AB91" i="66"/>
  <c r="AA91" i="66"/>
  <c r="Z91" i="66"/>
  <c r="Y91" i="66"/>
  <c r="X91" i="66"/>
  <c r="W91" i="66"/>
  <c r="U91" i="66"/>
  <c r="T91" i="66"/>
  <c r="S91" i="66"/>
  <c r="R91" i="66"/>
  <c r="Q91" i="66"/>
  <c r="AB90" i="66"/>
  <c r="AA90" i="66"/>
  <c r="Z90" i="66"/>
  <c r="Y90" i="66"/>
  <c r="X90" i="66"/>
  <c r="W90" i="66"/>
  <c r="U90" i="66"/>
  <c r="T90" i="66"/>
  <c r="S90" i="66"/>
  <c r="R90" i="66"/>
  <c r="Q90" i="66"/>
  <c r="AB89" i="66"/>
  <c r="AA89" i="66"/>
  <c r="Z89" i="66"/>
  <c r="Y89" i="66"/>
  <c r="X89" i="66"/>
  <c r="W89" i="66"/>
  <c r="U89" i="66"/>
  <c r="T89" i="66"/>
  <c r="S89" i="66"/>
  <c r="R89" i="66"/>
  <c r="Q89" i="66"/>
  <c r="AB88" i="66"/>
  <c r="AA88" i="66"/>
  <c r="Z88" i="66"/>
  <c r="Y88" i="66"/>
  <c r="X88" i="66"/>
  <c r="W88" i="66"/>
  <c r="U88" i="66"/>
  <c r="T88" i="66"/>
  <c r="S88" i="66"/>
  <c r="R88" i="66"/>
  <c r="Q88" i="66"/>
  <c r="AB87" i="66"/>
  <c r="AA87" i="66"/>
  <c r="Z87" i="66"/>
  <c r="Y87" i="66"/>
  <c r="X87" i="66"/>
  <c r="W87" i="66"/>
  <c r="U87" i="66"/>
  <c r="T87" i="66"/>
  <c r="S87" i="66"/>
  <c r="R87" i="66"/>
  <c r="Q87" i="66"/>
  <c r="AB86" i="66"/>
  <c r="AA86" i="66"/>
  <c r="Z86" i="66"/>
  <c r="Y86" i="66"/>
  <c r="X86" i="66"/>
  <c r="W86" i="66"/>
  <c r="U86" i="66"/>
  <c r="T86" i="66"/>
  <c r="S86" i="66"/>
  <c r="R86" i="66"/>
  <c r="Q86" i="66"/>
  <c r="AB85" i="66"/>
  <c r="AA85" i="66"/>
  <c r="Z85" i="66"/>
  <c r="Y85" i="66"/>
  <c r="X85" i="66"/>
  <c r="W85" i="66"/>
  <c r="U85" i="66"/>
  <c r="T85" i="66"/>
  <c r="S85" i="66"/>
  <c r="R85" i="66"/>
  <c r="Q85" i="66"/>
  <c r="AB83" i="66"/>
  <c r="AA83" i="66"/>
  <c r="Z83" i="66"/>
  <c r="Y83" i="66"/>
  <c r="X83" i="66"/>
  <c r="W83" i="66"/>
  <c r="U83" i="66"/>
  <c r="T83" i="66"/>
  <c r="S83" i="66"/>
  <c r="R83" i="66"/>
  <c r="Q83" i="66"/>
  <c r="AB82" i="66"/>
  <c r="AA82" i="66"/>
  <c r="Z82" i="66"/>
  <c r="Y82" i="66"/>
  <c r="X82" i="66"/>
  <c r="W82" i="66"/>
  <c r="U82" i="66"/>
  <c r="T82" i="66"/>
  <c r="S82" i="66"/>
  <c r="R82" i="66"/>
  <c r="Q82" i="66"/>
  <c r="AB81" i="66"/>
  <c r="AA81" i="66"/>
  <c r="Z81" i="66"/>
  <c r="Y81" i="66"/>
  <c r="X81" i="66"/>
  <c r="W81" i="66"/>
  <c r="U81" i="66"/>
  <c r="T81" i="66"/>
  <c r="S81" i="66"/>
  <c r="R81" i="66"/>
  <c r="Q81" i="66"/>
  <c r="AB79" i="66"/>
  <c r="AB75" i="66" s="1"/>
  <c r="Z79" i="66"/>
  <c r="Z75" i="66" s="1"/>
  <c r="Y79" i="66"/>
  <c r="Y75" i="66" s="1"/>
  <c r="X79" i="66"/>
  <c r="X75" i="66" s="1"/>
  <c r="W79" i="66"/>
  <c r="W75" i="66" s="1"/>
  <c r="S79" i="66"/>
  <c r="R79" i="66"/>
  <c r="R75" i="66" s="1"/>
  <c r="Q79" i="66"/>
  <c r="AB78" i="66"/>
  <c r="AA78" i="66"/>
  <c r="Z78" i="66"/>
  <c r="Y78" i="66"/>
  <c r="X78" i="66"/>
  <c r="W78" i="66"/>
  <c r="U78" i="66"/>
  <c r="T78" i="66"/>
  <c r="S78" i="66"/>
  <c r="R78" i="66"/>
  <c r="Q78" i="66"/>
  <c r="AB77" i="66"/>
  <c r="AA77" i="66"/>
  <c r="Z77" i="66"/>
  <c r="Y77" i="66"/>
  <c r="X77" i="66"/>
  <c r="W77" i="66"/>
  <c r="U77" i="66"/>
  <c r="T77" i="66"/>
  <c r="S77" i="66"/>
  <c r="R77" i="66"/>
  <c r="Q77" i="66"/>
  <c r="AB70" i="66"/>
  <c r="AB59" i="66" s="1"/>
  <c r="AA70" i="66"/>
  <c r="AA59" i="66" s="1"/>
  <c r="Z70" i="66"/>
  <c r="Z59" i="66" s="1"/>
  <c r="U70" i="66"/>
  <c r="U59" i="66" s="1"/>
  <c r="T70" i="66"/>
  <c r="T59" i="66" s="1"/>
  <c r="S70" i="66"/>
  <c r="S59" i="66" s="1"/>
  <c r="R70" i="66"/>
  <c r="R59" i="66" s="1"/>
  <c r="Q70" i="66"/>
  <c r="Q59" i="66" s="1"/>
  <c r="AB69" i="66"/>
  <c r="AA69" i="66"/>
  <c r="Z69" i="66"/>
  <c r="Y69" i="66"/>
  <c r="X69" i="66"/>
  <c r="W69" i="66"/>
  <c r="U69" i="66"/>
  <c r="T69" i="66"/>
  <c r="S69" i="66"/>
  <c r="R69" i="66"/>
  <c r="Q69" i="66"/>
  <c r="AA68" i="66"/>
  <c r="Z68" i="66"/>
  <c r="Y68" i="66"/>
  <c r="U68" i="66"/>
  <c r="T68" i="66"/>
  <c r="S68" i="66"/>
  <c r="R68" i="66"/>
  <c r="Q68" i="66"/>
  <c r="V68" i="66" s="1"/>
  <c r="AB67" i="66"/>
  <c r="AA67" i="66"/>
  <c r="Z67" i="66"/>
  <c r="Y67" i="66"/>
  <c r="X67" i="66"/>
  <c r="W67" i="66"/>
  <c r="U67" i="66"/>
  <c r="T67" i="66"/>
  <c r="S67" i="66"/>
  <c r="R67" i="66"/>
  <c r="Q67" i="66"/>
  <c r="AB65" i="66"/>
  <c r="AA65" i="66"/>
  <c r="Z65" i="66"/>
  <c r="Y65" i="66"/>
  <c r="X65" i="66"/>
  <c r="W65" i="66"/>
  <c r="U65" i="66"/>
  <c r="T65" i="66"/>
  <c r="S65" i="66"/>
  <c r="R65" i="66"/>
  <c r="Q65" i="66"/>
  <c r="AB64" i="66"/>
  <c r="AA64" i="66"/>
  <c r="Z64" i="66"/>
  <c r="Y64" i="66"/>
  <c r="X64" i="66"/>
  <c r="W64" i="66"/>
  <c r="U64" i="66"/>
  <c r="T64" i="66"/>
  <c r="S64" i="66"/>
  <c r="R64" i="66"/>
  <c r="Q64" i="66"/>
  <c r="AB63" i="66"/>
  <c r="AA63" i="66"/>
  <c r="Z63" i="66"/>
  <c r="Y63" i="66"/>
  <c r="X63" i="66"/>
  <c r="W63" i="66"/>
  <c r="U63" i="66"/>
  <c r="T63" i="66"/>
  <c r="S63" i="66"/>
  <c r="R63" i="66"/>
  <c r="Q63" i="66"/>
  <c r="AB62" i="66"/>
  <c r="AA62" i="66"/>
  <c r="Z62" i="66"/>
  <c r="Y62" i="66"/>
  <c r="X62" i="66"/>
  <c r="W62" i="66"/>
  <c r="U62" i="66"/>
  <c r="T62" i="66"/>
  <c r="S62" i="66"/>
  <c r="R62" i="66"/>
  <c r="Q62" i="66"/>
  <c r="AB60" i="66"/>
  <c r="AA60" i="66"/>
  <c r="Z60" i="66"/>
  <c r="Y60" i="66"/>
  <c r="X60" i="66"/>
  <c r="W60" i="66"/>
  <c r="U60" i="66"/>
  <c r="T60" i="66"/>
  <c r="S60" i="66"/>
  <c r="R60" i="66"/>
  <c r="Q60" i="66"/>
  <c r="V31" i="66"/>
  <c r="M31" i="66" s="1"/>
  <c r="O31" i="66" s="1"/>
  <c r="AB30" i="66"/>
  <c r="AA30" i="66"/>
  <c r="Z30" i="66"/>
  <c r="Y30" i="66"/>
  <c r="X30" i="66"/>
  <c r="W30" i="66"/>
  <c r="U30" i="66"/>
  <c r="T30" i="66"/>
  <c r="S30" i="66"/>
  <c r="R30" i="66"/>
  <c r="Q30" i="66"/>
  <c r="X24" i="66"/>
  <c r="V29" i="66"/>
  <c r="M29" i="66" s="1"/>
  <c r="O29" i="66" s="1"/>
  <c r="AA24" i="66"/>
  <c r="Z24" i="66"/>
  <c r="Y24" i="66"/>
  <c r="W24" i="66"/>
  <c r="U24" i="66"/>
  <c r="T24" i="66"/>
  <c r="S24" i="66"/>
  <c r="R24" i="66"/>
  <c r="AB27" i="66"/>
  <c r="AA27" i="66"/>
  <c r="Z27" i="66"/>
  <c r="Y27" i="66"/>
  <c r="X27" i="66"/>
  <c r="W27" i="66"/>
  <c r="U27" i="66"/>
  <c r="T27" i="66"/>
  <c r="S27" i="66"/>
  <c r="R27" i="66"/>
  <c r="Q27" i="66"/>
  <c r="AB26" i="66"/>
  <c r="AA26" i="66"/>
  <c r="Z26" i="66"/>
  <c r="Y26" i="66"/>
  <c r="X26" i="66"/>
  <c r="W26" i="66"/>
  <c r="U26" i="66"/>
  <c r="T26" i="66"/>
  <c r="S26" i="66"/>
  <c r="R26" i="66"/>
  <c r="Q26" i="66"/>
  <c r="Q20" i="66"/>
  <c r="AA20" i="66"/>
  <c r="Z20" i="66"/>
  <c r="Y20" i="66"/>
  <c r="U20" i="66"/>
  <c r="AB18" i="66"/>
  <c r="AA18" i="66"/>
  <c r="Z18" i="66"/>
  <c r="Y18" i="66"/>
  <c r="X18" i="66"/>
  <c r="W18" i="66"/>
  <c r="U18" i="66"/>
  <c r="T18" i="66"/>
  <c r="S18" i="66"/>
  <c r="R18" i="66"/>
  <c r="Q18" i="66"/>
  <c r="AB17" i="66"/>
  <c r="AA17" i="66"/>
  <c r="Z17" i="66"/>
  <c r="Y17" i="66"/>
  <c r="X17" i="66"/>
  <c r="W17" i="66"/>
  <c r="U17" i="66"/>
  <c r="T17" i="66"/>
  <c r="S17" i="66"/>
  <c r="R17" i="66"/>
  <c r="Q17" i="66"/>
  <c r="AB16" i="66"/>
  <c r="AA16" i="66"/>
  <c r="Z16" i="66"/>
  <c r="Y16" i="66"/>
  <c r="X16" i="66"/>
  <c r="W16" i="66"/>
  <c r="U16" i="66"/>
  <c r="T16" i="66"/>
  <c r="S16" i="66"/>
  <c r="R16" i="66"/>
  <c r="Q16" i="66"/>
  <c r="V15" i="66"/>
  <c r="M15" i="66" s="1"/>
  <c r="AB14" i="66"/>
  <c r="AA14" i="66"/>
  <c r="Z14" i="66"/>
  <c r="Y14" i="66"/>
  <c r="X14" i="66"/>
  <c r="W14" i="66"/>
  <c r="U14" i="66"/>
  <c r="T14" i="66"/>
  <c r="S14" i="66"/>
  <c r="R14" i="66"/>
  <c r="Q14" i="66"/>
  <c r="AA6" i="66"/>
  <c r="Z6" i="66"/>
  <c r="Y6" i="66"/>
  <c r="X6" i="66"/>
  <c r="X5" i="66" s="1"/>
  <c r="U6" i="66"/>
  <c r="T6" i="66"/>
  <c r="S6" i="66"/>
  <c r="S5" i="66" s="1"/>
  <c r="R6" i="66"/>
  <c r="R5" i="66" s="1"/>
  <c r="Q6" i="66"/>
  <c r="AB12" i="66"/>
  <c r="AA12" i="66"/>
  <c r="Z12" i="66"/>
  <c r="Y12" i="66"/>
  <c r="X12" i="66"/>
  <c r="W12" i="66"/>
  <c r="U12" i="66"/>
  <c r="T12" i="66"/>
  <c r="S12" i="66"/>
  <c r="R12" i="66"/>
  <c r="Q12" i="66"/>
  <c r="AB11" i="66"/>
  <c r="AA11" i="66"/>
  <c r="Z11" i="66"/>
  <c r="Y11" i="66"/>
  <c r="X11" i="66"/>
  <c r="W11" i="66"/>
  <c r="U11" i="66"/>
  <c r="T11" i="66"/>
  <c r="S11" i="66"/>
  <c r="R11" i="66"/>
  <c r="Q11" i="66"/>
  <c r="AB10" i="66"/>
  <c r="AA10" i="66"/>
  <c r="Z10" i="66"/>
  <c r="Y10" i="66"/>
  <c r="X10" i="66"/>
  <c r="W10" i="66"/>
  <c r="U10" i="66"/>
  <c r="T10" i="66"/>
  <c r="S10" i="66"/>
  <c r="R10" i="66"/>
  <c r="Q10" i="66"/>
  <c r="AB9" i="66"/>
  <c r="AA9" i="66"/>
  <c r="Z9" i="66"/>
  <c r="Y9" i="66"/>
  <c r="X9" i="66"/>
  <c r="W9" i="66"/>
  <c r="U9" i="66"/>
  <c r="T9" i="66"/>
  <c r="S9" i="66"/>
  <c r="R9" i="66"/>
  <c r="Q9" i="66"/>
  <c r="K284" i="88"/>
  <c r="K277" i="88"/>
  <c r="K270" i="88"/>
  <c r="K254" i="88"/>
  <c r="K245" i="88"/>
  <c r="K210" i="88"/>
  <c r="K201" i="88"/>
  <c r="K190" i="88"/>
  <c r="I187" i="88"/>
  <c r="I186" i="88"/>
  <c r="K168" i="88"/>
  <c r="K165" i="88"/>
  <c r="K157" i="88"/>
  <c r="K145" i="88"/>
  <c r="K134" i="88"/>
  <c r="K37" i="88"/>
  <c r="K28" i="88"/>
  <c r="K286" i="88"/>
  <c r="K278" i="88"/>
  <c r="K274" i="88"/>
  <c r="K273" i="88"/>
  <c r="K272" i="88"/>
  <c r="K266" i="88"/>
  <c r="K265" i="88"/>
  <c r="K262" i="88"/>
  <c r="K261" i="88"/>
  <c r="K260" i="88"/>
  <c r="K251" i="88"/>
  <c r="K250" i="88"/>
  <c r="K247" i="88"/>
  <c r="K242" i="88"/>
  <c r="K241" i="88"/>
  <c r="K240" i="88"/>
  <c r="K238" i="88"/>
  <c r="K234" i="88"/>
  <c r="K231" i="88"/>
  <c r="K230" i="88"/>
  <c r="K228" i="88"/>
  <c r="K227" i="88"/>
  <c r="K226" i="88"/>
  <c r="K223" i="88"/>
  <c r="K219" i="88"/>
  <c r="K214" i="88"/>
  <c r="K212" i="88"/>
  <c r="K206" i="88"/>
  <c r="K202" i="88"/>
  <c r="K198" i="88"/>
  <c r="K197" i="88"/>
  <c r="K193" i="88"/>
  <c r="K183" i="88"/>
  <c r="K182" i="88"/>
  <c r="K177" i="88"/>
  <c r="K176" i="88"/>
  <c r="K174" i="88"/>
  <c r="K173" i="88"/>
  <c r="K172" i="88"/>
  <c r="K169" i="88"/>
  <c r="K162" i="88"/>
  <c r="K154" i="88"/>
  <c r="K150" i="88"/>
  <c r="K146" i="88"/>
  <c r="K142" i="88"/>
  <c r="K141" i="88"/>
  <c r="K135" i="88"/>
  <c r="K126" i="88"/>
  <c r="K124" i="88"/>
  <c r="K120" i="88"/>
  <c r="K118" i="88"/>
  <c r="K115" i="88"/>
  <c r="K114" i="88"/>
  <c r="K113" i="88"/>
  <c r="K112" i="88"/>
  <c r="K110" i="88"/>
  <c r="K104" i="88"/>
  <c r="K99" i="88"/>
  <c r="K94" i="88"/>
  <c r="K92" i="88"/>
  <c r="K87" i="88"/>
  <c r="K84" i="88"/>
  <c r="K80" i="88"/>
  <c r="K66" i="88"/>
  <c r="K59" i="88"/>
  <c r="K53" i="88"/>
  <c r="K49" i="88"/>
  <c r="K44" i="88"/>
  <c r="K40" i="88"/>
  <c r="K39" i="88"/>
  <c r="K29" i="88"/>
  <c r="K24" i="88"/>
  <c r="K23" i="88"/>
  <c r="I159" i="87"/>
  <c r="I158" i="87"/>
  <c r="I157" i="87"/>
  <c r="I156" i="87"/>
  <c r="I155" i="87"/>
  <c r="I153" i="87" s="1"/>
  <c r="I47" i="87"/>
  <c r="V254" i="81"/>
  <c r="V253" i="81"/>
  <c r="V252" i="81"/>
  <c r="V251" i="81"/>
  <c r="V250" i="81"/>
  <c r="V249" i="81"/>
  <c r="V248" i="81"/>
  <c r="V246" i="81"/>
  <c r="V245" i="81"/>
  <c r="V243" i="81"/>
  <c r="V242" i="81"/>
  <c r="V241" i="81"/>
  <c r="V240" i="81"/>
  <c r="V239" i="81"/>
  <c r="V238" i="81"/>
  <c r="V237" i="81"/>
  <c r="V236" i="81"/>
  <c r="V235" i="81"/>
  <c r="V234" i="81"/>
  <c r="V233" i="81"/>
  <c r="V232" i="81"/>
  <c r="V230" i="81"/>
  <c r="V229" i="81"/>
  <c r="V228" i="81"/>
  <c r="V224" i="81"/>
  <c r="V223" i="81"/>
  <c r="V222" i="81"/>
  <c r="V221" i="81"/>
  <c r="V220" i="81"/>
  <c r="V219" i="81"/>
  <c r="V218" i="81"/>
  <c r="V217" i="81"/>
  <c r="V216" i="81"/>
  <c r="V215" i="81"/>
  <c r="V213" i="81"/>
  <c r="V212" i="81"/>
  <c r="V211" i="81"/>
  <c r="V210" i="81"/>
  <c r="V209" i="81"/>
  <c r="V208" i="81"/>
  <c r="V207" i="81"/>
  <c r="V206" i="81"/>
  <c r="V205" i="81"/>
  <c r="V204" i="81"/>
  <c r="V203" i="81"/>
  <c r="V202" i="81"/>
  <c r="V201" i="81"/>
  <c r="V199" i="81"/>
  <c r="V198" i="81"/>
  <c r="V196" i="81"/>
  <c r="V195" i="81"/>
  <c r="V194" i="81"/>
  <c r="V193" i="81"/>
  <c r="V192" i="81"/>
  <c r="V191" i="81"/>
  <c r="V190" i="81"/>
  <c r="V189" i="81"/>
  <c r="V188" i="81"/>
  <c r="V187" i="81"/>
  <c r="V185" i="81"/>
  <c r="V184" i="81"/>
  <c r="V183" i="81"/>
  <c r="V182" i="81"/>
  <c r="V181" i="81"/>
  <c r="V180" i="81"/>
  <c r="V179" i="81"/>
  <c r="V178" i="81"/>
  <c r="V177" i="81"/>
  <c r="V176" i="81"/>
  <c r="V174" i="81"/>
  <c r="V173" i="81"/>
  <c r="V172" i="81"/>
  <c r="V171" i="81"/>
  <c r="V170" i="81"/>
  <c r="V169" i="81"/>
  <c r="V168" i="81"/>
  <c r="V167" i="81"/>
  <c r="V166" i="81"/>
  <c r="V165" i="81"/>
  <c r="V163" i="81"/>
  <c r="V161" i="81"/>
  <c r="M161" i="81" s="1"/>
  <c r="V160" i="81"/>
  <c r="V159" i="81"/>
  <c r="V158" i="81"/>
  <c r="M158" i="81" s="1"/>
  <c r="V156" i="81"/>
  <c r="M156" i="81" s="1"/>
  <c r="V155" i="81"/>
  <c r="V154" i="81"/>
  <c r="V153" i="81"/>
  <c r="V152" i="81"/>
  <c r="V151" i="81"/>
  <c r="K149" i="81" s="1"/>
  <c r="V150" i="81"/>
  <c r="M150" i="81" s="1"/>
  <c r="V148" i="81"/>
  <c r="V146" i="81"/>
  <c r="V145" i="81"/>
  <c r="V144" i="81"/>
  <c r="V143" i="81"/>
  <c r="V142" i="81"/>
  <c r="V141" i="81"/>
  <c r="V140" i="81"/>
  <c r="V139" i="81"/>
  <c r="V138" i="81"/>
  <c r="V137" i="81"/>
  <c r="V136" i="81"/>
  <c r="V134" i="81"/>
  <c r="V133" i="81"/>
  <c r="V132" i="81"/>
  <c r="V131" i="81"/>
  <c r="V130" i="81"/>
  <c r="V129" i="81"/>
  <c r="V128" i="81"/>
  <c r="V127" i="81"/>
  <c r="V126" i="81"/>
  <c r="V125" i="81"/>
  <c r="V124" i="81"/>
  <c r="V123" i="81"/>
  <c r="V122" i="81"/>
  <c r="V121" i="81"/>
  <c r="V119" i="81"/>
  <c r="V118" i="81"/>
  <c r="V116" i="81"/>
  <c r="V115" i="81"/>
  <c r="V114" i="81"/>
  <c r="V113" i="81"/>
  <c r="V112" i="81"/>
  <c r="V111" i="81"/>
  <c r="V110" i="81"/>
  <c r="V109" i="81"/>
  <c r="V108" i="81"/>
  <c r="V107" i="81"/>
  <c r="V105" i="81"/>
  <c r="V104" i="81"/>
  <c r="V103" i="81"/>
  <c r="V102" i="81"/>
  <c r="V101" i="81"/>
  <c r="V100" i="81"/>
  <c r="V99" i="81"/>
  <c r="V98" i="81"/>
  <c r="V97" i="81"/>
  <c r="V96" i="81"/>
  <c r="V94" i="81"/>
  <c r="V93" i="81"/>
  <c r="V92" i="81"/>
  <c r="V91" i="81"/>
  <c r="V90" i="81"/>
  <c r="V89" i="81"/>
  <c r="V88" i="81"/>
  <c r="V87" i="81"/>
  <c r="V86" i="81"/>
  <c r="V85" i="81"/>
  <c r="V83" i="81"/>
  <c r="V82" i="81"/>
  <c r="V81" i="81"/>
  <c r="V80" i="81"/>
  <c r="V78" i="81"/>
  <c r="V77" i="81"/>
  <c r="V74" i="81"/>
  <c r="V73" i="81"/>
  <c r="V72" i="81"/>
  <c r="V71" i="81"/>
  <c r="V69" i="81"/>
  <c r="V68" i="81"/>
  <c r="V67" i="81"/>
  <c r="V65" i="81"/>
  <c r="V64" i="81"/>
  <c r="V63" i="81"/>
  <c r="V62" i="81"/>
  <c r="V61" i="81"/>
  <c r="V60" i="81"/>
  <c r="V58" i="81"/>
  <c r="V57" i="81"/>
  <c r="V56" i="81"/>
  <c r="V55" i="81"/>
  <c r="V54" i="81"/>
  <c r="M54" i="81" s="1"/>
  <c r="V52" i="81"/>
  <c r="V51" i="81"/>
  <c r="V49" i="81"/>
  <c r="V48" i="81"/>
  <c r="V47" i="81"/>
  <c r="V46" i="81"/>
  <c r="V44" i="81"/>
  <c r="M44" i="81" s="1"/>
  <c r="V43" i="81"/>
  <c r="V42" i="81"/>
  <c r="V41" i="81"/>
  <c r="V39" i="81"/>
  <c r="V38" i="81"/>
  <c r="V36" i="81"/>
  <c r="V35" i="81"/>
  <c r="M35" i="81" s="1"/>
  <c r="V34" i="81"/>
  <c r="V31" i="81"/>
  <c r="V30" i="81"/>
  <c r="V29" i="81"/>
  <c r="V28" i="81"/>
  <c r="V27" i="81"/>
  <c r="V26" i="81"/>
  <c r="V25" i="81"/>
  <c r="V23" i="81"/>
  <c r="V22" i="81"/>
  <c r="V21" i="81"/>
  <c r="V19" i="81"/>
  <c r="V18" i="81"/>
  <c r="V17" i="81"/>
  <c r="V16" i="81"/>
  <c r="V15" i="81"/>
  <c r="V14" i="81"/>
  <c r="V13" i="81"/>
  <c r="V12" i="81"/>
  <c r="V11" i="81"/>
  <c r="V10" i="81"/>
  <c r="V9" i="81"/>
  <c r="V8" i="81"/>
  <c r="V7" i="81"/>
  <c r="K254" i="86"/>
  <c r="K253" i="86"/>
  <c r="K252" i="86"/>
  <c r="K251" i="86"/>
  <c r="K250" i="86"/>
  <c r="K249" i="86"/>
  <c r="K248" i="86"/>
  <c r="K246" i="86"/>
  <c r="K245" i="86"/>
  <c r="K244" i="86" s="1"/>
  <c r="K243" i="86"/>
  <c r="K242" i="86"/>
  <c r="K241" i="86"/>
  <c r="K240" i="86"/>
  <c r="K239" i="86"/>
  <c r="K238" i="86"/>
  <c r="K237" i="86"/>
  <c r="K236" i="86"/>
  <c r="K235" i="86"/>
  <c r="K234" i="86"/>
  <c r="K233" i="86"/>
  <c r="K232" i="86"/>
  <c r="K230" i="86"/>
  <c r="K229" i="86"/>
  <c r="K228" i="86"/>
  <c r="K224" i="86"/>
  <c r="K223" i="86"/>
  <c r="K222" i="86"/>
  <c r="K221" i="86"/>
  <c r="K220" i="86"/>
  <c r="K219" i="86"/>
  <c r="K218" i="86"/>
  <c r="K217" i="86"/>
  <c r="K216" i="86"/>
  <c r="K215" i="86"/>
  <c r="K213" i="86"/>
  <c r="K212" i="86"/>
  <c r="K211" i="86"/>
  <c r="K210" i="86"/>
  <c r="K209" i="86"/>
  <c r="K208" i="86"/>
  <c r="K207" i="86"/>
  <c r="K206" i="86"/>
  <c r="K205" i="86"/>
  <c r="K204" i="86"/>
  <c r="K203" i="86"/>
  <c r="K202" i="86"/>
  <c r="K201" i="86"/>
  <c r="K199" i="86"/>
  <c r="K198" i="86"/>
  <c r="K196" i="86"/>
  <c r="K195" i="86"/>
  <c r="K194" i="86"/>
  <c r="K193" i="86"/>
  <c r="K192" i="86"/>
  <c r="K191" i="86"/>
  <c r="K190" i="86"/>
  <c r="K189" i="86"/>
  <c r="K188" i="86"/>
  <c r="K187" i="86"/>
  <c r="K185" i="86"/>
  <c r="K184" i="86"/>
  <c r="K183" i="86"/>
  <c r="K182" i="86"/>
  <c r="K181" i="86"/>
  <c r="K180" i="86"/>
  <c r="K179" i="86"/>
  <c r="K178" i="86"/>
  <c r="K177" i="86"/>
  <c r="K176" i="86"/>
  <c r="K174" i="86"/>
  <c r="K173" i="86"/>
  <c r="K172" i="86"/>
  <c r="K171" i="86"/>
  <c r="K170" i="86"/>
  <c r="K169" i="86"/>
  <c r="K168" i="86"/>
  <c r="K167" i="86"/>
  <c r="K166" i="86"/>
  <c r="K165" i="86"/>
  <c r="K163" i="86"/>
  <c r="K161" i="86"/>
  <c r="K160" i="86"/>
  <c r="K159" i="86"/>
  <c r="K158" i="86"/>
  <c r="K156" i="86"/>
  <c r="K155" i="86"/>
  <c r="K154" i="86"/>
  <c r="K153" i="86"/>
  <c r="K152" i="86"/>
  <c r="K151" i="86"/>
  <c r="K150" i="86"/>
  <c r="K148" i="86"/>
  <c r="K146" i="86"/>
  <c r="K145" i="86"/>
  <c r="K144" i="86"/>
  <c r="K143" i="86"/>
  <c r="K142" i="86"/>
  <c r="K141" i="86"/>
  <c r="K140" i="86"/>
  <c r="K139" i="86"/>
  <c r="K138" i="86"/>
  <c r="K137" i="86"/>
  <c r="K136" i="86"/>
  <c r="K134" i="86"/>
  <c r="K133" i="86"/>
  <c r="K132" i="86"/>
  <c r="K131" i="86"/>
  <c r="K130" i="86"/>
  <c r="K129" i="86"/>
  <c r="K128" i="86"/>
  <c r="K127" i="86"/>
  <c r="K126" i="86"/>
  <c r="K125" i="86"/>
  <c r="K124" i="86"/>
  <c r="K123" i="86"/>
  <c r="K122" i="86"/>
  <c r="K121" i="86"/>
  <c r="K119" i="86"/>
  <c r="K118" i="86"/>
  <c r="K116" i="86"/>
  <c r="K115" i="86"/>
  <c r="K114" i="86"/>
  <c r="K113" i="86"/>
  <c r="K112" i="86"/>
  <c r="K111" i="86"/>
  <c r="K110" i="86"/>
  <c r="K109" i="86"/>
  <c r="K108" i="86"/>
  <c r="K107" i="86"/>
  <c r="K105" i="86"/>
  <c r="K104" i="86"/>
  <c r="K103" i="86"/>
  <c r="K102" i="86"/>
  <c r="K101" i="86"/>
  <c r="K100" i="86"/>
  <c r="K99" i="86"/>
  <c r="K98" i="86"/>
  <c r="K97" i="86"/>
  <c r="K96" i="86"/>
  <c r="K94" i="86"/>
  <c r="K93" i="86"/>
  <c r="K92" i="86"/>
  <c r="K91" i="86"/>
  <c r="K90" i="86"/>
  <c r="K89" i="86"/>
  <c r="K88" i="86"/>
  <c r="K87" i="86"/>
  <c r="K86" i="86"/>
  <c r="K85" i="86"/>
  <c r="K83" i="86"/>
  <c r="K82" i="86"/>
  <c r="K81" i="86"/>
  <c r="K80" i="86"/>
  <c r="K78" i="86"/>
  <c r="K77" i="86"/>
  <c r="K74" i="86"/>
  <c r="K73" i="86"/>
  <c r="K72" i="86"/>
  <c r="K71" i="86"/>
  <c r="K69" i="86"/>
  <c r="K68" i="86"/>
  <c r="K67" i="86"/>
  <c r="K65" i="86"/>
  <c r="K64" i="86"/>
  <c r="K63" i="86"/>
  <c r="K62" i="86"/>
  <c r="K61" i="86"/>
  <c r="K60" i="86"/>
  <c r="K58" i="86"/>
  <c r="K57" i="86"/>
  <c r="K56" i="86"/>
  <c r="K55" i="86"/>
  <c r="K54" i="86"/>
  <c r="K52" i="86"/>
  <c r="K51" i="86"/>
  <c r="K49" i="86"/>
  <c r="K48" i="86"/>
  <c r="K47" i="86"/>
  <c r="K46" i="86"/>
  <c r="K44" i="86"/>
  <c r="K43" i="86"/>
  <c r="K42" i="86"/>
  <c r="K41" i="86"/>
  <c r="K39" i="86"/>
  <c r="K38" i="86"/>
  <c r="K36" i="86"/>
  <c r="K35" i="86"/>
  <c r="K34" i="86"/>
  <c r="K31" i="86"/>
  <c r="K30" i="86"/>
  <c r="K29" i="86"/>
  <c r="K28" i="86"/>
  <c r="K27" i="86"/>
  <c r="K26" i="86"/>
  <c r="K23" i="86"/>
  <c r="K22" i="86"/>
  <c r="K21" i="86"/>
  <c r="K19" i="86"/>
  <c r="K18" i="86"/>
  <c r="K17" i="86"/>
  <c r="K16" i="86"/>
  <c r="K15" i="86"/>
  <c r="K14" i="86"/>
  <c r="K13" i="86"/>
  <c r="K12" i="86"/>
  <c r="K11" i="86"/>
  <c r="K10" i="86"/>
  <c r="K9" i="86"/>
  <c r="K8" i="86"/>
  <c r="K160" i="84"/>
  <c r="K49" i="84"/>
  <c r="K37" i="84"/>
  <c r="K257" i="84"/>
  <c r="K256" i="84"/>
  <c r="K255" i="84"/>
  <c r="K254" i="84"/>
  <c r="K253" i="84"/>
  <c r="K252" i="84"/>
  <c r="K251" i="84"/>
  <c r="K249" i="84"/>
  <c r="K248" i="84"/>
  <c r="K247" i="84" s="1"/>
  <c r="K246" i="84"/>
  <c r="K245" i="84"/>
  <c r="K244" i="84"/>
  <c r="K243" i="84"/>
  <c r="K242" i="84"/>
  <c r="K241" i="84"/>
  <c r="K240" i="84"/>
  <c r="K239" i="84"/>
  <c r="K238" i="84"/>
  <c r="K237" i="84"/>
  <c r="K236" i="84"/>
  <c r="K235" i="84"/>
  <c r="K233" i="84"/>
  <c r="K232" i="84"/>
  <c r="K231" i="84"/>
  <c r="K227" i="84"/>
  <c r="K226" i="84"/>
  <c r="K225" i="84"/>
  <c r="K224" i="84"/>
  <c r="K223" i="84"/>
  <c r="K222" i="84"/>
  <c r="K221" i="84"/>
  <c r="K220" i="84"/>
  <c r="K219" i="84"/>
  <c r="K218" i="84"/>
  <c r="K216" i="84"/>
  <c r="K215" i="84"/>
  <c r="K214" i="84"/>
  <c r="K213" i="84"/>
  <c r="K212" i="84"/>
  <c r="K211" i="84"/>
  <c r="K210" i="84"/>
  <c r="K209" i="84"/>
  <c r="K208" i="84"/>
  <c r="K207" i="84"/>
  <c r="K206" i="84"/>
  <c r="K205" i="84"/>
  <c r="K204" i="84"/>
  <c r="K202" i="84"/>
  <c r="K201" i="84"/>
  <c r="K199" i="84"/>
  <c r="K198" i="84"/>
  <c r="K197" i="84"/>
  <c r="K196" i="84"/>
  <c r="K195" i="84"/>
  <c r="K194" i="84"/>
  <c r="K193" i="84"/>
  <c r="K192" i="84"/>
  <c r="K191" i="84"/>
  <c r="K190" i="84"/>
  <c r="K188" i="84"/>
  <c r="K187" i="84"/>
  <c r="K186" i="84"/>
  <c r="K185" i="84"/>
  <c r="K184" i="84"/>
  <c r="K183" i="84"/>
  <c r="K182" i="84"/>
  <c r="K181" i="84"/>
  <c r="K180" i="84"/>
  <c r="K179" i="84"/>
  <c r="K177" i="84"/>
  <c r="K176" i="84"/>
  <c r="K175" i="84"/>
  <c r="K174" i="84"/>
  <c r="K173" i="84"/>
  <c r="K172" i="84"/>
  <c r="K171" i="84"/>
  <c r="K170" i="84"/>
  <c r="K169" i="84"/>
  <c r="K168" i="84"/>
  <c r="K166" i="84"/>
  <c r="M163" i="84"/>
  <c r="M162" i="84"/>
  <c r="K159" i="84"/>
  <c r="K158" i="84"/>
  <c r="K157" i="84"/>
  <c r="K156" i="84"/>
  <c r="K155" i="84"/>
  <c r="M154" i="84"/>
  <c r="K153" i="84"/>
  <c r="K152" i="84" s="1"/>
  <c r="K151" i="84"/>
  <c r="K149" i="84"/>
  <c r="K148" i="84"/>
  <c r="K147" i="84"/>
  <c r="K146" i="84"/>
  <c r="K145" i="84"/>
  <c r="K144" i="84"/>
  <c r="K143" i="84"/>
  <c r="K142" i="84"/>
  <c r="K141" i="84"/>
  <c r="K140" i="84"/>
  <c r="K139" i="84"/>
  <c r="K137" i="84"/>
  <c r="K136" i="84"/>
  <c r="K135" i="84"/>
  <c r="K134" i="84"/>
  <c r="K133" i="84"/>
  <c r="K132" i="84"/>
  <c r="K131" i="84"/>
  <c r="K130" i="84"/>
  <c r="K129" i="84"/>
  <c r="K128" i="84"/>
  <c r="K127" i="84"/>
  <c r="K126" i="84"/>
  <c r="K125" i="84"/>
  <c r="K124" i="84"/>
  <c r="K122" i="84"/>
  <c r="K121" i="84"/>
  <c r="K120" i="84" s="1"/>
  <c r="K119" i="84"/>
  <c r="K118" i="84"/>
  <c r="K117" i="84"/>
  <c r="K116" i="84"/>
  <c r="K115" i="84"/>
  <c r="K114" i="84"/>
  <c r="K113" i="84"/>
  <c r="K112" i="84"/>
  <c r="K111" i="84"/>
  <c r="K110" i="84"/>
  <c r="K108" i="84"/>
  <c r="K107" i="84"/>
  <c r="K106" i="84"/>
  <c r="K105" i="84"/>
  <c r="K104" i="84"/>
  <c r="K103" i="84"/>
  <c r="K102" i="84"/>
  <c r="K101" i="84"/>
  <c r="K100" i="84"/>
  <c r="K99" i="84"/>
  <c r="K97" i="84"/>
  <c r="K96" i="84"/>
  <c r="K95" i="84"/>
  <c r="K94" i="84"/>
  <c r="K93" i="84"/>
  <c r="K92" i="84"/>
  <c r="K91" i="84"/>
  <c r="K90" i="84"/>
  <c r="K89" i="84"/>
  <c r="K88" i="84"/>
  <c r="K86" i="84"/>
  <c r="K85" i="84"/>
  <c r="K84" i="84"/>
  <c r="K83" i="84"/>
  <c r="K81" i="84"/>
  <c r="K80" i="84"/>
  <c r="K77" i="84"/>
  <c r="K76" i="84"/>
  <c r="K75" i="84"/>
  <c r="K74" i="84"/>
  <c r="K72" i="84"/>
  <c r="K71" i="84"/>
  <c r="K70" i="84"/>
  <c r="K68" i="84"/>
  <c r="K67" i="84"/>
  <c r="K66" i="84"/>
  <c r="K65" i="84"/>
  <c r="K64" i="84"/>
  <c r="K63" i="84"/>
  <c r="K61" i="84"/>
  <c r="K60" i="84"/>
  <c r="K59" i="84"/>
  <c r="K58" i="84"/>
  <c r="K55" i="84"/>
  <c r="K54" i="84"/>
  <c r="K48" i="84"/>
  <c r="K47" i="84"/>
  <c r="K46" i="84"/>
  <c r="K44" i="84"/>
  <c r="K43" i="84"/>
  <c r="K42" i="84"/>
  <c r="K36" i="84"/>
  <c r="K34" i="84"/>
  <c r="K31" i="84"/>
  <c r="K30" i="84"/>
  <c r="K29" i="84"/>
  <c r="K28" i="84"/>
  <c r="K27" i="84"/>
  <c r="K26" i="84"/>
  <c r="K25" i="84"/>
  <c r="K23" i="84"/>
  <c r="K22" i="84"/>
  <c r="K21" i="84"/>
  <c r="K19" i="84"/>
  <c r="K18" i="84"/>
  <c r="K17" i="84"/>
  <c r="K16" i="84"/>
  <c r="K15" i="84"/>
  <c r="K14" i="84"/>
  <c r="K13" i="84"/>
  <c r="K12" i="84"/>
  <c r="K11" i="84"/>
  <c r="K10" i="84"/>
  <c r="K9" i="84"/>
  <c r="K8" i="84"/>
  <c r="K7" i="84"/>
  <c r="K171" i="83"/>
  <c r="K168" i="83"/>
  <c r="K163" i="83"/>
  <c r="K61" i="83"/>
  <c r="K54" i="83"/>
  <c r="K47" i="83"/>
  <c r="K41" i="83"/>
  <c r="K254" i="83"/>
  <c r="K250" i="83"/>
  <c r="K249" i="83"/>
  <c r="K230" i="83"/>
  <c r="K229" i="83"/>
  <c r="K226" i="83"/>
  <c r="K225" i="83"/>
  <c r="K224" i="83"/>
  <c r="K218" i="83"/>
  <c r="K216" i="83"/>
  <c r="K213" i="83"/>
  <c r="K212" i="83"/>
  <c r="K182" i="83"/>
  <c r="K154" i="83"/>
  <c r="K153" i="83"/>
  <c r="K152" i="83"/>
  <c r="K144" i="83"/>
  <c r="K142" i="83"/>
  <c r="K141" i="83"/>
  <c r="K138" i="83"/>
  <c r="K137" i="83"/>
  <c r="K136" i="83"/>
  <c r="K123" i="83"/>
  <c r="K91" i="83"/>
  <c r="K82" i="83"/>
  <c r="K81" i="83"/>
  <c r="K78" i="83"/>
  <c r="K72" i="83"/>
  <c r="K59" i="83"/>
  <c r="G52" i="83"/>
  <c r="G51" i="83"/>
  <c r="K36" i="83"/>
  <c r="K30" i="83"/>
  <c r="K26" i="83"/>
  <c r="K14" i="83"/>
  <c r="M154" i="108"/>
  <c r="M153" i="108"/>
  <c r="M152" i="108"/>
  <c r="K246" i="108"/>
  <c r="K243" i="108"/>
  <c r="K230" i="108"/>
  <c r="K226" i="108"/>
  <c r="K213" i="108"/>
  <c r="K199" i="108"/>
  <c r="K196" i="108"/>
  <c r="K185" i="108"/>
  <c r="K174" i="108"/>
  <c r="K163" i="108"/>
  <c r="K156" i="108"/>
  <c r="K148" i="108"/>
  <c r="K146" i="108" s="1"/>
  <c r="K134" i="108"/>
  <c r="K119" i="108"/>
  <c r="K116" i="108"/>
  <c r="K105" i="108"/>
  <c r="K94" i="108"/>
  <c r="K83" i="108"/>
  <c r="K78" i="108"/>
  <c r="K75" i="108"/>
  <c r="K69" i="108"/>
  <c r="K65" i="108"/>
  <c r="K58" i="108" s="1"/>
  <c r="K52" i="108"/>
  <c r="K49" i="108"/>
  <c r="K45" i="108"/>
  <c r="K37" i="108"/>
  <c r="K33" i="108"/>
  <c r="K24" i="108"/>
  <c r="K20" i="108"/>
  <c r="K6" i="108"/>
  <c r="G199" i="78"/>
  <c r="G192" i="78"/>
  <c r="G183" i="78"/>
  <c r="G89" i="78"/>
  <c r="G84" i="78"/>
  <c r="G74" i="78"/>
  <c r="G65" i="78"/>
  <c r="G61" i="78"/>
  <c r="G57" i="78"/>
  <c r="G48" i="78"/>
  <c r="G43" i="78"/>
  <c r="G40" i="78"/>
  <c r="G29" i="78"/>
  <c r="G24" i="78"/>
  <c r="G10" i="78"/>
  <c r="G7" i="78"/>
  <c r="AN152" i="68"/>
  <c r="K22" i="81" l="1"/>
  <c r="L22" i="81"/>
  <c r="K73" i="81"/>
  <c r="L73" i="81"/>
  <c r="K93" i="81"/>
  <c r="L93" i="81"/>
  <c r="L93" i="66" s="1"/>
  <c r="K111" i="81"/>
  <c r="L111" i="81"/>
  <c r="L111" i="66" s="1"/>
  <c r="K133" i="81"/>
  <c r="L133" i="81"/>
  <c r="L133" i="66" s="1"/>
  <c r="K184" i="81"/>
  <c r="L184" i="81"/>
  <c r="L184" i="66" s="1"/>
  <c r="K207" i="81"/>
  <c r="L207" i="81"/>
  <c r="L207" i="66" s="1"/>
  <c r="K236" i="81"/>
  <c r="L236" i="81"/>
  <c r="L237" i="66" s="1"/>
  <c r="K81" i="81"/>
  <c r="L81" i="81"/>
  <c r="K112" i="81"/>
  <c r="L112" i="81"/>
  <c r="L112" i="66" s="1"/>
  <c r="K148" i="81"/>
  <c r="L148" i="81"/>
  <c r="L147" i="81" s="1"/>
  <c r="K190" i="81"/>
  <c r="L190" i="81"/>
  <c r="L190" i="66" s="1"/>
  <c r="K237" i="81"/>
  <c r="L237" i="81"/>
  <c r="L238" i="66" s="1"/>
  <c r="K13" i="81"/>
  <c r="L13" i="81"/>
  <c r="K31" i="81"/>
  <c r="L31" i="81"/>
  <c r="K43" i="81"/>
  <c r="L43" i="81"/>
  <c r="K58" i="81"/>
  <c r="L58" i="81"/>
  <c r="K68" i="81"/>
  <c r="L68" i="81"/>
  <c r="L68" i="66" s="1"/>
  <c r="K85" i="81"/>
  <c r="L85" i="81"/>
  <c r="K98" i="81"/>
  <c r="L98" i="81"/>
  <c r="L98" i="66" s="1"/>
  <c r="K107" i="81"/>
  <c r="L107" i="81"/>
  <c r="K121" i="81"/>
  <c r="L121" i="81"/>
  <c r="K129" i="81"/>
  <c r="L129" i="81"/>
  <c r="L129" i="66" s="1"/>
  <c r="K142" i="81"/>
  <c r="L142" i="81"/>
  <c r="L142" i="66" s="1"/>
  <c r="K146" i="81"/>
  <c r="L146" i="81"/>
  <c r="K167" i="81"/>
  <c r="L167" i="81"/>
  <c r="L167" i="66" s="1"/>
  <c r="K180" i="81"/>
  <c r="L180" i="81"/>
  <c r="L180" i="66" s="1"/>
  <c r="K193" i="81"/>
  <c r="L193" i="81"/>
  <c r="L193" i="66" s="1"/>
  <c r="K203" i="81"/>
  <c r="L203" i="81"/>
  <c r="L203" i="66" s="1"/>
  <c r="K216" i="81"/>
  <c r="L216" i="81"/>
  <c r="K224" i="81"/>
  <c r="L224" i="81"/>
  <c r="L224" i="66" s="1"/>
  <c r="K240" i="81"/>
  <c r="L240" i="81"/>
  <c r="K250" i="81"/>
  <c r="L250" i="81"/>
  <c r="L251" i="66" s="1"/>
  <c r="K10" i="81"/>
  <c r="L10" i="81"/>
  <c r="L10" i="66" s="1"/>
  <c r="K18" i="81"/>
  <c r="L18" i="81"/>
  <c r="L18" i="66" s="1"/>
  <c r="K28" i="81"/>
  <c r="L28" i="81"/>
  <c r="K34" i="81"/>
  <c r="L34" i="81"/>
  <c r="K64" i="81"/>
  <c r="L64" i="81"/>
  <c r="L64" i="66" s="1"/>
  <c r="K74" i="81"/>
  <c r="L74" i="81"/>
  <c r="K90" i="81"/>
  <c r="L90" i="81"/>
  <c r="L90" i="66" s="1"/>
  <c r="K99" i="81"/>
  <c r="L99" i="81"/>
  <c r="L99" i="66" s="1"/>
  <c r="K108" i="81"/>
  <c r="L108" i="81"/>
  <c r="L108" i="66" s="1"/>
  <c r="K122" i="81"/>
  <c r="L122" i="81"/>
  <c r="L122" i="66" s="1"/>
  <c r="K130" i="81"/>
  <c r="L130" i="81"/>
  <c r="L130" i="66" s="1"/>
  <c r="K139" i="81"/>
  <c r="L139" i="81"/>
  <c r="L139" i="66" s="1"/>
  <c r="K143" i="81"/>
  <c r="L143" i="81"/>
  <c r="L143" i="66" s="1"/>
  <c r="K163" i="81"/>
  <c r="L163" i="81"/>
  <c r="K172" i="81"/>
  <c r="L172" i="81"/>
  <c r="L172" i="66" s="1"/>
  <c r="K181" i="81"/>
  <c r="L181" i="81"/>
  <c r="L181" i="66" s="1"/>
  <c r="K194" i="81"/>
  <c r="L194" i="81"/>
  <c r="L194" i="66" s="1"/>
  <c r="K204" i="81"/>
  <c r="L204" i="81"/>
  <c r="L204" i="66" s="1"/>
  <c r="K208" i="81"/>
  <c r="L208" i="81"/>
  <c r="L208" i="66" s="1"/>
  <c r="K221" i="81"/>
  <c r="L221" i="81"/>
  <c r="L221" i="66" s="1"/>
  <c r="K233" i="81"/>
  <c r="L233" i="81"/>
  <c r="L234" i="66" s="1"/>
  <c r="K246" i="81"/>
  <c r="L246" i="81"/>
  <c r="L247" i="66" s="1"/>
  <c r="K7" i="81"/>
  <c r="L7" i="81"/>
  <c r="K11" i="81"/>
  <c r="L11" i="81"/>
  <c r="L11" i="66" s="1"/>
  <c r="K15" i="81"/>
  <c r="L15" i="81"/>
  <c r="K19" i="81"/>
  <c r="L19" i="81"/>
  <c r="K25" i="81"/>
  <c r="L25" i="81"/>
  <c r="K29" i="81"/>
  <c r="L29" i="81"/>
  <c r="K41" i="81"/>
  <c r="L41" i="81"/>
  <c r="K46" i="81"/>
  <c r="L46" i="81"/>
  <c r="K51" i="81"/>
  <c r="L51" i="81"/>
  <c r="K56" i="81"/>
  <c r="L56" i="81"/>
  <c r="L56" i="66" s="1"/>
  <c r="K61" i="81"/>
  <c r="L61" i="81"/>
  <c r="K65" i="81"/>
  <c r="L65" i="81"/>
  <c r="L65" i="66" s="1"/>
  <c r="K71" i="81"/>
  <c r="L71" i="81"/>
  <c r="K77" i="81"/>
  <c r="L77" i="81"/>
  <c r="K82" i="81"/>
  <c r="L82" i="81"/>
  <c r="L82" i="66" s="1"/>
  <c r="K87" i="81"/>
  <c r="L87" i="81"/>
  <c r="L87" i="66" s="1"/>
  <c r="K91" i="81"/>
  <c r="L91" i="81"/>
  <c r="L91" i="66" s="1"/>
  <c r="K96" i="81"/>
  <c r="L96" i="81"/>
  <c r="K100" i="81"/>
  <c r="L100" i="81"/>
  <c r="L100" i="66" s="1"/>
  <c r="K104" i="81"/>
  <c r="L104" i="81"/>
  <c r="L104" i="66" s="1"/>
  <c r="K109" i="81"/>
  <c r="L109" i="81"/>
  <c r="L109" i="66" s="1"/>
  <c r="K113" i="81"/>
  <c r="L113" i="81"/>
  <c r="L113" i="66" s="1"/>
  <c r="K118" i="81"/>
  <c r="L118" i="81"/>
  <c r="K123" i="81"/>
  <c r="L123" i="81"/>
  <c r="L123" i="66" s="1"/>
  <c r="K127" i="81"/>
  <c r="L127" i="81"/>
  <c r="L127" i="66" s="1"/>
  <c r="K131" i="81"/>
  <c r="L131" i="81"/>
  <c r="L131" i="66" s="1"/>
  <c r="K136" i="81"/>
  <c r="L136" i="81"/>
  <c r="K140" i="81"/>
  <c r="L140" i="81"/>
  <c r="L140" i="66" s="1"/>
  <c r="K144" i="81"/>
  <c r="L144" i="81"/>
  <c r="L144" i="66" s="1"/>
  <c r="K165" i="81"/>
  <c r="L165" i="81"/>
  <c r="K169" i="81"/>
  <c r="L169" i="81"/>
  <c r="L169" i="66" s="1"/>
  <c r="K173" i="81"/>
  <c r="L173" i="81"/>
  <c r="L173" i="66" s="1"/>
  <c r="K178" i="81"/>
  <c r="L178" i="81"/>
  <c r="L178" i="66" s="1"/>
  <c r="K182" i="81"/>
  <c r="L182" i="81"/>
  <c r="L182" i="66" s="1"/>
  <c r="K187" i="81"/>
  <c r="L187" i="81"/>
  <c r="L187" i="66" s="1"/>
  <c r="K191" i="81"/>
  <c r="L191" i="81"/>
  <c r="L191" i="66" s="1"/>
  <c r="K195" i="81"/>
  <c r="L195" i="81"/>
  <c r="L195" i="66" s="1"/>
  <c r="K201" i="81"/>
  <c r="L201" i="81"/>
  <c r="K205" i="81"/>
  <c r="L205" i="81"/>
  <c r="L205" i="66" s="1"/>
  <c r="K209" i="81"/>
  <c r="L209" i="81"/>
  <c r="L209" i="66" s="1"/>
  <c r="K213" i="81"/>
  <c r="L213" i="81"/>
  <c r="L213" i="66" s="1"/>
  <c r="K218" i="81"/>
  <c r="L218" i="81"/>
  <c r="L218" i="66" s="1"/>
  <c r="K222" i="81"/>
  <c r="L222" i="81"/>
  <c r="L222" i="66" s="1"/>
  <c r="K229" i="81"/>
  <c r="L229" i="81"/>
  <c r="L230" i="66" s="1"/>
  <c r="K234" i="81"/>
  <c r="L234" i="81"/>
  <c r="L235" i="66" s="1"/>
  <c r="K238" i="81"/>
  <c r="L238" i="81"/>
  <c r="L239" i="66" s="1"/>
  <c r="K242" i="81"/>
  <c r="L242" i="81"/>
  <c r="L243" i="66" s="1"/>
  <c r="K248" i="81"/>
  <c r="L248" i="81"/>
  <c r="K252" i="81"/>
  <c r="L252" i="81"/>
  <c r="L253" i="66" s="1"/>
  <c r="K9" i="81"/>
  <c r="L9" i="81"/>
  <c r="L9" i="66" s="1"/>
  <c r="K17" i="81"/>
  <c r="L17" i="81"/>
  <c r="L17" i="66" s="1"/>
  <c r="K27" i="81"/>
  <c r="L27" i="81"/>
  <c r="L27" i="66" s="1"/>
  <c r="K38" i="81"/>
  <c r="L38" i="81"/>
  <c r="K48" i="81"/>
  <c r="L48" i="81"/>
  <c r="K63" i="81"/>
  <c r="L63" i="81"/>
  <c r="L63" i="66" s="1"/>
  <c r="K80" i="81"/>
  <c r="L80" i="81"/>
  <c r="K89" i="81"/>
  <c r="L89" i="81"/>
  <c r="L89" i="66" s="1"/>
  <c r="K102" i="81"/>
  <c r="L102" i="81"/>
  <c r="L102" i="66" s="1"/>
  <c r="K115" i="81"/>
  <c r="L115" i="81"/>
  <c r="L115" i="66" s="1"/>
  <c r="K125" i="81"/>
  <c r="L125" i="81"/>
  <c r="L125" i="66" s="1"/>
  <c r="K138" i="81"/>
  <c r="L138" i="81"/>
  <c r="K171" i="81"/>
  <c r="L171" i="81"/>
  <c r="L171" i="66" s="1"/>
  <c r="K176" i="81"/>
  <c r="L176" i="81"/>
  <c r="K189" i="81"/>
  <c r="L189" i="81"/>
  <c r="L189" i="66" s="1"/>
  <c r="K198" i="81"/>
  <c r="L198" i="81"/>
  <c r="K211" i="81"/>
  <c r="L211" i="81"/>
  <c r="L211" i="66" s="1"/>
  <c r="K220" i="81"/>
  <c r="L220" i="81"/>
  <c r="L220" i="66" s="1"/>
  <c r="K232" i="81"/>
  <c r="L232" i="81"/>
  <c r="K245" i="81"/>
  <c r="K244" i="81" s="1"/>
  <c r="L245" i="81"/>
  <c r="K254" i="81"/>
  <c r="L254" i="81"/>
  <c r="L255" i="66" s="1"/>
  <c r="K14" i="81"/>
  <c r="L14" i="81"/>
  <c r="L14" i="66" s="1"/>
  <c r="K23" i="81"/>
  <c r="L23" i="81"/>
  <c r="K39" i="81"/>
  <c r="L39" i="81"/>
  <c r="L37" i="81" s="1"/>
  <c r="K55" i="81"/>
  <c r="L55" i="81"/>
  <c r="K60" i="81"/>
  <c r="L60" i="81"/>
  <c r="K69" i="81"/>
  <c r="L69" i="81"/>
  <c r="K86" i="81"/>
  <c r="L86" i="81"/>
  <c r="L86" i="66" s="1"/>
  <c r="K94" i="81"/>
  <c r="L94" i="81"/>
  <c r="L94" i="66" s="1"/>
  <c r="K103" i="81"/>
  <c r="L103" i="81"/>
  <c r="L103" i="66" s="1"/>
  <c r="K116" i="81"/>
  <c r="L116" i="81"/>
  <c r="L116" i="66" s="1"/>
  <c r="K126" i="81"/>
  <c r="L126" i="81"/>
  <c r="L126" i="66" s="1"/>
  <c r="K134" i="81"/>
  <c r="L134" i="81"/>
  <c r="L134" i="66" s="1"/>
  <c r="K168" i="81"/>
  <c r="L168" i="81"/>
  <c r="L168" i="66" s="1"/>
  <c r="K177" i="81"/>
  <c r="L177" i="81"/>
  <c r="L177" i="66" s="1"/>
  <c r="K185" i="81"/>
  <c r="L185" i="81"/>
  <c r="L185" i="66" s="1"/>
  <c r="K199" i="81"/>
  <c r="L199" i="81"/>
  <c r="L199" i="66" s="1"/>
  <c r="K212" i="81"/>
  <c r="L212" i="81"/>
  <c r="L212" i="66" s="1"/>
  <c r="K217" i="81"/>
  <c r="L217" i="81"/>
  <c r="L217" i="66" s="1"/>
  <c r="K228" i="81"/>
  <c r="L228" i="81"/>
  <c r="K241" i="81"/>
  <c r="L241" i="81"/>
  <c r="L242" i="66" s="1"/>
  <c r="K251" i="81"/>
  <c r="L251" i="81"/>
  <c r="L252" i="66" s="1"/>
  <c r="K8" i="81"/>
  <c r="L8" i="81"/>
  <c r="L8" i="66" s="1"/>
  <c r="K12" i="81"/>
  <c r="L12" i="81"/>
  <c r="L12" i="66" s="1"/>
  <c r="K16" i="81"/>
  <c r="L16" i="81"/>
  <c r="L16" i="66" s="1"/>
  <c r="K21" i="81"/>
  <c r="L21" i="81"/>
  <c r="L20" i="81" s="1"/>
  <c r="K26" i="81"/>
  <c r="L26" i="81"/>
  <c r="L26" i="66" s="1"/>
  <c r="K30" i="81"/>
  <c r="L30" i="81"/>
  <c r="L30" i="66" s="1"/>
  <c r="K36" i="81"/>
  <c r="L36" i="81"/>
  <c r="L36" i="66" s="1"/>
  <c r="K42" i="81"/>
  <c r="L42" i="81"/>
  <c r="L42" i="66" s="1"/>
  <c r="K47" i="81"/>
  <c r="L47" i="81"/>
  <c r="L45" i="81" s="1"/>
  <c r="K52" i="81"/>
  <c r="L52" i="81"/>
  <c r="L50" i="81" s="1"/>
  <c r="K57" i="81"/>
  <c r="L57" i="81"/>
  <c r="L57" i="66" s="1"/>
  <c r="K62" i="81"/>
  <c r="L62" i="81"/>
  <c r="L62" i="66" s="1"/>
  <c r="K67" i="81"/>
  <c r="L67" i="81"/>
  <c r="L67" i="66" s="1"/>
  <c r="K72" i="81"/>
  <c r="L72" i="81"/>
  <c r="K78" i="81"/>
  <c r="L78" i="81"/>
  <c r="K83" i="81"/>
  <c r="L83" i="81"/>
  <c r="L83" i="66" s="1"/>
  <c r="K88" i="81"/>
  <c r="L88" i="81"/>
  <c r="L88" i="66" s="1"/>
  <c r="K92" i="81"/>
  <c r="L92" i="81"/>
  <c r="L92" i="66" s="1"/>
  <c r="K97" i="81"/>
  <c r="L97" i="81"/>
  <c r="L97" i="66" s="1"/>
  <c r="K101" i="81"/>
  <c r="L101" i="81"/>
  <c r="L101" i="66" s="1"/>
  <c r="K105" i="81"/>
  <c r="L105" i="81"/>
  <c r="L105" i="66" s="1"/>
  <c r="K110" i="81"/>
  <c r="L110" i="81"/>
  <c r="K114" i="81"/>
  <c r="L114" i="81"/>
  <c r="K119" i="81"/>
  <c r="L119" i="81"/>
  <c r="L119" i="66" s="1"/>
  <c r="K124" i="81"/>
  <c r="L124" i="81"/>
  <c r="L124" i="66" s="1"/>
  <c r="K128" i="81"/>
  <c r="L128" i="81"/>
  <c r="L128" i="66" s="1"/>
  <c r="K132" i="81"/>
  <c r="L132" i="81"/>
  <c r="L132" i="66" s="1"/>
  <c r="K137" i="81"/>
  <c r="L137" i="81"/>
  <c r="K141" i="81"/>
  <c r="L141" i="81"/>
  <c r="L141" i="66" s="1"/>
  <c r="K145" i="81"/>
  <c r="L145" i="81"/>
  <c r="L145" i="66" s="1"/>
  <c r="K166" i="81"/>
  <c r="L166" i="81"/>
  <c r="L166" i="66" s="1"/>
  <c r="K170" i="81"/>
  <c r="L170" i="81"/>
  <c r="L170" i="66" s="1"/>
  <c r="K174" i="81"/>
  <c r="L174" i="81"/>
  <c r="L174" i="66" s="1"/>
  <c r="K179" i="81"/>
  <c r="L179" i="81"/>
  <c r="L179" i="66" s="1"/>
  <c r="K183" i="81"/>
  <c r="L183" i="81"/>
  <c r="L183" i="66" s="1"/>
  <c r="K188" i="81"/>
  <c r="L188" i="81"/>
  <c r="K192" i="81"/>
  <c r="L192" i="81"/>
  <c r="L192" i="66" s="1"/>
  <c r="K196" i="81"/>
  <c r="L196" i="81"/>
  <c r="L196" i="66" s="1"/>
  <c r="K202" i="81"/>
  <c r="L202" i="81"/>
  <c r="L202" i="66" s="1"/>
  <c r="K206" i="81"/>
  <c r="L206" i="81"/>
  <c r="L206" i="66" s="1"/>
  <c r="K210" i="81"/>
  <c r="L210" i="81"/>
  <c r="L210" i="66" s="1"/>
  <c r="K215" i="81"/>
  <c r="L215" i="81"/>
  <c r="L215" i="66" s="1"/>
  <c r="K219" i="81"/>
  <c r="L219" i="81"/>
  <c r="L219" i="66" s="1"/>
  <c r="K223" i="81"/>
  <c r="L223" i="81"/>
  <c r="L223" i="66" s="1"/>
  <c r="K230" i="81"/>
  <c r="L230" i="81"/>
  <c r="L231" i="66" s="1"/>
  <c r="K235" i="81"/>
  <c r="L235" i="81"/>
  <c r="L236" i="66" s="1"/>
  <c r="K239" i="81"/>
  <c r="L239" i="81"/>
  <c r="K243" i="81"/>
  <c r="L243" i="81"/>
  <c r="L244" i="66" s="1"/>
  <c r="K249" i="81"/>
  <c r="L249" i="81"/>
  <c r="L250" i="66" s="1"/>
  <c r="K253" i="81"/>
  <c r="L253" i="81"/>
  <c r="L254" i="66" s="1"/>
  <c r="Q75" i="66"/>
  <c r="K37" i="86"/>
  <c r="K197" i="86"/>
  <c r="G50" i="83"/>
  <c r="G40" i="83" s="1"/>
  <c r="AA5" i="66"/>
  <c r="Z5" i="66"/>
  <c r="Y5" i="66"/>
  <c r="Q5" i="66"/>
  <c r="U5" i="66"/>
  <c r="S75" i="66"/>
  <c r="T20" i="66"/>
  <c r="T5" i="66" s="1"/>
  <c r="V21" i="66"/>
  <c r="M21" i="66" s="1"/>
  <c r="Q227" i="66"/>
  <c r="M240" i="66"/>
  <c r="O15" i="66"/>
  <c r="V28" i="66"/>
  <c r="M28" i="66" s="1"/>
  <c r="Q24" i="66"/>
  <c r="K225" i="108"/>
  <c r="K224" i="108" s="1"/>
  <c r="K5" i="108"/>
  <c r="K276" i="88"/>
  <c r="K87" i="84"/>
  <c r="G13" i="83"/>
  <c r="J13" i="83"/>
  <c r="I13" i="83"/>
  <c r="H13" i="83"/>
  <c r="G73" i="83"/>
  <c r="J73" i="83"/>
  <c r="I73" i="83"/>
  <c r="H73" i="83"/>
  <c r="J83" i="83"/>
  <c r="I83" i="83"/>
  <c r="H83" i="83"/>
  <c r="G90" i="83"/>
  <c r="J90" i="83"/>
  <c r="I90" i="83"/>
  <c r="H90" i="83"/>
  <c r="G99" i="83"/>
  <c r="J99" i="83"/>
  <c r="I99" i="83"/>
  <c r="H99" i="83"/>
  <c r="G108" i="83"/>
  <c r="J108" i="83"/>
  <c r="I108" i="83"/>
  <c r="H108" i="83"/>
  <c r="G112" i="83"/>
  <c r="J112" i="83"/>
  <c r="I112" i="83"/>
  <c r="H112" i="83"/>
  <c r="G121" i="83"/>
  <c r="J121" i="83"/>
  <c r="I121" i="83"/>
  <c r="H121" i="83"/>
  <c r="J131" i="83"/>
  <c r="I131" i="83"/>
  <c r="H131" i="83"/>
  <c r="J135" i="83"/>
  <c r="I135" i="83"/>
  <c r="H135" i="83"/>
  <c r="J143" i="83"/>
  <c r="I143" i="83"/>
  <c r="H143" i="83"/>
  <c r="G148" i="83"/>
  <c r="J148" i="83"/>
  <c r="I148" i="83"/>
  <c r="H148" i="83"/>
  <c r="J179" i="83"/>
  <c r="I179" i="83"/>
  <c r="H179" i="83"/>
  <c r="J183" i="83"/>
  <c r="I183" i="83"/>
  <c r="H183" i="83"/>
  <c r="G192" i="83"/>
  <c r="J192" i="83"/>
  <c r="I192" i="83"/>
  <c r="H192" i="83"/>
  <c r="G201" i="83"/>
  <c r="J201" i="83"/>
  <c r="I201" i="83"/>
  <c r="H201" i="83"/>
  <c r="G205" i="83"/>
  <c r="J205" i="83"/>
  <c r="I205" i="83"/>
  <c r="H205" i="83"/>
  <c r="J215" i="83"/>
  <c r="I215" i="83"/>
  <c r="H215" i="83"/>
  <c r="J223" i="83"/>
  <c r="I223" i="83"/>
  <c r="H223" i="83"/>
  <c r="G232" i="83"/>
  <c r="J232" i="83"/>
  <c r="I232" i="83"/>
  <c r="H232" i="83"/>
  <c r="G236" i="83"/>
  <c r="J236" i="83"/>
  <c r="I236" i="83"/>
  <c r="H236" i="83"/>
  <c r="G248" i="83"/>
  <c r="J248" i="83"/>
  <c r="I248" i="83"/>
  <c r="H248" i="83"/>
  <c r="G252" i="83"/>
  <c r="J252" i="83"/>
  <c r="I252" i="83"/>
  <c r="H252" i="83"/>
  <c r="G262" i="83"/>
  <c r="J262" i="83"/>
  <c r="I262" i="83"/>
  <c r="H262" i="83"/>
  <c r="G266" i="83"/>
  <c r="J266" i="83"/>
  <c r="I266" i="83"/>
  <c r="H266" i="83"/>
  <c r="K148" i="83"/>
  <c r="K236" i="83"/>
  <c r="K262" i="83"/>
  <c r="K20" i="86"/>
  <c r="K76" i="86"/>
  <c r="J12" i="87"/>
  <c r="K12" i="87"/>
  <c r="I12" i="87"/>
  <c r="J16" i="87"/>
  <c r="K16" i="87"/>
  <c r="I16" i="87"/>
  <c r="J26" i="87"/>
  <c r="K26" i="87"/>
  <c r="I26" i="87"/>
  <c r="J36" i="87"/>
  <c r="K36" i="87"/>
  <c r="I36" i="87"/>
  <c r="J58" i="87"/>
  <c r="K58" i="87"/>
  <c r="I58" i="87"/>
  <c r="J67" i="87"/>
  <c r="I67" i="87"/>
  <c r="K67" i="87"/>
  <c r="J73" i="87"/>
  <c r="K73" i="87"/>
  <c r="I73" i="87"/>
  <c r="J84" i="87"/>
  <c r="K84" i="87"/>
  <c r="I84" i="87"/>
  <c r="J93" i="87"/>
  <c r="K93" i="87"/>
  <c r="I93" i="87"/>
  <c r="J98" i="87"/>
  <c r="I98" i="87"/>
  <c r="K98" i="87"/>
  <c r="J106" i="87"/>
  <c r="K106" i="87"/>
  <c r="I106" i="87"/>
  <c r="J111" i="87"/>
  <c r="K111" i="87"/>
  <c r="I111" i="87"/>
  <c r="J120" i="87"/>
  <c r="I120" i="87"/>
  <c r="K120" i="87"/>
  <c r="J125" i="87"/>
  <c r="K125" i="87"/>
  <c r="I125" i="87"/>
  <c r="J133" i="87"/>
  <c r="K133" i="87"/>
  <c r="I133" i="87"/>
  <c r="J138" i="87"/>
  <c r="K138" i="87"/>
  <c r="I138" i="87"/>
  <c r="J142" i="87"/>
  <c r="K142" i="87"/>
  <c r="I142" i="87"/>
  <c r="J146" i="87"/>
  <c r="K146" i="87"/>
  <c r="I146" i="87"/>
  <c r="J152" i="87"/>
  <c r="J151" i="87" s="1"/>
  <c r="I152" i="87"/>
  <c r="I151" i="87" s="1"/>
  <c r="K152" i="87"/>
  <c r="K151" i="87" s="1"/>
  <c r="J167" i="87"/>
  <c r="I167" i="87"/>
  <c r="K167" i="87"/>
  <c r="J176" i="87"/>
  <c r="K176" i="87"/>
  <c r="I176" i="87"/>
  <c r="J185" i="87"/>
  <c r="K185" i="87"/>
  <c r="I185" i="87"/>
  <c r="J189" i="87"/>
  <c r="I189" i="87"/>
  <c r="K189" i="87"/>
  <c r="J198" i="87"/>
  <c r="K198" i="87"/>
  <c r="I198" i="87"/>
  <c r="J208" i="87"/>
  <c r="K208" i="87"/>
  <c r="I208" i="87"/>
  <c r="J212" i="87"/>
  <c r="K212" i="87"/>
  <c r="I212" i="87"/>
  <c r="J221" i="87"/>
  <c r="I221" i="87"/>
  <c r="K221" i="87"/>
  <c r="J225" i="87"/>
  <c r="I225" i="87"/>
  <c r="K225" i="87"/>
  <c r="J237" i="87"/>
  <c r="I237" i="87"/>
  <c r="K237" i="87"/>
  <c r="J245" i="87"/>
  <c r="I245" i="87"/>
  <c r="K245" i="87"/>
  <c r="J250" i="87"/>
  <c r="K250" i="87"/>
  <c r="I250" i="87"/>
  <c r="J25" i="88"/>
  <c r="I25" i="88"/>
  <c r="J35" i="88"/>
  <c r="I35" i="88"/>
  <c r="J39" i="88"/>
  <c r="I39" i="88"/>
  <c r="J57" i="88"/>
  <c r="I57" i="88"/>
  <c r="J95" i="88"/>
  <c r="I95" i="88"/>
  <c r="J105" i="88"/>
  <c r="I105" i="88"/>
  <c r="J112" i="88"/>
  <c r="I112" i="88"/>
  <c r="J121" i="88"/>
  <c r="I121" i="88"/>
  <c r="J125" i="88"/>
  <c r="I125" i="88"/>
  <c r="J130" i="88"/>
  <c r="I130" i="88"/>
  <c r="J139" i="88"/>
  <c r="I139" i="88"/>
  <c r="J143" i="88"/>
  <c r="I143" i="88"/>
  <c r="J153" i="88"/>
  <c r="I153" i="88"/>
  <c r="J161" i="88"/>
  <c r="I161" i="88"/>
  <c r="J170" i="88"/>
  <c r="I170" i="88"/>
  <c r="J178" i="88"/>
  <c r="I178" i="88"/>
  <c r="J193" i="88"/>
  <c r="I193" i="88"/>
  <c r="J203" i="88"/>
  <c r="I203" i="88"/>
  <c r="J208" i="88"/>
  <c r="I208" i="88"/>
  <c r="J216" i="88"/>
  <c r="I216" i="88"/>
  <c r="H221" i="88"/>
  <c r="J221" i="88"/>
  <c r="I221" i="88"/>
  <c r="J230" i="88"/>
  <c r="I230" i="88"/>
  <c r="H239" i="88"/>
  <c r="J239" i="88"/>
  <c r="I239" i="88"/>
  <c r="H248" i="88"/>
  <c r="J248" i="88"/>
  <c r="I248" i="88"/>
  <c r="H252" i="88"/>
  <c r="J252" i="88"/>
  <c r="I252" i="88"/>
  <c r="H256" i="88"/>
  <c r="J256" i="88"/>
  <c r="I256" i="88"/>
  <c r="J264" i="88"/>
  <c r="I264" i="88"/>
  <c r="J268" i="88"/>
  <c r="I268" i="88"/>
  <c r="J272" i="88"/>
  <c r="I272" i="88"/>
  <c r="J282" i="88"/>
  <c r="I282" i="88"/>
  <c r="J286" i="88"/>
  <c r="I286" i="88"/>
  <c r="K40" i="108"/>
  <c r="K32" i="108" s="1"/>
  <c r="G10" i="83"/>
  <c r="J10" i="83"/>
  <c r="I10" i="83"/>
  <c r="H10" i="83"/>
  <c r="G18" i="83"/>
  <c r="J18" i="83"/>
  <c r="I18" i="83"/>
  <c r="H18" i="83"/>
  <c r="G28" i="83"/>
  <c r="J28" i="83"/>
  <c r="I28" i="83"/>
  <c r="H28" i="83"/>
  <c r="G58" i="83"/>
  <c r="J58" i="83"/>
  <c r="I58" i="83"/>
  <c r="H58" i="83"/>
  <c r="G70" i="83"/>
  <c r="J70" i="83"/>
  <c r="I70" i="83"/>
  <c r="H70" i="83"/>
  <c r="G74" i="83"/>
  <c r="J74" i="83"/>
  <c r="I74" i="83"/>
  <c r="H74" i="83"/>
  <c r="G84" i="83"/>
  <c r="J84" i="83"/>
  <c r="I84" i="83"/>
  <c r="H84" i="83"/>
  <c r="G96" i="83"/>
  <c r="G94" i="83" s="1"/>
  <c r="J96" i="83"/>
  <c r="I96" i="83"/>
  <c r="H96" i="83"/>
  <c r="G100" i="83"/>
  <c r="J100" i="83"/>
  <c r="I100" i="83"/>
  <c r="H100" i="83"/>
  <c r="G109" i="83"/>
  <c r="J109" i="83"/>
  <c r="I109" i="83"/>
  <c r="H109" i="83"/>
  <c r="G118" i="83"/>
  <c r="G116" i="83" s="1"/>
  <c r="J118" i="83"/>
  <c r="I118" i="83"/>
  <c r="H118" i="83"/>
  <c r="G122" i="83"/>
  <c r="J122" i="83"/>
  <c r="I122" i="83"/>
  <c r="H122" i="83"/>
  <c r="G132" i="83"/>
  <c r="J132" i="83"/>
  <c r="I132" i="83"/>
  <c r="H132" i="83"/>
  <c r="G136" i="83"/>
  <c r="J136" i="83"/>
  <c r="I136" i="83"/>
  <c r="H136" i="83"/>
  <c r="G140" i="83"/>
  <c r="J140" i="83"/>
  <c r="I140" i="83"/>
  <c r="H140" i="83"/>
  <c r="G149" i="83"/>
  <c r="J149" i="83"/>
  <c r="I149" i="83"/>
  <c r="H149" i="83"/>
  <c r="G153" i="83"/>
  <c r="J153" i="83"/>
  <c r="I153" i="83"/>
  <c r="H153" i="83"/>
  <c r="G158" i="83"/>
  <c r="J158" i="83"/>
  <c r="I158" i="83"/>
  <c r="H158" i="83"/>
  <c r="G184" i="83"/>
  <c r="J184" i="83"/>
  <c r="I184" i="83"/>
  <c r="H184" i="83"/>
  <c r="G188" i="83"/>
  <c r="J188" i="83"/>
  <c r="I188" i="83"/>
  <c r="H188" i="83"/>
  <c r="G197" i="83"/>
  <c r="J197" i="83"/>
  <c r="I197" i="83"/>
  <c r="H197" i="83"/>
  <c r="G202" i="83"/>
  <c r="J202" i="83"/>
  <c r="I202" i="83"/>
  <c r="H202" i="83"/>
  <c r="G210" i="83"/>
  <c r="J210" i="83"/>
  <c r="I210" i="83"/>
  <c r="H210" i="83"/>
  <c r="G220" i="83"/>
  <c r="J220" i="83"/>
  <c r="I220" i="83"/>
  <c r="H220" i="83"/>
  <c r="G224" i="83"/>
  <c r="J224" i="83"/>
  <c r="I224" i="83"/>
  <c r="H224" i="83"/>
  <c r="G233" i="83"/>
  <c r="J233" i="83"/>
  <c r="I233" i="83"/>
  <c r="H233" i="83"/>
  <c r="G237" i="83"/>
  <c r="J237" i="83"/>
  <c r="I237" i="83"/>
  <c r="H237" i="83"/>
  <c r="G244" i="83"/>
  <c r="J244" i="83"/>
  <c r="I244" i="83"/>
  <c r="H244" i="83"/>
  <c r="G253" i="83"/>
  <c r="J253" i="83"/>
  <c r="I253" i="83"/>
  <c r="H253" i="83"/>
  <c r="G257" i="83"/>
  <c r="J257" i="83"/>
  <c r="I257" i="83"/>
  <c r="H257" i="83"/>
  <c r="J263" i="83"/>
  <c r="I263" i="83"/>
  <c r="H263" i="83"/>
  <c r="J267" i="83"/>
  <c r="I267" i="83"/>
  <c r="H267" i="83"/>
  <c r="K18" i="83"/>
  <c r="K73" i="83"/>
  <c r="K56" i="84"/>
  <c r="K200" i="84"/>
  <c r="K79" i="86"/>
  <c r="K45" i="86"/>
  <c r="K40" i="86" s="1"/>
  <c r="J9" i="87"/>
  <c r="I9" i="87"/>
  <c r="K9" i="87"/>
  <c r="J13" i="87"/>
  <c r="K13" i="87"/>
  <c r="I13" i="87"/>
  <c r="J22" i="87"/>
  <c r="I22" i="87"/>
  <c r="K22" i="87"/>
  <c r="J31" i="87"/>
  <c r="K31" i="87"/>
  <c r="I31" i="87"/>
  <c r="J38" i="87"/>
  <c r="K38" i="87"/>
  <c r="I38" i="87"/>
  <c r="J43" i="87"/>
  <c r="K43" i="87"/>
  <c r="I43" i="87"/>
  <c r="J59" i="87"/>
  <c r="K59" i="87"/>
  <c r="I59" i="87"/>
  <c r="J69" i="87"/>
  <c r="K69" i="87"/>
  <c r="I69" i="87"/>
  <c r="J80" i="87"/>
  <c r="I80" i="87"/>
  <c r="K80" i="87"/>
  <c r="J85" i="87"/>
  <c r="I85" i="87"/>
  <c r="K85" i="87"/>
  <c r="J94" i="87"/>
  <c r="K94" i="87"/>
  <c r="I94" i="87"/>
  <c r="J99" i="87"/>
  <c r="I99" i="87"/>
  <c r="K99" i="87"/>
  <c r="J107" i="87"/>
  <c r="I107" i="87"/>
  <c r="K107" i="87"/>
  <c r="J112" i="87"/>
  <c r="K112" i="87"/>
  <c r="I112" i="87"/>
  <c r="J121" i="87"/>
  <c r="K121" i="87"/>
  <c r="I121" i="87"/>
  <c r="J126" i="87"/>
  <c r="K126" i="87"/>
  <c r="I126" i="87"/>
  <c r="J134" i="87"/>
  <c r="K134" i="87"/>
  <c r="I134" i="87"/>
  <c r="J139" i="87"/>
  <c r="K139" i="87"/>
  <c r="I139" i="87"/>
  <c r="J147" i="87"/>
  <c r="I147" i="87"/>
  <c r="K147" i="87"/>
  <c r="J169" i="87"/>
  <c r="K169" i="87"/>
  <c r="I169" i="87"/>
  <c r="J173" i="87"/>
  <c r="I173" i="87"/>
  <c r="K173" i="87"/>
  <c r="J182" i="87"/>
  <c r="K182" i="87"/>
  <c r="I182" i="87"/>
  <c r="J186" i="87"/>
  <c r="K186" i="87"/>
  <c r="I186" i="87"/>
  <c r="J195" i="87"/>
  <c r="K195" i="87"/>
  <c r="I195" i="87"/>
  <c r="J199" i="87"/>
  <c r="K199" i="87"/>
  <c r="I199" i="87"/>
  <c r="J209" i="87"/>
  <c r="K209" i="87"/>
  <c r="I209" i="87"/>
  <c r="J213" i="87"/>
  <c r="K213" i="87"/>
  <c r="I213" i="87"/>
  <c r="J222" i="87"/>
  <c r="K222" i="87"/>
  <c r="I222" i="87"/>
  <c r="J226" i="87"/>
  <c r="K226" i="87"/>
  <c r="I226" i="87"/>
  <c r="J238" i="87"/>
  <c r="K238" i="87"/>
  <c r="I238" i="87"/>
  <c r="J246" i="87"/>
  <c r="K246" i="87"/>
  <c r="I246" i="87"/>
  <c r="J252" i="87"/>
  <c r="I252" i="87"/>
  <c r="K252" i="87"/>
  <c r="K35" i="88"/>
  <c r="K30" i="88" s="1"/>
  <c r="K105" i="88"/>
  <c r="K130" i="88"/>
  <c r="K282" i="88"/>
  <c r="J22" i="88"/>
  <c r="I22" i="88"/>
  <c r="J36" i="88"/>
  <c r="I36" i="88"/>
  <c r="J58" i="88"/>
  <c r="I58" i="88"/>
  <c r="J86" i="88"/>
  <c r="I86" i="88"/>
  <c r="J96" i="88"/>
  <c r="I96" i="88"/>
  <c r="J101" i="88"/>
  <c r="I101" i="88"/>
  <c r="J113" i="88"/>
  <c r="I113" i="88"/>
  <c r="J122" i="88"/>
  <c r="I122" i="88"/>
  <c r="J126" i="88"/>
  <c r="I126" i="88"/>
  <c r="J135" i="88"/>
  <c r="I135" i="88"/>
  <c r="H144" i="88"/>
  <c r="J144" i="88"/>
  <c r="I144" i="88"/>
  <c r="J154" i="88"/>
  <c r="I154" i="88"/>
  <c r="J158" i="88"/>
  <c r="I158" i="88"/>
  <c r="J166" i="88"/>
  <c r="I166" i="88"/>
  <c r="H171" i="88"/>
  <c r="J171" i="88"/>
  <c r="I171" i="88"/>
  <c r="H180" i="88"/>
  <c r="J180" i="88"/>
  <c r="I180" i="88"/>
  <c r="H195" i="88"/>
  <c r="J195" i="88"/>
  <c r="I195" i="88"/>
  <c r="H200" i="88"/>
  <c r="J200" i="88"/>
  <c r="I200" i="88"/>
  <c r="H209" i="88"/>
  <c r="J209" i="88"/>
  <c r="I209" i="88"/>
  <c r="H213" i="88"/>
  <c r="J213" i="88"/>
  <c r="I213" i="88"/>
  <c r="J222" i="88"/>
  <c r="I222" i="88"/>
  <c r="J226" i="88"/>
  <c r="I226" i="88"/>
  <c r="J231" i="88"/>
  <c r="I231" i="88"/>
  <c r="J240" i="88"/>
  <c r="I240" i="88"/>
  <c r="J244" i="88"/>
  <c r="I244" i="88"/>
  <c r="J249" i="88"/>
  <c r="I249" i="88"/>
  <c r="J260" i="88"/>
  <c r="I260" i="88"/>
  <c r="J265" i="88"/>
  <c r="I265" i="88"/>
  <c r="J269" i="88"/>
  <c r="I269" i="88"/>
  <c r="J273" i="88"/>
  <c r="I273" i="88"/>
  <c r="J278" i="88"/>
  <c r="I278" i="88"/>
  <c r="J283" i="88"/>
  <c r="I283" i="88"/>
  <c r="J11" i="83"/>
  <c r="I11" i="83"/>
  <c r="H11" i="83"/>
  <c r="J19" i="83"/>
  <c r="I19" i="83"/>
  <c r="H19" i="83"/>
  <c r="G29" i="83"/>
  <c r="J29" i="83"/>
  <c r="I29" i="83"/>
  <c r="H29" i="83"/>
  <c r="G59" i="83"/>
  <c r="J59" i="83"/>
  <c r="I59" i="83"/>
  <c r="H59" i="83"/>
  <c r="J71" i="83"/>
  <c r="I71" i="83"/>
  <c r="H71" i="83"/>
  <c r="J75" i="83"/>
  <c r="I75" i="83"/>
  <c r="H75" i="83"/>
  <c r="G81" i="83"/>
  <c r="J81" i="83"/>
  <c r="I81" i="83"/>
  <c r="H81" i="83"/>
  <c r="G92" i="83"/>
  <c r="J92" i="83"/>
  <c r="I92" i="83"/>
  <c r="H92" i="83"/>
  <c r="G97" i="83"/>
  <c r="J97" i="83"/>
  <c r="I97" i="83"/>
  <c r="H97" i="83"/>
  <c r="G106" i="83"/>
  <c r="J106" i="83"/>
  <c r="I106" i="83"/>
  <c r="H106" i="83"/>
  <c r="G110" i="83"/>
  <c r="J110" i="83"/>
  <c r="I110" i="83"/>
  <c r="H110" i="83"/>
  <c r="G119" i="83"/>
  <c r="J119" i="83"/>
  <c r="I119" i="83"/>
  <c r="H119" i="83"/>
  <c r="G123" i="83"/>
  <c r="J123" i="83"/>
  <c r="I123" i="83"/>
  <c r="H123" i="83"/>
  <c r="G133" i="83"/>
  <c r="J133" i="83"/>
  <c r="I133" i="83"/>
  <c r="H133" i="83"/>
  <c r="G141" i="83"/>
  <c r="J141" i="83"/>
  <c r="I141" i="83"/>
  <c r="H141" i="83"/>
  <c r="G146" i="83"/>
  <c r="J146" i="83"/>
  <c r="I146" i="83"/>
  <c r="H146" i="83"/>
  <c r="G154" i="83"/>
  <c r="J154" i="83"/>
  <c r="I154" i="83"/>
  <c r="H154" i="83"/>
  <c r="G181" i="83"/>
  <c r="J181" i="83"/>
  <c r="I181" i="83"/>
  <c r="H181" i="83"/>
  <c r="G185" i="83"/>
  <c r="J185" i="83"/>
  <c r="I185" i="83"/>
  <c r="H185" i="83"/>
  <c r="G194" i="83"/>
  <c r="J194" i="83"/>
  <c r="I194" i="83"/>
  <c r="H194" i="83"/>
  <c r="G198" i="83"/>
  <c r="J198" i="83"/>
  <c r="I198" i="83"/>
  <c r="H198" i="83"/>
  <c r="J203" i="83"/>
  <c r="I203" i="83"/>
  <c r="H203" i="83"/>
  <c r="J207" i="83"/>
  <c r="I207" i="83"/>
  <c r="H207" i="83"/>
  <c r="G217" i="83"/>
  <c r="J217" i="83"/>
  <c r="I217" i="83"/>
  <c r="H217" i="83"/>
  <c r="G221" i="83"/>
  <c r="J221" i="83"/>
  <c r="I221" i="83"/>
  <c r="H221" i="83"/>
  <c r="G225" i="83"/>
  <c r="J225" i="83"/>
  <c r="I225" i="83"/>
  <c r="H225" i="83"/>
  <c r="G234" i="83"/>
  <c r="J234" i="83"/>
  <c r="I234" i="83"/>
  <c r="H234" i="83"/>
  <c r="G238" i="83"/>
  <c r="J238" i="83"/>
  <c r="I238" i="83"/>
  <c r="H238" i="83"/>
  <c r="G246" i="83"/>
  <c r="J246" i="83"/>
  <c r="I246" i="83"/>
  <c r="H246" i="83"/>
  <c r="G250" i="83"/>
  <c r="J250" i="83"/>
  <c r="I250" i="83"/>
  <c r="H250" i="83"/>
  <c r="J259" i="83"/>
  <c r="I259" i="83"/>
  <c r="H259" i="83"/>
  <c r="J264" i="83"/>
  <c r="I264" i="83"/>
  <c r="H264" i="83"/>
  <c r="J268" i="83"/>
  <c r="I268" i="83"/>
  <c r="H268" i="83"/>
  <c r="K158" i="83"/>
  <c r="K221" i="83"/>
  <c r="K233" i="83"/>
  <c r="K238" i="83"/>
  <c r="K53" i="84"/>
  <c r="K149" i="86"/>
  <c r="K147" i="86" s="1"/>
  <c r="K37" i="81"/>
  <c r="G60" i="78"/>
  <c r="K74" i="108"/>
  <c r="G12" i="83"/>
  <c r="J12" i="83"/>
  <c r="I12" i="83"/>
  <c r="H12" i="83"/>
  <c r="G16" i="83"/>
  <c r="J16" i="83"/>
  <c r="I16" i="83"/>
  <c r="H16" i="83"/>
  <c r="G21" i="83"/>
  <c r="J21" i="83"/>
  <c r="I21" i="83"/>
  <c r="H21" i="83"/>
  <c r="G26" i="83"/>
  <c r="J26" i="83"/>
  <c r="I26" i="83"/>
  <c r="H26" i="83"/>
  <c r="G30" i="83"/>
  <c r="J30" i="83"/>
  <c r="I30" i="83"/>
  <c r="H30" i="83"/>
  <c r="G36" i="83"/>
  <c r="J36" i="83"/>
  <c r="I36" i="83"/>
  <c r="H36" i="83"/>
  <c r="G67" i="83"/>
  <c r="H67" i="83"/>
  <c r="G72" i="83"/>
  <c r="J72" i="83"/>
  <c r="I72" i="83"/>
  <c r="H72" i="83"/>
  <c r="G77" i="83"/>
  <c r="J77" i="83"/>
  <c r="I77" i="83"/>
  <c r="H77" i="83"/>
  <c r="G82" i="83"/>
  <c r="J82" i="83"/>
  <c r="I82" i="83"/>
  <c r="H82" i="83"/>
  <c r="G88" i="83"/>
  <c r="J88" i="83"/>
  <c r="I88" i="83"/>
  <c r="H88" i="83"/>
  <c r="G93" i="83"/>
  <c r="J93" i="83"/>
  <c r="I93" i="83"/>
  <c r="H93" i="83"/>
  <c r="G98" i="83"/>
  <c r="J98" i="83"/>
  <c r="I98" i="83"/>
  <c r="H98" i="83"/>
  <c r="G102" i="83"/>
  <c r="J102" i="83"/>
  <c r="I102" i="83"/>
  <c r="H102" i="83"/>
  <c r="G107" i="83"/>
  <c r="J107" i="83"/>
  <c r="I107" i="83"/>
  <c r="H107" i="83"/>
  <c r="G111" i="83"/>
  <c r="J111" i="83"/>
  <c r="I111" i="83"/>
  <c r="H111" i="83"/>
  <c r="G115" i="83"/>
  <c r="J115" i="83"/>
  <c r="I115" i="83"/>
  <c r="H115" i="83"/>
  <c r="G120" i="83"/>
  <c r="J120" i="83"/>
  <c r="I120" i="83"/>
  <c r="H120" i="83"/>
  <c r="G124" i="83"/>
  <c r="J124" i="83"/>
  <c r="I124" i="83"/>
  <c r="H124" i="83"/>
  <c r="G129" i="83"/>
  <c r="J129" i="83"/>
  <c r="I129" i="83"/>
  <c r="H129" i="83"/>
  <c r="G134" i="83"/>
  <c r="J134" i="83"/>
  <c r="I134" i="83"/>
  <c r="H134" i="83"/>
  <c r="G138" i="83"/>
  <c r="J138" i="83"/>
  <c r="I138" i="83"/>
  <c r="H138" i="83"/>
  <c r="G142" i="83"/>
  <c r="J142" i="83"/>
  <c r="I142" i="83"/>
  <c r="H142" i="83"/>
  <c r="J147" i="83"/>
  <c r="I147" i="83"/>
  <c r="H147" i="83"/>
  <c r="J151" i="83"/>
  <c r="I151" i="83"/>
  <c r="H151" i="83"/>
  <c r="J155" i="83"/>
  <c r="I155" i="83"/>
  <c r="H155" i="83"/>
  <c r="G161" i="83"/>
  <c r="J161" i="83"/>
  <c r="I161" i="83"/>
  <c r="H161" i="83"/>
  <c r="G177" i="83"/>
  <c r="J177" i="83"/>
  <c r="I177" i="83"/>
  <c r="H177" i="83"/>
  <c r="G182" i="83"/>
  <c r="J182" i="83"/>
  <c r="I182" i="83"/>
  <c r="H182" i="83"/>
  <c r="G186" i="83"/>
  <c r="J186" i="83"/>
  <c r="I186" i="83"/>
  <c r="H186" i="83"/>
  <c r="J191" i="83"/>
  <c r="I191" i="83"/>
  <c r="H191" i="83"/>
  <c r="J195" i="83"/>
  <c r="I195" i="83"/>
  <c r="H195" i="83"/>
  <c r="J199" i="83"/>
  <c r="I199" i="83"/>
  <c r="H199" i="83"/>
  <c r="G204" i="83"/>
  <c r="J204" i="83"/>
  <c r="I204" i="83"/>
  <c r="H204" i="83"/>
  <c r="G208" i="83"/>
  <c r="J208" i="83"/>
  <c r="I208" i="83"/>
  <c r="H208" i="83"/>
  <c r="G213" i="83"/>
  <c r="J213" i="83"/>
  <c r="I213" i="83"/>
  <c r="H213" i="83"/>
  <c r="G218" i="83"/>
  <c r="J218" i="83"/>
  <c r="I218" i="83"/>
  <c r="H218" i="83"/>
  <c r="G222" i="83"/>
  <c r="J222" i="83"/>
  <c r="I222" i="83"/>
  <c r="H222" i="83"/>
  <c r="G226" i="83"/>
  <c r="J226" i="83"/>
  <c r="I226" i="83"/>
  <c r="H226" i="83"/>
  <c r="J231" i="83"/>
  <c r="I231" i="83"/>
  <c r="H231" i="83"/>
  <c r="J235" i="83"/>
  <c r="I235" i="83"/>
  <c r="H235" i="83"/>
  <c r="G242" i="83"/>
  <c r="J242" i="83"/>
  <c r="I242" i="83"/>
  <c r="H242" i="83"/>
  <c r="J247" i="83"/>
  <c r="I247" i="83"/>
  <c r="H247" i="83"/>
  <c r="J251" i="83"/>
  <c r="I251" i="83"/>
  <c r="H251" i="83"/>
  <c r="J255" i="83"/>
  <c r="I255" i="83"/>
  <c r="H255" i="83"/>
  <c r="G260" i="83"/>
  <c r="J260" i="83"/>
  <c r="I260" i="83"/>
  <c r="H260" i="83"/>
  <c r="G265" i="83"/>
  <c r="J265" i="83"/>
  <c r="I265" i="83"/>
  <c r="H265" i="83"/>
  <c r="K10" i="83"/>
  <c r="K29" i="83"/>
  <c r="K70" i="83"/>
  <c r="K77" i="83"/>
  <c r="K134" i="83"/>
  <c r="K140" i="83"/>
  <c r="K146" i="83"/>
  <c r="K186" i="83"/>
  <c r="K217" i="83"/>
  <c r="K222" i="83"/>
  <c r="K234" i="83"/>
  <c r="K246" i="83"/>
  <c r="K260" i="83"/>
  <c r="K33" i="84"/>
  <c r="K69" i="84"/>
  <c r="K70" i="86"/>
  <c r="K95" i="86"/>
  <c r="K117" i="86"/>
  <c r="K135" i="86"/>
  <c r="K6" i="81"/>
  <c r="K50" i="81"/>
  <c r="K53" i="81"/>
  <c r="K70" i="81"/>
  <c r="K76" i="81"/>
  <c r="K164" i="81"/>
  <c r="K186" i="81"/>
  <c r="K247" i="81"/>
  <c r="J7" i="87"/>
  <c r="K7" i="87"/>
  <c r="I7" i="87"/>
  <c r="J11" i="87"/>
  <c r="K11" i="87"/>
  <c r="I11" i="87"/>
  <c r="J15" i="87"/>
  <c r="I15" i="87"/>
  <c r="K15" i="87"/>
  <c r="J19" i="87"/>
  <c r="I19" i="87"/>
  <c r="K19" i="87"/>
  <c r="J25" i="87"/>
  <c r="K25" i="87"/>
  <c r="I25" i="87"/>
  <c r="J29" i="87"/>
  <c r="K29" i="87"/>
  <c r="I29" i="87"/>
  <c r="J41" i="87"/>
  <c r="K41" i="87"/>
  <c r="I41" i="87"/>
  <c r="I46" i="87"/>
  <c r="I45" i="87" s="1"/>
  <c r="J51" i="87"/>
  <c r="K51" i="87"/>
  <c r="I51" i="87"/>
  <c r="J62" i="87"/>
  <c r="I62" i="87"/>
  <c r="K62" i="87"/>
  <c r="J66" i="87"/>
  <c r="K66" i="87"/>
  <c r="I66" i="87"/>
  <c r="J71" i="87"/>
  <c r="K71" i="87"/>
  <c r="I71" i="87"/>
  <c r="J76" i="87"/>
  <c r="I76" i="87"/>
  <c r="K76" i="87"/>
  <c r="J83" i="87"/>
  <c r="K83" i="87"/>
  <c r="I83" i="87"/>
  <c r="J88" i="87"/>
  <c r="I88" i="87"/>
  <c r="K88" i="87"/>
  <c r="J92" i="87"/>
  <c r="I92" i="87"/>
  <c r="K92" i="87"/>
  <c r="J96" i="87"/>
  <c r="K96" i="87"/>
  <c r="I96" i="87"/>
  <c r="J101" i="87"/>
  <c r="K101" i="87"/>
  <c r="I101" i="87"/>
  <c r="J105" i="87"/>
  <c r="K105" i="87"/>
  <c r="I105" i="87"/>
  <c r="J110" i="87"/>
  <c r="I110" i="87"/>
  <c r="K110" i="87"/>
  <c r="J114" i="87"/>
  <c r="I114" i="87"/>
  <c r="K114" i="87"/>
  <c r="J118" i="87"/>
  <c r="K118" i="87"/>
  <c r="I118" i="87"/>
  <c r="J124" i="87"/>
  <c r="I124" i="87"/>
  <c r="K124" i="87"/>
  <c r="J128" i="87"/>
  <c r="K128" i="87"/>
  <c r="I128" i="87"/>
  <c r="J132" i="87"/>
  <c r="I132" i="87"/>
  <c r="K132" i="87"/>
  <c r="J136" i="87"/>
  <c r="K136" i="87"/>
  <c r="I136" i="87"/>
  <c r="J141" i="87"/>
  <c r="K141" i="87"/>
  <c r="I141" i="87"/>
  <c r="J145" i="87"/>
  <c r="K145" i="87"/>
  <c r="I145" i="87"/>
  <c r="J171" i="87"/>
  <c r="K171" i="87"/>
  <c r="I171" i="87"/>
  <c r="J175" i="87"/>
  <c r="K175" i="87"/>
  <c r="I175" i="87"/>
  <c r="J180" i="87"/>
  <c r="K180" i="87"/>
  <c r="I180" i="87"/>
  <c r="J184" i="87"/>
  <c r="K184" i="87"/>
  <c r="I184" i="87"/>
  <c r="J188" i="87"/>
  <c r="K188" i="87"/>
  <c r="I188" i="87"/>
  <c r="J193" i="87"/>
  <c r="K193" i="87"/>
  <c r="I193" i="87"/>
  <c r="J197" i="87"/>
  <c r="K197" i="87"/>
  <c r="I197" i="87"/>
  <c r="J202" i="87"/>
  <c r="I202" i="87"/>
  <c r="K202" i="87"/>
  <c r="J207" i="87"/>
  <c r="K207" i="87"/>
  <c r="I207" i="87"/>
  <c r="J211" i="87"/>
  <c r="I211" i="87"/>
  <c r="K211" i="87"/>
  <c r="J215" i="87"/>
  <c r="K215" i="87"/>
  <c r="I215" i="87"/>
  <c r="J220" i="87"/>
  <c r="K220" i="87"/>
  <c r="I220" i="87"/>
  <c r="J224" i="87"/>
  <c r="K224" i="87"/>
  <c r="I224" i="87"/>
  <c r="J228" i="87"/>
  <c r="K228" i="87"/>
  <c r="I228" i="87"/>
  <c r="J236" i="87"/>
  <c r="I236" i="87"/>
  <c r="K236" i="87"/>
  <c r="J240" i="87"/>
  <c r="I240" i="87"/>
  <c r="K240" i="87"/>
  <c r="J244" i="87"/>
  <c r="K244" i="87"/>
  <c r="I244" i="87"/>
  <c r="J249" i="87"/>
  <c r="K249" i="87"/>
  <c r="I249" i="87"/>
  <c r="I248" i="87" s="1"/>
  <c r="J254" i="87"/>
  <c r="I254" i="87"/>
  <c r="K254" i="87"/>
  <c r="J258" i="87"/>
  <c r="K258" i="87"/>
  <c r="I258" i="87"/>
  <c r="K86" i="88"/>
  <c r="K153" i="88"/>
  <c r="K161" i="88"/>
  <c r="K178" i="88"/>
  <c r="K222" i="88"/>
  <c r="K264" i="88"/>
  <c r="J24" i="88"/>
  <c r="I24" i="88"/>
  <c r="J29" i="88"/>
  <c r="I29" i="88"/>
  <c r="H38" i="88"/>
  <c r="J38" i="88"/>
  <c r="I38" i="88"/>
  <c r="J66" i="88"/>
  <c r="I66" i="88"/>
  <c r="J78" i="88"/>
  <c r="I78" i="88"/>
  <c r="J84" i="88"/>
  <c r="I84" i="88"/>
  <c r="J94" i="88"/>
  <c r="I94" i="88"/>
  <c r="J99" i="88"/>
  <c r="I99" i="88"/>
  <c r="J104" i="88"/>
  <c r="I104" i="88"/>
  <c r="J110" i="88"/>
  <c r="I110" i="88"/>
  <c r="J115" i="88"/>
  <c r="I115" i="88"/>
  <c r="J120" i="88"/>
  <c r="I120" i="88"/>
  <c r="J124" i="88"/>
  <c r="I124" i="88"/>
  <c r="J129" i="88"/>
  <c r="I129" i="88"/>
  <c r="J133" i="88"/>
  <c r="I133" i="88"/>
  <c r="J137" i="88"/>
  <c r="I137" i="88"/>
  <c r="J142" i="88"/>
  <c r="I142" i="88"/>
  <c r="J146" i="88"/>
  <c r="I146" i="88"/>
  <c r="J151" i="88"/>
  <c r="I151" i="88"/>
  <c r="J156" i="88"/>
  <c r="I156" i="88"/>
  <c r="J160" i="88"/>
  <c r="I160" i="88"/>
  <c r="J164" i="88"/>
  <c r="I164" i="88"/>
  <c r="J169" i="88"/>
  <c r="I169" i="88"/>
  <c r="J173" i="88"/>
  <c r="I173" i="88"/>
  <c r="J177" i="88"/>
  <c r="I177" i="88"/>
  <c r="J183" i="88"/>
  <c r="I183" i="88"/>
  <c r="J192" i="88"/>
  <c r="I192" i="88"/>
  <c r="J198" i="88"/>
  <c r="I198" i="88"/>
  <c r="J202" i="88"/>
  <c r="I202" i="88"/>
  <c r="J206" i="88"/>
  <c r="I206" i="88"/>
  <c r="J211" i="88"/>
  <c r="I211" i="88"/>
  <c r="J215" i="88"/>
  <c r="I215" i="88"/>
  <c r="J220" i="88"/>
  <c r="I220" i="88"/>
  <c r="J224" i="88"/>
  <c r="I224" i="88"/>
  <c r="J228" i="88"/>
  <c r="I228" i="88"/>
  <c r="J234" i="88"/>
  <c r="I234" i="88"/>
  <c r="J238" i="88"/>
  <c r="I238" i="88"/>
  <c r="J242" i="88"/>
  <c r="I242" i="88"/>
  <c r="J247" i="88"/>
  <c r="I247" i="88"/>
  <c r="J251" i="88"/>
  <c r="I251" i="88"/>
  <c r="J255" i="88"/>
  <c r="I255" i="88"/>
  <c r="J262" i="88"/>
  <c r="I262" i="88"/>
  <c r="H267" i="88"/>
  <c r="J267" i="88"/>
  <c r="I267" i="88"/>
  <c r="H271" i="88"/>
  <c r="J271" i="88"/>
  <c r="I271" i="88"/>
  <c r="H275" i="88"/>
  <c r="J275" i="88"/>
  <c r="I275" i="88"/>
  <c r="H281" i="88"/>
  <c r="J281" i="88"/>
  <c r="I281" i="88"/>
  <c r="H285" i="88"/>
  <c r="J285" i="88"/>
  <c r="I285" i="88"/>
  <c r="G9" i="83"/>
  <c r="J9" i="83"/>
  <c r="I9" i="83"/>
  <c r="H9" i="83"/>
  <c r="G17" i="83"/>
  <c r="J17" i="83"/>
  <c r="I17" i="83"/>
  <c r="H17" i="83"/>
  <c r="J27" i="83"/>
  <c r="I27" i="83"/>
  <c r="H27" i="83"/>
  <c r="J31" i="83"/>
  <c r="I31" i="83"/>
  <c r="H31" i="83"/>
  <c r="G38" i="83"/>
  <c r="J38" i="83"/>
  <c r="I38" i="83"/>
  <c r="H38" i="83"/>
  <c r="G78" i="83"/>
  <c r="J78" i="83"/>
  <c r="I78" i="83"/>
  <c r="H78" i="83"/>
  <c r="G95" i="83"/>
  <c r="J95" i="83"/>
  <c r="I95" i="83"/>
  <c r="H95" i="83"/>
  <c r="G103" i="83"/>
  <c r="J103" i="83"/>
  <c r="I103" i="83"/>
  <c r="H103" i="83"/>
  <c r="G117" i="83"/>
  <c r="J117" i="83"/>
  <c r="I117" i="83"/>
  <c r="H117" i="83"/>
  <c r="G125" i="83"/>
  <c r="J125" i="83"/>
  <c r="I125" i="83"/>
  <c r="H125" i="83"/>
  <c r="J139" i="83"/>
  <c r="I139" i="83"/>
  <c r="H139" i="83"/>
  <c r="G152" i="83"/>
  <c r="J152" i="83"/>
  <c r="I152" i="83"/>
  <c r="H152" i="83"/>
  <c r="G162" i="83"/>
  <c r="J162" i="83"/>
  <c r="I162" i="83"/>
  <c r="H162" i="83"/>
  <c r="J187" i="83"/>
  <c r="I187" i="83"/>
  <c r="H187" i="83"/>
  <c r="G196" i="83"/>
  <c r="J196" i="83"/>
  <c r="I196" i="83"/>
  <c r="H196" i="83"/>
  <c r="G209" i="83"/>
  <c r="J209" i="83"/>
  <c r="I209" i="83"/>
  <c r="H209" i="83"/>
  <c r="J219" i="83"/>
  <c r="I219" i="83"/>
  <c r="H219" i="83"/>
  <c r="J227" i="83"/>
  <c r="I227" i="83"/>
  <c r="H227" i="83"/>
  <c r="J243" i="83"/>
  <c r="I243" i="83"/>
  <c r="H243" i="83"/>
  <c r="G256" i="83"/>
  <c r="J256" i="83"/>
  <c r="I256" i="83"/>
  <c r="H256" i="83"/>
  <c r="K211" i="83"/>
  <c r="K109" i="84"/>
  <c r="K214" i="81"/>
  <c r="J8" i="87"/>
  <c r="K8" i="87"/>
  <c r="I8" i="87"/>
  <c r="J21" i="87"/>
  <c r="K21" i="87"/>
  <c r="I21" i="87"/>
  <c r="J30" i="87"/>
  <c r="K30" i="87"/>
  <c r="I30" i="87"/>
  <c r="J42" i="87"/>
  <c r="I42" i="87"/>
  <c r="K42" i="87"/>
  <c r="J52" i="87"/>
  <c r="I52" i="87"/>
  <c r="K52" i="87"/>
  <c r="J63" i="87"/>
  <c r="I63" i="87"/>
  <c r="K63" i="87"/>
  <c r="J79" i="87"/>
  <c r="K79" i="87"/>
  <c r="I79" i="87"/>
  <c r="J89" i="87"/>
  <c r="K89" i="87"/>
  <c r="I89" i="87"/>
  <c r="J102" i="87"/>
  <c r="K102" i="87"/>
  <c r="I102" i="87"/>
  <c r="J115" i="87"/>
  <c r="I115" i="87"/>
  <c r="K115" i="87"/>
  <c r="J129" i="87"/>
  <c r="K129" i="87"/>
  <c r="I129" i="87"/>
  <c r="J172" i="87"/>
  <c r="K172" i="87"/>
  <c r="I172" i="87"/>
  <c r="J181" i="87"/>
  <c r="K181" i="87"/>
  <c r="I181" i="87"/>
  <c r="J194" i="87"/>
  <c r="I194" i="87"/>
  <c r="K194" i="87"/>
  <c r="J203" i="87"/>
  <c r="K203" i="87"/>
  <c r="I203" i="87"/>
  <c r="J216" i="87"/>
  <c r="K216" i="87"/>
  <c r="I216" i="87"/>
  <c r="J232" i="87"/>
  <c r="K232" i="87"/>
  <c r="I232" i="87"/>
  <c r="J241" i="87"/>
  <c r="K241" i="87"/>
  <c r="I241" i="87"/>
  <c r="J255" i="87"/>
  <c r="K255" i="87"/>
  <c r="I255" i="87"/>
  <c r="H85" i="88"/>
  <c r="J85" i="88"/>
  <c r="I85" i="88"/>
  <c r="J100" i="88"/>
  <c r="I100" i="88"/>
  <c r="J117" i="88"/>
  <c r="I117" i="88"/>
  <c r="J134" i="88"/>
  <c r="I134" i="88"/>
  <c r="J147" i="88"/>
  <c r="I147" i="88"/>
  <c r="J157" i="88"/>
  <c r="I157" i="88"/>
  <c r="J165" i="88"/>
  <c r="I165" i="88"/>
  <c r="J174" i="88"/>
  <c r="I174" i="88"/>
  <c r="J184" i="88"/>
  <c r="I184" i="88"/>
  <c r="J199" i="88"/>
  <c r="I199" i="88"/>
  <c r="J212" i="88"/>
  <c r="I212" i="88"/>
  <c r="H225" i="88"/>
  <c r="J225" i="88"/>
  <c r="I225" i="88"/>
  <c r="H235" i="88"/>
  <c r="J235" i="88"/>
  <c r="I235" i="88"/>
  <c r="H243" i="88"/>
  <c r="J243" i="88"/>
  <c r="I243" i="88"/>
  <c r="J277" i="88"/>
  <c r="J276" i="88" s="1"/>
  <c r="I277" i="88"/>
  <c r="G14" i="83"/>
  <c r="J14" i="83"/>
  <c r="I14" i="83"/>
  <c r="H14" i="83"/>
  <c r="J23" i="83"/>
  <c r="I23" i="83"/>
  <c r="H23" i="83"/>
  <c r="G34" i="83"/>
  <c r="G33" i="83" s="1"/>
  <c r="J34" i="83"/>
  <c r="I34" i="83"/>
  <c r="H34" i="83"/>
  <c r="G39" i="83"/>
  <c r="J39" i="83"/>
  <c r="I39" i="83"/>
  <c r="H39" i="83"/>
  <c r="G65" i="83"/>
  <c r="H65" i="83"/>
  <c r="J79" i="83"/>
  <c r="I79" i="83"/>
  <c r="H79" i="83"/>
  <c r="G91" i="83"/>
  <c r="G89" i="83" s="1"/>
  <c r="J91" i="83"/>
  <c r="I91" i="83"/>
  <c r="H91" i="83"/>
  <c r="G104" i="83"/>
  <c r="J104" i="83"/>
  <c r="I104" i="83"/>
  <c r="H104" i="83"/>
  <c r="G113" i="83"/>
  <c r="J113" i="83"/>
  <c r="I113" i="83"/>
  <c r="H113" i="83"/>
  <c r="G126" i="83"/>
  <c r="J126" i="83"/>
  <c r="I126" i="83"/>
  <c r="H126" i="83"/>
  <c r="G144" i="83"/>
  <c r="J144" i="83"/>
  <c r="I144" i="83"/>
  <c r="H144" i="83"/>
  <c r="G180" i="83"/>
  <c r="J180" i="83"/>
  <c r="I180" i="83"/>
  <c r="H180" i="83"/>
  <c r="G193" i="83"/>
  <c r="J193" i="83"/>
  <c r="I193" i="83"/>
  <c r="H193" i="83"/>
  <c r="G206" i="83"/>
  <c r="J206" i="83"/>
  <c r="I206" i="83"/>
  <c r="H206" i="83"/>
  <c r="G216" i="83"/>
  <c r="J216" i="83"/>
  <c r="I216" i="83"/>
  <c r="H216" i="83"/>
  <c r="G229" i="83"/>
  <c r="J229" i="83"/>
  <c r="I229" i="83"/>
  <c r="H229" i="83"/>
  <c r="G249" i="83"/>
  <c r="J249" i="83"/>
  <c r="I249" i="83"/>
  <c r="H249" i="83"/>
  <c r="K132" i="83"/>
  <c r="K149" i="83"/>
  <c r="K220" i="83"/>
  <c r="K232" i="83"/>
  <c r="K237" i="83"/>
  <c r="K266" i="83"/>
  <c r="J17" i="87"/>
  <c r="K17" i="87"/>
  <c r="I17" i="87"/>
  <c r="J27" i="87"/>
  <c r="I27" i="87"/>
  <c r="K27" i="87"/>
  <c r="J64" i="87"/>
  <c r="I64" i="87"/>
  <c r="K64" i="87"/>
  <c r="J74" i="87"/>
  <c r="I74" i="87"/>
  <c r="K74" i="87"/>
  <c r="J90" i="87"/>
  <c r="I90" i="87"/>
  <c r="K90" i="87"/>
  <c r="J103" i="87"/>
  <c r="K103" i="87"/>
  <c r="I103" i="87"/>
  <c r="J116" i="87"/>
  <c r="K116" i="87"/>
  <c r="I116" i="87"/>
  <c r="J130" i="87"/>
  <c r="K130" i="87"/>
  <c r="I130" i="87"/>
  <c r="J143" i="87"/>
  <c r="K143" i="87"/>
  <c r="I143" i="87"/>
  <c r="J163" i="87"/>
  <c r="K163" i="87"/>
  <c r="I163" i="87"/>
  <c r="J177" i="87"/>
  <c r="K177" i="87"/>
  <c r="I177" i="87"/>
  <c r="J191" i="87"/>
  <c r="K191" i="87"/>
  <c r="I191" i="87"/>
  <c r="J205" i="87"/>
  <c r="K205" i="87"/>
  <c r="I205" i="87"/>
  <c r="J217" i="87"/>
  <c r="K217" i="87"/>
  <c r="I217" i="87"/>
  <c r="J233" i="87"/>
  <c r="K233" i="87"/>
  <c r="I233" i="87"/>
  <c r="J242" i="87"/>
  <c r="K242" i="87"/>
  <c r="I242" i="87"/>
  <c r="J256" i="87"/>
  <c r="I256" i="87"/>
  <c r="K256" i="87"/>
  <c r="K57" i="88"/>
  <c r="K147" i="88"/>
  <c r="K170" i="88"/>
  <c r="J27" i="88"/>
  <c r="I27" i="88"/>
  <c r="J40" i="88"/>
  <c r="I40" i="88"/>
  <c r="J64" i="88"/>
  <c r="I64" i="88"/>
  <c r="J92" i="88"/>
  <c r="I92" i="88"/>
  <c r="J106" i="88"/>
  <c r="I106" i="88"/>
  <c r="J118" i="88"/>
  <c r="I118" i="88"/>
  <c r="J131" i="88"/>
  <c r="I131" i="88"/>
  <c r="H140" i="88"/>
  <c r="J140" i="88"/>
  <c r="I140" i="88"/>
  <c r="H148" i="88"/>
  <c r="J148" i="88"/>
  <c r="I148" i="88"/>
  <c r="J162" i="88"/>
  <c r="I162" i="88"/>
  <c r="H175" i="88"/>
  <c r="J175" i="88"/>
  <c r="I175" i="88"/>
  <c r="J190" i="88"/>
  <c r="I190" i="88"/>
  <c r="H204" i="88"/>
  <c r="J204" i="88"/>
  <c r="I204" i="88"/>
  <c r="H217" i="88"/>
  <c r="J217" i="88"/>
  <c r="I217" i="88"/>
  <c r="J236" i="88"/>
  <c r="I236" i="88"/>
  <c r="J253" i="88"/>
  <c r="I253" i="88"/>
  <c r="J15" i="83"/>
  <c r="I15" i="83"/>
  <c r="H15" i="83"/>
  <c r="G66" i="83"/>
  <c r="H66" i="83"/>
  <c r="J87" i="83"/>
  <c r="I87" i="83"/>
  <c r="H87" i="83"/>
  <c r="G101" i="83"/>
  <c r="J101" i="83"/>
  <c r="I101" i="83"/>
  <c r="H101" i="83"/>
  <c r="G114" i="83"/>
  <c r="J114" i="83"/>
  <c r="I114" i="83"/>
  <c r="H114" i="83"/>
  <c r="G128" i="83"/>
  <c r="J128" i="83"/>
  <c r="I128" i="83"/>
  <c r="H128" i="83"/>
  <c r="G137" i="83"/>
  <c r="J137" i="83"/>
  <c r="I137" i="83"/>
  <c r="H137" i="83"/>
  <c r="G150" i="83"/>
  <c r="J150" i="83"/>
  <c r="I150" i="83"/>
  <c r="H150" i="83"/>
  <c r="G160" i="83"/>
  <c r="J160" i="83"/>
  <c r="I160" i="83"/>
  <c r="H160" i="83"/>
  <c r="G190" i="83"/>
  <c r="J190" i="83"/>
  <c r="I190" i="83"/>
  <c r="H190" i="83"/>
  <c r="G212" i="83"/>
  <c r="J212" i="83"/>
  <c r="I212" i="83"/>
  <c r="H212" i="83"/>
  <c r="G230" i="83"/>
  <c r="J230" i="83"/>
  <c r="I230" i="83"/>
  <c r="H230" i="83"/>
  <c r="G254" i="83"/>
  <c r="J254" i="83"/>
  <c r="I254" i="83"/>
  <c r="H254" i="83"/>
  <c r="K74" i="83"/>
  <c r="K133" i="83"/>
  <c r="K150" i="83"/>
  <c r="K227" i="81"/>
  <c r="J10" i="87"/>
  <c r="I10" i="87"/>
  <c r="K10" i="87"/>
  <c r="J14" i="87"/>
  <c r="I14" i="87"/>
  <c r="K14" i="87"/>
  <c r="J18" i="87"/>
  <c r="I18" i="87"/>
  <c r="K18" i="87"/>
  <c r="J23" i="87"/>
  <c r="K23" i="87"/>
  <c r="I23" i="87"/>
  <c r="J28" i="87"/>
  <c r="K28" i="87"/>
  <c r="I28" i="87"/>
  <c r="J34" i="87"/>
  <c r="K34" i="87"/>
  <c r="I34" i="87"/>
  <c r="I33" i="87" s="1"/>
  <c r="J39" i="87"/>
  <c r="I39" i="87"/>
  <c r="K39" i="87"/>
  <c r="J60" i="87"/>
  <c r="K60" i="87"/>
  <c r="I60" i="87"/>
  <c r="J65" i="87"/>
  <c r="K65" i="87"/>
  <c r="I65" i="87"/>
  <c r="J70" i="87"/>
  <c r="K70" i="87"/>
  <c r="I70" i="87"/>
  <c r="J75" i="87"/>
  <c r="K75" i="87"/>
  <c r="I75" i="87"/>
  <c r="J82" i="87"/>
  <c r="I82" i="87"/>
  <c r="K82" i="87"/>
  <c r="J87" i="87"/>
  <c r="K87" i="87"/>
  <c r="I87" i="87"/>
  <c r="J91" i="87"/>
  <c r="K91" i="87"/>
  <c r="I91" i="87"/>
  <c r="J95" i="87"/>
  <c r="K95" i="87"/>
  <c r="I95" i="87"/>
  <c r="J100" i="87"/>
  <c r="K100" i="87"/>
  <c r="I100" i="87"/>
  <c r="J104" i="87"/>
  <c r="K104" i="87"/>
  <c r="I104" i="87"/>
  <c r="J109" i="87"/>
  <c r="K109" i="87"/>
  <c r="I109" i="87"/>
  <c r="J113" i="87"/>
  <c r="K113" i="87"/>
  <c r="I113" i="87"/>
  <c r="J117" i="87"/>
  <c r="K117" i="87"/>
  <c r="I117" i="87"/>
  <c r="J123" i="87"/>
  <c r="K123" i="87"/>
  <c r="I123" i="87"/>
  <c r="J127" i="87"/>
  <c r="I127" i="87"/>
  <c r="K127" i="87"/>
  <c r="J131" i="87"/>
  <c r="I131" i="87"/>
  <c r="K131" i="87"/>
  <c r="J135" i="87"/>
  <c r="K135" i="87"/>
  <c r="I135" i="87"/>
  <c r="J140" i="87"/>
  <c r="I140" i="87"/>
  <c r="K140" i="87"/>
  <c r="J144" i="87"/>
  <c r="K144" i="87"/>
  <c r="I144" i="87"/>
  <c r="J149" i="87"/>
  <c r="J148" i="87" s="1"/>
  <c r="K149" i="87"/>
  <c r="K148" i="87" s="1"/>
  <c r="J164" i="87"/>
  <c r="K164" i="87"/>
  <c r="I164" i="87"/>
  <c r="J170" i="87"/>
  <c r="I170" i="87"/>
  <c r="K170" i="87"/>
  <c r="J174" i="87"/>
  <c r="K174" i="87"/>
  <c r="I174" i="87"/>
  <c r="J178" i="87"/>
  <c r="I178" i="87"/>
  <c r="K178" i="87"/>
  <c r="J183" i="87"/>
  <c r="K183" i="87"/>
  <c r="I183" i="87"/>
  <c r="J187" i="87"/>
  <c r="K187" i="87"/>
  <c r="I187" i="87"/>
  <c r="J192" i="87"/>
  <c r="K192" i="87"/>
  <c r="I192" i="87"/>
  <c r="J196" i="87"/>
  <c r="K196" i="87"/>
  <c r="I196" i="87"/>
  <c r="J200" i="87"/>
  <c r="K200" i="87"/>
  <c r="I200" i="87"/>
  <c r="J206" i="87"/>
  <c r="I206" i="87"/>
  <c r="K206" i="87"/>
  <c r="J210" i="87"/>
  <c r="K210" i="87"/>
  <c r="I210" i="87"/>
  <c r="J214" i="87"/>
  <c r="K214" i="87"/>
  <c r="I214" i="87"/>
  <c r="J219" i="87"/>
  <c r="I219" i="87"/>
  <c r="K219" i="87"/>
  <c r="J223" i="87"/>
  <c r="K223" i="87"/>
  <c r="I223" i="87"/>
  <c r="J227" i="87"/>
  <c r="I227" i="87"/>
  <c r="K227" i="87"/>
  <c r="J234" i="87"/>
  <c r="K234" i="87"/>
  <c r="I234" i="87"/>
  <c r="J239" i="87"/>
  <c r="I239" i="87"/>
  <c r="K239" i="87"/>
  <c r="J243" i="87"/>
  <c r="I243" i="87"/>
  <c r="K243" i="87"/>
  <c r="J247" i="87"/>
  <c r="I247" i="87"/>
  <c r="K247" i="87"/>
  <c r="J253" i="87"/>
  <c r="I253" i="87"/>
  <c r="K253" i="87"/>
  <c r="J257" i="87"/>
  <c r="I257" i="87"/>
  <c r="K257" i="87"/>
  <c r="K25" i="88"/>
  <c r="K36" i="88"/>
  <c r="K58" i="88"/>
  <c r="K106" i="88"/>
  <c r="K122" i="88"/>
  <c r="K131" i="88"/>
  <c r="K158" i="88"/>
  <c r="K166" i="88"/>
  <c r="K184" i="88"/>
  <c r="K208" i="88"/>
  <c r="K269" i="88"/>
  <c r="K283" i="88"/>
  <c r="J23" i="88"/>
  <c r="I23" i="88"/>
  <c r="J28" i="88"/>
  <c r="I28" i="88"/>
  <c r="J37" i="88"/>
  <c r="I37" i="88"/>
  <c r="H48" i="88"/>
  <c r="H42" i="88" s="1"/>
  <c r="J48" i="88"/>
  <c r="J42" i="88" s="1"/>
  <c r="I48" i="88"/>
  <c r="I42" i="88" s="1"/>
  <c r="H65" i="88"/>
  <c r="J65" i="88"/>
  <c r="I65" i="88"/>
  <c r="H77" i="88"/>
  <c r="J77" i="88"/>
  <c r="I77" i="88"/>
  <c r="H93" i="88"/>
  <c r="J93" i="88"/>
  <c r="I93" i="88"/>
  <c r="H97" i="88"/>
  <c r="J97" i="88"/>
  <c r="I97" i="88"/>
  <c r="H103" i="88"/>
  <c r="J103" i="88"/>
  <c r="I103" i="88"/>
  <c r="I102" i="88" s="1"/>
  <c r="H109" i="88"/>
  <c r="J109" i="88"/>
  <c r="I109" i="88"/>
  <c r="I108" i="88" s="1"/>
  <c r="J114" i="88"/>
  <c r="I114" i="88"/>
  <c r="H119" i="88"/>
  <c r="J119" i="88"/>
  <c r="I119" i="88"/>
  <c r="H123" i="88"/>
  <c r="J123" i="88"/>
  <c r="I123" i="88"/>
  <c r="H128" i="88"/>
  <c r="J128" i="88"/>
  <c r="I128" i="88"/>
  <c r="H132" i="88"/>
  <c r="J132" i="88"/>
  <c r="I132" i="88"/>
  <c r="H136" i="88"/>
  <c r="J136" i="88"/>
  <c r="I136" i="88"/>
  <c r="J141" i="88"/>
  <c r="I141" i="88"/>
  <c r="J145" i="88"/>
  <c r="I145" i="88"/>
  <c r="J150" i="88"/>
  <c r="J149" i="88" s="1"/>
  <c r="I150" i="88"/>
  <c r="J155" i="88"/>
  <c r="I155" i="88"/>
  <c r="J159" i="88"/>
  <c r="I159" i="88"/>
  <c r="J163" i="88"/>
  <c r="I163" i="88"/>
  <c r="J168" i="88"/>
  <c r="I168" i="88"/>
  <c r="J172" i="88"/>
  <c r="I172" i="88"/>
  <c r="J176" i="88"/>
  <c r="I176" i="88"/>
  <c r="J182" i="88"/>
  <c r="I182" i="88"/>
  <c r="I181" i="88" s="1"/>
  <c r="J191" i="88"/>
  <c r="I191" i="88"/>
  <c r="J197" i="88"/>
  <c r="I197" i="88"/>
  <c r="J201" i="88"/>
  <c r="I201" i="88"/>
  <c r="J205" i="88"/>
  <c r="I205" i="88"/>
  <c r="J210" i="88"/>
  <c r="I210" i="88"/>
  <c r="J214" i="88"/>
  <c r="I214" i="88"/>
  <c r="J219" i="88"/>
  <c r="I219" i="88"/>
  <c r="J223" i="88"/>
  <c r="I223" i="88"/>
  <c r="J227" i="88"/>
  <c r="I227" i="88"/>
  <c r="J233" i="88"/>
  <c r="I233" i="88"/>
  <c r="J237" i="88"/>
  <c r="I237" i="88"/>
  <c r="J241" i="88"/>
  <c r="I241" i="88"/>
  <c r="J245" i="88"/>
  <c r="I245" i="88"/>
  <c r="J250" i="88"/>
  <c r="I250" i="88"/>
  <c r="J254" i="88"/>
  <c r="I254" i="88"/>
  <c r="J261" i="88"/>
  <c r="I261" i="88"/>
  <c r="J266" i="88"/>
  <c r="I266" i="88"/>
  <c r="J270" i="88"/>
  <c r="I270" i="88"/>
  <c r="J274" i="88"/>
  <c r="I274" i="88"/>
  <c r="J280" i="88"/>
  <c r="I280" i="88"/>
  <c r="J284" i="88"/>
  <c r="I284" i="88"/>
  <c r="K200" i="81"/>
  <c r="K250" i="84"/>
  <c r="K6" i="86"/>
  <c r="G12" i="88"/>
  <c r="H12" i="88"/>
  <c r="G14" i="88"/>
  <c r="H14" i="88"/>
  <c r="G16" i="88"/>
  <c r="H16" i="88"/>
  <c r="G22" i="88"/>
  <c r="H22" i="88"/>
  <c r="G24" i="88"/>
  <c r="H24" i="88"/>
  <c r="G27" i="88"/>
  <c r="H27" i="88"/>
  <c r="G29" i="88"/>
  <c r="H29" i="88"/>
  <c r="G36" i="88"/>
  <c r="H36" i="88"/>
  <c r="G40" i="88"/>
  <c r="H40" i="88"/>
  <c r="G58" i="88"/>
  <c r="H58" i="88"/>
  <c r="G64" i="88"/>
  <c r="H64" i="88"/>
  <c r="G66" i="88"/>
  <c r="H66" i="88"/>
  <c r="G78" i="88"/>
  <c r="H78" i="88"/>
  <c r="G84" i="88"/>
  <c r="H84" i="88"/>
  <c r="G86" i="88"/>
  <c r="H86" i="88"/>
  <c r="G92" i="88"/>
  <c r="H92" i="88"/>
  <c r="G94" i="88"/>
  <c r="H94" i="88"/>
  <c r="G96" i="88"/>
  <c r="H96" i="88"/>
  <c r="G99" i="88"/>
  <c r="H99" i="88"/>
  <c r="G101" i="88"/>
  <c r="H101" i="88"/>
  <c r="G104" i="88"/>
  <c r="H104" i="88"/>
  <c r="G106" i="88"/>
  <c r="H106" i="88"/>
  <c r="G110" i="88"/>
  <c r="H110" i="88"/>
  <c r="G113" i="88"/>
  <c r="H113" i="88"/>
  <c r="G115" i="88"/>
  <c r="H115" i="88"/>
  <c r="G118" i="88"/>
  <c r="H118" i="88"/>
  <c r="G120" i="88"/>
  <c r="H120" i="88"/>
  <c r="G122" i="88"/>
  <c r="H122" i="88"/>
  <c r="G124" i="88"/>
  <c r="H124" i="88"/>
  <c r="G126" i="88"/>
  <c r="H126" i="88"/>
  <c r="G129" i="88"/>
  <c r="H129" i="88"/>
  <c r="G131" i="88"/>
  <c r="H131" i="88"/>
  <c r="G133" i="88"/>
  <c r="H133" i="88"/>
  <c r="G135" i="88"/>
  <c r="H135" i="88"/>
  <c r="G137" i="88"/>
  <c r="H137" i="88"/>
  <c r="G142" i="88"/>
  <c r="H142" i="88"/>
  <c r="G146" i="88"/>
  <c r="H146" i="88"/>
  <c r="G151" i="88"/>
  <c r="H151" i="88"/>
  <c r="G154" i="88"/>
  <c r="H154" i="88"/>
  <c r="G156" i="88"/>
  <c r="H156" i="88"/>
  <c r="G158" i="88"/>
  <c r="H158" i="88"/>
  <c r="G160" i="88"/>
  <c r="H160" i="88"/>
  <c r="G162" i="88"/>
  <c r="H162" i="88"/>
  <c r="G164" i="88"/>
  <c r="H164" i="88"/>
  <c r="G166" i="88"/>
  <c r="H166" i="88"/>
  <c r="G169" i="88"/>
  <c r="H169" i="88"/>
  <c r="G173" i="88"/>
  <c r="H173" i="88"/>
  <c r="G177" i="88"/>
  <c r="H177" i="88"/>
  <c r="G183" i="88"/>
  <c r="H183" i="88"/>
  <c r="G187" i="88"/>
  <c r="H187" i="88"/>
  <c r="G190" i="88"/>
  <c r="H190" i="88"/>
  <c r="G192" i="88"/>
  <c r="H192" i="88"/>
  <c r="G198" i="88"/>
  <c r="H198" i="88"/>
  <c r="G202" i="88"/>
  <c r="H202" i="88"/>
  <c r="G206" i="88"/>
  <c r="H206" i="88"/>
  <c r="G211" i="88"/>
  <c r="H211" i="88"/>
  <c r="G215" i="88"/>
  <c r="H215" i="88"/>
  <c r="G220" i="88"/>
  <c r="H220" i="88"/>
  <c r="G222" i="88"/>
  <c r="H222" i="88"/>
  <c r="G224" i="88"/>
  <c r="H224" i="88"/>
  <c r="G226" i="88"/>
  <c r="H226" i="88"/>
  <c r="G228" i="88"/>
  <c r="H228" i="88"/>
  <c r="G231" i="88"/>
  <c r="H231" i="88"/>
  <c r="G234" i="88"/>
  <c r="H234" i="88"/>
  <c r="G236" i="88"/>
  <c r="H236" i="88"/>
  <c r="G238" i="88"/>
  <c r="H238" i="88"/>
  <c r="G240" i="88"/>
  <c r="H240" i="88"/>
  <c r="G242" i="88"/>
  <c r="H242" i="88"/>
  <c r="G244" i="88"/>
  <c r="H244" i="88"/>
  <c r="G247" i="88"/>
  <c r="H247" i="88"/>
  <c r="G249" i="88"/>
  <c r="H249" i="88"/>
  <c r="G251" i="88"/>
  <c r="H251" i="88"/>
  <c r="G253" i="88"/>
  <c r="H253" i="88"/>
  <c r="G255" i="88"/>
  <c r="H255" i="88"/>
  <c r="G260" i="88"/>
  <c r="H260" i="88"/>
  <c r="G262" i="88"/>
  <c r="H262" i="88"/>
  <c r="G265" i="88"/>
  <c r="H265" i="88"/>
  <c r="G269" i="88"/>
  <c r="H269" i="88"/>
  <c r="G273" i="88"/>
  <c r="H273" i="88"/>
  <c r="G278" i="88"/>
  <c r="H278" i="88"/>
  <c r="G283" i="88"/>
  <c r="H283" i="88"/>
  <c r="K259" i="88"/>
  <c r="G13" i="88"/>
  <c r="G6" i="88" s="1"/>
  <c r="H13" i="88"/>
  <c r="G15" i="88"/>
  <c r="H15" i="88"/>
  <c r="G17" i="88"/>
  <c r="H17" i="88"/>
  <c r="G23" i="88"/>
  <c r="H23" i="88"/>
  <c r="G25" i="88"/>
  <c r="H25" i="88"/>
  <c r="G28" i="88"/>
  <c r="H28" i="88"/>
  <c r="G35" i="88"/>
  <c r="H35" i="88"/>
  <c r="G37" i="88"/>
  <c r="H37" i="88"/>
  <c r="G39" i="88"/>
  <c r="H39" i="88"/>
  <c r="G57" i="88"/>
  <c r="H57" i="88"/>
  <c r="G95" i="88"/>
  <c r="H95" i="88"/>
  <c r="G100" i="88"/>
  <c r="H100" i="88"/>
  <c r="G105" i="88"/>
  <c r="H105" i="88"/>
  <c r="G112" i="88"/>
  <c r="H112" i="88"/>
  <c r="G114" i="88"/>
  <c r="H114" i="88"/>
  <c r="G117" i="88"/>
  <c r="H117" i="88"/>
  <c r="G121" i="88"/>
  <c r="H121" i="88"/>
  <c r="G125" i="88"/>
  <c r="H125" i="88"/>
  <c r="G130" i="88"/>
  <c r="H130" i="88"/>
  <c r="G134" i="88"/>
  <c r="H134" i="88"/>
  <c r="G139" i="88"/>
  <c r="H139" i="88"/>
  <c r="G141" i="88"/>
  <c r="H141" i="88"/>
  <c r="G143" i="88"/>
  <c r="H143" i="88"/>
  <c r="G145" i="88"/>
  <c r="H145" i="88"/>
  <c r="G147" i="88"/>
  <c r="H147" i="88"/>
  <c r="G150" i="88"/>
  <c r="H150" i="88"/>
  <c r="G153" i="88"/>
  <c r="H153" i="88"/>
  <c r="G155" i="88"/>
  <c r="H155" i="88"/>
  <c r="G157" i="88"/>
  <c r="H157" i="88"/>
  <c r="G159" i="88"/>
  <c r="H159" i="88"/>
  <c r="G161" i="88"/>
  <c r="H161" i="88"/>
  <c r="G163" i="88"/>
  <c r="H163" i="88"/>
  <c r="G165" i="88"/>
  <c r="H165" i="88"/>
  <c r="G168" i="88"/>
  <c r="H168" i="88"/>
  <c r="G170" i="88"/>
  <c r="H170" i="88"/>
  <c r="G172" i="88"/>
  <c r="H172" i="88"/>
  <c r="G174" i="88"/>
  <c r="H174" i="88"/>
  <c r="G176" i="88"/>
  <c r="H176" i="88"/>
  <c r="G178" i="88"/>
  <c r="H178" i="88"/>
  <c r="G182" i="88"/>
  <c r="G181" i="88" s="1"/>
  <c r="H182" i="88"/>
  <c r="G184" i="88"/>
  <c r="H184" i="88"/>
  <c r="G186" i="88"/>
  <c r="H186" i="88"/>
  <c r="G191" i="88"/>
  <c r="H191" i="88"/>
  <c r="G193" i="88"/>
  <c r="H193" i="88"/>
  <c r="G197" i="88"/>
  <c r="H197" i="88"/>
  <c r="G199" i="88"/>
  <c r="H199" i="88"/>
  <c r="G201" i="88"/>
  <c r="H201" i="88"/>
  <c r="G203" i="88"/>
  <c r="H203" i="88"/>
  <c r="G205" i="88"/>
  <c r="H205" i="88"/>
  <c r="G208" i="88"/>
  <c r="H208" i="88"/>
  <c r="G210" i="88"/>
  <c r="H210" i="88"/>
  <c r="G212" i="88"/>
  <c r="H212" i="88"/>
  <c r="G214" i="88"/>
  <c r="H214" i="88"/>
  <c r="G216" i="88"/>
  <c r="H216" i="88"/>
  <c r="G219" i="88"/>
  <c r="H219" i="88"/>
  <c r="G223" i="88"/>
  <c r="H223" i="88"/>
  <c r="G227" i="88"/>
  <c r="H227" i="88"/>
  <c r="G230" i="88"/>
  <c r="G229" i="88" s="1"/>
  <c r="H230" i="88"/>
  <c r="G233" i="88"/>
  <c r="H233" i="88"/>
  <c r="G237" i="88"/>
  <c r="H237" i="88"/>
  <c r="G241" i="88"/>
  <c r="H241" i="88"/>
  <c r="G245" i="88"/>
  <c r="H245" i="88"/>
  <c r="G250" i="88"/>
  <c r="H250" i="88"/>
  <c r="G254" i="88"/>
  <c r="H254" i="88"/>
  <c r="G261" i="88"/>
  <c r="H261" i="88"/>
  <c r="G264" i="88"/>
  <c r="H264" i="88"/>
  <c r="G266" i="88"/>
  <c r="H266" i="88"/>
  <c r="G268" i="88"/>
  <c r="H268" i="88"/>
  <c r="G270" i="88"/>
  <c r="H270" i="88"/>
  <c r="G272" i="88"/>
  <c r="H272" i="88"/>
  <c r="G274" i="88"/>
  <c r="H274" i="88"/>
  <c r="G277" i="88"/>
  <c r="H277" i="88"/>
  <c r="G280" i="88"/>
  <c r="H280" i="88"/>
  <c r="G282" i="88"/>
  <c r="H282" i="88"/>
  <c r="G284" i="88"/>
  <c r="H284" i="88"/>
  <c r="G286" i="88"/>
  <c r="H286" i="88"/>
  <c r="H108" i="88"/>
  <c r="K66" i="86"/>
  <c r="K200" i="86"/>
  <c r="G23" i="83"/>
  <c r="G20" i="83" s="1"/>
  <c r="K23" i="83"/>
  <c r="G191" i="83"/>
  <c r="K191" i="83"/>
  <c r="G195" i="83"/>
  <c r="K195" i="83"/>
  <c r="G263" i="83"/>
  <c r="K263" i="83"/>
  <c r="G11" i="83"/>
  <c r="K11" i="83"/>
  <c r="G19" i="83"/>
  <c r="K19" i="83"/>
  <c r="G147" i="83"/>
  <c r="K147" i="83"/>
  <c r="G155" i="83"/>
  <c r="K155" i="83"/>
  <c r="G183" i="83"/>
  <c r="K183" i="83"/>
  <c r="G231" i="83"/>
  <c r="K231" i="83"/>
  <c r="G259" i="83"/>
  <c r="K259" i="83"/>
  <c r="K95" i="83"/>
  <c r="K111" i="83"/>
  <c r="K45" i="84"/>
  <c r="K40" i="84" s="1"/>
  <c r="K123" i="84"/>
  <c r="K24" i="86"/>
  <c r="G79" i="83"/>
  <c r="K79" i="83"/>
  <c r="G131" i="83"/>
  <c r="K131" i="83"/>
  <c r="G135" i="83"/>
  <c r="K135" i="83"/>
  <c r="G139" i="83"/>
  <c r="K139" i="83"/>
  <c r="G143" i="83"/>
  <c r="K143" i="83"/>
  <c r="G215" i="83"/>
  <c r="K215" i="83"/>
  <c r="G219" i="83"/>
  <c r="K219" i="83"/>
  <c r="G223" i="83"/>
  <c r="K223" i="83"/>
  <c r="G227" i="83"/>
  <c r="K227" i="83"/>
  <c r="G247" i="83"/>
  <c r="K247" i="83"/>
  <c r="G251" i="83"/>
  <c r="K251" i="83"/>
  <c r="G255" i="83"/>
  <c r="K255" i="83"/>
  <c r="K99" i="83"/>
  <c r="K115" i="83"/>
  <c r="K217" i="84"/>
  <c r="K53" i="86"/>
  <c r="K120" i="86"/>
  <c r="K175" i="86"/>
  <c r="K231" i="86"/>
  <c r="K106" i="81"/>
  <c r="K120" i="81"/>
  <c r="K175" i="81"/>
  <c r="K231" i="81"/>
  <c r="G199" i="83"/>
  <c r="K199" i="83"/>
  <c r="G267" i="83"/>
  <c r="K267" i="83"/>
  <c r="K107" i="83"/>
  <c r="G15" i="83"/>
  <c r="K15" i="83"/>
  <c r="G83" i="83"/>
  <c r="K83" i="83"/>
  <c r="G151" i="83"/>
  <c r="K151" i="83"/>
  <c r="G179" i="83"/>
  <c r="K179" i="83"/>
  <c r="G187" i="83"/>
  <c r="K187" i="83"/>
  <c r="G235" i="83"/>
  <c r="K235" i="83"/>
  <c r="G27" i="83"/>
  <c r="K27" i="83"/>
  <c r="G31" i="83"/>
  <c r="K31" i="83"/>
  <c r="G71" i="83"/>
  <c r="K71" i="83"/>
  <c r="G75" i="83"/>
  <c r="K75" i="83"/>
  <c r="G87" i="83"/>
  <c r="K87" i="83"/>
  <c r="G203" i="83"/>
  <c r="K203" i="83"/>
  <c r="G207" i="83"/>
  <c r="K207" i="83"/>
  <c r="G243" i="83"/>
  <c r="K243" i="83"/>
  <c r="K103" i="83"/>
  <c r="K119" i="83"/>
  <c r="K73" i="84"/>
  <c r="K79" i="84"/>
  <c r="K178" i="84"/>
  <c r="K189" i="84"/>
  <c r="K203" i="84"/>
  <c r="K20" i="84"/>
  <c r="K84" i="81"/>
  <c r="K135" i="81"/>
  <c r="H8" i="87"/>
  <c r="G8" i="87"/>
  <c r="H28" i="87"/>
  <c r="G28" i="87"/>
  <c r="H42" i="87"/>
  <c r="G42" i="87"/>
  <c r="H87" i="87"/>
  <c r="G87" i="87"/>
  <c r="H100" i="87"/>
  <c r="G100" i="87"/>
  <c r="H112" i="87"/>
  <c r="G112" i="87"/>
  <c r="H124" i="87"/>
  <c r="G124" i="87"/>
  <c r="H136" i="87"/>
  <c r="G136" i="87"/>
  <c r="H169" i="87"/>
  <c r="G169" i="87"/>
  <c r="H181" i="87"/>
  <c r="G181" i="87"/>
  <c r="H193" i="87"/>
  <c r="G193" i="87"/>
  <c r="H206" i="87"/>
  <c r="G206" i="87"/>
  <c r="H214" i="87"/>
  <c r="G214" i="87"/>
  <c r="H226" i="87"/>
  <c r="G226" i="87"/>
  <c r="H238" i="87"/>
  <c r="G238" i="87"/>
  <c r="G77" i="88"/>
  <c r="K77" i="88"/>
  <c r="G268" i="83"/>
  <c r="K268" i="83"/>
  <c r="K92" i="83"/>
  <c r="K108" i="83"/>
  <c r="K160" i="83"/>
  <c r="K197" i="81"/>
  <c r="K24" i="81"/>
  <c r="H62" i="87"/>
  <c r="G62" i="87"/>
  <c r="H66" i="87"/>
  <c r="G66" i="87"/>
  <c r="H70" i="87"/>
  <c r="G70" i="87"/>
  <c r="H74" i="87"/>
  <c r="G74" i="87"/>
  <c r="H79" i="87"/>
  <c r="G79" i="87"/>
  <c r="H84" i="87"/>
  <c r="G84" i="87"/>
  <c r="H88" i="87"/>
  <c r="G88" i="87"/>
  <c r="H92" i="87"/>
  <c r="G92" i="87"/>
  <c r="H96" i="87"/>
  <c r="G96" i="87"/>
  <c r="H138" i="87"/>
  <c r="G138" i="87"/>
  <c r="H142" i="87"/>
  <c r="G142" i="87"/>
  <c r="H146" i="87"/>
  <c r="G146" i="87"/>
  <c r="G156" i="87"/>
  <c r="H156" i="87"/>
  <c r="G160" i="87"/>
  <c r="H160" i="87"/>
  <c r="H170" i="87"/>
  <c r="G170" i="87"/>
  <c r="H174" i="87"/>
  <c r="G174" i="87"/>
  <c r="H178" i="87"/>
  <c r="G178" i="87"/>
  <c r="H182" i="87"/>
  <c r="G182" i="87"/>
  <c r="H186" i="87"/>
  <c r="G186" i="87"/>
  <c r="H194" i="87"/>
  <c r="G194" i="87"/>
  <c r="H198" i="87"/>
  <c r="G198" i="87"/>
  <c r="H202" i="87"/>
  <c r="G202" i="87"/>
  <c r="H207" i="87"/>
  <c r="G207" i="87"/>
  <c r="H211" i="87"/>
  <c r="G211" i="87"/>
  <c r="H215" i="87"/>
  <c r="G215" i="87"/>
  <c r="H219" i="87"/>
  <c r="G219" i="87"/>
  <c r="H223" i="87"/>
  <c r="G223" i="87"/>
  <c r="H227" i="87"/>
  <c r="G227" i="87"/>
  <c r="H239" i="87"/>
  <c r="G239" i="87"/>
  <c r="H243" i="87"/>
  <c r="G243" i="87"/>
  <c r="H247" i="87"/>
  <c r="G247" i="87"/>
  <c r="K100" i="88"/>
  <c r="K125" i="88"/>
  <c r="K137" i="88"/>
  <c r="K224" i="88"/>
  <c r="K236" i="88"/>
  <c r="K253" i="88"/>
  <c r="G48" i="88"/>
  <c r="G42" i="88" s="1"/>
  <c r="K48" i="88"/>
  <c r="K42" i="88" s="1"/>
  <c r="G171" i="88"/>
  <c r="K171" i="88"/>
  <c r="G175" i="88"/>
  <c r="K175" i="88"/>
  <c r="G200" i="88"/>
  <c r="K200" i="88"/>
  <c r="G204" i="88"/>
  <c r="K204" i="88"/>
  <c r="G221" i="88"/>
  <c r="K221" i="88"/>
  <c r="G225" i="88"/>
  <c r="K225" i="88"/>
  <c r="G267" i="88"/>
  <c r="K267" i="88"/>
  <c r="G271" i="88"/>
  <c r="K271" i="88"/>
  <c r="G275" i="88"/>
  <c r="K275" i="88"/>
  <c r="H12" i="87"/>
  <c r="G12" i="87"/>
  <c r="H38" i="87"/>
  <c r="G38" i="87"/>
  <c r="H46" i="87"/>
  <c r="G46" i="87"/>
  <c r="H60" i="87"/>
  <c r="G60" i="87"/>
  <c r="H83" i="87"/>
  <c r="G83" i="87"/>
  <c r="H95" i="87"/>
  <c r="G95" i="87"/>
  <c r="H104" i="87"/>
  <c r="G104" i="87"/>
  <c r="H116" i="87"/>
  <c r="G116" i="87"/>
  <c r="H132" i="87"/>
  <c r="G132" i="87"/>
  <c r="H177" i="87"/>
  <c r="G177" i="87"/>
  <c r="H189" i="87"/>
  <c r="G189" i="87"/>
  <c r="H242" i="87"/>
  <c r="G242" i="87"/>
  <c r="H255" i="87"/>
  <c r="G255" i="87"/>
  <c r="K96" i="83"/>
  <c r="K104" i="83"/>
  <c r="K124" i="83"/>
  <c r="K192" i="83"/>
  <c r="K208" i="83"/>
  <c r="K244" i="83"/>
  <c r="K84" i="86"/>
  <c r="K186" i="86"/>
  <c r="K16" i="83"/>
  <c r="K38" i="83"/>
  <c r="K88" i="83"/>
  <c r="K97" i="83"/>
  <c r="K109" i="83"/>
  <c r="K125" i="83"/>
  <c r="K161" i="83"/>
  <c r="K188" i="83"/>
  <c r="K205" i="83"/>
  <c r="K33" i="81"/>
  <c r="H14" i="87"/>
  <c r="G14" i="87"/>
  <c r="H30" i="87"/>
  <c r="G30" i="87"/>
  <c r="H63" i="87"/>
  <c r="G63" i="87"/>
  <c r="H75" i="87"/>
  <c r="G75" i="87"/>
  <c r="H110" i="87"/>
  <c r="G110" i="87"/>
  <c r="H126" i="87"/>
  <c r="G126" i="87"/>
  <c r="H147" i="87"/>
  <c r="G147" i="87"/>
  <c r="H191" i="87"/>
  <c r="G191" i="87"/>
  <c r="K143" i="88"/>
  <c r="K159" i="88"/>
  <c r="K191" i="88"/>
  <c r="K215" i="88"/>
  <c r="G85" i="88"/>
  <c r="K85" i="88"/>
  <c r="G97" i="88"/>
  <c r="K97" i="88"/>
  <c r="G148" i="88"/>
  <c r="K148" i="88"/>
  <c r="G180" i="88"/>
  <c r="K180" i="88"/>
  <c r="G213" i="88"/>
  <c r="K213" i="88"/>
  <c r="K227" i="86"/>
  <c r="K226" i="86" s="1"/>
  <c r="K45" i="81"/>
  <c r="K40" i="81" s="1"/>
  <c r="K95" i="81"/>
  <c r="H16" i="87"/>
  <c r="G16" i="87"/>
  <c r="H34" i="87"/>
  <c r="G34" i="87"/>
  <c r="H91" i="87"/>
  <c r="G91" i="87"/>
  <c r="H120" i="87"/>
  <c r="G120" i="87"/>
  <c r="H128" i="87"/>
  <c r="G128" i="87"/>
  <c r="H173" i="87"/>
  <c r="G173" i="87"/>
  <c r="H185" i="87"/>
  <c r="G185" i="87"/>
  <c r="H197" i="87"/>
  <c r="G197" i="87"/>
  <c r="H210" i="87"/>
  <c r="G210" i="87"/>
  <c r="H222" i="87"/>
  <c r="G222" i="87"/>
  <c r="H234" i="87"/>
  <c r="G234" i="87"/>
  <c r="H246" i="87"/>
  <c r="G246" i="87"/>
  <c r="G109" i="88"/>
  <c r="G108" i="88" s="1"/>
  <c r="K109" i="88"/>
  <c r="K108" i="88" s="1"/>
  <c r="G195" i="88"/>
  <c r="K195" i="88"/>
  <c r="G264" i="83"/>
  <c r="K264" i="83"/>
  <c r="K100" i="83"/>
  <c r="K112" i="83"/>
  <c r="K120" i="83"/>
  <c r="K128" i="83"/>
  <c r="K196" i="83"/>
  <c r="K204" i="83"/>
  <c r="K256" i="83"/>
  <c r="K6" i="84"/>
  <c r="K247" i="86"/>
  <c r="K164" i="86"/>
  <c r="K12" i="83"/>
  <c r="K21" i="83"/>
  <c r="K93" i="83"/>
  <c r="K101" i="83"/>
  <c r="K113" i="83"/>
  <c r="K117" i="83"/>
  <c r="K121" i="83"/>
  <c r="K129" i="83"/>
  <c r="K180" i="83"/>
  <c r="K184" i="83"/>
  <c r="K193" i="83"/>
  <c r="K197" i="83"/>
  <c r="K201" i="83"/>
  <c r="K209" i="83"/>
  <c r="K252" i="83"/>
  <c r="K257" i="83"/>
  <c r="K138" i="84"/>
  <c r="K167" i="84"/>
  <c r="K98" i="84"/>
  <c r="K106" i="86"/>
  <c r="K79" i="81"/>
  <c r="K157" i="81"/>
  <c r="H10" i="87"/>
  <c r="G10" i="87"/>
  <c r="H18" i="87"/>
  <c r="G18" i="87"/>
  <c r="H22" i="87"/>
  <c r="G22" i="87"/>
  <c r="H26" i="87"/>
  <c r="G26" i="87"/>
  <c r="H36" i="87"/>
  <c r="G36" i="87"/>
  <c r="H52" i="87"/>
  <c r="G52" i="87"/>
  <c r="H58" i="87"/>
  <c r="G58" i="87"/>
  <c r="H67" i="87"/>
  <c r="G67" i="87"/>
  <c r="H71" i="87"/>
  <c r="G71" i="87"/>
  <c r="H80" i="87"/>
  <c r="G80" i="87"/>
  <c r="H98" i="87"/>
  <c r="G98" i="87"/>
  <c r="H102" i="87"/>
  <c r="G102" i="87"/>
  <c r="H106" i="87"/>
  <c r="G106" i="87"/>
  <c r="H114" i="87"/>
  <c r="G114" i="87"/>
  <c r="H118" i="87"/>
  <c r="G118" i="87"/>
  <c r="H130" i="87"/>
  <c r="G130" i="87"/>
  <c r="H134" i="87"/>
  <c r="G134" i="87"/>
  <c r="H139" i="87"/>
  <c r="G139" i="87"/>
  <c r="H143" i="87"/>
  <c r="G143" i="87"/>
  <c r="G152" i="87"/>
  <c r="H152" i="87"/>
  <c r="G157" i="87"/>
  <c r="H157" i="87"/>
  <c r="H171" i="87"/>
  <c r="G171" i="87"/>
  <c r="H175" i="87"/>
  <c r="G175" i="87"/>
  <c r="H183" i="87"/>
  <c r="G183" i="87"/>
  <c r="H187" i="87"/>
  <c r="G187" i="87"/>
  <c r="H195" i="87"/>
  <c r="G195" i="87"/>
  <c r="H199" i="87"/>
  <c r="G199" i="87"/>
  <c r="H203" i="87"/>
  <c r="G203" i="87"/>
  <c r="H249" i="87"/>
  <c r="G249" i="87"/>
  <c r="H253" i="87"/>
  <c r="G253" i="87"/>
  <c r="H257" i="87"/>
  <c r="G257" i="87"/>
  <c r="K95" i="88"/>
  <c r="K101" i="88"/>
  <c r="K121" i="88"/>
  <c r="K133" i="88"/>
  <c r="K155" i="88"/>
  <c r="K163" i="88"/>
  <c r="K203" i="88"/>
  <c r="K220" i="88"/>
  <c r="K237" i="88"/>
  <c r="K249" i="88"/>
  <c r="G38" i="88"/>
  <c r="K38" i="88"/>
  <c r="G93" i="88"/>
  <c r="K93" i="88"/>
  <c r="G103" i="88"/>
  <c r="K103" i="88"/>
  <c r="G119" i="88"/>
  <c r="K119" i="88"/>
  <c r="G123" i="88"/>
  <c r="K123" i="88"/>
  <c r="G140" i="88"/>
  <c r="K140" i="88"/>
  <c r="G144" i="88"/>
  <c r="K144" i="88"/>
  <c r="G209" i="88"/>
  <c r="K209" i="88"/>
  <c r="G217" i="88"/>
  <c r="K217" i="88"/>
  <c r="K161" i="108"/>
  <c r="G261" i="83"/>
  <c r="K9" i="83"/>
  <c r="K13" i="83"/>
  <c r="K17" i="83"/>
  <c r="K28" i="83"/>
  <c r="K34" i="83"/>
  <c r="K39" i="83"/>
  <c r="K58" i="83"/>
  <c r="K84" i="83"/>
  <c r="K90" i="83"/>
  <c r="K98" i="83"/>
  <c r="K102" i="83"/>
  <c r="K106" i="83"/>
  <c r="K110" i="83"/>
  <c r="K114" i="83"/>
  <c r="K118" i="83"/>
  <c r="K122" i="83"/>
  <c r="K126" i="83"/>
  <c r="K162" i="83"/>
  <c r="K177" i="83"/>
  <c r="K181" i="83"/>
  <c r="K185" i="83"/>
  <c r="K190" i="83"/>
  <c r="K194" i="83"/>
  <c r="K198" i="83"/>
  <c r="K202" i="83"/>
  <c r="K206" i="83"/>
  <c r="K210" i="83"/>
  <c r="K242" i="83"/>
  <c r="K248" i="83"/>
  <c r="K253" i="83"/>
  <c r="K265" i="83"/>
  <c r="K24" i="84"/>
  <c r="K82" i="84"/>
  <c r="K234" i="84"/>
  <c r="K157" i="86"/>
  <c r="K214" i="86"/>
  <c r="K50" i="86"/>
  <c r="K117" i="81"/>
  <c r="H7" i="87"/>
  <c r="G7" i="87"/>
  <c r="H11" i="87"/>
  <c r="G11" i="87"/>
  <c r="H15" i="87"/>
  <c r="G15" i="87"/>
  <c r="H19" i="87"/>
  <c r="G19" i="87"/>
  <c r="H23" i="87"/>
  <c r="G23" i="87"/>
  <c r="H27" i="87"/>
  <c r="G27" i="87"/>
  <c r="H31" i="87"/>
  <c r="G31" i="87"/>
  <c r="H41" i="87"/>
  <c r="G41" i="87"/>
  <c r="H59" i="87"/>
  <c r="G59" i="87"/>
  <c r="H64" i="87"/>
  <c r="G64" i="87"/>
  <c r="H76" i="87"/>
  <c r="G76" i="87"/>
  <c r="H82" i="87"/>
  <c r="G82" i="87"/>
  <c r="H90" i="87"/>
  <c r="G90" i="87"/>
  <c r="H94" i="87"/>
  <c r="G94" i="87"/>
  <c r="H99" i="87"/>
  <c r="G99" i="87"/>
  <c r="H103" i="87"/>
  <c r="G103" i="87"/>
  <c r="H107" i="87"/>
  <c r="G107" i="87"/>
  <c r="H111" i="87"/>
  <c r="G111" i="87"/>
  <c r="H115" i="87"/>
  <c r="G115" i="87"/>
  <c r="H123" i="87"/>
  <c r="G123" i="87"/>
  <c r="H127" i="87"/>
  <c r="G127" i="87"/>
  <c r="H131" i="87"/>
  <c r="G131" i="87"/>
  <c r="H135" i="87"/>
  <c r="G135" i="87"/>
  <c r="H140" i="87"/>
  <c r="G140" i="87"/>
  <c r="H144" i="87"/>
  <c r="G144" i="87"/>
  <c r="G158" i="87"/>
  <c r="H158" i="87"/>
  <c r="H163" i="87"/>
  <c r="G163" i="87"/>
  <c r="H167" i="87"/>
  <c r="G167" i="87"/>
  <c r="H205" i="87"/>
  <c r="G205" i="87"/>
  <c r="H209" i="87"/>
  <c r="G209" i="87"/>
  <c r="H213" i="87"/>
  <c r="G213" i="87"/>
  <c r="H217" i="87"/>
  <c r="G217" i="87"/>
  <c r="H221" i="87"/>
  <c r="G221" i="87"/>
  <c r="H225" i="87"/>
  <c r="G225" i="87"/>
  <c r="H233" i="87"/>
  <c r="G233" i="87"/>
  <c r="H237" i="87"/>
  <c r="G237" i="87"/>
  <c r="H241" i="87"/>
  <c r="G241" i="87"/>
  <c r="H245" i="87"/>
  <c r="G245" i="87"/>
  <c r="H250" i="87"/>
  <c r="G250" i="87"/>
  <c r="H254" i="87"/>
  <c r="G254" i="87"/>
  <c r="H258" i="87"/>
  <c r="G258" i="87"/>
  <c r="K22" i="88"/>
  <c r="K27" i="88"/>
  <c r="K26" i="88" s="1"/>
  <c r="K64" i="88"/>
  <c r="K78" i="88"/>
  <c r="K96" i="88"/>
  <c r="K117" i="88"/>
  <c r="K129" i="88"/>
  <c r="K139" i="88"/>
  <c r="K151" i="88"/>
  <c r="K149" i="88" s="1"/>
  <c r="K156" i="88"/>
  <c r="K160" i="88"/>
  <c r="K164" i="88"/>
  <c r="K192" i="88"/>
  <c r="K199" i="88"/>
  <c r="K205" i="88"/>
  <c r="K211" i="88"/>
  <c r="K216" i="88"/>
  <c r="K233" i="88"/>
  <c r="K244" i="88"/>
  <c r="K255" i="88"/>
  <c r="K268" i="88"/>
  <c r="K280" i="88"/>
  <c r="G65" i="88"/>
  <c r="K65" i="88"/>
  <c r="G128" i="88"/>
  <c r="K128" i="88"/>
  <c r="G132" i="88"/>
  <c r="K132" i="88"/>
  <c r="G136" i="88"/>
  <c r="K136" i="88"/>
  <c r="G235" i="88"/>
  <c r="K235" i="88"/>
  <c r="G239" i="88"/>
  <c r="K239" i="88"/>
  <c r="G243" i="88"/>
  <c r="K243" i="88"/>
  <c r="G248" i="88"/>
  <c r="K248" i="88"/>
  <c r="G252" i="88"/>
  <c r="K252" i="88"/>
  <c r="G256" i="88"/>
  <c r="K256" i="88"/>
  <c r="G281" i="88"/>
  <c r="G279" i="88" s="1"/>
  <c r="K281" i="88"/>
  <c r="G285" i="88"/>
  <c r="K285" i="88"/>
  <c r="H9" i="87"/>
  <c r="G9" i="87"/>
  <c r="H13" i="87"/>
  <c r="G13" i="87"/>
  <c r="H17" i="87"/>
  <c r="G17" i="87"/>
  <c r="H21" i="87"/>
  <c r="G21" i="87"/>
  <c r="H25" i="87"/>
  <c r="G25" i="87"/>
  <c r="H29" i="87"/>
  <c r="G29" i="87"/>
  <c r="H39" i="87"/>
  <c r="G39" i="87"/>
  <c r="H43" i="87"/>
  <c r="G43" i="87"/>
  <c r="H47" i="87"/>
  <c r="G47" i="87"/>
  <c r="H51" i="87"/>
  <c r="H50" i="87" s="1"/>
  <c r="G51" i="87"/>
  <c r="H65" i="87"/>
  <c r="G65" i="87"/>
  <c r="H69" i="87"/>
  <c r="G69" i="87"/>
  <c r="H73" i="87"/>
  <c r="H72" i="87" s="1"/>
  <c r="G73" i="87"/>
  <c r="H85" i="87"/>
  <c r="G85" i="87"/>
  <c r="H89" i="87"/>
  <c r="G89" i="87"/>
  <c r="H93" i="87"/>
  <c r="G93" i="87"/>
  <c r="H101" i="87"/>
  <c r="G101" i="87"/>
  <c r="H105" i="87"/>
  <c r="G105" i="87"/>
  <c r="H109" i="87"/>
  <c r="G109" i="87"/>
  <c r="H113" i="87"/>
  <c r="G113" i="87"/>
  <c r="H117" i="87"/>
  <c r="G117" i="87"/>
  <c r="H121" i="87"/>
  <c r="G121" i="87"/>
  <c r="H125" i="87"/>
  <c r="G125" i="87"/>
  <c r="H129" i="87"/>
  <c r="G129" i="87"/>
  <c r="H133" i="87"/>
  <c r="G133" i="87"/>
  <c r="H141" i="87"/>
  <c r="G141" i="87"/>
  <c r="H145" i="87"/>
  <c r="G145" i="87"/>
  <c r="G155" i="87"/>
  <c r="G153" i="87" s="1"/>
  <c r="H155" i="87"/>
  <c r="H153" i="87" s="1"/>
  <c r="G159" i="87"/>
  <c r="H159" i="87"/>
  <c r="H164" i="87"/>
  <c r="G164" i="87"/>
  <c r="H172" i="87"/>
  <c r="G172" i="87"/>
  <c r="H176" i="87"/>
  <c r="G176" i="87"/>
  <c r="H180" i="87"/>
  <c r="G180" i="87"/>
  <c r="H184" i="87"/>
  <c r="G184" i="87"/>
  <c r="H188" i="87"/>
  <c r="G188" i="87"/>
  <c r="H192" i="87"/>
  <c r="G192" i="87"/>
  <c r="H196" i="87"/>
  <c r="G196" i="87"/>
  <c r="H200" i="87"/>
  <c r="G200" i="87"/>
  <c r="H208" i="87"/>
  <c r="G208" i="87"/>
  <c r="H212" i="87"/>
  <c r="G212" i="87"/>
  <c r="H216" i="87"/>
  <c r="G216" i="87"/>
  <c r="H220" i="87"/>
  <c r="G220" i="87"/>
  <c r="H224" i="87"/>
  <c r="G224" i="87"/>
  <c r="H228" i="87"/>
  <c r="G228" i="87"/>
  <c r="H232" i="87"/>
  <c r="G232" i="87"/>
  <c r="H236" i="87"/>
  <c r="G236" i="87"/>
  <c r="H240" i="87"/>
  <c r="G240" i="87"/>
  <c r="H244" i="87"/>
  <c r="G244" i="87"/>
  <c r="H252" i="87"/>
  <c r="G252" i="87"/>
  <c r="H256" i="87"/>
  <c r="G256" i="87"/>
  <c r="G213" i="78"/>
  <c r="G224" i="78"/>
  <c r="G235" i="78"/>
  <c r="G246" i="78"/>
  <c r="G296" i="78"/>
  <c r="G28" i="78"/>
  <c r="G107" i="78"/>
  <c r="G202" i="78"/>
  <c r="G280" i="78"/>
  <c r="G293" i="78"/>
  <c r="G132" i="78"/>
  <c r="G154" i="78"/>
  <c r="G263" i="78"/>
  <c r="G276" i="78"/>
  <c r="G172" i="78"/>
  <c r="G116" i="78"/>
  <c r="G121" i="78"/>
  <c r="K24" i="78"/>
  <c r="K67" i="88"/>
  <c r="K66" i="81"/>
  <c r="K20" i="81"/>
  <c r="K33" i="86"/>
  <c r="K230" i="84"/>
  <c r="K229" i="84" s="1"/>
  <c r="K147" i="81"/>
  <c r="G88" i="78"/>
  <c r="G82" i="78"/>
  <c r="G47" i="78"/>
  <c r="G39" i="78"/>
  <c r="K111" i="88"/>
  <c r="K181" i="88"/>
  <c r="K229" i="88"/>
  <c r="K150" i="84"/>
  <c r="G103" i="78"/>
  <c r="G113" i="78"/>
  <c r="G143" i="78"/>
  <c r="G157" i="78"/>
  <c r="G189" i="78"/>
  <c r="G249" i="78"/>
  <c r="G6" i="78"/>
  <c r="AL143" i="68"/>
  <c r="M143" i="68" s="1"/>
  <c r="N143" i="68" s="1"/>
  <c r="L135" i="81" l="1"/>
  <c r="L137" i="66"/>
  <c r="L60" i="66"/>
  <c r="L244" i="81"/>
  <c r="L245" i="66" s="1"/>
  <c r="L246" i="66"/>
  <c r="L197" i="81"/>
  <c r="L197" i="66" s="1"/>
  <c r="L198" i="66"/>
  <c r="L175" i="81"/>
  <c r="L175" i="66" s="1"/>
  <c r="L176" i="66"/>
  <c r="L117" i="81"/>
  <c r="L117" i="66" s="1"/>
  <c r="L118" i="66"/>
  <c r="L40" i="81"/>
  <c r="L24" i="81"/>
  <c r="L6" i="81"/>
  <c r="L5" i="81" s="1"/>
  <c r="L214" i="81"/>
  <c r="L216" i="66"/>
  <c r="L120" i="81"/>
  <c r="L120" i="66" s="1"/>
  <c r="L121" i="66"/>
  <c r="L70" i="81"/>
  <c r="G96" i="78"/>
  <c r="K59" i="81"/>
  <c r="G149" i="88"/>
  <c r="G111" i="88"/>
  <c r="I276" i="88"/>
  <c r="K248" i="87"/>
  <c r="L66" i="81"/>
  <c r="L66" i="66" s="1"/>
  <c r="L69" i="66"/>
  <c r="L53" i="81"/>
  <c r="L231" i="81"/>
  <c r="L232" i="66" s="1"/>
  <c r="L233" i="66"/>
  <c r="L247" i="81"/>
  <c r="L248" i="66" s="1"/>
  <c r="L249" i="66"/>
  <c r="L200" i="81"/>
  <c r="L200" i="66" s="1"/>
  <c r="L201" i="66"/>
  <c r="L164" i="81"/>
  <c r="L164" i="66" s="1"/>
  <c r="L165" i="66"/>
  <c r="L95" i="81"/>
  <c r="L95" i="66" s="1"/>
  <c r="L96" i="66"/>
  <c r="L76" i="81"/>
  <c r="L75" i="81" s="1"/>
  <c r="L163" i="66"/>
  <c r="L33" i="81"/>
  <c r="L106" i="81"/>
  <c r="L84" i="81"/>
  <c r="L84" i="66" s="1"/>
  <c r="L85" i="66"/>
  <c r="L79" i="81"/>
  <c r="L81" i="66"/>
  <c r="L186" i="81"/>
  <c r="L186" i="66" s="1"/>
  <c r="L188" i="66"/>
  <c r="L227" i="81"/>
  <c r="L229" i="66"/>
  <c r="J102" i="88"/>
  <c r="K102" i="88"/>
  <c r="K218" i="88"/>
  <c r="K79" i="88"/>
  <c r="G276" i="88"/>
  <c r="G98" i="88"/>
  <c r="G102" i="88"/>
  <c r="G79" i="88"/>
  <c r="I78" i="87"/>
  <c r="K59" i="86"/>
  <c r="G24" i="83"/>
  <c r="G228" i="83"/>
  <c r="G6" i="83"/>
  <c r="M227" i="66"/>
  <c r="O240" i="66"/>
  <c r="Q226" i="66"/>
  <c r="V226" i="66" s="1"/>
  <c r="V227" i="66"/>
  <c r="O21" i="66"/>
  <c r="O28" i="66"/>
  <c r="M24" i="66"/>
  <c r="V24" i="66"/>
  <c r="J122" i="87"/>
  <c r="J86" i="87"/>
  <c r="K33" i="87"/>
  <c r="J33" i="87"/>
  <c r="J218" i="87"/>
  <c r="K108" i="87"/>
  <c r="J78" i="87"/>
  <c r="K5" i="86"/>
  <c r="K62" i="84"/>
  <c r="G248" i="87"/>
  <c r="K76" i="88"/>
  <c r="K204" i="87"/>
  <c r="I161" i="87"/>
  <c r="J201" i="87"/>
  <c r="K50" i="87"/>
  <c r="I40" i="87"/>
  <c r="K5" i="81"/>
  <c r="G76" i="83"/>
  <c r="K75" i="86"/>
  <c r="K161" i="87"/>
  <c r="K231" i="87"/>
  <c r="I20" i="87"/>
  <c r="I53" i="87"/>
  <c r="K78" i="84"/>
  <c r="G263" i="88"/>
  <c r="G167" i="88"/>
  <c r="G152" i="88"/>
  <c r="H102" i="88"/>
  <c r="J218" i="88"/>
  <c r="J127" i="88"/>
  <c r="H76" i="88"/>
  <c r="J231" i="87"/>
  <c r="K20" i="87"/>
  <c r="I229" i="88"/>
  <c r="I119" i="87"/>
  <c r="H161" i="87"/>
  <c r="K152" i="88"/>
  <c r="G189" i="88"/>
  <c r="H127" i="88"/>
  <c r="K226" i="81"/>
  <c r="K225" i="81" s="1"/>
  <c r="J108" i="88"/>
  <c r="J98" i="88"/>
  <c r="J79" i="88"/>
  <c r="I201" i="87"/>
  <c r="I179" i="88"/>
  <c r="K251" i="87"/>
  <c r="I68" i="87"/>
  <c r="K32" i="86"/>
  <c r="J167" i="88"/>
  <c r="J211" i="83"/>
  <c r="J189" i="83"/>
  <c r="J159" i="83"/>
  <c r="J190" i="87"/>
  <c r="J6" i="83"/>
  <c r="J235" i="87"/>
  <c r="J179" i="87"/>
  <c r="K24" i="87"/>
  <c r="K6" i="87"/>
  <c r="J241" i="83"/>
  <c r="H24" i="83"/>
  <c r="H20" i="83"/>
  <c r="H258" i="83"/>
  <c r="G57" i="83"/>
  <c r="J263" i="88"/>
  <c r="I138" i="88"/>
  <c r="I111" i="88"/>
  <c r="K137" i="87"/>
  <c r="K119" i="87"/>
  <c r="H89" i="83"/>
  <c r="G68" i="87"/>
  <c r="G189" i="83"/>
  <c r="G138" i="88"/>
  <c r="G30" i="88"/>
  <c r="I279" i="88"/>
  <c r="I232" i="88"/>
  <c r="I196" i="88"/>
  <c r="J108" i="87"/>
  <c r="K81" i="87"/>
  <c r="G211" i="83"/>
  <c r="J91" i="88"/>
  <c r="J204" i="87"/>
  <c r="H60" i="83"/>
  <c r="J33" i="83"/>
  <c r="I37" i="83"/>
  <c r="I246" i="88"/>
  <c r="J24" i="87"/>
  <c r="J6" i="87"/>
  <c r="I24" i="83"/>
  <c r="H145" i="83"/>
  <c r="H105" i="83"/>
  <c r="I6" i="88"/>
  <c r="I251" i="87"/>
  <c r="K168" i="87"/>
  <c r="I37" i="87"/>
  <c r="H57" i="83"/>
  <c r="J207" i="88"/>
  <c r="J152" i="88"/>
  <c r="J138" i="88"/>
  <c r="J137" i="87"/>
  <c r="K97" i="87"/>
  <c r="K53" i="87"/>
  <c r="J261" i="83"/>
  <c r="H200" i="83"/>
  <c r="I178" i="83"/>
  <c r="H130" i="83"/>
  <c r="I89" i="83"/>
  <c r="K228" i="84"/>
  <c r="K6" i="88"/>
  <c r="K5" i="88" s="1"/>
  <c r="G201" i="87"/>
  <c r="G251" i="87"/>
  <c r="G231" i="87"/>
  <c r="G230" i="87" s="1"/>
  <c r="G229" i="87" s="1"/>
  <c r="G72" i="87"/>
  <c r="G24" i="87"/>
  <c r="G161" i="87"/>
  <c r="K89" i="83"/>
  <c r="G105" i="83"/>
  <c r="K254" i="108"/>
  <c r="K5" i="84"/>
  <c r="K127" i="83"/>
  <c r="H119" i="87"/>
  <c r="H45" i="87"/>
  <c r="G218" i="88"/>
  <c r="G76" i="88"/>
  <c r="G159" i="83"/>
  <c r="G157" i="83" s="1"/>
  <c r="H276" i="88"/>
  <c r="H229" i="88"/>
  <c r="H181" i="88"/>
  <c r="H149" i="88"/>
  <c r="I218" i="88"/>
  <c r="I167" i="88"/>
  <c r="I149" i="88"/>
  <c r="I127" i="88"/>
  <c r="I218" i="87"/>
  <c r="K122" i="87"/>
  <c r="I108" i="87"/>
  <c r="K86" i="87"/>
  <c r="J81" i="87"/>
  <c r="I211" i="83"/>
  <c r="I189" i="83"/>
  <c r="I159" i="83"/>
  <c r="I157" i="83" s="1"/>
  <c r="I127" i="83"/>
  <c r="I86" i="83"/>
  <c r="J26" i="88"/>
  <c r="I204" i="87"/>
  <c r="K190" i="87"/>
  <c r="I228" i="83"/>
  <c r="H33" i="83"/>
  <c r="J116" i="88"/>
  <c r="I231" i="87"/>
  <c r="G37" i="83"/>
  <c r="I6" i="83"/>
  <c r="I98" i="88"/>
  <c r="I91" i="88" s="1"/>
  <c r="I79" i="88"/>
  <c r="J248" i="87"/>
  <c r="I235" i="87"/>
  <c r="K201" i="87"/>
  <c r="K179" i="87"/>
  <c r="J40" i="87"/>
  <c r="I24" i="87"/>
  <c r="I6" i="87"/>
  <c r="I5" i="87" s="1"/>
  <c r="I241" i="83"/>
  <c r="I76" i="83"/>
  <c r="H245" i="83"/>
  <c r="J145" i="83"/>
  <c r="J105" i="83"/>
  <c r="J80" i="83"/>
  <c r="J259" i="88"/>
  <c r="J37" i="87"/>
  <c r="J157" i="83"/>
  <c r="J57" i="83"/>
  <c r="I263" i="88"/>
  <c r="J30" i="88"/>
  <c r="I137" i="87"/>
  <c r="J97" i="87"/>
  <c r="K72" i="87"/>
  <c r="H261" i="83"/>
  <c r="I214" i="83"/>
  <c r="J200" i="83"/>
  <c r="J130" i="83"/>
  <c r="K241" i="83"/>
  <c r="J127" i="83"/>
  <c r="J86" i="83"/>
  <c r="J228" i="83"/>
  <c r="I33" i="83"/>
  <c r="H116" i="83"/>
  <c r="H94" i="83"/>
  <c r="H37" i="83"/>
  <c r="I50" i="87"/>
  <c r="J76" i="83"/>
  <c r="J69" i="83" s="1"/>
  <c r="I245" i="83"/>
  <c r="I168" i="87"/>
  <c r="I207" i="88"/>
  <c r="I152" i="88"/>
  <c r="J72" i="87"/>
  <c r="I261" i="83"/>
  <c r="J214" i="83"/>
  <c r="H178" i="83"/>
  <c r="G80" i="83"/>
  <c r="K258" i="83"/>
  <c r="G127" i="83"/>
  <c r="I189" i="88"/>
  <c r="I116" i="83"/>
  <c r="I94" i="83"/>
  <c r="I20" i="83"/>
  <c r="I258" i="83"/>
  <c r="J245" i="83"/>
  <c r="H80" i="83"/>
  <c r="K68" i="87"/>
  <c r="J111" i="88"/>
  <c r="G53" i="78"/>
  <c r="K167" i="88"/>
  <c r="K76" i="83"/>
  <c r="K32" i="84"/>
  <c r="G258" i="83"/>
  <c r="J279" i="88"/>
  <c r="J232" i="88"/>
  <c r="J196" i="88"/>
  <c r="J181" i="88"/>
  <c r="J179" i="88" s="1"/>
  <c r="I76" i="88"/>
  <c r="K218" i="87"/>
  <c r="I122" i="87"/>
  <c r="I86" i="87"/>
  <c r="I81" i="87"/>
  <c r="H211" i="83"/>
  <c r="H189" i="83"/>
  <c r="H159" i="83"/>
  <c r="H157" i="83" s="1"/>
  <c r="H127" i="83"/>
  <c r="H86" i="83"/>
  <c r="J189" i="88"/>
  <c r="I26" i="88"/>
  <c r="I190" i="87"/>
  <c r="J161" i="87"/>
  <c r="H228" i="83"/>
  <c r="I116" i="88"/>
  <c r="K78" i="87"/>
  <c r="J20" i="87"/>
  <c r="J116" i="83"/>
  <c r="J94" i="83"/>
  <c r="J37" i="83"/>
  <c r="H6" i="83"/>
  <c r="J246" i="88"/>
  <c r="J76" i="88"/>
  <c r="K235" i="87"/>
  <c r="K230" i="87" s="1"/>
  <c r="K229" i="87" s="1"/>
  <c r="I179" i="87"/>
  <c r="J50" i="87"/>
  <c r="K40" i="87"/>
  <c r="H241" i="83"/>
  <c r="H76" i="83"/>
  <c r="J24" i="83"/>
  <c r="J20" i="83"/>
  <c r="J258" i="83"/>
  <c r="I145" i="83"/>
  <c r="I105" i="83"/>
  <c r="I80" i="83"/>
  <c r="I259" i="88"/>
  <c r="I258" i="88" s="1"/>
  <c r="I257" i="88" s="1"/>
  <c r="J6" i="88"/>
  <c r="J251" i="87"/>
  <c r="J168" i="87"/>
  <c r="J68" i="87"/>
  <c r="K37" i="87"/>
  <c r="I69" i="83"/>
  <c r="I57" i="83"/>
  <c r="J229" i="88"/>
  <c r="I30" i="88"/>
  <c r="J119" i="87"/>
  <c r="I97" i="87"/>
  <c r="I72" i="87"/>
  <c r="I61" i="87" s="1"/>
  <c r="J53" i="87"/>
  <c r="H214" i="83"/>
  <c r="I200" i="83"/>
  <c r="J178" i="83"/>
  <c r="I130" i="83"/>
  <c r="J89" i="83"/>
  <c r="K32" i="81"/>
  <c r="H204" i="87"/>
  <c r="H40" i="87"/>
  <c r="H53" i="87"/>
  <c r="K138" i="88"/>
  <c r="G259" i="88"/>
  <c r="G26" i="88"/>
  <c r="G5" i="88" s="1"/>
  <c r="H279" i="88"/>
  <c r="H263" i="88"/>
  <c r="H232" i="88"/>
  <c r="H218" i="88"/>
  <c r="H207" i="88"/>
  <c r="H196" i="88"/>
  <c r="H167" i="88"/>
  <c r="H152" i="88"/>
  <c r="H138" i="88"/>
  <c r="H116" i="88"/>
  <c r="H111" i="88"/>
  <c r="H30" i="88"/>
  <c r="H259" i="88"/>
  <c r="H246" i="88"/>
  <c r="H189" i="88"/>
  <c r="H98" i="88"/>
  <c r="H91" i="88" s="1"/>
  <c r="H79" i="88"/>
  <c r="H26" i="88"/>
  <c r="H6" i="88"/>
  <c r="G246" i="88"/>
  <c r="G232" i="88"/>
  <c r="K207" i="88"/>
  <c r="G207" i="88"/>
  <c r="K189" i="88"/>
  <c r="G196" i="88"/>
  <c r="K98" i="88"/>
  <c r="K91" i="88" s="1"/>
  <c r="K246" i="88"/>
  <c r="K232" i="88"/>
  <c r="K196" i="88"/>
  <c r="G116" i="88"/>
  <c r="G91" i="88"/>
  <c r="K263" i="88"/>
  <c r="K258" i="88" s="1"/>
  <c r="K75" i="81"/>
  <c r="K225" i="86"/>
  <c r="K162" i="86"/>
  <c r="K165" i="84"/>
  <c r="G200" i="83"/>
  <c r="G178" i="83"/>
  <c r="K245" i="83"/>
  <c r="K6" i="83"/>
  <c r="K80" i="83"/>
  <c r="K69" i="83" s="1"/>
  <c r="K261" i="83"/>
  <c r="G179" i="87"/>
  <c r="G108" i="87"/>
  <c r="G127" i="88"/>
  <c r="K33" i="83"/>
  <c r="K200" i="83"/>
  <c r="G218" i="87"/>
  <c r="G137" i="87"/>
  <c r="H86" i="87"/>
  <c r="K178" i="83"/>
  <c r="K214" i="83"/>
  <c r="K145" i="83"/>
  <c r="G151" i="87"/>
  <c r="H251" i="87"/>
  <c r="H231" i="87"/>
  <c r="H24" i="87"/>
  <c r="G122" i="87"/>
  <c r="H33" i="87"/>
  <c r="G190" i="87"/>
  <c r="G5" i="83"/>
  <c r="G37" i="87"/>
  <c r="H218" i="87"/>
  <c r="H201" i="87"/>
  <c r="H137" i="87"/>
  <c r="K86" i="83"/>
  <c r="K24" i="83"/>
  <c r="G214" i="83"/>
  <c r="G211" i="78"/>
  <c r="G235" i="87"/>
  <c r="G50" i="87"/>
  <c r="G20" i="87"/>
  <c r="K279" i="88"/>
  <c r="H122" i="87"/>
  <c r="G81" i="87"/>
  <c r="H6" i="87"/>
  <c r="K57" i="83"/>
  <c r="G245" i="83"/>
  <c r="G145" i="83"/>
  <c r="H248" i="87"/>
  <c r="H190" i="87"/>
  <c r="K37" i="83"/>
  <c r="H37" i="87"/>
  <c r="G78" i="87"/>
  <c r="G86" i="83"/>
  <c r="K130" i="83"/>
  <c r="K94" i="83"/>
  <c r="K228" i="83"/>
  <c r="H97" i="87"/>
  <c r="G33" i="87"/>
  <c r="H168" i="87"/>
  <c r="H179" i="87"/>
  <c r="H108" i="87"/>
  <c r="G6" i="87"/>
  <c r="K105" i="83"/>
  <c r="G69" i="83"/>
  <c r="H151" i="87"/>
  <c r="G275" i="78"/>
  <c r="K179" i="88"/>
  <c r="H235" i="87"/>
  <c r="H68" i="87"/>
  <c r="H61" i="87" s="1"/>
  <c r="H20" i="87"/>
  <c r="K127" i="88"/>
  <c r="K116" i="88"/>
  <c r="G204" i="87"/>
  <c r="H81" i="87"/>
  <c r="K189" i="83"/>
  <c r="G241" i="83"/>
  <c r="G97" i="87"/>
  <c r="G53" i="87"/>
  <c r="K116" i="83"/>
  <c r="K20" i="83"/>
  <c r="G119" i="87"/>
  <c r="G45" i="87"/>
  <c r="G40" i="87" s="1"/>
  <c r="H78" i="87"/>
  <c r="K159" i="83"/>
  <c r="K157" i="83" s="1"/>
  <c r="G168" i="87"/>
  <c r="G86" i="87"/>
  <c r="K162" i="81"/>
  <c r="G130" i="83"/>
  <c r="G187" i="78"/>
  <c r="G38" i="78"/>
  <c r="K60" i="83"/>
  <c r="G5" i="78"/>
  <c r="G112" i="78"/>
  <c r="K5" i="87" l="1"/>
  <c r="L226" i="81"/>
  <c r="L225" i="81" s="1"/>
  <c r="L228" i="66"/>
  <c r="L59" i="81"/>
  <c r="L162" i="81"/>
  <c r="J5" i="88"/>
  <c r="L32" i="81"/>
  <c r="G258" i="88"/>
  <c r="G257" i="88" s="1"/>
  <c r="J258" i="88"/>
  <c r="J107" i="88"/>
  <c r="K61" i="87"/>
  <c r="I32" i="87"/>
  <c r="G176" i="83"/>
  <c r="K240" i="83"/>
  <c r="K239" i="83" s="1"/>
  <c r="M226" i="66"/>
  <c r="J230" i="87"/>
  <c r="J229" i="87" s="1"/>
  <c r="G194" i="88"/>
  <c r="K166" i="87"/>
  <c r="K258" i="84"/>
  <c r="I166" i="87"/>
  <c r="J32" i="87"/>
  <c r="I194" i="88"/>
  <c r="J61" i="87"/>
  <c r="J77" i="87"/>
  <c r="J5" i="87"/>
  <c r="H166" i="87"/>
  <c r="G107" i="88"/>
  <c r="I77" i="87"/>
  <c r="G61" i="87"/>
  <c r="H240" i="83"/>
  <c r="I240" i="83"/>
  <c r="J194" i="88"/>
  <c r="J166" i="87"/>
  <c r="I176" i="83"/>
  <c r="K5" i="83"/>
  <c r="G240" i="83"/>
  <c r="G239" i="83" s="1"/>
  <c r="K255" i="86"/>
  <c r="H258" i="88"/>
  <c r="H257" i="88" s="1"/>
  <c r="J85" i="83"/>
  <c r="J257" i="88"/>
  <c r="I5" i="88"/>
  <c r="J32" i="83"/>
  <c r="K77" i="87"/>
  <c r="H5" i="83"/>
  <c r="G166" i="87"/>
  <c r="K176" i="83"/>
  <c r="K257" i="88"/>
  <c r="H5" i="88"/>
  <c r="H69" i="83"/>
  <c r="I5" i="83"/>
  <c r="I230" i="87"/>
  <c r="I229" i="87" s="1"/>
  <c r="I259" i="87" s="1"/>
  <c r="K32" i="87"/>
  <c r="H85" i="83"/>
  <c r="I107" i="88"/>
  <c r="J176" i="83"/>
  <c r="H32" i="83"/>
  <c r="K255" i="81"/>
  <c r="G274" i="78"/>
  <c r="G32" i="87"/>
  <c r="H32" i="87"/>
  <c r="H176" i="83"/>
  <c r="I32" i="83"/>
  <c r="I85" i="83"/>
  <c r="J240" i="83"/>
  <c r="J5" i="83"/>
  <c r="H107" i="88"/>
  <c r="H194" i="88"/>
  <c r="K194" i="88"/>
  <c r="K107" i="88"/>
  <c r="H77" i="87"/>
  <c r="G77" i="87"/>
  <c r="H5" i="87"/>
  <c r="G85" i="83"/>
  <c r="H230" i="87"/>
  <c r="H229" i="87" s="1"/>
  <c r="G5" i="87"/>
  <c r="K85" i="83"/>
  <c r="K40" i="83"/>
  <c r="AL280" i="68"/>
  <c r="AL279" i="68"/>
  <c r="AL278" i="68"/>
  <c r="AL277" i="68"/>
  <c r="AL276" i="68"/>
  <c r="AL275" i="68"/>
  <c r="AL274" i="68"/>
  <c r="AL272" i="68"/>
  <c r="AL271" i="68"/>
  <c r="AL269" i="68"/>
  <c r="AL268" i="68"/>
  <c r="AL267" i="68"/>
  <c r="AL266" i="68"/>
  <c r="AL265" i="68"/>
  <c r="J265" i="68" s="1"/>
  <c r="AL264" i="68"/>
  <c r="AL263" i="68"/>
  <c r="AL261" i="68"/>
  <c r="AL260" i="68"/>
  <c r="AL259" i="68"/>
  <c r="AL258" i="68"/>
  <c r="AL257" i="68"/>
  <c r="AL256" i="68"/>
  <c r="AL253" i="68"/>
  <c r="AL252" i="68"/>
  <c r="AL251" i="68"/>
  <c r="AL246" i="68"/>
  <c r="AL245" i="68"/>
  <c r="AL244" i="68"/>
  <c r="AL243" i="68"/>
  <c r="AL242" i="68"/>
  <c r="AL241" i="68"/>
  <c r="AL240" i="68"/>
  <c r="AL239" i="68"/>
  <c r="AL238" i="68"/>
  <c r="AL237" i="68"/>
  <c r="AL236" i="68"/>
  <c r="AL234" i="68"/>
  <c r="AL233" i="68"/>
  <c r="AL232" i="68"/>
  <c r="AL231" i="68"/>
  <c r="AL230" i="68"/>
  <c r="AL229" i="68"/>
  <c r="AL228" i="68"/>
  <c r="AL227" i="68"/>
  <c r="AL226" i="68"/>
  <c r="AL224" i="68"/>
  <c r="AL223" i="68"/>
  <c r="AL222" i="68"/>
  <c r="AL220" i="68"/>
  <c r="AL219" i="68"/>
  <c r="AL218" i="68"/>
  <c r="AL217" i="68"/>
  <c r="AL216" i="68"/>
  <c r="AL215" i="68"/>
  <c r="AL214" i="68"/>
  <c r="AL213" i="68"/>
  <c r="M213" i="68" s="1"/>
  <c r="AL212" i="68"/>
  <c r="AL211" i="68"/>
  <c r="L211" i="68" s="1"/>
  <c r="AL210" i="68"/>
  <c r="AL208" i="68"/>
  <c r="AL207" i="68"/>
  <c r="AL206" i="68"/>
  <c r="AL205" i="68"/>
  <c r="AL204" i="68"/>
  <c r="AL203" i="68"/>
  <c r="AL202" i="68"/>
  <c r="AL201" i="68"/>
  <c r="AL200" i="68"/>
  <c r="AL198" i="68"/>
  <c r="AL197" i="68"/>
  <c r="AL196" i="68"/>
  <c r="AL194" i="68"/>
  <c r="L194" i="68" s="1"/>
  <c r="AL193" i="68"/>
  <c r="L193" i="68" s="1"/>
  <c r="AL192" i="68"/>
  <c r="L192" i="68" s="1"/>
  <c r="AL190" i="68"/>
  <c r="L190" i="68" s="1"/>
  <c r="AL189" i="68"/>
  <c r="M189" i="68" s="1"/>
  <c r="AL188" i="68"/>
  <c r="L188" i="68" s="1"/>
  <c r="L187" i="68" s="1"/>
  <c r="AL186" i="68"/>
  <c r="AL183" i="68"/>
  <c r="M183" i="68" s="1"/>
  <c r="AL182" i="68"/>
  <c r="L182" i="68" s="1"/>
  <c r="L181" i="68" s="1"/>
  <c r="AL180" i="68"/>
  <c r="AL179" i="68"/>
  <c r="L179" i="68" s="1"/>
  <c r="AL178" i="68"/>
  <c r="L178" i="68" s="1"/>
  <c r="AL176" i="68"/>
  <c r="M176" i="68" s="1"/>
  <c r="AL175" i="68"/>
  <c r="L175" i="68" s="1"/>
  <c r="AL174" i="68"/>
  <c r="L174" i="68" s="1"/>
  <c r="AL172" i="68"/>
  <c r="AL170" i="68"/>
  <c r="L170" i="68" s="1"/>
  <c r="AL169" i="68"/>
  <c r="M169" i="68" s="1"/>
  <c r="AL168" i="68"/>
  <c r="H168" i="68" s="1"/>
  <c r="AL167" i="68"/>
  <c r="H167" i="68" s="1"/>
  <c r="AL166" i="68"/>
  <c r="H166" i="68" s="1"/>
  <c r="AL165" i="68"/>
  <c r="H165" i="68" s="1"/>
  <c r="AL164" i="68"/>
  <c r="H164" i="68" s="1"/>
  <c r="AL163" i="68"/>
  <c r="M163" i="68" s="1"/>
  <c r="AL162" i="68"/>
  <c r="M162" i="68" s="1"/>
  <c r="AL161" i="68"/>
  <c r="L161" i="68" s="1"/>
  <c r="L160" i="68" s="1"/>
  <c r="AL159" i="68"/>
  <c r="M159" i="68" s="1"/>
  <c r="AL158" i="68"/>
  <c r="M158" i="68" s="1"/>
  <c r="AL157" i="68"/>
  <c r="M157" i="68" s="1"/>
  <c r="AL156" i="68"/>
  <c r="M156" i="68" s="1"/>
  <c r="AL154" i="68"/>
  <c r="M154" i="68" s="1"/>
  <c r="AL151" i="68"/>
  <c r="M151" i="68" s="1"/>
  <c r="AL150" i="68"/>
  <c r="AL147" i="68"/>
  <c r="M147" i="68" s="1"/>
  <c r="AL146" i="68"/>
  <c r="M146" i="68" s="1"/>
  <c r="AL145" i="68"/>
  <c r="M145" i="68" s="1"/>
  <c r="AL144" i="68"/>
  <c r="M144" i="68" s="1"/>
  <c r="AL142" i="68"/>
  <c r="M142" i="68" s="1"/>
  <c r="AL141" i="68"/>
  <c r="M141" i="68" s="1"/>
  <c r="AL140" i="68"/>
  <c r="M140" i="68" s="1"/>
  <c r="AL138" i="68"/>
  <c r="L138" i="68" s="1"/>
  <c r="AL137" i="68"/>
  <c r="AL135" i="68"/>
  <c r="AL133" i="68"/>
  <c r="M133" i="68" s="1"/>
  <c r="AL132" i="68"/>
  <c r="M132" i="68" s="1"/>
  <c r="AL131" i="68"/>
  <c r="M131" i="68" s="1"/>
  <c r="AL130" i="68"/>
  <c r="M130" i="68" s="1"/>
  <c r="AL129" i="68"/>
  <c r="M129" i="68" s="1"/>
  <c r="AL128" i="68"/>
  <c r="L128" i="68" s="1"/>
  <c r="AL127" i="68"/>
  <c r="L127" i="68" s="1"/>
  <c r="AL126" i="68"/>
  <c r="L126" i="68" s="1"/>
  <c r="AL125" i="68"/>
  <c r="L125" i="68" s="1"/>
  <c r="AL124" i="68"/>
  <c r="L124" i="68" s="1"/>
  <c r="AL123" i="68"/>
  <c r="L123" i="68" s="1"/>
  <c r="AL122" i="68"/>
  <c r="L122" i="68" s="1"/>
  <c r="AL120" i="68"/>
  <c r="M120" i="68" s="1"/>
  <c r="AL119" i="68"/>
  <c r="L119" i="68" s="1"/>
  <c r="AL118" i="68"/>
  <c r="L118" i="68" s="1"/>
  <c r="AL116" i="68"/>
  <c r="M116" i="68" s="1"/>
  <c r="AL115" i="68"/>
  <c r="AL114" i="68"/>
  <c r="AL113" i="68"/>
  <c r="AL112" i="68"/>
  <c r="M112" i="68" s="1"/>
  <c r="AL109" i="68"/>
  <c r="M109" i="68" s="1"/>
  <c r="AL108" i="68"/>
  <c r="M108" i="68" s="1"/>
  <c r="AL107" i="68"/>
  <c r="M107" i="68" s="1"/>
  <c r="AL106" i="68"/>
  <c r="M106" i="68" s="1"/>
  <c r="AL104" i="68"/>
  <c r="AL103" i="68"/>
  <c r="AL102" i="68"/>
  <c r="AL101" i="68"/>
  <c r="AL98" i="68"/>
  <c r="AL97" i="68"/>
  <c r="AL96" i="68"/>
  <c r="AL95" i="68"/>
  <c r="AL94" i="68"/>
  <c r="AL93" i="68"/>
  <c r="AL92" i="68"/>
  <c r="AL91" i="68"/>
  <c r="M91" i="68" s="1"/>
  <c r="AL90" i="68"/>
  <c r="AL89" i="68"/>
  <c r="AL87" i="68"/>
  <c r="AL86" i="68"/>
  <c r="AL85" i="68"/>
  <c r="AL84" i="68"/>
  <c r="AL83" i="68"/>
  <c r="AL82" i="68"/>
  <c r="AL81" i="68"/>
  <c r="AL80" i="68"/>
  <c r="AL79" i="68"/>
  <c r="AL78" i="68"/>
  <c r="AL76" i="68"/>
  <c r="AL75" i="68"/>
  <c r="AL74" i="68"/>
  <c r="AL73" i="68"/>
  <c r="AL72" i="68"/>
  <c r="AL71" i="68"/>
  <c r="AL70" i="68"/>
  <c r="AL69" i="68"/>
  <c r="AL68" i="68"/>
  <c r="AL67" i="68"/>
  <c r="AL65" i="68"/>
  <c r="AL64" i="68"/>
  <c r="AL62" i="68"/>
  <c r="L62" i="68" s="1"/>
  <c r="AL61" i="68"/>
  <c r="L61" i="68" s="1"/>
  <c r="AL60" i="68"/>
  <c r="L60" i="68" s="1"/>
  <c r="AL59" i="68"/>
  <c r="M59" i="68" s="1"/>
  <c r="AL58" i="68"/>
  <c r="M58" i="68" s="1"/>
  <c r="AL57" i="68"/>
  <c r="M57" i="68" s="1"/>
  <c r="AL55" i="68"/>
  <c r="M55" i="68" s="1"/>
  <c r="AL54" i="68"/>
  <c r="M54" i="68" s="1"/>
  <c r="AL53" i="68"/>
  <c r="H53" i="68" s="1"/>
  <c r="AL52" i="68"/>
  <c r="H52" i="68" s="1"/>
  <c r="AL51" i="68"/>
  <c r="AL50" i="68"/>
  <c r="L50" i="68" s="1"/>
  <c r="AL48" i="68"/>
  <c r="L48" i="68" s="1"/>
  <c r="AL47" i="68"/>
  <c r="L47" i="68" s="1"/>
  <c r="AL46" i="68"/>
  <c r="L46" i="68" s="1"/>
  <c r="AL45" i="68"/>
  <c r="L45" i="68" s="1"/>
  <c r="AL44" i="68"/>
  <c r="L44" i="68" s="1"/>
  <c r="AL43" i="68"/>
  <c r="L43" i="68" s="1"/>
  <c r="AL42" i="68"/>
  <c r="L42" i="68" s="1"/>
  <c r="AL41" i="68"/>
  <c r="L41" i="68" s="1"/>
  <c r="AL40" i="68"/>
  <c r="L40" i="68" s="1"/>
  <c r="AL39" i="68"/>
  <c r="L39" i="68" s="1"/>
  <c r="AL37" i="68"/>
  <c r="L37" i="68" s="1"/>
  <c r="AL36" i="68"/>
  <c r="L36" i="68" s="1"/>
  <c r="AL35" i="68"/>
  <c r="L35" i="68" s="1"/>
  <c r="AL34" i="68"/>
  <c r="L34" i="68" s="1"/>
  <c r="AL33" i="68"/>
  <c r="L33" i="68" s="1"/>
  <c r="AL32" i="68"/>
  <c r="L32" i="68" s="1"/>
  <c r="AL31" i="68"/>
  <c r="L31" i="68" s="1"/>
  <c r="AL30" i="68"/>
  <c r="L30" i="68" s="1"/>
  <c r="AL29" i="68"/>
  <c r="L29" i="68" s="1"/>
  <c r="AL28" i="68"/>
  <c r="L28" i="68" s="1"/>
  <c r="AL26" i="68"/>
  <c r="L26" i="68" s="1"/>
  <c r="AL25" i="68"/>
  <c r="L25" i="68" s="1"/>
  <c r="AL24" i="68"/>
  <c r="AL23" i="68"/>
  <c r="M23" i="68" s="1"/>
  <c r="AL22" i="68"/>
  <c r="M22" i="68" s="1"/>
  <c r="AL17" i="68"/>
  <c r="M17" i="68" s="1"/>
  <c r="AL16" i="68"/>
  <c r="M16" i="68" s="1"/>
  <c r="AL14" i="68"/>
  <c r="M14" i="68" s="1"/>
  <c r="AL13" i="68"/>
  <c r="M13" i="68" s="1"/>
  <c r="AL12" i="68"/>
  <c r="M12" i="68" s="1"/>
  <c r="AL11" i="68"/>
  <c r="M11" i="68" s="1"/>
  <c r="AL10" i="68"/>
  <c r="M10" i="68" s="1"/>
  <c r="AL9" i="68"/>
  <c r="M9" i="68" s="1"/>
  <c r="AL8" i="68"/>
  <c r="M8" i="68" s="1"/>
  <c r="K256" i="82"/>
  <c r="K255" i="82"/>
  <c r="K252" i="82"/>
  <c r="K250" i="82"/>
  <c r="K246" i="82"/>
  <c r="K244" i="82"/>
  <c r="K238" i="82"/>
  <c r="K228" i="82"/>
  <c r="K226" i="82"/>
  <c r="K225" i="82"/>
  <c r="K224" i="82"/>
  <c r="K221" i="82"/>
  <c r="K217" i="66" s="1"/>
  <c r="K220" i="82"/>
  <c r="K217" i="82"/>
  <c r="K216" i="82"/>
  <c r="K213" i="82"/>
  <c r="K212" i="82"/>
  <c r="K209" i="82"/>
  <c r="K208" i="82"/>
  <c r="K205" i="82"/>
  <c r="K203" i="82"/>
  <c r="K200" i="82"/>
  <c r="K199" i="82"/>
  <c r="K198" i="82"/>
  <c r="K196" i="82"/>
  <c r="K194" i="82"/>
  <c r="K192" i="82"/>
  <c r="K177" i="82"/>
  <c r="K176" i="82"/>
  <c r="K173" i="82"/>
  <c r="K172" i="82"/>
  <c r="K169" i="82"/>
  <c r="K167" i="82"/>
  <c r="M159" i="82"/>
  <c r="M158" i="82"/>
  <c r="K156" i="82"/>
  <c r="K154" i="82"/>
  <c r="K152" i="82"/>
  <c r="K147" i="82"/>
  <c r="K143" i="66" s="1"/>
  <c r="K143" i="82"/>
  <c r="K139" i="66" s="1"/>
  <c r="K141" i="82"/>
  <c r="K137" i="66" s="1"/>
  <c r="K138" i="82"/>
  <c r="K137" i="82"/>
  <c r="K136" i="82"/>
  <c r="K135" i="82"/>
  <c r="K134" i="82"/>
  <c r="K133" i="82"/>
  <c r="K132" i="82"/>
  <c r="K130" i="82"/>
  <c r="K129" i="82"/>
  <c r="K128" i="82"/>
  <c r="K127" i="82"/>
  <c r="K126" i="82"/>
  <c r="K125" i="82"/>
  <c r="K122" i="82"/>
  <c r="K120" i="82"/>
  <c r="K116" i="82"/>
  <c r="K112" i="66" s="1"/>
  <c r="K112" i="82"/>
  <c r="K108" i="66" s="1"/>
  <c r="K108" i="82"/>
  <c r="K107" i="82"/>
  <c r="K104" i="82"/>
  <c r="K103" i="82"/>
  <c r="K100" i="82"/>
  <c r="K98" i="82"/>
  <c r="K97" i="82"/>
  <c r="K94" i="82"/>
  <c r="K91" i="82"/>
  <c r="K90" i="82"/>
  <c r="K89" i="82"/>
  <c r="K86" i="82"/>
  <c r="K77" i="82"/>
  <c r="K73" i="66" s="1"/>
  <c r="K75" i="82"/>
  <c r="K71" i="66" s="1"/>
  <c r="K65" i="82"/>
  <c r="K61" i="66" s="1"/>
  <c r="M61" i="82"/>
  <c r="M60" i="82"/>
  <c r="M59" i="82"/>
  <c r="K46" i="82"/>
  <c r="M42" i="82"/>
  <c r="K36" i="82"/>
  <c r="K34" i="82"/>
  <c r="K29" i="82"/>
  <c r="K28" i="82"/>
  <c r="K19" i="82"/>
  <c r="K7" i="82"/>
  <c r="K258" i="82"/>
  <c r="K257" i="82"/>
  <c r="K254" i="82"/>
  <c r="K253" i="82"/>
  <c r="K247" i="82"/>
  <c r="K243" i="82"/>
  <c r="K240" i="66" s="1"/>
  <c r="K242" i="82"/>
  <c r="K239" i="82"/>
  <c r="K234" i="82"/>
  <c r="K233" i="82"/>
  <c r="K227" i="82"/>
  <c r="K223" i="82"/>
  <c r="K222" i="82"/>
  <c r="K219" i="82"/>
  <c r="K215" i="82"/>
  <c r="K214" i="82"/>
  <c r="K211" i="82"/>
  <c r="K210" i="82"/>
  <c r="K207" i="82"/>
  <c r="K206" i="82"/>
  <c r="K202" i="82"/>
  <c r="K197" i="82"/>
  <c r="K195" i="82"/>
  <c r="K193" i="82"/>
  <c r="K191" i="82"/>
  <c r="K189" i="82"/>
  <c r="K188" i="82"/>
  <c r="K187" i="82"/>
  <c r="K186" i="82"/>
  <c r="K185" i="82"/>
  <c r="K184" i="82"/>
  <c r="K183" i="82"/>
  <c r="K182" i="82"/>
  <c r="K181" i="82"/>
  <c r="K180" i="82"/>
  <c r="K178" i="82"/>
  <c r="K175" i="82"/>
  <c r="K174" i="82"/>
  <c r="K171" i="82"/>
  <c r="K170" i="82"/>
  <c r="K161" i="82"/>
  <c r="K155" i="82"/>
  <c r="K150" i="82"/>
  <c r="K146" i="66" s="1"/>
  <c r="K146" i="82"/>
  <c r="K142" i="66" s="1"/>
  <c r="K142" i="82"/>
  <c r="K131" i="82"/>
  <c r="K123" i="82"/>
  <c r="K119" i="82"/>
  <c r="K118" i="82"/>
  <c r="K114" i="66" s="1"/>
  <c r="K117" i="82"/>
  <c r="K113" i="66" s="1"/>
  <c r="K115" i="82"/>
  <c r="K111" i="66" s="1"/>
  <c r="K114" i="82"/>
  <c r="K110" i="66" s="1"/>
  <c r="K113" i="82"/>
  <c r="K109" i="66" s="1"/>
  <c r="K111" i="82"/>
  <c r="K107" i="66" s="1"/>
  <c r="K109" i="82"/>
  <c r="K106" i="82"/>
  <c r="K105" i="82"/>
  <c r="K102" i="82"/>
  <c r="K101" i="82"/>
  <c r="K95" i="82"/>
  <c r="K87" i="82"/>
  <c r="K82" i="82"/>
  <c r="K81" i="82"/>
  <c r="K78" i="82"/>
  <c r="K74" i="66" s="1"/>
  <c r="K71" i="82"/>
  <c r="K69" i="82"/>
  <c r="K65" i="66" s="1"/>
  <c r="K67" i="82"/>
  <c r="K66" i="82"/>
  <c r="K57" i="82"/>
  <c r="K56" i="82"/>
  <c r="K55" i="82"/>
  <c r="K49" i="82"/>
  <c r="K48" i="82"/>
  <c r="K47" i="82"/>
  <c r="K37" i="82"/>
  <c r="K31" i="82"/>
  <c r="K27" i="82"/>
  <c r="K21" i="82"/>
  <c r="K17" i="82"/>
  <c r="K16" i="82"/>
  <c r="K15" i="82"/>
  <c r="K13" i="82"/>
  <c r="K12" i="82"/>
  <c r="K11" i="82"/>
  <c r="K9" i="82"/>
  <c r="K277" i="79"/>
  <c r="K271" i="79"/>
  <c r="K268" i="79"/>
  <c r="K252" i="79"/>
  <c r="K248" i="79"/>
  <c r="K247" i="79"/>
  <c r="K221" i="79"/>
  <c r="K219" i="79"/>
  <c r="K211" i="79"/>
  <c r="K203" i="79"/>
  <c r="K197" i="79"/>
  <c r="K181" i="79"/>
  <c r="K174" i="79"/>
  <c r="K159" i="66" s="1"/>
  <c r="K168" i="79"/>
  <c r="K153" i="66" s="1"/>
  <c r="K166" i="79"/>
  <c r="K163" i="79"/>
  <c r="N153" i="79"/>
  <c r="N152" i="79"/>
  <c r="N150" i="79"/>
  <c r="N149" i="79"/>
  <c r="N148" i="79"/>
  <c r="N147" i="79"/>
  <c r="K128" i="79"/>
  <c r="K124" i="79"/>
  <c r="K110" i="79"/>
  <c r="K106" i="79"/>
  <c r="K102" i="79"/>
  <c r="K98" i="79"/>
  <c r="K97" i="79"/>
  <c r="K93" i="79"/>
  <c r="K64" i="79"/>
  <c r="K63" i="79"/>
  <c r="K60" i="79"/>
  <c r="K49" i="79"/>
  <c r="K43" i="79"/>
  <c r="K43" i="66" s="1"/>
  <c r="K39" i="79"/>
  <c r="K39" i="66" s="1"/>
  <c r="K34" i="79"/>
  <c r="K31" i="79"/>
  <c r="K30" i="79"/>
  <c r="K27" i="79"/>
  <c r="K23" i="79"/>
  <c r="K22" i="79"/>
  <c r="K22" i="66" s="1"/>
  <c r="K19" i="79"/>
  <c r="K18" i="79"/>
  <c r="K17" i="79"/>
  <c r="K15" i="79"/>
  <c r="K14" i="79"/>
  <c r="K13" i="79"/>
  <c r="K10" i="79"/>
  <c r="K9" i="79"/>
  <c r="K269" i="79"/>
  <c r="K259" i="79"/>
  <c r="K256" i="79"/>
  <c r="K253" i="79"/>
  <c r="K249" i="79"/>
  <c r="K239" i="79"/>
  <c r="K238" i="79"/>
  <c r="K231" i="79"/>
  <c r="K230" i="79"/>
  <c r="K227" i="79"/>
  <c r="K207" i="79"/>
  <c r="K193" i="79"/>
  <c r="K191" i="79"/>
  <c r="K182" i="79"/>
  <c r="K167" i="79"/>
  <c r="K146" i="79"/>
  <c r="K136" i="79"/>
  <c r="K132" i="79"/>
  <c r="K122" i="79"/>
  <c r="K121" i="79"/>
  <c r="K96" i="79"/>
  <c r="K94" i="79"/>
  <c r="K92" i="79"/>
  <c r="K55" i="79"/>
  <c r="K51" i="79"/>
  <c r="K42" i="79"/>
  <c r="K42" i="66" s="1"/>
  <c r="K26" i="79"/>
  <c r="K21" i="79"/>
  <c r="P125" i="90"/>
  <c r="G125" i="90"/>
  <c r="L255" i="81" l="1"/>
  <c r="K106" i="66"/>
  <c r="J268" i="68"/>
  <c r="L268" i="68"/>
  <c r="J274" i="68"/>
  <c r="L274" i="68"/>
  <c r="J278" i="68"/>
  <c r="L278" i="68"/>
  <c r="L150" i="68"/>
  <c r="L148" i="68" s="1"/>
  <c r="M150" i="68"/>
  <c r="J267" i="68"/>
  <c r="L267" i="68"/>
  <c r="J272" i="68"/>
  <c r="L272" i="68"/>
  <c r="J277" i="68"/>
  <c r="L277" i="68"/>
  <c r="J269" i="68"/>
  <c r="L269" i="68"/>
  <c r="J275" i="68"/>
  <c r="L275" i="68"/>
  <c r="J279" i="68"/>
  <c r="L279" i="68"/>
  <c r="J266" i="68"/>
  <c r="L266" i="68"/>
  <c r="J271" i="68"/>
  <c r="L271" i="68"/>
  <c r="J276" i="68"/>
  <c r="L276" i="68"/>
  <c r="J280" i="68"/>
  <c r="L280" i="68"/>
  <c r="L209" i="68"/>
  <c r="L195" i="68" s="1"/>
  <c r="I9" i="69" s="1"/>
  <c r="J264" i="68"/>
  <c r="J262" i="68" s="1"/>
  <c r="G17" i="69" s="1"/>
  <c r="L264" i="68"/>
  <c r="L262" i="68" s="1"/>
  <c r="L49" i="68"/>
  <c r="L173" i="68"/>
  <c r="L171" i="68" s="1"/>
  <c r="L117" i="68"/>
  <c r="L110" i="68" s="1"/>
  <c r="L121" i="68"/>
  <c r="L136" i="68"/>
  <c r="K142" i="79"/>
  <c r="L142" i="79"/>
  <c r="K84" i="79"/>
  <c r="K78" i="66" s="1"/>
  <c r="L84" i="79"/>
  <c r="L78" i="66" s="1"/>
  <c r="K83" i="79"/>
  <c r="L83" i="79"/>
  <c r="J259" i="87"/>
  <c r="K138" i="66"/>
  <c r="K135" i="66" s="1"/>
  <c r="K255" i="66"/>
  <c r="K34" i="66"/>
  <c r="K86" i="66"/>
  <c r="K90" i="66"/>
  <c r="K116" i="66"/>
  <c r="K126" i="66"/>
  <c r="K130" i="66"/>
  <c r="K212" i="66"/>
  <c r="K247" i="66"/>
  <c r="K91" i="66"/>
  <c r="K87" i="66"/>
  <c r="K96" i="66"/>
  <c r="K100" i="66"/>
  <c r="K235" i="66"/>
  <c r="K259" i="87"/>
  <c r="K19" i="66"/>
  <c r="K104" i="66"/>
  <c r="K121" i="82"/>
  <c r="K118" i="66"/>
  <c r="K249" i="66"/>
  <c r="K122" i="66"/>
  <c r="J59" i="80"/>
  <c r="K59" i="80"/>
  <c r="J11" i="79"/>
  <c r="I11" i="79"/>
  <c r="J15" i="79"/>
  <c r="I15" i="79"/>
  <c r="J25" i="79"/>
  <c r="I25" i="79"/>
  <c r="J29" i="79"/>
  <c r="I29" i="79"/>
  <c r="J35" i="79"/>
  <c r="I35" i="79"/>
  <c r="H46" i="79"/>
  <c r="J46" i="79"/>
  <c r="I46" i="79"/>
  <c r="J51" i="79"/>
  <c r="I51" i="79"/>
  <c r="H56" i="79"/>
  <c r="J56" i="79"/>
  <c r="I56" i="79"/>
  <c r="J91" i="79"/>
  <c r="I91" i="79"/>
  <c r="J95" i="79"/>
  <c r="I95" i="79"/>
  <c r="J99" i="79"/>
  <c r="I99" i="79"/>
  <c r="J104" i="79"/>
  <c r="I104" i="79"/>
  <c r="J108" i="79"/>
  <c r="I108" i="79"/>
  <c r="H117" i="79"/>
  <c r="I117" i="79"/>
  <c r="H127" i="79"/>
  <c r="J127" i="79"/>
  <c r="I127" i="79"/>
  <c r="H131" i="79"/>
  <c r="J131" i="79"/>
  <c r="I131" i="79"/>
  <c r="H139" i="79"/>
  <c r="J139" i="79"/>
  <c r="I139" i="79"/>
  <c r="J170" i="79"/>
  <c r="I170" i="79"/>
  <c r="J175" i="79"/>
  <c r="I175" i="79"/>
  <c r="H185" i="79"/>
  <c r="J185" i="79"/>
  <c r="I185" i="79"/>
  <c r="H189" i="79"/>
  <c r="J189" i="79"/>
  <c r="I189" i="79"/>
  <c r="H198" i="79"/>
  <c r="J198" i="79"/>
  <c r="I198" i="79"/>
  <c r="H207" i="79"/>
  <c r="J207" i="79"/>
  <c r="I207" i="79"/>
  <c r="H217" i="79"/>
  <c r="J217" i="79"/>
  <c r="I217" i="79"/>
  <c r="H225" i="79"/>
  <c r="J225" i="79"/>
  <c r="I225" i="79"/>
  <c r="H230" i="79"/>
  <c r="J230" i="79"/>
  <c r="I230" i="79"/>
  <c r="H238" i="79"/>
  <c r="J238" i="79"/>
  <c r="I238" i="79"/>
  <c r="J250" i="79"/>
  <c r="I250" i="79"/>
  <c r="K9" i="66"/>
  <c r="K15" i="66"/>
  <c r="K31" i="66"/>
  <c r="K201" i="82"/>
  <c r="K215" i="66"/>
  <c r="K204" i="66"/>
  <c r="H25" i="68"/>
  <c r="J25" i="68"/>
  <c r="K25" i="68"/>
  <c r="H30" i="68"/>
  <c r="J30" i="68"/>
  <c r="K30" i="68"/>
  <c r="H39" i="68"/>
  <c r="J39" i="68"/>
  <c r="K39" i="68"/>
  <c r="H43" i="68"/>
  <c r="J43" i="68"/>
  <c r="K43" i="68"/>
  <c r="H61" i="68"/>
  <c r="J61" i="68"/>
  <c r="K61" i="68"/>
  <c r="H138" i="68"/>
  <c r="H136" i="68" s="1"/>
  <c r="J138" i="68"/>
  <c r="K138" i="68"/>
  <c r="H150" i="68"/>
  <c r="H149" i="68" s="1"/>
  <c r="H148" i="68" s="1"/>
  <c r="J150" i="68"/>
  <c r="J149" i="68" s="1"/>
  <c r="J148" i="68" s="1"/>
  <c r="K150" i="68"/>
  <c r="K149" i="68" s="1"/>
  <c r="K148" i="68" s="1"/>
  <c r="H182" i="68"/>
  <c r="H181" i="68" s="1"/>
  <c r="J182" i="68"/>
  <c r="J181" i="68" s="1"/>
  <c r="K182" i="68"/>
  <c r="K181" i="68" s="1"/>
  <c r="H194" i="68"/>
  <c r="J194" i="68"/>
  <c r="K194" i="68"/>
  <c r="G259" i="87"/>
  <c r="J60" i="80"/>
  <c r="K60" i="80"/>
  <c r="K11" i="79"/>
  <c r="K11" i="66" s="1"/>
  <c r="K185" i="79"/>
  <c r="K170" i="66" s="1"/>
  <c r="J12" i="79"/>
  <c r="I12" i="79"/>
  <c r="J21" i="79"/>
  <c r="I21" i="79"/>
  <c r="J26" i="79"/>
  <c r="I26" i="79"/>
  <c r="J36" i="79"/>
  <c r="I36" i="79"/>
  <c r="J42" i="79"/>
  <c r="I42" i="79"/>
  <c r="J52" i="79"/>
  <c r="I52" i="79"/>
  <c r="J57" i="79"/>
  <c r="I57" i="79"/>
  <c r="J67" i="79"/>
  <c r="I67" i="79"/>
  <c r="H87" i="79"/>
  <c r="J87" i="79"/>
  <c r="I87" i="79"/>
  <c r="J92" i="79"/>
  <c r="I92" i="79"/>
  <c r="J100" i="79"/>
  <c r="I100" i="79"/>
  <c r="H109" i="79"/>
  <c r="J109" i="79"/>
  <c r="I109" i="79"/>
  <c r="H114" i="79"/>
  <c r="I114" i="79"/>
  <c r="H122" i="79"/>
  <c r="J122" i="79"/>
  <c r="I122" i="79"/>
  <c r="H132" i="79"/>
  <c r="J132" i="79"/>
  <c r="I132" i="79"/>
  <c r="H140" i="79"/>
  <c r="J140" i="79"/>
  <c r="I140" i="79"/>
  <c r="J167" i="79"/>
  <c r="I167" i="79"/>
  <c r="J171" i="79"/>
  <c r="I171" i="79"/>
  <c r="H182" i="79"/>
  <c r="J182" i="79"/>
  <c r="I182" i="79"/>
  <c r="H191" i="79"/>
  <c r="J191" i="79"/>
  <c r="I191" i="79"/>
  <c r="H195" i="79"/>
  <c r="J195" i="79"/>
  <c r="I195" i="79"/>
  <c r="H204" i="79"/>
  <c r="J204" i="79"/>
  <c r="I204" i="79"/>
  <c r="H213" i="79"/>
  <c r="J213" i="79"/>
  <c r="I213" i="79"/>
  <c r="H218" i="79"/>
  <c r="J218" i="79"/>
  <c r="I218" i="79"/>
  <c r="H226" i="79"/>
  <c r="J226" i="79"/>
  <c r="I226" i="79"/>
  <c r="H235" i="79"/>
  <c r="J235" i="79"/>
  <c r="I235" i="79"/>
  <c r="H239" i="79"/>
  <c r="J239" i="79"/>
  <c r="I239" i="79"/>
  <c r="J251" i="79"/>
  <c r="I251" i="79"/>
  <c r="H266" i="79"/>
  <c r="J266" i="79"/>
  <c r="I266" i="79"/>
  <c r="K182" i="66"/>
  <c r="K239" i="66"/>
  <c r="H26" i="68"/>
  <c r="J26" i="68"/>
  <c r="K26" i="68"/>
  <c r="H31" i="68"/>
  <c r="J31" i="68"/>
  <c r="K31" i="68"/>
  <c r="H40" i="68"/>
  <c r="J40" i="68"/>
  <c r="K40" i="68"/>
  <c r="H44" i="68"/>
  <c r="J44" i="68"/>
  <c r="K44" i="68"/>
  <c r="H48" i="68"/>
  <c r="J48" i="68"/>
  <c r="K48" i="68"/>
  <c r="M94" i="68"/>
  <c r="Q94" i="68" s="1"/>
  <c r="J94" i="68"/>
  <c r="J88" i="68" s="1"/>
  <c r="K25" i="79"/>
  <c r="K25" i="66" s="1"/>
  <c r="K100" i="79"/>
  <c r="K94" i="66" s="1"/>
  <c r="K171" i="79"/>
  <c r="K156" i="66" s="1"/>
  <c r="K189" i="79"/>
  <c r="K195" i="79"/>
  <c r="K180" i="66" s="1"/>
  <c r="K217" i="79"/>
  <c r="K202" i="66" s="1"/>
  <c r="K235" i="79"/>
  <c r="K220" i="66" s="1"/>
  <c r="J10" i="79"/>
  <c r="I10" i="79"/>
  <c r="J14" i="79"/>
  <c r="I14" i="79"/>
  <c r="J18" i="79"/>
  <c r="I18" i="79"/>
  <c r="J23" i="79"/>
  <c r="I23" i="79"/>
  <c r="J28" i="79"/>
  <c r="I28" i="79"/>
  <c r="J34" i="79"/>
  <c r="I34" i="79"/>
  <c r="J39" i="79"/>
  <c r="I39" i="79"/>
  <c r="J44" i="79"/>
  <c r="I44" i="79"/>
  <c r="J49" i="79"/>
  <c r="I49" i="79"/>
  <c r="J55" i="79"/>
  <c r="I55" i="79"/>
  <c r="J60" i="79"/>
  <c r="I60" i="79"/>
  <c r="J64" i="79"/>
  <c r="I64" i="79"/>
  <c r="J69" i="79"/>
  <c r="I69" i="79"/>
  <c r="J84" i="79"/>
  <c r="I84" i="79"/>
  <c r="H89" i="79"/>
  <c r="J89" i="79"/>
  <c r="I89" i="79"/>
  <c r="J94" i="79"/>
  <c r="I94" i="79"/>
  <c r="J98" i="79"/>
  <c r="I98" i="79"/>
  <c r="H103" i="79"/>
  <c r="J103" i="79"/>
  <c r="I103" i="79"/>
  <c r="H107" i="79"/>
  <c r="J107" i="79"/>
  <c r="I107" i="79"/>
  <c r="H111" i="79"/>
  <c r="J111" i="79"/>
  <c r="I111" i="79"/>
  <c r="H116" i="79"/>
  <c r="I116" i="79"/>
  <c r="J125" i="79"/>
  <c r="I125" i="79"/>
  <c r="J130" i="79"/>
  <c r="I130" i="79"/>
  <c r="H134" i="79"/>
  <c r="J134" i="79"/>
  <c r="I134" i="79"/>
  <c r="H138" i="79"/>
  <c r="J138" i="79"/>
  <c r="I138" i="79"/>
  <c r="J165" i="79"/>
  <c r="I165" i="79"/>
  <c r="J169" i="79"/>
  <c r="I169" i="79"/>
  <c r="J174" i="79"/>
  <c r="I174" i="79"/>
  <c r="J180" i="79"/>
  <c r="I180" i="79"/>
  <c r="J184" i="79"/>
  <c r="I184" i="79"/>
  <c r="J188" i="79"/>
  <c r="I188" i="79"/>
  <c r="H193" i="79"/>
  <c r="J193" i="79"/>
  <c r="I193" i="79"/>
  <c r="H197" i="79"/>
  <c r="J197" i="79"/>
  <c r="I197" i="79"/>
  <c r="H202" i="79"/>
  <c r="J202" i="79"/>
  <c r="I202" i="79"/>
  <c r="H206" i="79"/>
  <c r="J206" i="79"/>
  <c r="I206" i="79"/>
  <c r="H210" i="79"/>
  <c r="J210" i="79"/>
  <c r="I210" i="79"/>
  <c r="H216" i="79"/>
  <c r="J216" i="79"/>
  <c r="I216" i="79"/>
  <c r="H220" i="79"/>
  <c r="J220" i="79"/>
  <c r="I220" i="79"/>
  <c r="H224" i="79"/>
  <c r="J224" i="79"/>
  <c r="I224" i="79"/>
  <c r="H228" i="79"/>
  <c r="J228" i="79"/>
  <c r="I228" i="79"/>
  <c r="J233" i="79"/>
  <c r="I233" i="79"/>
  <c r="J237" i="79"/>
  <c r="I237" i="79"/>
  <c r="H244" i="79"/>
  <c r="J244" i="79"/>
  <c r="I244" i="79"/>
  <c r="J249" i="79"/>
  <c r="I249" i="79"/>
  <c r="J253" i="79"/>
  <c r="I253" i="79"/>
  <c r="H264" i="79"/>
  <c r="J264" i="79"/>
  <c r="I264" i="79"/>
  <c r="J269" i="79"/>
  <c r="I269" i="79"/>
  <c r="H274" i="79"/>
  <c r="J274" i="79"/>
  <c r="I274" i="79"/>
  <c r="K13" i="66"/>
  <c r="K51" i="66"/>
  <c r="K151" i="66"/>
  <c r="K167" i="66"/>
  <c r="K176" i="66"/>
  <c r="K152" i="66"/>
  <c r="K216" i="66"/>
  <c r="K224" i="66"/>
  <c r="H29" i="68"/>
  <c r="J29" i="68"/>
  <c r="K29" i="68"/>
  <c r="H33" i="68"/>
  <c r="J33" i="68"/>
  <c r="K33" i="68"/>
  <c r="H37" i="68"/>
  <c r="J37" i="68"/>
  <c r="K37" i="68"/>
  <c r="H42" i="68"/>
  <c r="J42" i="68"/>
  <c r="K42" i="68"/>
  <c r="H46" i="68"/>
  <c r="J46" i="68"/>
  <c r="K46" i="68"/>
  <c r="H60" i="68"/>
  <c r="J60" i="68"/>
  <c r="K60" i="68"/>
  <c r="M137" i="68"/>
  <c r="J137" i="68"/>
  <c r="K137" i="68"/>
  <c r="H161" i="68"/>
  <c r="H160" i="68" s="1"/>
  <c r="J161" i="68"/>
  <c r="J160" i="68" s="1"/>
  <c r="K161" i="68"/>
  <c r="K160" i="68" s="1"/>
  <c r="J175" i="68"/>
  <c r="K175" i="68"/>
  <c r="J180" i="68"/>
  <c r="K180" i="68"/>
  <c r="H188" i="68"/>
  <c r="H187" i="68" s="1"/>
  <c r="J188" i="68"/>
  <c r="J187" i="68" s="1"/>
  <c r="K188" i="68"/>
  <c r="K187" i="68" s="1"/>
  <c r="H193" i="68"/>
  <c r="J193" i="68"/>
  <c r="K193" i="68"/>
  <c r="M212" i="68"/>
  <c r="K212" i="68"/>
  <c r="AC212" i="68" s="1"/>
  <c r="AC209" i="68" s="1"/>
  <c r="AC195" i="68" s="1"/>
  <c r="J239" i="83"/>
  <c r="J269" i="83" s="1"/>
  <c r="I239" i="83"/>
  <c r="I269" i="83" s="1"/>
  <c r="H239" i="83"/>
  <c r="H269" i="83" s="1"/>
  <c r="J7" i="79"/>
  <c r="I7" i="79"/>
  <c r="J19" i="79"/>
  <c r="I19" i="79"/>
  <c r="J41" i="79"/>
  <c r="I41" i="79"/>
  <c r="H121" i="79"/>
  <c r="J121" i="79"/>
  <c r="I121" i="79"/>
  <c r="H135" i="79"/>
  <c r="J135" i="79"/>
  <c r="I135" i="79"/>
  <c r="J166" i="79"/>
  <c r="I166" i="79"/>
  <c r="H181" i="79"/>
  <c r="J181" i="79"/>
  <c r="I181" i="79"/>
  <c r="H194" i="79"/>
  <c r="J194" i="79"/>
  <c r="I194" i="79"/>
  <c r="H203" i="79"/>
  <c r="J203" i="79"/>
  <c r="I203" i="79"/>
  <c r="H211" i="79"/>
  <c r="J211" i="79"/>
  <c r="I211" i="79"/>
  <c r="H221" i="79"/>
  <c r="J221" i="79"/>
  <c r="I221" i="79"/>
  <c r="H234" i="79"/>
  <c r="J234" i="79"/>
  <c r="I234" i="79"/>
  <c r="J245" i="79"/>
  <c r="I245" i="79"/>
  <c r="J265" i="79"/>
  <c r="I265" i="79"/>
  <c r="J271" i="79"/>
  <c r="I271" i="79"/>
  <c r="J275" i="79"/>
  <c r="I275" i="79"/>
  <c r="K21" i="66"/>
  <c r="K63" i="66"/>
  <c r="K206" i="66"/>
  <c r="K223" i="66"/>
  <c r="H34" i="68"/>
  <c r="J34" i="68"/>
  <c r="K34" i="68"/>
  <c r="H47" i="68"/>
  <c r="J47" i="68"/>
  <c r="K47" i="68"/>
  <c r="H170" i="68"/>
  <c r="J170" i="68"/>
  <c r="K170" i="68"/>
  <c r="K175" i="79"/>
  <c r="K160" i="66" s="1"/>
  <c r="K198" i="79"/>
  <c r="K183" i="66" s="1"/>
  <c r="J8" i="79"/>
  <c r="I8" i="79"/>
  <c r="J16" i="79"/>
  <c r="I16" i="79"/>
  <c r="J30" i="79"/>
  <c r="I30" i="79"/>
  <c r="J47" i="79"/>
  <c r="I47" i="79"/>
  <c r="J62" i="79"/>
  <c r="I62" i="79"/>
  <c r="J96" i="79"/>
  <c r="I96" i="79"/>
  <c r="H105" i="79"/>
  <c r="J105" i="79"/>
  <c r="I105" i="79"/>
  <c r="H118" i="79"/>
  <c r="I118" i="79"/>
  <c r="H128" i="79"/>
  <c r="J128" i="79"/>
  <c r="I128" i="79"/>
  <c r="H136" i="79"/>
  <c r="J136" i="79"/>
  <c r="I136" i="79"/>
  <c r="J176" i="79"/>
  <c r="I176" i="79"/>
  <c r="H186" i="79"/>
  <c r="J186" i="79"/>
  <c r="I186" i="79"/>
  <c r="H199" i="79"/>
  <c r="J199" i="79"/>
  <c r="I199" i="79"/>
  <c r="H208" i="79"/>
  <c r="J208" i="79"/>
  <c r="I208" i="79"/>
  <c r="H222" i="79"/>
  <c r="J222" i="79"/>
  <c r="I222" i="79"/>
  <c r="H231" i="79"/>
  <c r="J231" i="79"/>
  <c r="I231" i="79"/>
  <c r="J247" i="79"/>
  <c r="I247" i="79"/>
  <c r="H272" i="79"/>
  <c r="J272" i="79"/>
  <c r="I272" i="79"/>
  <c r="H276" i="79"/>
  <c r="J276" i="79"/>
  <c r="I276" i="79"/>
  <c r="K27" i="66"/>
  <c r="K178" i="66"/>
  <c r="H35" i="68"/>
  <c r="J35" i="68"/>
  <c r="K35" i="68"/>
  <c r="H62" i="68"/>
  <c r="J62" i="68"/>
  <c r="K62" i="68"/>
  <c r="H178" i="68"/>
  <c r="J178" i="68"/>
  <c r="K178" i="68"/>
  <c r="H190" i="68"/>
  <c r="J190" i="68"/>
  <c r="K190" i="68"/>
  <c r="K7" i="79"/>
  <c r="K7" i="66" s="1"/>
  <c r="K29" i="79"/>
  <c r="K29" i="66" s="1"/>
  <c r="K35" i="79"/>
  <c r="K35" i="66" s="1"/>
  <c r="K47" i="79"/>
  <c r="K57" i="79"/>
  <c r="K67" i="79"/>
  <c r="K67" i="66" s="1"/>
  <c r="K108" i="79"/>
  <c r="K102" i="66" s="1"/>
  <c r="K140" i="79"/>
  <c r="K134" i="66" s="1"/>
  <c r="K170" i="79"/>
  <c r="K155" i="66" s="1"/>
  <c r="K176" i="79"/>
  <c r="K161" i="66" s="1"/>
  <c r="K186" i="79"/>
  <c r="K171" i="66" s="1"/>
  <c r="K194" i="79"/>
  <c r="K179" i="66" s="1"/>
  <c r="K199" i="79"/>
  <c r="K184" i="66" s="1"/>
  <c r="K213" i="79"/>
  <c r="K198" i="66" s="1"/>
  <c r="K225" i="79"/>
  <c r="K210" i="66" s="1"/>
  <c r="K234" i="79"/>
  <c r="K219" i="66" s="1"/>
  <c r="K245" i="79"/>
  <c r="K251" i="79"/>
  <c r="K275" i="79"/>
  <c r="K253" i="66" s="1"/>
  <c r="J9" i="79"/>
  <c r="I9" i="79"/>
  <c r="J13" i="79"/>
  <c r="I13" i="79"/>
  <c r="J17" i="79"/>
  <c r="I17" i="79"/>
  <c r="J22" i="79"/>
  <c r="I22" i="79"/>
  <c r="J27" i="79"/>
  <c r="I27" i="79"/>
  <c r="J31" i="79"/>
  <c r="I31" i="79"/>
  <c r="H38" i="79"/>
  <c r="J38" i="79"/>
  <c r="I38" i="79"/>
  <c r="J43" i="79"/>
  <c r="I43" i="79"/>
  <c r="H48" i="79"/>
  <c r="J48" i="79"/>
  <c r="I48" i="79"/>
  <c r="H54" i="79"/>
  <c r="J54" i="79"/>
  <c r="I54" i="79"/>
  <c r="H58" i="79"/>
  <c r="J58" i="79"/>
  <c r="I58" i="79"/>
  <c r="J63" i="79"/>
  <c r="I63" i="79"/>
  <c r="J83" i="79"/>
  <c r="I83" i="79"/>
  <c r="J88" i="79"/>
  <c r="I88" i="79"/>
  <c r="J93" i="79"/>
  <c r="I93" i="79"/>
  <c r="J97" i="79"/>
  <c r="I97" i="79"/>
  <c r="J102" i="79"/>
  <c r="I102" i="79"/>
  <c r="J106" i="79"/>
  <c r="I106" i="79"/>
  <c r="J110" i="79"/>
  <c r="I110" i="79"/>
  <c r="H115" i="79"/>
  <c r="I115" i="79"/>
  <c r="H124" i="79"/>
  <c r="J124" i="79"/>
  <c r="I124" i="79"/>
  <c r="I123" i="79" s="1"/>
  <c r="H129" i="79"/>
  <c r="J129" i="79"/>
  <c r="I129" i="79"/>
  <c r="H133" i="79"/>
  <c r="J133" i="79"/>
  <c r="I133" i="79"/>
  <c r="H137" i="79"/>
  <c r="J137" i="79"/>
  <c r="I137" i="79"/>
  <c r="J142" i="79"/>
  <c r="J141" i="79" s="1"/>
  <c r="I142" i="79"/>
  <c r="I141" i="79" s="1"/>
  <c r="J163" i="79"/>
  <c r="I163" i="79"/>
  <c r="J168" i="79"/>
  <c r="I168" i="79"/>
  <c r="J173" i="79"/>
  <c r="I173" i="79"/>
  <c r="H178" i="79"/>
  <c r="J178" i="79"/>
  <c r="I178" i="79"/>
  <c r="J183" i="79"/>
  <c r="I183" i="79"/>
  <c r="J187" i="79"/>
  <c r="I187" i="79"/>
  <c r="J192" i="79"/>
  <c r="I192" i="79"/>
  <c r="J196" i="79"/>
  <c r="I196" i="79"/>
  <c r="J200" i="79"/>
  <c r="I200" i="79"/>
  <c r="J205" i="79"/>
  <c r="I205" i="79"/>
  <c r="J209" i="79"/>
  <c r="I209" i="79"/>
  <c r="J214" i="79"/>
  <c r="I214" i="79"/>
  <c r="H219" i="79"/>
  <c r="J219" i="79"/>
  <c r="I219" i="79"/>
  <c r="J223" i="79"/>
  <c r="I223" i="79"/>
  <c r="H227" i="79"/>
  <c r="J227" i="79"/>
  <c r="I227" i="79"/>
  <c r="J236" i="79"/>
  <c r="I236" i="79"/>
  <c r="J243" i="79"/>
  <c r="I243" i="79"/>
  <c r="J248" i="79"/>
  <c r="I248" i="79"/>
  <c r="J252" i="79"/>
  <c r="I252" i="79"/>
  <c r="J268" i="79"/>
  <c r="I268" i="79"/>
  <c r="J273" i="79"/>
  <c r="I273" i="79"/>
  <c r="J277" i="79"/>
  <c r="I277" i="79"/>
  <c r="K17" i="66"/>
  <c r="K49" i="66"/>
  <c r="K115" i="66"/>
  <c r="K166" i="66"/>
  <c r="K174" i="66"/>
  <c r="K231" i="66"/>
  <c r="K188" i="66"/>
  <c r="K192" i="66"/>
  <c r="K196" i="66"/>
  <c r="H28" i="68"/>
  <c r="J28" i="68"/>
  <c r="K28" i="68"/>
  <c r="H32" i="68"/>
  <c r="J32" i="68"/>
  <c r="K32" i="68"/>
  <c r="H36" i="68"/>
  <c r="J36" i="68"/>
  <c r="K36" i="68"/>
  <c r="H41" i="68"/>
  <c r="J41" i="68"/>
  <c r="K41" i="68"/>
  <c r="H45" i="68"/>
  <c r="J45" i="68"/>
  <c r="K45" i="68"/>
  <c r="H50" i="68"/>
  <c r="J50" i="68"/>
  <c r="K50" i="68"/>
  <c r="J64" i="68"/>
  <c r="M64" i="68"/>
  <c r="Q64" i="68" s="1"/>
  <c r="M101" i="68"/>
  <c r="J101" i="68"/>
  <c r="J100" i="68" s="1"/>
  <c r="J174" i="68"/>
  <c r="K174" i="68"/>
  <c r="H179" i="68"/>
  <c r="J179" i="68"/>
  <c r="K179" i="68"/>
  <c r="H192" i="68"/>
  <c r="J192" i="68"/>
  <c r="K192" i="68"/>
  <c r="J211" i="68"/>
  <c r="J209" i="68" s="1"/>
  <c r="J195" i="68" s="1"/>
  <c r="G9" i="69" s="1"/>
  <c r="K211" i="68"/>
  <c r="G304" i="78"/>
  <c r="H264" i="68"/>
  <c r="H262" i="68" s="1"/>
  <c r="E17" i="69" s="1"/>
  <c r="K264" i="68"/>
  <c r="H266" i="68"/>
  <c r="K266" i="68"/>
  <c r="H268" i="68"/>
  <c r="K268" i="68"/>
  <c r="H271" i="68"/>
  <c r="K271" i="68"/>
  <c r="H274" i="68"/>
  <c r="K274" i="68"/>
  <c r="H276" i="68"/>
  <c r="K276" i="68"/>
  <c r="H278" i="68"/>
  <c r="K278" i="68"/>
  <c r="H280" i="68"/>
  <c r="K280" i="68"/>
  <c r="M263" i="68"/>
  <c r="K263" i="68"/>
  <c r="K262" i="68" s="1"/>
  <c r="H17" i="69" s="1"/>
  <c r="H265" i="68"/>
  <c r="H267" i="68"/>
  <c r="K267" i="68"/>
  <c r="H269" i="68"/>
  <c r="K269" i="68"/>
  <c r="H272" i="68"/>
  <c r="K272" i="68"/>
  <c r="H275" i="68"/>
  <c r="K275" i="68"/>
  <c r="H277" i="68"/>
  <c r="K277" i="68"/>
  <c r="H279" i="68"/>
  <c r="K279" i="68"/>
  <c r="H259" i="87"/>
  <c r="K179" i="82"/>
  <c r="K251" i="82"/>
  <c r="K54" i="82"/>
  <c r="K80" i="82"/>
  <c r="G8" i="79"/>
  <c r="H8" i="79"/>
  <c r="G10" i="79"/>
  <c r="H10" i="79"/>
  <c r="G12" i="79"/>
  <c r="H12" i="79"/>
  <c r="G14" i="79"/>
  <c r="H14" i="79"/>
  <c r="G16" i="79"/>
  <c r="H16" i="79"/>
  <c r="G18" i="79"/>
  <c r="H18" i="79"/>
  <c r="G21" i="79"/>
  <c r="H21" i="79"/>
  <c r="G23" i="79"/>
  <c r="H23" i="79"/>
  <c r="G26" i="79"/>
  <c r="H26" i="79"/>
  <c r="G28" i="79"/>
  <c r="H28" i="79"/>
  <c r="G30" i="79"/>
  <c r="H30" i="79"/>
  <c r="G34" i="79"/>
  <c r="H34" i="79"/>
  <c r="G36" i="79"/>
  <c r="H36" i="79"/>
  <c r="G39" i="79"/>
  <c r="H39" i="79"/>
  <c r="G42" i="79"/>
  <c r="H42" i="79"/>
  <c r="G44" i="79"/>
  <c r="H44" i="79"/>
  <c r="G47" i="79"/>
  <c r="H47" i="79"/>
  <c r="G49" i="79"/>
  <c r="H49" i="79"/>
  <c r="G52" i="79"/>
  <c r="H52" i="79"/>
  <c r="G55" i="79"/>
  <c r="H55" i="79"/>
  <c r="G57" i="79"/>
  <c r="H57" i="79"/>
  <c r="G60" i="79"/>
  <c r="H60" i="79"/>
  <c r="G62" i="79"/>
  <c r="H62" i="79"/>
  <c r="G64" i="79"/>
  <c r="H64" i="79"/>
  <c r="G67" i="79"/>
  <c r="H67" i="79"/>
  <c r="G69" i="79"/>
  <c r="H69" i="79"/>
  <c r="G84" i="79"/>
  <c r="H84" i="79"/>
  <c r="G92" i="79"/>
  <c r="H92" i="79"/>
  <c r="G94" i="79"/>
  <c r="H94" i="79"/>
  <c r="G96" i="79"/>
  <c r="H96" i="79"/>
  <c r="G98" i="79"/>
  <c r="H98" i="79"/>
  <c r="G100" i="79"/>
  <c r="H100" i="79"/>
  <c r="G125" i="79"/>
  <c r="H125" i="79"/>
  <c r="K130" i="79"/>
  <c r="K124" i="66" s="1"/>
  <c r="H130" i="79"/>
  <c r="G165" i="79"/>
  <c r="H165" i="79"/>
  <c r="G167" i="79"/>
  <c r="H167" i="79"/>
  <c r="G169" i="79"/>
  <c r="H169" i="79"/>
  <c r="G171" i="79"/>
  <c r="H171" i="79"/>
  <c r="G174" i="79"/>
  <c r="H174" i="79"/>
  <c r="G176" i="79"/>
  <c r="H176" i="79"/>
  <c r="K180" i="79"/>
  <c r="H180" i="79"/>
  <c r="K184" i="79"/>
  <c r="K169" i="66" s="1"/>
  <c r="H184" i="79"/>
  <c r="K188" i="79"/>
  <c r="K173" i="66" s="1"/>
  <c r="H188" i="79"/>
  <c r="K233" i="79"/>
  <c r="K218" i="66" s="1"/>
  <c r="H233" i="79"/>
  <c r="K237" i="79"/>
  <c r="K222" i="66" s="1"/>
  <c r="H237" i="79"/>
  <c r="G247" i="79"/>
  <c r="H247" i="79"/>
  <c r="G249" i="79"/>
  <c r="H249" i="79"/>
  <c r="G251" i="79"/>
  <c r="H251" i="79"/>
  <c r="G253" i="79"/>
  <c r="H253" i="79"/>
  <c r="G269" i="79"/>
  <c r="H269" i="79"/>
  <c r="G7" i="79"/>
  <c r="H7" i="79"/>
  <c r="G9" i="79"/>
  <c r="H9" i="79"/>
  <c r="G11" i="79"/>
  <c r="H11" i="79"/>
  <c r="G13" i="79"/>
  <c r="H13" i="79"/>
  <c r="G15" i="79"/>
  <c r="H15" i="79"/>
  <c r="G17" i="79"/>
  <c r="H17" i="79"/>
  <c r="G19" i="79"/>
  <c r="H19" i="79"/>
  <c r="G22" i="79"/>
  <c r="H22" i="79"/>
  <c r="G25" i="79"/>
  <c r="H25" i="79"/>
  <c r="G27" i="79"/>
  <c r="H27" i="79"/>
  <c r="G29" i="79"/>
  <c r="H29" i="79"/>
  <c r="G31" i="79"/>
  <c r="H31" i="79"/>
  <c r="G35" i="79"/>
  <c r="H35" i="79"/>
  <c r="G41" i="79"/>
  <c r="H41" i="79"/>
  <c r="G43" i="79"/>
  <c r="H43" i="79"/>
  <c r="G51" i="79"/>
  <c r="H51" i="79"/>
  <c r="G63" i="79"/>
  <c r="H63" i="79"/>
  <c r="G83" i="79"/>
  <c r="H83" i="79"/>
  <c r="G88" i="79"/>
  <c r="H88" i="79"/>
  <c r="G91" i="79"/>
  <c r="H91" i="79"/>
  <c r="G93" i="79"/>
  <c r="H93" i="79"/>
  <c r="G95" i="79"/>
  <c r="H95" i="79"/>
  <c r="G97" i="79"/>
  <c r="H97" i="79"/>
  <c r="G99" i="79"/>
  <c r="H99" i="79"/>
  <c r="G102" i="79"/>
  <c r="H102" i="79"/>
  <c r="G104" i="79"/>
  <c r="H104" i="79"/>
  <c r="G106" i="79"/>
  <c r="H106" i="79"/>
  <c r="G108" i="79"/>
  <c r="H108" i="79"/>
  <c r="G110" i="79"/>
  <c r="H110" i="79"/>
  <c r="G142" i="79"/>
  <c r="H142" i="79"/>
  <c r="G163" i="79"/>
  <c r="H163" i="79"/>
  <c r="G166" i="79"/>
  <c r="H166" i="79"/>
  <c r="G168" i="79"/>
  <c r="H168" i="79"/>
  <c r="G170" i="79"/>
  <c r="H170" i="79"/>
  <c r="G173" i="79"/>
  <c r="H173" i="79"/>
  <c r="G175" i="79"/>
  <c r="H175" i="79"/>
  <c r="K183" i="79"/>
  <c r="K168" i="66" s="1"/>
  <c r="H183" i="79"/>
  <c r="K187" i="79"/>
  <c r="K172" i="66" s="1"/>
  <c r="H187" i="79"/>
  <c r="K192" i="79"/>
  <c r="K177" i="66" s="1"/>
  <c r="H192" i="79"/>
  <c r="K196" i="79"/>
  <c r="K181" i="66" s="1"/>
  <c r="H196" i="79"/>
  <c r="K200" i="79"/>
  <c r="K185" i="66" s="1"/>
  <c r="H200" i="79"/>
  <c r="K205" i="79"/>
  <c r="K190" i="66" s="1"/>
  <c r="H205" i="79"/>
  <c r="K209" i="79"/>
  <c r="K194" i="66" s="1"/>
  <c r="H209" i="79"/>
  <c r="K214" i="79"/>
  <c r="K199" i="66" s="1"/>
  <c r="H214" i="79"/>
  <c r="K223" i="79"/>
  <c r="K208" i="66" s="1"/>
  <c r="H223" i="79"/>
  <c r="K236" i="79"/>
  <c r="K221" i="66" s="1"/>
  <c r="H236" i="79"/>
  <c r="G243" i="79"/>
  <c r="H243" i="79"/>
  <c r="G245" i="79"/>
  <c r="H245" i="79"/>
  <c r="G248" i="79"/>
  <c r="H248" i="79"/>
  <c r="G250" i="79"/>
  <c r="H250" i="79"/>
  <c r="G252" i="79"/>
  <c r="H252" i="79"/>
  <c r="G265" i="79"/>
  <c r="H265" i="79"/>
  <c r="G268" i="79"/>
  <c r="H268" i="79"/>
  <c r="G271" i="79"/>
  <c r="H271" i="79"/>
  <c r="G273" i="79"/>
  <c r="H273" i="79"/>
  <c r="G275" i="79"/>
  <c r="H275" i="79"/>
  <c r="G277" i="79"/>
  <c r="H277" i="79"/>
  <c r="K255" i="79"/>
  <c r="K241" i="66" s="1"/>
  <c r="K227" i="66" s="1"/>
  <c r="K226" i="66" s="1"/>
  <c r="K20" i="79"/>
  <c r="K99" i="82"/>
  <c r="K56" i="79"/>
  <c r="G56" i="79"/>
  <c r="K103" i="79"/>
  <c r="K97" i="66" s="1"/>
  <c r="G103" i="79"/>
  <c r="K107" i="79"/>
  <c r="K101" i="66" s="1"/>
  <c r="G107" i="79"/>
  <c r="K111" i="79"/>
  <c r="K105" i="66" s="1"/>
  <c r="G111" i="79"/>
  <c r="G116" i="79"/>
  <c r="G134" i="79"/>
  <c r="G138" i="79"/>
  <c r="M164" i="82"/>
  <c r="K138" i="79"/>
  <c r="K132" i="66" s="1"/>
  <c r="G121" i="79"/>
  <c r="G135" i="79"/>
  <c r="K33" i="82"/>
  <c r="K96" i="82"/>
  <c r="K92" i="66" s="1"/>
  <c r="K148" i="82"/>
  <c r="K144" i="66" s="1"/>
  <c r="K44" i="79"/>
  <c r="K44" i="66" s="1"/>
  <c r="K52" i="79"/>
  <c r="K52" i="66" s="1"/>
  <c r="K88" i="79"/>
  <c r="K82" i="66" s="1"/>
  <c r="K104" i="79"/>
  <c r="K98" i="66" s="1"/>
  <c r="K243" i="79"/>
  <c r="K265" i="79"/>
  <c r="K243" i="66" s="1"/>
  <c r="K273" i="79"/>
  <c r="K251" i="66" s="1"/>
  <c r="K38" i="79"/>
  <c r="K38" i="66" s="1"/>
  <c r="K37" i="66" s="1"/>
  <c r="G38" i="79"/>
  <c r="K46" i="79"/>
  <c r="G46" i="79"/>
  <c r="K54" i="79"/>
  <c r="K54" i="66" s="1"/>
  <c r="G54" i="79"/>
  <c r="K58" i="79"/>
  <c r="K58" i="66" s="1"/>
  <c r="G58" i="79"/>
  <c r="K89" i="79"/>
  <c r="K83" i="66" s="1"/>
  <c r="G89" i="79"/>
  <c r="K105" i="79"/>
  <c r="K99" i="66" s="1"/>
  <c r="G105" i="79"/>
  <c r="K109" i="79"/>
  <c r="K103" i="66" s="1"/>
  <c r="G109" i="79"/>
  <c r="G114" i="79"/>
  <c r="G118" i="79"/>
  <c r="G122" i="79"/>
  <c r="G128" i="79"/>
  <c r="G132" i="79"/>
  <c r="G136" i="79"/>
  <c r="G140" i="79"/>
  <c r="K244" i="79"/>
  <c r="G244" i="79"/>
  <c r="K23" i="82"/>
  <c r="K23" i="66" s="1"/>
  <c r="K72" i="82"/>
  <c r="K68" i="66" s="1"/>
  <c r="K84" i="82"/>
  <c r="K80" i="66" s="1"/>
  <c r="K79" i="66" s="1"/>
  <c r="K75" i="66" s="1"/>
  <c r="K93" i="82"/>
  <c r="K110" i="82"/>
  <c r="K145" i="82"/>
  <c r="K141" i="66" s="1"/>
  <c r="K149" i="82"/>
  <c r="K145" i="66" s="1"/>
  <c r="K190" i="82"/>
  <c r="K236" i="82"/>
  <c r="K233" i="66" s="1"/>
  <c r="K240" i="82"/>
  <c r="K249" i="82"/>
  <c r="K48" i="79"/>
  <c r="G48" i="79"/>
  <c r="K87" i="79"/>
  <c r="G87" i="79"/>
  <c r="G130" i="79"/>
  <c r="K218" i="82"/>
  <c r="K36" i="79"/>
  <c r="G117" i="79"/>
  <c r="G127" i="79"/>
  <c r="G131" i="79"/>
  <c r="G139" i="79"/>
  <c r="K266" i="79"/>
  <c r="K244" i="66" s="1"/>
  <c r="G266" i="79"/>
  <c r="K274" i="79"/>
  <c r="K252" i="66" s="1"/>
  <c r="G274" i="79"/>
  <c r="K76" i="82"/>
  <c r="K72" i="66" s="1"/>
  <c r="K70" i="66" s="1"/>
  <c r="K59" i="66" s="1"/>
  <c r="K92" i="82"/>
  <c r="K140" i="82"/>
  <c r="K136" i="66" s="1"/>
  <c r="K144" i="82"/>
  <c r="K140" i="66" s="1"/>
  <c r="K8" i="79"/>
  <c r="K8" i="66" s="1"/>
  <c r="K12" i="79"/>
  <c r="K12" i="66" s="1"/>
  <c r="K16" i="79"/>
  <c r="K16" i="66" s="1"/>
  <c r="K28" i="79"/>
  <c r="K28" i="66" s="1"/>
  <c r="K41" i="79"/>
  <c r="K41" i="66" s="1"/>
  <c r="K62" i="79"/>
  <c r="K62" i="66" s="1"/>
  <c r="K69" i="79"/>
  <c r="K91" i="79"/>
  <c r="K85" i="66" s="1"/>
  <c r="K95" i="79"/>
  <c r="K99" i="79"/>
  <c r="K93" i="66" s="1"/>
  <c r="K134" i="79"/>
  <c r="K128" i="66" s="1"/>
  <c r="K165" i="79"/>
  <c r="K164" i="79" s="1"/>
  <c r="K169" i="79"/>
  <c r="K154" i="66" s="1"/>
  <c r="K173" i="79"/>
  <c r="K158" i="66" s="1"/>
  <c r="K250" i="79"/>
  <c r="K236" i="66" s="1"/>
  <c r="K267" i="79"/>
  <c r="G115" i="79"/>
  <c r="G124" i="79"/>
  <c r="G129" i="79"/>
  <c r="G133" i="79"/>
  <c r="G137" i="79"/>
  <c r="K264" i="79"/>
  <c r="G264" i="79"/>
  <c r="K272" i="79"/>
  <c r="K250" i="66" s="1"/>
  <c r="G272" i="79"/>
  <c r="K276" i="79"/>
  <c r="K254" i="66" s="1"/>
  <c r="G276" i="79"/>
  <c r="K10" i="82"/>
  <c r="K10" i="66" s="1"/>
  <c r="K14" i="82"/>
  <c r="K14" i="66" s="1"/>
  <c r="K18" i="82"/>
  <c r="K18" i="66" s="1"/>
  <c r="K26" i="82"/>
  <c r="K26" i="66" s="1"/>
  <c r="K30" i="82"/>
  <c r="K30" i="66" s="1"/>
  <c r="K64" i="82"/>
  <c r="K60" i="66" s="1"/>
  <c r="K68" i="82"/>
  <c r="K64" i="66" s="1"/>
  <c r="K73" i="82"/>
  <c r="K85" i="82"/>
  <c r="K232" i="82"/>
  <c r="K237" i="82"/>
  <c r="K234" i="66" s="1"/>
  <c r="K241" i="82"/>
  <c r="K238" i="66" s="1"/>
  <c r="K245" i="82"/>
  <c r="M163" i="82"/>
  <c r="G25" i="68"/>
  <c r="G28" i="68"/>
  <c r="G30" i="68"/>
  <c r="G32" i="68"/>
  <c r="G34" i="68"/>
  <c r="G36" i="68"/>
  <c r="G39" i="68"/>
  <c r="G41" i="68"/>
  <c r="G43" i="68"/>
  <c r="G45" i="68"/>
  <c r="G47" i="68"/>
  <c r="G50" i="68"/>
  <c r="G52" i="68"/>
  <c r="G61" i="68"/>
  <c r="G161" i="68"/>
  <c r="G165" i="68"/>
  <c r="G167" i="68"/>
  <c r="G193" i="68"/>
  <c r="G264" i="68"/>
  <c r="G262" i="68" s="1"/>
  <c r="D17" i="69" s="1"/>
  <c r="G266" i="68"/>
  <c r="G268" i="68"/>
  <c r="G272" i="68"/>
  <c r="G274" i="68"/>
  <c r="G276" i="68"/>
  <c r="G278" i="68"/>
  <c r="G280" i="68"/>
  <c r="G26" i="68"/>
  <c r="G29" i="68"/>
  <c r="G31" i="68"/>
  <c r="G33" i="68"/>
  <c r="G35" i="68"/>
  <c r="G37" i="68"/>
  <c r="G40" i="68"/>
  <c r="G42" i="68"/>
  <c r="G44" i="68"/>
  <c r="G46" i="68"/>
  <c r="G48" i="68"/>
  <c r="G53" i="68"/>
  <c r="G60" i="68"/>
  <c r="G62" i="68"/>
  <c r="G138" i="68"/>
  <c r="G136" i="68" s="1"/>
  <c r="G150" i="68"/>
  <c r="G149" i="68" s="1"/>
  <c r="G148" i="68" s="1"/>
  <c r="G164" i="68"/>
  <c r="G166" i="68"/>
  <c r="G168" i="68"/>
  <c r="G170" i="68"/>
  <c r="G182" i="68"/>
  <c r="G181" i="68" s="1"/>
  <c r="G188" i="68"/>
  <c r="G187" i="68" s="1"/>
  <c r="G190" i="68"/>
  <c r="G192" i="68"/>
  <c r="G194" i="68"/>
  <c r="G265" i="68"/>
  <c r="G267" i="68"/>
  <c r="G269" i="68"/>
  <c r="G271" i="68"/>
  <c r="G275" i="68"/>
  <c r="G277" i="68"/>
  <c r="G279" i="68"/>
  <c r="K178" i="79"/>
  <c r="K163" i="66" s="1"/>
  <c r="G178" i="79"/>
  <c r="G180" i="79"/>
  <c r="G182" i="79"/>
  <c r="G184" i="79"/>
  <c r="G186" i="79"/>
  <c r="G188" i="79"/>
  <c r="G192" i="79"/>
  <c r="G194" i="79"/>
  <c r="G196" i="79"/>
  <c r="G198" i="79"/>
  <c r="G200" i="79"/>
  <c r="K202" i="79"/>
  <c r="K187" i="66" s="1"/>
  <c r="G202" i="79"/>
  <c r="K204" i="79"/>
  <c r="K189" i="66" s="1"/>
  <c r="G204" i="79"/>
  <c r="K206" i="79"/>
  <c r="K191" i="66" s="1"/>
  <c r="G206" i="79"/>
  <c r="K208" i="79"/>
  <c r="K193" i="66" s="1"/>
  <c r="G208" i="79"/>
  <c r="K210" i="79"/>
  <c r="K195" i="66" s="1"/>
  <c r="G210" i="79"/>
  <c r="G214" i="79"/>
  <c r="K216" i="79"/>
  <c r="K201" i="66" s="1"/>
  <c r="G216" i="79"/>
  <c r="K218" i="79"/>
  <c r="K203" i="66" s="1"/>
  <c r="G218" i="79"/>
  <c r="K220" i="79"/>
  <c r="K205" i="66" s="1"/>
  <c r="G220" i="79"/>
  <c r="K222" i="79"/>
  <c r="K207" i="66" s="1"/>
  <c r="G222" i="79"/>
  <c r="K224" i="79"/>
  <c r="K209" i="66" s="1"/>
  <c r="G224" i="79"/>
  <c r="K226" i="79"/>
  <c r="K211" i="66" s="1"/>
  <c r="G226" i="79"/>
  <c r="K228" i="79"/>
  <c r="K213" i="66" s="1"/>
  <c r="G228" i="79"/>
  <c r="G230" i="79"/>
  <c r="G234" i="79"/>
  <c r="G236" i="79"/>
  <c r="G238" i="79"/>
  <c r="G181" i="79"/>
  <c r="G183" i="79"/>
  <c r="G185" i="79"/>
  <c r="G187" i="79"/>
  <c r="G189" i="79"/>
  <c r="G191" i="79"/>
  <c r="G193" i="79"/>
  <c r="G195" i="79"/>
  <c r="G197" i="79"/>
  <c r="G199" i="79"/>
  <c r="G203" i="79"/>
  <c r="G205" i="79"/>
  <c r="G207" i="79"/>
  <c r="G209" i="79"/>
  <c r="G211" i="79"/>
  <c r="G213" i="79"/>
  <c r="G217" i="79"/>
  <c r="G219" i="79"/>
  <c r="G221" i="79"/>
  <c r="G223" i="79"/>
  <c r="G225" i="79"/>
  <c r="G227" i="79"/>
  <c r="G231" i="79"/>
  <c r="G233" i="79"/>
  <c r="G235" i="79"/>
  <c r="G237" i="79"/>
  <c r="G239" i="79"/>
  <c r="G178" i="68"/>
  <c r="G179" i="68"/>
  <c r="K45" i="82"/>
  <c r="K40" i="82" s="1"/>
  <c r="K153" i="82"/>
  <c r="K151" i="82" s="1"/>
  <c r="K141" i="79"/>
  <c r="K32" i="83"/>
  <c r="K70" i="79"/>
  <c r="K127" i="79"/>
  <c r="K121" i="66" s="1"/>
  <c r="K129" i="79"/>
  <c r="K123" i="66" s="1"/>
  <c r="K131" i="79"/>
  <c r="K125" i="66" s="1"/>
  <c r="K133" i="79"/>
  <c r="K127" i="66" s="1"/>
  <c r="K135" i="79"/>
  <c r="K129" i="66" s="1"/>
  <c r="K137" i="79"/>
  <c r="K131" i="66" s="1"/>
  <c r="K139" i="79"/>
  <c r="K133" i="66" s="1"/>
  <c r="K125" i="79"/>
  <c r="K119" i="66" s="1"/>
  <c r="K20" i="82"/>
  <c r="K124" i="82"/>
  <c r="K168" i="82"/>
  <c r="K204" i="82"/>
  <c r="K212" i="79" l="1"/>
  <c r="K237" i="66"/>
  <c r="K173" i="68"/>
  <c r="K171" i="68" s="1"/>
  <c r="K83" i="82"/>
  <c r="G164" i="79"/>
  <c r="J123" i="79"/>
  <c r="K82" i="79"/>
  <c r="K157" i="66"/>
  <c r="K50" i="66"/>
  <c r="K20" i="66"/>
  <c r="K6" i="66"/>
  <c r="K24" i="66"/>
  <c r="K33" i="66"/>
  <c r="J173" i="68"/>
  <c r="J171" i="68" s="1"/>
  <c r="H49" i="68"/>
  <c r="K209" i="68"/>
  <c r="K195" i="68" s="1"/>
  <c r="H9" i="69" s="1"/>
  <c r="AC281" i="68"/>
  <c r="AC247" i="68"/>
  <c r="J49" i="68"/>
  <c r="L99" i="68"/>
  <c r="I17" i="69"/>
  <c r="L141" i="79"/>
  <c r="L136" i="66"/>
  <c r="K77" i="66"/>
  <c r="L82" i="79"/>
  <c r="L77" i="66"/>
  <c r="I82" i="79"/>
  <c r="K45" i="79"/>
  <c r="K40" i="79" s="1"/>
  <c r="G24" i="79"/>
  <c r="G267" i="79"/>
  <c r="G162" i="79"/>
  <c r="K246" i="79"/>
  <c r="I267" i="79"/>
  <c r="J82" i="79"/>
  <c r="J112" i="79"/>
  <c r="K85" i="79"/>
  <c r="K229" i="79"/>
  <c r="K242" i="79"/>
  <c r="G50" i="79"/>
  <c r="G246" i="79"/>
  <c r="K179" i="79"/>
  <c r="I212" i="79"/>
  <c r="I20" i="79"/>
  <c r="J246" i="79"/>
  <c r="I164" i="79"/>
  <c r="I162" i="79" s="1"/>
  <c r="J212" i="79"/>
  <c r="H112" i="79"/>
  <c r="J20" i="79"/>
  <c r="G66" i="79"/>
  <c r="G33" i="79"/>
  <c r="J164" i="79"/>
  <c r="J162" i="79" s="1"/>
  <c r="G101" i="79"/>
  <c r="G6" i="79"/>
  <c r="H123" i="79"/>
  <c r="H53" i="79"/>
  <c r="H37" i="79"/>
  <c r="K165" i="66"/>
  <c r="H126" i="79"/>
  <c r="H45" i="79"/>
  <c r="H40" i="79" s="1"/>
  <c r="G59" i="79"/>
  <c r="K231" i="82"/>
  <c r="K229" i="66"/>
  <c r="K248" i="82"/>
  <c r="K246" i="66"/>
  <c r="J101" i="79"/>
  <c r="I215" i="79"/>
  <c r="I112" i="79"/>
  <c r="I50" i="79"/>
  <c r="K32" i="82"/>
  <c r="K242" i="66"/>
  <c r="K81" i="66"/>
  <c r="K88" i="82"/>
  <c r="K88" i="66"/>
  <c r="K230" i="66"/>
  <c r="J215" i="79"/>
  <c r="I201" i="79"/>
  <c r="K58" i="80"/>
  <c r="I190" i="79"/>
  <c r="J66" i="79"/>
  <c r="J59" i="79" s="1"/>
  <c r="I24" i="79"/>
  <c r="K50" i="79"/>
  <c r="K70" i="82"/>
  <c r="K89" i="66"/>
  <c r="K190" i="79"/>
  <c r="K49" i="68"/>
  <c r="J242" i="79"/>
  <c r="I101" i="79"/>
  <c r="J53" i="79"/>
  <c r="J37" i="79"/>
  <c r="I246" i="79"/>
  <c r="J270" i="79"/>
  <c r="J6" i="79"/>
  <c r="J5" i="79" s="1"/>
  <c r="J136" i="68"/>
  <c r="J179" i="79"/>
  <c r="J33" i="79"/>
  <c r="I229" i="79"/>
  <c r="J126" i="79"/>
  <c r="I90" i="79"/>
  <c r="J45" i="79"/>
  <c r="J40" i="79" s="1"/>
  <c r="K56" i="66"/>
  <c r="K150" i="66"/>
  <c r="K149" i="66" s="1"/>
  <c r="I66" i="79"/>
  <c r="I59" i="79" s="1"/>
  <c r="J229" i="79"/>
  <c r="J90" i="79"/>
  <c r="J267" i="79"/>
  <c r="I172" i="79"/>
  <c r="I85" i="79"/>
  <c r="J50" i="79"/>
  <c r="K69" i="66"/>
  <c r="J63" i="68"/>
  <c r="G11" i="69" s="1"/>
  <c r="I242" i="79"/>
  <c r="J172" i="79"/>
  <c r="I53" i="79"/>
  <c r="I37" i="79"/>
  <c r="I270" i="79"/>
  <c r="I6" i="79"/>
  <c r="K136" i="68"/>
  <c r="J201" i="79"/>
  <c r="I179" i="79"/>
  <c r="I33" i="79"/>
  <c r="J58" i="80"/>
  <c r="J56" i="80" s="1"/>
  <c r="J190" i="79"/>
  <c r="J85" i="79"/>
  <c r="K57" i="66"/>
  <c r="I126" i="79"/>
  <c r="I45" i="79"/>
  <c r="I40" i="79" s="1"/>
  <c r="J24" i="79"/>
  <c r="K74" i="82"/>
  <c r="K63" i="82" s="1"/>
  <c r="G123" i="79"/>
  <c r="G85" i="79"/>
  <c r="G242" i="79"/>
  <c r="G45" i="79"/>
  <c r="G40" i="79" s="1"/>
  <c r="G37" i="79"/>
  <c r="H270" i="79"/>
  <c r="H267" i="79"/>
  <c r="H242" i="79"/>
  <c r="H172" i="79"/>
  <c r="H141" i="79"/>
  <c r="H101" i="79"/>
  <c r="H90" i="79"/>
  <c r="H82" i="79"/>
  <c r="H50" i="79"/>
  <c r="H24" i="79"/>
  <c r="H6" i="79"/>
  <c r="G20" i="79"/>
  <c r="H229" i="79"/>
  <c r="G270" i="79"/>
  <c r="K172" i="79"/>
  <c r="K66" i="79"/>
  <c r="K59" i="79" s="1"/>
  <c r="K33" i="79"/>
  <c r="G172" i="79"/>
  <c r="G141" i="79"/>
  <c r="G90" i="79"/>
  <c r="G82" i="79"/>
  <c r="H246" i="79"/>
  <c r="H179" i="79"/>
  <c r="H164" i="79"/>
  <c r="H66" i="79"/>
  <c r="H59" i="79" s="1"/>
  <c r="H33" i="79"/>
  <c r="H20" i="79"/>
  <c r="H215" i="79"/>
  <c r="H212" i="79"/>
  <c r="H201" i="79"/>
  <c r="H190" i="79"/>
  <c r="H85" i="79"/>
  <c r="K112" i="79"/>
  <c r="K24" i="79"/>
  <c r="K101" i="79"/>
  <c r="K201" i="79"/>
  <c r="K270" i="79"/>
  <c r="K139" i="82"/>
  <c r="K235" i="82"/>
  <c r="K166" i="82"/>
  <c r="K162" i="79"/>
  <c r="K53" i="79"/>
  <c r="K6" i="82"/>
  <c r="K5" i="82" s="1"/>
  <c r="G126" i="79"/>
  <c r="G53" i="79"/>
  <c r="K24" i="82"/>
  <c r="K90" i="79"/>
  <c r="K6" i="79"/>
  <c r="G112" i="79"/>
  <c r="K37" i="79"/>
  <c r="G160" i="68"/>
  <c r="G49" i="68"/>
  <c r="G212" i="79"/>
  <c r="G190" i="79"/>
  <c r="G201" i="79"/>
  <c r="K215" i="79"/>
  <c r="G229" i="79"/>
  <c r="G215" i="79"/>
  <c r="G179" i="79"/>
  <c r="K269" i="83"/>
  <c r="K123" i="79"/>
  <c r="K126" i="79"/>
  <c r="K5" i="66" l="1"/>
  <c r="R6" i="69"/>
  <c r="I6" i="69"/>
  <c r="L81" i="79"/>
  <c r="L76" i="66"/>
  <c r="K79" i="82"/>
  <c r="K241" i="79"/>
  <c r="K240" i="79" s="1"/>
  <c r="G241" i="79"/>
  <c r="G240" i="79" s="1"/>
  <c r="J81" i="79"/>
  <c r="I5" i="79"/>
  <c r="I177" i="79"/>
  <c r="J241" i="79"/>
  <c r="J240" i="79" s="1"/>
  <c r="G32" i="79"/>
  <c r="I81" i="79"/>
  <c r="K32" i="79"/>
  <c r="J177" i="79"/>
  <c r="K230" i="82"/>
  <c r="K229" i="82" s="1"/>
  <c r="K259" i="82" s="1"/>
  <c r="J32" i="79"/>
  <c r="K56" i="80"/>
  <c r="K55" i="66"/>
  <c r="K53" i="66" s="1"/>
  <c r="I32" i="79"/>
  <c r="I241" i="79"/>
  <c r="I240" i="79" s="1"/>
  <c r="K177" i="79"/>
  <c r="K5" i="79"/>
  <c r="H32" i="79"/>
  <c r="H177" i="79"/>
  <c r="G5" i="79"/>
  <c r="G81" i="79"/>
  <c r="H5" i="79"/>
  <c r="H81" i="79"/>
  <c r="H241" i="79"/>
  <c r="H162" i="79"/>
  <c r="G177" i="79"/>
  <c r="K81" i="79"/>
  <c r="L278" i="79" l="1"/>
  <c r="J278" i="79"/>
  <c r="I278" i="79"/>
  <c r="H240" i="79"/>
  <c r="G278" i="79"/>
  <c r="K278" i="79"/>
  <c r="U39" i="92"/>
  <c r="V268" i="92"/>
  <c r="L268" i="92" s="1"/>
  <c r="V267" i="92"/>
  <c r="V266" i="92"/>
  <c r="L266" i="92" s="1"/>
  <c r="V265" i="92"/>
  <c r="L265" i="92" s="1"/>
  <c r="V264" i="92"/>
  <c r="L264" i="92" s="1"/>
  <c r="V263" i="92"/>
  <c r="V262" i="92"/>
  <c r="L262" i="92" s="1"/>
  <c r="V260" i="92"/>
  <c r="L260" i="92" s="1"/>
  <c r="V259" i="92"/>
  <c r="L259" i="92" s="1"/>
  <c r="V257" i="92"/>
  <c r="V256" i="92"/>
  <c r="L256" i="92" s="1"/>
  <c r="V255" i="92"/>
  <c r="L255" i="92" s="1"/>
  <c r="V254" i="92"/>
  <c r="L254" i="92" s="1"/>
  <c r="V253" i="92"/>
  <c r="V252" i="92"/>
  <c r="L252" i="92" s="1"/>
  <c r="V251" i="92"/>
  <c r="L251" i="92" s="1"/>
  <c r="V250" i="92"/>
  <c r="L250" i="92" s="1"/>
  <c r="V249" i="92"/>
  <c r="V248" i="92"/>
  <c r="L248" i="92" s="1"/>
  <c r="V247" i="92"/>
  <c r="L247" i="92" s="1"/>
  <c r="V246" i="92"/>
  <c r="L246" i="92" s="1"/>
  <c r="V244" i="92"/>
  <c r="V243" i="92"/>
  <c r="L243" i="92" s="1"/>
  <c r="V242" i="92"/>
  <c r="L242" i="92" s="1"/>
  <c r="V238" i="92"/>
  <c r="L238" i="92" s="1"/>
  <c r="V237" i="92"/>
  <c r="V236" i="92"/>
  <c r="L236" i="92" s="1"/>
  <c r="V235" i="92"/>
  <c r="L235" i="92" s="1"/>
  <c r="V234" i="92"/>
  <c r="L234" i="92" s="1"/>
  <c r="V233" i="92"/>
  <c r="V232" i="92"/>
  <c r="L232" i="92" s="1"/>
  <c r="V231" i="92"/>
  <c r="L231" i="92" s="1"/>
  <c r="V230" i="92"/>
  <c r="L230" i="92" s="1"/>
  <c r="V229" i="92"/>
  <c r="V227" i="92"/>
  <c r="L227" i="92" s="1"/>
  <c r="V226" i="92"/>
  <c r="L226" i="92" s="1"/>
  <c r="V225" i="92"/>
  <c r="L225" i="92" s="1"/>
  <c r="V224" i="92"/>
  <c r="V223" i="92"/>
  <c r="L223" i="92" s="1"/>
  <c r="V222" i="92"/>
  <c r="L222" i="92" s="1"/>
  <c r="V221" i="92"/>
  <c r="L221" i="92" s="1"/>
  <c r="V220" i="92"/>
  <c r="V219" i="92"/>
  <c r="L219" i="92" s="1"/>
  <c r="V218" i="92"/>
  <c r="L218" i="92" s="1"/>
  <c r="V217" i="92"/>
  <c r="L217" i="92" s="1"/>
  <c r="V216" i="92"/>
  <c r="V215" i="92"/>
  <c r="L215" i="92" s="1"/>
  <c r="V213" i="92"/>
  <c r="L213" i="92" s="1"/>
  <c r="V212" i="92"/>
  <c r="L212" i="92" s="1"/>
  <c r="V210" i="92"/>
  <c r="V209" i="92"/>
  <c r="L209" i="92" s="1"/>
  <c r="V208" i="92"/>
  <c r="L208" i="92" s="1"/>
  <c r="V207" i="92"/>
  <c r="L207" i="92" s="1"/>
  <c r="V206" i="92"/>
  <c r="V205" i="92"/>
  <c r="L205" i="92" s="1"/>
  <c r="V204" i="92"/>
  <c r="L204" i="92" s="1"/>
  <c r="V203" i="92"/>
  <c r="L203" i="92" s="1"/>
  <c r="V202" i="92"/>
  <c r="V201" i="92"/>
  <c r="L201" i="92" s="1"/>
  <c r="V199" i="92"/>
  <c r="L199" i="92" s="1"/>
  <c r="V198" i="92"/>
  <c r="L198" i="92" s="1"/>
  <c r="V197" i="92"/>
  <c r="V196" i="92"/>
  <c r="L196" i="92" s="1"/>
  <c r="V195" i="92"/>
  <c r="L195" i="92" s="1"/>
  <c r="V194" i="92"/>
  <c r="L194" i="92" s="1"/>
  <c r="V193" i="92"/>
  <c r="V192" i="92"/>
  <c r="L192" i="92" s="1"/>
  <c r="V191" i="92"/>
  <c r="L191" i="92" s="1"/>
  <c r="V190" i="92"/>
  <c r="L190" i="92" s="1"/>
  <c r="V188" i="92"/>
  <c r="V187" i="92"/>
  <c r="L187" i="92" s="1"/>
  <c r="V186" i="92"/>
  <c r="L186" i="92" s="1"/>
  <c r="V185" i="92"/>
  <c r="L185" i="92" s="1"/>
  <c r="V184" i="92"/>
  <c r="V183" i="92"/>
  <c r="L183" i="92" s="1"/>
  <c r="V182" i="92"/>
  <c r="L182" i="92" s="1"/>
  <c r="V181" i="92"/>
  <c r="L181" i="92" s="1"/>
  <c r="V180" i="92"/>
  <c r="V179" i="92"/>
  <c r="L179" i="92" s="1"/>
  <c r="V177" i="92"/>
  <c r="L177" i="92" s="1"/>
  <c r="V175" i="92"/>
  <c r="L175" i="92" s="1"/>
  <c r="V174" i="92"/>
  <c r="V173" i="92"/>
  <c r="L173" i="92" s="1"/>
  <c r="V172" i="92"/>
  <c r="L172" i="92" s="1"/>
  <c r="V170" i="92"/>
  <c r="M170" i="92" s="1"/>
  <c r="V169" i="92"/>
  <c r="V168" i="92"/>
  <c r="L168" i="92" s="1"/>
  <c r="V167" i="92"/>
  <c r="V166" i="92"/>
  <c r="L166" i="92" s="1"/>
  <c r="V165" i="92"/>
  <c r="V164" i="92"/>
  <c r="L164" i="92" s="1"/>
  <c r="V162" i="92"/>
  <c r="L162" i="92" s="1"/>
  <c r="V160" i="92"/>
  <c r="L160" i="92" s="1"/>
  <c r="V159" i="92"/>
  <c r="V158" i="92"/>
  <c r="L158" i="92" s="1"/>
  <c r="V157" i="92"/>
  <c r="L157" i="92" s="1"/>
  <c r="V156" i="92"/>
  <c r="L156" i="92" s="1"/>
  <c r="V155" i="92"/>
  <c r="V154" i="92"/>
  <c r="L154" i="92" s="1"/>
  <c r="V153" i="92"/>
  <c r="L153" i="92" s="1"/>
  <c r="V152" i="92"/>
  <c r="L152" i="92" s="1"/>
  <c r="V151" i="92"/>
  <c r="V150" i="92"/>
  <c r="L150" i="92" s="1"/>
  <c r="V148" i="92"/>
  <c r="L148" i="92" s="1"/>
  <c r="V147" i="92"/>
  <c r="L147" i="92" s="1"/>
  <c r="V146" i="92"/>
  <c r="V145" i="92"/>
  <c r="L145" i="92" s="1"/>
  <c r="V144" i="92"/>
  <c r="L144" i="92" s="1"/>
  <c r="V143" i="92"/>
  <c r="L143" i="92" s="1"/>
  <c r="V142" i="92"/>
  <c r="V141" i="92"/>
  <c r="L141" i="92" s="1"/>
  <c r="V140" i="92"/>
  <c r="L140" i="92" s="1"/>
  <c r="V139" i="92"/>
  <c r="L139" i="92" s="1"/>
  <c r="V138" i="92"/>
  <c r="V137" i="92"/>
  <c r="L137" i="92" s="1"/>
  <c r="V136" i="92"/>
  <c r="L136" i="92" s="1"/>
  <c r="V135" i="92"/>
  <c r="L135" i="92" s="1"/>
  <c r="V133" i="92"/>
  <c r="V132" i="92"/>
  <c r="L132" i="92" s="1"/>
  <c r="V130" i="92"/>
  <c r="L130" i="92" s="1"/>
  <c r="V129" i="92"/>
  <c r="L129" i="92" s="1"/>
  <c r="V128" i="92"/>
  <c r="V127" i="92"/>
  <c r="L127" i="92" s="1"/>
  <c r="V126" i="92"/>
  <c r="L126" i="92" s="1"/>
  <c r="V125" i="92"/>
  <c r="L125" i="92" s="1"/>
  <c r="V124" i="92"/>
  <c r="V123" i="92"/>
  <c r="L123" i="92" s="1"/>
  <c r="V122" i="92"/>
  <c r="L122" i="92" s="1"/>
  <c r="V121" i="92"/>
  <c r="L121" i="92" s="1"/>
  <c r="V119" i="92"/>
  <c r="V118" i="92"/>
  <c r="L118" i="92" s="1"/>
  <c r="V117" i="92"/>
  <c r="V116" i="92"/>
  <c r="L116" i="92" s="1"/>
  <c r="V115" i="92"/>
  <c r="L115" i="92" s="1"/>
  <c r="V114" i="92"/>
  <c r="L114" i="92" s="1"/>
  <c r="V113" i="92"/>
  <c r="V112" i="92"/>
  <c r="L112" i="92" s="1"/>
  <c r="V111" i="92"/>
  <c r="V110" i="92"/>
  <c r="L110" i="92" s="1"/>
  <c r="V108" i="92"/>
  <c r="V107" i="92"/>
  <c r="L107" i="92" s="1"/>
  <c r="V106" i="92"/>
  <c r="V105" i="92"/>
  <c r="L105" i="92" s="1"/>
  <c r="V104" i="92"/>
  <c r="V103" i="92"/>
  <c r="L103" i="92" s="1"/>
  <c r="V102" i="92"/>
  <c r="V101" i="92"/>
  <c r="L101" i="92" s="1"/>
  <c r="V100" i="92"/>
  <c r="V99" i="92"/>
  <c r="L99" i="92" s="1"/>
  <c r="V97" i="92"/>
  <c r="L97" i="92" s="1"/>
  <c r="V96" i="92"/>
  <c r="L96" i="92" s="1"/>
  <c r="V95" i="92"/>
  <c r="V94" i="92"/>
  <c r="L94" i="92" s="1"/>
  <c r="V92" i="92"/>
  <c r="V91" i="92"/>
  <c r="L91" i="92" s="1"/>
  <c r="V88" i="92"/>
  <c r="V87" i="92"/>
  <c r="L87" i="92" s="1"/>
  <c r="V86" i="92"/>
  <c r="V85" i="92"/>
  <c r="L85" i="92" s="1"/>
  <c r="V83" i="92"/>
  <c r="V82" i="92"/>
  <c r="L82" i="92" s="1"/>
  <c r="V81" i="92"/>
  <c r="V79" i="92"/>
  <c r="L79" i="92" s="1"/>
  <c r="V78" i="92"/>
  <c r="V77" i="92"/>
  <c r="L77" i="92" s="1"/>
  <c r="V76" i="92"/>
  <c r="L76" i="92" s="1"/>
  <c r="V75" i="92"/>
  <c r="L75" i="92" s="1"/>
  <c r="V74" i="92"/>
  <c r="V72" i="92"/>
  <c r="M72" i="92" s="1"/>
  <c r="M71" i="92"/>
  <c r="V66" i="92"/>
  <c r="V65" i="92"/>
  <c r="V63" i="92"/>
  <c r="M63" i="92" s="1"/>
  <c r="V62" i="92"/>
  <c r="M62" i="92" s="1"/>
  <c r="V61" i="92"/>
  <c r="V60" i="92"/>
  <c r="M60" i="92" s="1"/>
  <c r="V59" i="92"/>
  <c r="M59" i="92" s="1"/>
  <c r="V58" i="92"/>
  <c r="M58" i="92" s="1"/>
  <c r="V56" i="92"/>
  <c r="V55" i="92"/>
  <c r="V53" i="92"/>
  <c r="V50" i="92"/>
  <c r="V49" i="92"/>
  <c r="V48" i="92"/>
  <c r="V47" i="92"/>
  <c r="L47" i="92" s="1"/>
  <c r="V45" i="92"/>
  <c r="M45" i="92" s="1"/>
  <c r="V44" i="92"/>
  <c r="M44" i="92" s="1"/>
  <c r="V42" i="92"/>
  <c r="M42" i="92" s="1"/>
  <c r="V40" i="92"/>
  <c r="M40" i="92" s="1"/>
  <c r="V36" i="92"/>
  <c r="V35" i="92"/>
  <c r="V34" i="92"/>
  <c r="V31" i="92"/>
  <c r="V30" i="92"/>
  <c r="M30" i="92" s="1"/>
  <c r="V29" i="92"/>
  <c r="V28" i="92"/>
  <c r="V27" i="92"/>
  <c r="M27" i="92" s="1"/>
  <c r="V26" i="92"/>
  <c r="M26" i="92" s="1"/>
  <c r="V23" i="92"/>
  <c r="M23" i="92" s="1"/>
  <c r="V22" i="92"/>
  <c r="M22" i="92" s="1"/>
  <c r="V21" i="92"/>
  <c r="V19" i="92"/>
  <c r="M19" i="92" s="1"/>
  <c r="V18" i="92"/>
  <c r="V17" i="92"/>
  <c r="M17" i="92" s="1"/>
  <c r="V16" i="92"/>
  <c r="M16" i="92" s="1"/>
  <c r="V15" i="92"/>
  <c r="M15" i="92" s="1"/>
  <c r="V14" i="92"/>
  <c r="V13" i="92"/>
  <c r="M13" i="92" s="1"/>
  <c r="V12" i="92"/>
  <c r="M12" i="92" s="1"/>
  <c r="V11" i="92"/>
  <c r="V10" i="92"/>
  <c r="V9" i="92"/>
  <c r="M9" i="92" s="1"/>
  <c r="V8" i="92"/>
  <c r="M8" i="92" s="1"/>
  <c r="V7" i="92"/>
  <c r="M7" i="92" s="1"/>
  <c r="W249" i="90"/>
  <c r="L249" i="90" s="1"/>
  <c r="W248" i="90"/>
  <c r="L248" i="90" s="1"/>
  <c r="W247" i="90"/>
  <c r="L247" i="90" s="1"/>
  <c r="W246" i="90"/>
  <c r="L246" i="90" s="1"/>
  <c r="W245" i="90"/>
  <c r="L245" i="90" s="1"/>
  <c r="W244" i="90"/>
  <c r="W243" i="90"/>
  <c r="L243" i="90" s="1"/>
  <c r="W241" i="90"/>
  <c r="L241" i="90" s="1"/>
  <c r="W240" i="90"/>
  <c r="L240" i="90" s="1"/>
  <c r="W238" i="90"/>
  <c r="L238" i="90" s="1"/>
  <c r="W237" i="90"/>
  <c r="L237" i="90" s="1"/>
  <c r="W235" i="90"/>
  <c r="M235" i="90" s="1"/>
  <c r="W233" i="90"/>
  <c r="L233" i="90" s="1"/>
  <c r="W232" i="90"/>
  <c r="L232" i="90" s="1"/>
  <c r="W231" i="90"/>
  <c r="L231" i="90" s="1"/>
  <c r="L229" i="90" s="1"/>
  <c r="W230" i="90"/>
  <c r="W228" i="90"/>
  <c r="W227" i="90"/>
  <c r="W226" i="90"/>
  <c r="W225" i="90"/>
  <c r="W224" i="90"/>
  <c r="W223" i="90"/>
  <c r="W220" i="90"/>
  <c r="W219" i="90"/>
  <c r="W218" i="90"/>
  <c r="W214" i="90"/>
  <c r="W213" i="90"/>
  <c r="W212" i="90"/>
  <c r="W211" i="90"/>
  <c r="W210" i="90"/>
  <c r="W209" i="90"/>
  <c r="W208" i="90"/>
  <c r="W207" i="90"/>
  <c r="W206" i="90"/>
  <c r="W205" i="90"/>
  <c r="W204" i="90"/>
  <c r="W202" i="90"/>
  <c r="W201" i="90"/>
  <c r="W200" i="90"/>
  <c r="W199" i="90"/>
  <c r="W198" i="90"/>
  <c r="W197" i="90"/>
  <c r="W196" i="90"/>
  <c r="W195" i="90"/>
  <c r="W194" i="90"/>
  <c r="W192" i="90"/>
  <c r="W191" i="90"/>
  <c r="W190" i="90"/>
  <c r="W188" i="90"/>
  <c r="W187" i="90"/>
  <c r="W186" i="90"/>
  <c r="W185" i="90"/>
  <c r="W184" i="90"/>
  <c r="W183" i="90"/>
  <c r="W182" i="90"/>
  <c r="W181" i="90"/>
  <c r="W180" i="90"/>
  <c r="W179" i="90"/>
  <c r="W178" i="90"/>
  <c r="W176" i="90"/>
  <c r="W175" i="90"/>
  <c r="W174" i="90"/>
  <c r="W173" i="90"/>
  <c r="W172" i="90"/>
  <c r="W171" i="90"/>
  <c r="W170" i="90"/>
  <c r="W169" i="90"/>
  <c r="W168" i="90"/>
  <c r="W166" i="90"/>
  <c r="W165" i="90"/>
  <c r="W164" i="90"/>
  <c r="W162" i="90"/>
  <c r="W161" i="90"/>
  <c r="W160" i="90"/>
  <c r="W158" i="90"/>
  <c r="W157" i="90"/>
  <c r="W156" i="90"/>
  <c r="W154" i="90"/>
  <c r="W152" i="90"/>
  <c r="M152" i="90" s="1"/>
  <c r="W151" i="90"/>
  <c r="K149" i="90" s="1"/>
  <c r="W150" i="90"/>
  <c r="W148" i="90"/>
  <c r="W147" i="90"/>
  <c r="W146" i="90"/>
  <c r="W144" i="90"/>
  <c r="M144" i="90" s="1"/>
  <c r="W143" i="90"/>
  <c r="L143" i="90" s="1"/>
  <c r="W142" i="90"/>
  <c r="L142" i="90" s="1"/>
  <c r="W140" i="90"/>
  <c r="W138" i="90"/>
  <c r="L138" i="90" s="1"/>
  <c r="W137" i="90"/>
  <c r="L137" i="90" s="1"/>
  <c r="W136" i="90"/>
  <c r="L136" i="90" s="1"/>
  <c r="W135" i="90"/>
  <c r="L135" i="90" s="1"/>
  <c r="W134" i="90"/>
  <c r="L134" i="90" s="1"/>
  <c r="W133" i="90"/>
  <c r="L133" i="90" s="1"/>
  <c r="W132" i="90"/>
  <c r="L132" i="90" s="1"/>
  <c r="W131" i="90"/>
  <c r="L131" i="90" s="1"/>
  <c r="W130" i="90"/>
  <c r="L130" i="90" s="1"/>
  <c r="W129" i="90"/>
  <c r="L129" i="90" s="1"/>
  <c r="W127" i="90"/>
  <c r="W126" i="90"/>
  <c r="W124" i="90"/>
  <c r="M124" i="90" s="1"/>
  <c r="W123" i="90"/>
  <c r="L123" i="90" s="1"/>
  <c r="W122" i="90"/>
  <c r="L122" i="90" s="1"/>
  <c r="W120" i="90"/>
  <c r="W118" i="90"/>
  <c r="W117" i="90"/>
  <c r="W116" i="90"/>
  <c r="W115" i="90"/>
  <c r="W114" i="90"/>
  <c r="W113" i="90"/>
  <c r="W112" i="90"/>
  <c r="W111" i="90"/>
  <c r="W110" i="90"/>
  <c r="W109" i="90"/>
  <c r="W108" i="90"/>
  <c r="W107" i="90"/>
  <c r="W105" i="90"/>
  <c r="W104" i="90"/>
  <c r="W103" i="90"/>
  <c r="W101" i="90"/>
  <c r="W100" i="90"/>
  <c r="W99" i="90"/>
  <c r="W98" i="90"/>
  <c r="W97" i="90"/>
  <c r="W94" i="90"/>
  <c r="W93" i="90"/>
  <c r="W92" i="90"/>
  <c r="W91" i="90"/>
  <c r="W89" i="90"/>
  <c r="W88" i="90"/>
  <c r="W87" i="90"/>
  <c r="W86" i="90"/>
  <c r="W83" i="90"/>
  <c r="W82" i="90"/>
  <c r="W81" i="90"/>
  <c r="W80" i="90"/>
  <c r="W79" i="90"/>
  <c r="W78" i="90"/>
  <c r="W77" i="90"/>
  <c r="W76" i="90"/>
  <c r="W75" i="90"/>
  <c r="W74" i="90"/>
  <c r="W72" i="90"/>
  <c r="W71" i="90"/>
  <c r="W70" i="90"/>
  <c r="W69" i="90"/>
  <c r="W68" i="90"/>
  <c r="W67" i="90"/>
  <c r="W66" i="90"/>
  <c r="W65" i="90"/>
  <c r="W64" i="90"/>
  <c r="W63" i="90"/>
  <c r="W61" i="90"/>
  <c r="W60" i="90"/>
  <c r="W59" i="90"/>
  <c r="W58" i="90"/>
  <c r="W57" i="90"/>
  <c r="W56" i="90"/>
  <c r="W55" i="90"/>
  <c r="W54" i="90"/>
  <c r="W53" i="90"/>
  <c r="W52" i="90"/>
  <c r="W50" i="90"/>
  <c r="W49" i="90"/>
  <c r="W47" i="90"/>
  <c r="W46" i="90"/>
  <c r="W45" i="90"/>
  <c r="W44" i="90"/>
  <c r="W43" i="90"/>
  <c r="W42" i="90"/>
  <c r="W41" i="90"/>
  <c r="M41" i="90" s="1"/>
  <c r="W40" i="90"/>
  <c r="W39" i="90"/>
  <c r="W38" i="90"/>
  <c r="W36" i="90"/>
  <c r="W35" i="90"/>
  <c r="W34" i="90"/>
  <c r="W33" i="90"/>
  <c r="W32" i="90"/>
  <c r="W31" i="90"/>
  <c r="W30" i="90"/>
  <c r="W29" i="90"/>
  <c r="W28" i="90"/>
  <c r="W27" i="90"/>
  <c r="W25" i="90"/>
  <c r="W24" i="90"/>
  <c r="W23" i="90"/>
  <c r="W22" i="90"/>
  <c r="W21" i="90"/>
  <c r="W20" i="90"/>
  <c r="W19" i="90"/>
  <c r="W18" i="90"/>
  <c r="W17" i="90"/>
  <c r="W16" i="90"/>
  <c r="W14" i="90"/>
  <c r="W13" i="90"/>
  <c r="W12" i="90"/>
  <c r="W11" i="90"/>
  <c r="W10" i="90"/>
  <c r="W9" i="90"/>
  <c r="W8" i="90"/>
  <c r="W7" i="90"/>
  <c r="G249" i="90"/>
  <c r="G245" i="90"/>
  <c r="G240" i="90"/>
  <c r="G237" i="90"/>
  <c r="G232" i="90"/>
  <c r="G222" i="90"/>
  <c r="G221" i="90" s="1"/>
  <c r="G217" i="90"/>
  <c r="G203" i="90"/>
  <c r="G193" i="90"/>
  <c r="G177" i="90"/>
  <c r="G167" i="90"/>
  <c r="G159" i="90"/>
  <c r="G155" i="90"/>
  <c r="G149" i="90"/>
  <c r="G145" i="90"/>
  <c r="G134" i="90"/>
  <c r="G131" i="90"/>
  <c r="G106" i="90"/>
  <c r="G102" i="90"/>
  <c r="G96" i="90"/>
  <c r="G90" i="90"/>
  <c r="G85" i="90"/>
  <c r="G73" i="90"/>
  <c r="G62" i="90"/>
  <c r="G51" i="90"/>
  <c r="G37" i="90"/>
  <c r="G26" i="90"/>
  <c r="G15" i="90"/>
  <c r="G6" i="90"/>
  <c r="M70" i="92"/>
  <c r="M69" i="92"/>
  <c r="M65" i="92"/>
  <c r="M61" i="92"/>
  <c r="M56" i="92"/>
  <c r="M55" i="92"/>
  <c r="M49" i="92"/>
  <c r="M35" i="92"/>
  <c r="M29" i="92"/>
  <c r="M18" i="92"/>
  <c r="M14" i="92"/>
  <c r="M11" i="92"/>
  <c r="M10" i="92"/>
  <c r="K266" i="92"/>
  <c r="K265" i="92"/>
  <c r="K262" i="92"/>
  <c r="K260" i="92"/>
  <c r="K259" i="92"/>
  <c r="K256" i="92"/>
  <c r="K255" i="92"/>
  <c r="K252" i="92"/>
  <c r="K251" i="92"/>
  <c r="K248" i="92"/>
  <c r="K247" i="92"/>
  <c r="K243" i="92"/>
  <c r="K242" i="92"/>
  <c r="K238" i="92"/>
  <c r="K236" i="92"/>
  <c r="K235" i="92"/>
  <c r="K232" i="92"/>
  <c r="K231" i="92"/>
  <c r="K227" i="92"/>
  <c r="K226" i="92"/>
  <c r="K223" i="92"/>
  <c r="K222" i="92"/>
  <c r="K221" i="92"/>
  <c r="K219" i="92"/>
  <c r="K218" i="92"/>
  <c r="K215" i="92"/>
  <c r="K213" i="92"/>
  <c r="K209" i="92"/>
  <c r="K208" i="92"/>
  <c r="K205" i="92"/>
  <c r="K204" i="92"/>
  <c r="K203" i="92"/>
  <c r="K201" i="92"/>
  <c r="K199" i="92"/>
  <c r="K196" i="92"/>
  <c r="K195" i="92"/>
  <c r="K192" i="92"/>
  <c r="K191" i="92"/>
  <c r="K187" i="92"/>
  <c r="K186" i="92"/>
  <c r="K185" i="92"/>
  <c r="K183" i="92"/>
  <c r="K182" i="92"/>
  <c r="K179" i="92"/>
  <c r="K177" i="92"/>
  <c r="K173" i="92"/>
  <c r="K172" i="92"/>
  <c r="K158" i="92"/>
  <c r="K157" i="92"/>
  <c r="K154" i="92"/>
  <c r="K153" i="92"/>
  <c r="K152" i="92"/>
  <c r="K150" i="92"/>
  <c r="K148" i="92"/>
  <c r="K145" i="92"/>
  <c r="K144" i="92"/>
  <c r="K141" i="92"/>
  <c r="K140" i="92"/>
  <c r="K137" i="92"/>
  <c r="K136" i="92"/>
  <c r="K135" i="92"/>
  <c r="K132" i="92"/>
  <c r="K130" i="92"/>
  <c r="K127" i="92"/>
  <c r="K126" i="92"/>
  <c r="K123" i="92"/>
  <c r="K122" i="92"/>
  <c r="K118" i="92"/>
  <c r="K115" i="92"/>
  <c r="K114" i="92"/>
  <c r="K110" i="92"/>
  <c r="K107" i="92"/>
  <c r="K105" i="92"/>
  <c r="K101" i="92"/>
  <c r="K99" i="92"/>
  <c r="K97" i="92"/>
  <c r="K96" i="92"/>
  <c r="K91" i="92"/>
  <c r="K85" i="92"/>
  <c r="K79" i="92"/>
  <c r="K76" i="92"/>
  <c r="K75" i="92"/>
  <c r="K67" i="92"/>
  <c r="K66" i="92"/>
  <c r="K64" i="92" s="1"/>
  <c r="K57" i="92"/>
  <c r="K54" i="92"/>
  <c r="K53" i="92"/>
  <c r="K51" i="92" s="1"/>
  <c r="K50" i="92"/>
  <c r="K43" i="92"/>
  <c r="K38" i="92"/>
  <c r="K34" i="92"/>
  <c r="K24" i="92"/>
  <c r="R6" i="89" s="1"/>
  <c r="K23" i="92"/>
  <c r="K6" i="92"/>
  <c r="K147" i="92" l="1"/>
  <c r="K181" i="92"/>
  <c r="K198" i="92"/>
  <c r="K217" i="92"/>
  <c r="K234" i="92"/>
  <c r="K254" i="92"/>
  <c r="K82" i="92"/>
  <c r="K94" i="92"/>
  <c r="K93" i="92" s="1"/>
  <c r="K116" i="92"/>
  <c r="K129" i="92"/>
  <c r="K103" i="92"/>
  <c r="K112" i="92"/>
  <c r="K125" i="92"/>
  <c r="K143" i="92"/>
  <c r="K160" i="92"/>
  <c r="K175" i="92"/>
  <c r="K194" i="92"/>
  <c r="K212" i="92"/>
  <c r="K230" i="92"/>
  <c r="K250" i="92"/>
  <c r="K268" i="92"/>
  <c r="G231" i="90"/>
  <c r="G229" i="90" s="1"/>
  <c r="D17" i="89" s="1"/>
  <c r="K77" i="92"/>
  <c r="K87" i="92"/>
  <c r="K121" i="92"/>
  <c r="K139" i="92"/>
  <c r="K156" i="92"/>
  <c r="K166" i="92"/>
  <c r="K190" i="92"/>
  <c r="K207" i="92"/>
  <c r="K225" i="92"/>
  <c r="K246" i="92"/>
  <c r="K264" i="92"/>
  <c r="G247" i="90"/>
  <c r="M34" i="92"/>
  <c r="K48" i="92"/>
  <c r="L48" i="92"/>
  <c r="K74" i="92"/>
  <c r="L74" i="92"/>
  <c r="K78" i="92"/>
  <c r="L78" i="92"/>
  <c r="K83" i="92"/>
  <c r="L83" i="92"/>
  <c r="K88" i="92"/>
  <c r="L88" i="92"/>
  <c r="K95" i="92"/>
  <c r="L95" i="92"/>
  <c r="K100" i="92"/>
  <c r="L100" i="92"/>
  <c r="K104" i="92"/>
  <c r="L104" i="92"/>
  <c r="K108" i="92"/>
  <c r="L108" i="92"/>
  <c r="K113" i="92"/>
  <c r="L113" i="92"/>
  <c r="K117" i="92"/>
  <c r="L117" i="92"/>
  <c r="K167" i="92"/>
  <c r="M167" i="92"/>
  <c r="L64" i="92"/>
  <c r="M66" i="92"/>
  <c r="K36" i="92"/>
  <c r="L36" i="92"/>
  <c r="L33" i="92" s="1"/>
  <c r="AE50" i="92"/>
  <c r="L50" i="92"/>
  <c r="K81" i="92"/>
  <c r="L81" i="92"/>
  <c r="L80" i="92" s="1"/>
  <c r="K86" i="92"/>
  <c r="K84" i="92" s="1"/>
  <c r="L86" i="92"/>
  <c r="L84" i="92" s="1"/>
  <c r="K92" i="92"/>
  <c r="L92" i="92"/>
  <c r="L90" i="92" s="1"/>
  <c r="K102" i="92"/>
  <c r="L102" i="92"/>
  <c r="K106" i="92"/>
  <c r="L106" i="92"/>
  <c r="K111" i="92"/>
  <c r="K109" i="92" s="1"/>
  <c r="L111" i="92"/>
  <c r="K119" i="92"/>
  <c r="L119" i="92"/>
  <c r="K124" i="92"/>
  <c r="K120" i="92" s="1"/>
  <c r="L124" i="92"/>
  <c r="K128" i="92"/>
  <c r="L128" i="92"/>
  <c r="K133" i="92"/>
  <c r="K131" i="92" s="1"/>
  <c r="L133" i="92"/>
  <c r="L131" i="92" s="1"/>
  <c r="K138" i="92"/>
  <c r="L138" i="92"/>
  <c r="L134" i="92" s="1"/>
  <c r="K142" i="92"/>
  <c r="K134" i="92" s="1"/>
  <c r="L142" i="92"/>
  <c r="K146" i="92"/>
  <c r="L146" i="92"/>
  <c r="K151" i="92"/>
  <c r="L151" i="92"/>
  <c r="K155" i="92"/>
  <c r="L155" i="92"/>
  <c r="K159" i="92"/>
  <c r="L159" i="92"/>
  <c r="K174" i="92"/>
  <c r="L174" i="92"/>
  <c r="L171" i="92" s="1"/>
  <c r="S12" i="89" s="1"/>
  <c r="K180" i="92"/>
  <c r="K178" i="92" s="1"/>
  <c r="L180" i="92"/>
  <c r="K184" i="92"/>
  <c r="L184" i="92"/>
  <c r="K188" i="92"/>
  <c r="L188" i="92"/>
  <c r="K193" i="92"/>
  <c r="L193" i="92"/>
  <c r="K197" i="92"/>
  <c r="K189" i="92" s="1"/>
  <c r="L197" i="92"/>
  <c r="K202" i="92"/>
  <c r="L202" i="92"/>
  <c r="K206" i="92"/>
  <c r="K200" i="92" s="1"/>
  <c r="L206" i="92"/>
  <c r="K210" i="92"/>
  <c r="L210" i="92"/>
  <c r="K216" i="92"/>
  <c r="K214" i="92" s="1"/>
  <c r="L216" i="92"/>
  <c r="K220" i="92"/>
  <c r="L220" i="92"/>
  <c r="K224" i="92"/>
  <c r="L224" i="92"/>
  <c r="K229" i="92"/>
  <c r="L229" i="92"/>
  <c r="K233" i="92"/>
  <c r="K228" i="92" s="1"/>
  <c r="L233" i="92"/>
  <c r="K237" i="92"/>
  <c r="L237" i="92"/>
  <c r="K244" i="92"/>
  <c r="K241" i="92" s="1"/>
  <c r="L244" i="92"/>
  <c r="L241" i="92" s="1"/>
  <c r="K249" i="92"/>
  <c r="L249" i="92"/>
  <c r="L245" i="92" s="1"/>
  <c r="K253" i="92"/>
  <c r="L253" i="92"/>
  <c r="K257" i="92"/>
  <c r="L257" i="92"/>
  <c r="K263" i="92"/>
  <c r="K261" i="92" s="1"/>
  <c r="L263" i="92"/>
  <c r="L261" i="92" s="1"/>
  <c r="K267" i="92"/>
  <c r="L267" i="92"/>
  <c r="AE53" i="92"/>
  <c r="L53" i="92"/>
  <c r="L51" i="92" s="1"/>
  <c r="L46" i="92" s="1"/>
  <c r="L93" i="92"/>
  <c r="L120" i="92"/>
  <c r="L178" i="92"/>
  <c r="L189" i="92"/>
  <c r="L211" i="92"/>
  <c r="L258" i="92"/>
  <c r="K162" i="92"/>
  <c r="K165" i="92"/>
  <c r="L165" i="92"/>
  <c r="L163" i="92" s="1"/>
  <c r="K169" i="92"/>
  <c r="L169" i="92"/>
  <c r="K168" i="92"/>
  <c r="K164" i="92"/>
  <c r="K170" i="92"/>
  <c r="K22" i="92"/>
  <c r="K20" i="92" s="1"/>
  <c r="K5" i="92" s="1"/>
  <c r="R5" i="89" s="1"/>
  <c r="K21" i="92"/>
  <c r="L21" i="92"/>
  <c r="L20" i="92" s="1"/>
  <c r="L5" i="92" s="1"/>
  <c r="L121" i="90"/>
  <c r="L141" i="90"/>
  <c r="L139" i="90" s="1"/>
  <c r="G243" i="90"/>
  <c r="G153" i="90"/>
  <c r="D12" i="89" s="1"/>
  <c r="G241" i="90"/>
  <c r="I17" i="89"/>
  <c r="I7" i="98" s="1"/>
  <c r="G135" i="90"/>
  <c r="G244" i="90"/>
  <c r="L244" i="90"/>
  <c r="S9" i="69"/>
  <c r="S10" i="69" s="1"/>
  <c r="G48" i="90"/>
  <c r="D11" i="89" s="1"/>
  <c r="K90" i="92"/>
  <c r="K134" i="90"/>
  <c r="J134" i="90"/>
  <c r="I134" i="90"/>
  <c r="H134" i="90"/>
  <c r="K233" i="90"/>
  <c r="J233" i="90"/>
  <c r="I233" i="90"/>
  <c r="H233" i="90"/>
  <c r="K248" i="90"/>
  <c r="J248" i="90"/>
  <c r="I248" i="90"/>
  <c r="H248" i="90"/>
  <c r="G95" i="90"/>
  <c r="G163" i="90"/>
  <c r="D9" i="89" s="1"/>
  <c r="K123" i="90"/>
  <c r="J123" i="90"/>
  <c r="I123" i="90"/>
  <c r="H123" i="90"/>
  <c r="K129" i="90"/>
  <c r="J129" i="90"/>
  <c r="I129" i="90"/>
  <c r="H129" i="90"/>
  <c r="K133" i="90"/>
  <c r="J133" i="90"/>
  <c r="I133" i="90"/>
  <c r="H133" i="90"/>
  <c r="K137" i="90"/>
  <c r="J137" i="90"/>
  <c r="I137" i="90"/>
  <c r="H137" i="90"/>
  <c r="K143" i="90"/>
  <c r="J143" i="90"/>
  <c r="I143" i="90"/>
  <c r="H143" i="90"/>
  <c r="K232" i="90"/>
  <c r="J232" i="90"/>
  <c r="I232" i="90"/>
  <c r="H232" i="90"/>
  <c r="K237" i="90"/>
  <c r="J237" i="90"/>
  <c r="I237" i="90"/>
  <c r="H237" i="90"/>
  <c r="K243" i="90"/>
  <c r="J243" i="90"/>
  <c r="I243" i="90"/>
  <c r="H243" i="90"/>
  <c r="K247" i="90"/>
  <c r="J247" i="90"/>
  <c r="I247" i="90"/>
  <c r="H247" i="90"/>
  <c r="K130" i="90"/>
  <c r="J130" i="90"/>
  <c r="I130" i="90"/>
  <c r="H130" i="90"/>
  <c r="K238" i="90"/>
  <c r="J238" i="90"/>
  <c r="I238" i="90"/>
  <c r="H238" i="90"/>
  <c r="G5" i="90"/>
  <c r="D5" i="89" s="1"/>
  <c r="K131" i="90"/>
  <c r="J131" i="90"/>
  <c r="I131" i="90"/>
  <c r="H131" i="90"/>
  <c r="K135" i="90"/>
  <c r="J135" i="90"/>
  <c r="I135" i="90"/>
  <c r="H135" i="90"/>
  <c r="K240" i="90"/>
  <c r="J240" i="90"/>
  <c r="I240" i="90"/>
  <c r="H240" i="90"/>
  <c r="K245" i="90"/>
  <c r="J245" i="90"/>
  <c r="I245" i="90"/>
  <c r="H245" i="90"/>
  <c r="K249" i="90"/>
  <c r="J249" i="90"/>
  <c r="I249" i="90"/>
  <c r="H249" i="90"/>
  <c r="K138" i="90"/>
  <c r="J138" i="90"/>
  <c r="I138" i="90"/>
  <c r="H138" i="90"/>
  <c r="K244" i="90"/>
  <c r="J244" i="90"/>
  <c r="I244" i="90"/>
  <c r="H244" i="90"/>
  <c r="G130" i="90"/>
  <c r="G138" i="90"/>
  <c r="G189" i="90"/>
  <c r="D13" i="89" s="1"/>
  <c r="G248" i="90"/>
  <c r="K122" i="90"/>
  <c r="J122" i="90"/>
  <c r="J121" i="90" s="1"/>
  <c r="I122" i="90"/>
  <c r="I121" i="90" s="1"/>
  <c r="H122" i="90"/>
  <c r="K132" i="90"/>
  <c r="J132" i="90"/>
  <c r="I132" i="90"/>
  <c r="H132" i="90"/>
  <c r="K136" i="90"/>
  <c r="J136" i="90"/>
  <c r="I136" i="90"/>
  <c r="H136" i="90"/>
  <c r="K142" i="90"/>
  <c r="J142" i="90"/>
  <c r="J141" i="90" s="1"/>
  <c r="J139" i="90" s="1"/>
  <c r="I142" i="90"/>
  <c r="I141" i="90" s="1"/>
  <c r="I139" i="90" s="1"/>
  <c r="H142" i="90"/>
  <c r="K231" i="90"/>
  <c r="K229" i="90" s="1"/>
  <c r="H17" i="89" s="1"/>
  <c r="J231" i="90"/>
  <c r="J229" i="90" s="1"/>
  <c r="I231" i="90"/>
  <c r="I229" i="90" s="1"/>
  <c r="H231" i="90"/>
  <c r="H229" i="90" s="1"/>
  <c r="K241" i="90"/>
  <c r="J241" i="90"/>
  <c r="I241" i="90"/>
  <c r="H241" i="90"/>
  <c r="K246" i="90"/>
  <c r="J246" i="90"/>
  <c r="I246" i="90"/>
  <c r="H246" i="90"/>
  <c r="H278" i="79"/>
  <c r="G142" i="90"/>
  <c r="G233" i="90"/>
  <c r="M151" i="90"/>
  <c r="K33" i="92"/>
  <c r="K98" i="92"/>
  <c r="G84" i="90"/>
  <c r="D6" i="89" s="1"/>
  <c r="G123" i="90"/>
  <c r="G132" i="90"/>
  <c r="G136" i="90"/>
  <c r="G143" i="90"/>
  <c r="K80" i="92"/>
  <c r="K149" i="92"/>
  <c r="G122" i="90"/>
  <c r="K47" i="92"/>
  <c r="K245" i="92"/>
  <c r="K258" i="92"/>
  <c r="G129" i="90"/>
  <c r="G133" i="90"/>
  <c r="G137" i="90"/>
  <c r="G238" i="90"/>
  <c r="G246" i="90"/>
  <c r="M230" i="90"/>
  <c r="K125" i="90"/>
  <c r="M126" i="90"/>
  <c r="K211" i="92"/>
  <c r="K171" i="92"/>
  <c r="R12" i="89" s="1"/>
  <c r="K37" i="92"/>
  <c r="K73" i="92" l="1"/>
  <c r="R8" i="89" s="1"/>
  <c r="H141" i="90"/>
  <c r="H139" i="90" s="1"/>
  <c r="H121" i="90"/>
  <c r="L200" i="92"/>
  <c r="L161" i="92"/>
  <c r="S11" i="89" s="1"/>
  <c r="K46" i="92"/>
  <c r="L149" i="92"/>
  <c r="L109" i="92"/>
  <c r="L89" i="92" s="1"/>
  <c r="S9" i="89" s="1"/>
  <c r="L98" i="92"/>
  <c r="L240" i="92"/>
  <c r="L239" i="92" s="1"/>
  <c r="S21" i="89" s="1"/>
  <c r="I12" i="98" s="1"/>
  <c r="L32" i="92"/>
  <c r="S7" i="89" s="1"/>
  <c r="L228" i="92"/>
  <c r="L73" i="92"/>
  <c r="S8" i="89" s="1"/>
  <c r="L214" i="92"/>
  <c r="K240" i="92"/>
  <c r="K239" i="92" s="1"/>
  <c r="R21" i="89" s="1"/>
  <c r="K163" i="92"/>
  <c r="K161" i="92" s="1"/>
  <c r="R11" i="89" s="1"/>
  <c r="S5" i="89"/>
  <c r="K121" i="90"/>
  <c r="K141" i="90"/>
  <c r="K139" i="90" s="1"/>
  <c r="D14" i="89"/>
  <c r="E17" i="89"/>
  <c r="F17" i="89"/>
  <c r="G121" i="90"/>
  <c r="G17" i="89"/>
  <c r="M125" i="90"/>
  <c r="N126" i="90"/>
  <c r="N125" i="90" s="1"/>
  <c r="K176" i="92"/>
  <c r="G141" i="90"/>
  <c r="G139" i="90" s="1"/>
  <c r="K32" i="92"/>
  <c r="R7" i="89" s="1"/>
  <c r="K89" i="92"/>
  <c r="R9" i="89" s="1"/>
  <c r="L176" i="92" l="1"/>
  <c r="S13" i="89"/>
  <c r="S14" i="89" s="1"/>
  <c r="L269" i="92"/>
  <c r="S10" i="89"/>
  <c r="S15" i="89" s="1"/>
  <c r="S18" i="89" s="1"/>
  <c r="S23" i="89" s="1"/>
  <c r="R13" i="89"/>
  <c r="R14" i="89" s="1"/>
  <c r="R10" i="89"/>
  <c r="R15" i="89" s="1"/>
  <c r="K269" i="92"/>
  <c r="Y239" i="94"/>
  <c r="I10" i="98" l="1"/>
  <c r="Y254" i="94"/>
  <c r="M254" i="94" s="1"/>
  <c r="Y253" i="94"/>
  <c r="M253" i="94" s="1"/>
  <c r="Y252" i="94"/>
  <c r="M252" i="94" s="1"/>
  <c r="Y251" i="94"/>
  <c r="M251" i="94" s="1"/>
  <c r="Y250" i="94"/>
  <c r="M250" i="94" s="1"/>
  <c r="Y249" i="94"/>
  <c r="M249" i="94" s="1"/>
  <c r="Y248" i="94"/>
  <c r="M248" i="94" s="1"/>
  <c r="Y246" i="94"/>
  <c r="M246" i="94" s="1"/>
  <c r="Y245" i="94"/>
  <c r="M245" i="94" s="1"/>
  <c r="Y243" i="94"/>
  <c r="M243" i="94" s="1"/>
  <c r="Y242" i="94"/>
  <c r="M242" i="94" s="1"/>
  <c r="Y241" i="94"/>
  <c r="M241" i="94" s="1"/>
  <c r="Y240" i="94"/>
  <c r="M240" i="94" s="1"/>
  <c r="M239" i="94"/>
  <c r="Y238" i="94"/>
  <c r="M238" i="94" s="1"/>
  <c r="Y237" i="94"/>
  <c r="M237" i="94" s="1"/>
  <c r="Y235" i="94"/>
  <c r="M235" i="94" s="1"/>
  <c r="Y234" i="94"/>
  <c r="M234" i="94" s="1"/>
  <c r="Y233" i="94"/>
  <c r="M233" i="94" s="1"/>
  <c r="Y232" i="94"/>
  <c r="M232" i="94" s="1"/>
  <c r="Y230" i="94"/>
  <c r="M230" i="94" s="1"/>
  <c r="Y229" i="94"/>
  <c r="M229" i="94" s="1"/>
  <c r="Y228" i="94"/>
  <c r="M228" i="94" s="1"/>
  <c r="Y227" i="94"/>
  <c r="M227" i="94" s="1"/>
  <c r="Y226" i="94"/>
  <c r="M226" i="94" s="1"/>
  <c r="Y225" i="94"/>
  <c r="M225" i="94" s="1"/>
  <c r="Y222" i="94"/>
  <c r="M222" i="94" s="1"/>
  <c r="Y221" i="94"/>
  <c r="M221" i="94" s="1"/>
  <c r="Y220" i="94"/>
  <c r="M220" i="94" s="1"/>
  <c r="Y215" i="94"/>
  <c r="M215" i="94" s="1"/>
  <c r="Y214" i="94"/>
  <c r="M214" i="94" s="1"/>
  <c r="Y213" i="94"/>
  <c r="M213" i="94" s="1"/>
  <c r="Y212" i="94"/>
  <c r="M212" i="94" s="1"/>
  <c r="Y211" i="94"/>
  <c r="M211" i="94" s="1"/>
  <c r="Y210" i="94"/>
  <c r="M210" i="94" s="1"/>
  <c r="Y209" i="94"/>
  <c r="M209" i="94" s="1"/>
  <c r="Y208" i="94"/>
  <c r="M208" i="94" s="1"/>
  <c r="Y207" i="94"/>
  <c r="M207" i="94" s="1"/>
  <c r="Y206" i="94"/>
  <c r="M206" i="94" s="1"/>
  <c r="Y205" i="94"/>
  <c r="M205" i="94" s="1"/>
  <c r="Y203" i="94"/>
  <c r="M203" i="94" s="1"/>
  <c r="Y202" i="94"/>
  <c r="M202" i="94" s="1"/>
  <c r="Y201" i="94"/>
  <c r="M201" i="94" s="1"/>
  <c r="Y200" i="94"/>
  <c r="M200" i="94" s="1"/>
  <c r="Y199" i="94"/>
  <c r="M199" i="94" s="1"/>
  <c r="Y198" i="94"/>
  <c r="M198" i="94" s="1"/>
  <c r="Y197" i="94"/>
  <c r="M197" i="94" s="1"/>
  <c r="Y196" i="94"/>
  <c r="M196" i="94" s="1"/>
  <c r="Y195" i="94"/>
  <c r="M195" i="94" s="1"/>
  <c r="Y193" i="94"/>
  <c r="M193" i="94" s="1"/>
  <c r="Y192" i="94"/>
  <c r="M192" i="94" s="1"/>
  <c r="Y191" i="94"/>
  <c r="M191" i="94" s="1"/>
  <c r="Y189" i="94"/>
  <c r="M189" i="94" s="1"/>
  <c r="Y188" i="94"/>
  <c r="M188" i="94" s="1"/>
  <c r="Y187" i="94"/>
  <c r="M187" i="94" s="1"/>
  <c r="Y186" i="94"/>
  <c r="M186" i="94" s="1"/>
  <c r="Y185" i="94"/>
  <c r="M185" i="94" s="1"/>
  <c r="Y184" i="94"/>
  <c r="M184" i="94" s="1"/>
  <c r="Y183" i="94"/>
  <c r="M183" i="94" s="1"/>
  <c r="Y182" i="94"/>
  <c r="M182" i="94" s="1"/>
  <c r="Y181" i="94"/>
  <c r="M181" i="94" s="1"/>
  <c r="Y180" i="94"/>
  <c r="M180" i="94" s="1"/>
  <c r="Y179" i="94"/>
  <c r="M179" i="94" s="1"/>
  <c r="Y177" i="94"/>
  <c r="M177" i="94" s="1"/>
  <c r="Y176" i="94"/>
  <c r="M176" i="94" s="1"/>
  <c r="Y175" i="94"/>
  <c r="M175" i="94" s="1"/>
  <c r="Y174" i="94"/>
  <c r="M174" i="94" s="1"/>
  <c r="Y173" i="94"/>
  <c r="M173" i="94" s="1"/>
  <c r="Y172" i="94"/>
  <c r="M172" i="94" s="1"/>
  <c r="Y171" i="94"/>
  <c r="M171" i="94" s="1"/>
  <c r="Y170" i="94"/>
  <c r="M170" i="94" s="1"/>
  <c r="Y169" i="94"/>
  <c r="M169" i="94" s="1"/>
  <c r="Y167" i="94"/>
  <c r="M167" i="94" s="1"/>
  <c r="Y166" i="94"/>
  <c r="M166" i="94" s="1"/>
  <c r="Y165" i="94"/>
  <c r="M165" i="94" s="1"/>
  <c r="Y163" i="94"/>
  <c r="M163" i="94" s="1"/>
  <c r="Y162" i="94"/>
  <c r="M162" i="94" s="1"/>
  <c r="Y161" i="94"/>
  <c r="M161" i="94" s="1"/>
  <c r="Y159" i="94"/>
  <c r="M159" i="94" s="1"/>
  <c r="Y158" i="94"/>
  <c r="M158" i="94" s="1"/>
  <c r="Y157" i="94"/>
  <c r="M157" i="94" s="1"/>
  <c r="Y155" i="94"/>
  <c r="M155" i="94" s="1"/>
  <c r="Y153" i="94"/>
  <c r="M153" i="94" s="1"/>
  <c r="Y152" i="94"/>
  <c r="M152" i="94" s="1"/>
  <c r="Y151" i="94"/>
  <c r="M151" i="94" s="1"/>
  <c r="Y149" i="94"/>
  <c r="M149" i="94" s="1"/>
  <c r="Y148" i="94"/>
  <c r="M148" i="94" s="1"/>
  <c r="Y147" i="94"/>
  <c r="M147" i="94" s="1"/>
  <c r="Y145" i="94"/>
  <c r="M145" i="94" s="1"/>
  <c r="Y144" i="94"/>
  <c r="M144" i="94" s="1"/>
  <c r="Y142" i="94"/>
  <c r="M142" i="94" s="1"/>
  <c r="Y141" i="94"/>
  <c r="M141" i="94" s="1"/>
  <c r="Y140" i="94"/>
  <c r="M140" i="94" s="1"/>
  <c r="Y139" i="94"/>
  <c r="M139" i="94" s="1"/>
  <c r="Y137" i="94"/>
  <c r="M137" i="94" s="1"/>
  <c r="Y136" i="94"/>
  <c r="M136" i="94" s="1"/>
  <c r="Y135" i="94"/>
  <c r="M135" i="94" s="1"/>
  <c r="Y134" i="94"/>
  <c r="M134" i="94" s="1"/>
  <c r="Y133" i="94"/>
  <c r="M133" i="94" s="1"/>
  <c r="Y132" i="94"/>
  <c r="M132" i="94" s="1"/>
  <c r="Y131" i="94"/>
  <c r="M131" i="94" s="1"/>
  <c r="Y129" i="94"/>
  <c r="M129" i="94" s="1"/>
  <c r="Y127" i="94"/>
  <c r="M127" i="94" s="1"/>
  <c r="Y124" i="94"/>
  <c r="M124" i="94" s="1"/>
  <c r="Y123" i="94"/>
  <c r="M123" i="94" s="1"/>
  <c r="Y122" i="94"/>
  <c r="M122" i="94" s="1"/>
  <c r="Y120" i="94"/>
  <c r="M120" i="94" s="1"/>
  <c r="Y118" i="94"/>
  <c r="M118" i="94" s="1"/>
  <c r="Y117" i="94"/>
  <c r="M117" i="94" s="1"/>
  <c r="Y116" i="94"/>
  <c r="M116" i="94" s="1"/>
  <c r="Y115" i="94"/>
  <c r="M115" i="94" s="1"/>
  <c r="Y114" i="94"/>
  <c r="M114" i="94" s="1"/>
  <c r="Y113" i="94"/>
  <c r="M113" i="94" s="1"/>
  <c r="Y112" i="94"/>
  <c r="M112" i="94" s="1"/>
  <c r="Y111" i="94"/>
  <c r="M111" i="94" s="1"/>
  <c r="Y110" i="94"/>
  <c r="M110" i="94" s="1"/>
  <c r="Y109" i="94"/>
  <c r="M109" i="94" s="1"/>
  <c r="Y108" i="94"/>
  <c r="M108" i="94" s="1"/>
  <c r="Y107" i="94"/>
  <c r="M107" i="94" s="1"/>
  <c r="Y105" i="94"/>
  <c r="M105" i="94" s="1"/>
  <c r="Y104" i="94"/>
  <c r="M104" i="94" s="1"/>
  <c r="Y103" i="94"/>
  <c r="M103" i="94" s="1"/>
  <c r="Y101" i="94"/>
  <c r="M101" i="94" s="1"/>
  <c r="Y100" i="94"/>
  <c r="M100" i="94" s="1"/>
  <c r="Y99" i="94"/>
  <c r="M99" i="94" s="1"/>
  <c r="Y98" i="94"/>
  <c r="M98" i="94" s="1"/>
  <c r="Y97" i="94"/>
  <c r="M97" i="94" s="1"/>
  <c r="Y94" i="94"/>
  <c r="M94" i="94" s="1"/>
  <c r="Y93" i="94"/>
  <c r="M93" i="94" s="1"/>
  <c r="Y92" i="94"/>
  <c r="M92" i="94" s="1"/>
  <c r="Y91" i="94"/>
  <c r="M91" i="94" s="1"/>
  <c r="Y89" i="94"/>
  <c r="M89" i="94" s="1"/>
  <c r="Y88" i="94"/>
  <c r="M88" i="94" s="1"/>
  <c r="Y87" i="94"/>
  <c r="M87" i="94" s="1"/>
  <c r="Y86" i="94"/>
  <c r="M86" i="94" s="1"/>
  <c r="Y83" i="94"/>
  <c r="M83" i="94" s="1"/>
  <c r="Y82" i="94"/>
  <c r="M82" i="94" s="1"/>
  <c r="Y81" i="94"/>
  <c r="M81" i="94" s="1"/>
  <c r="Y80" i="94"/>
  <c r="M80" i="94" s="1"/>
  <c r="Y79" i="94"/>
  <c r="M79" i="94" s="1"/>
  <c r="Y78" i="94"/>
  <c r="M78" i="94" s="1"/>
  <c r="Y77" i="94"/>
  <c r="M77" i="94" s="1"/>
  <c r="Y76" i="94"/>
  <c r="M76" i="94" s="1"/>
  <c r="Y75" i="94"/>
  <c r="M75" i="94" s="1"/>
  <c r="Y74" i="94"/>
  <c r="M74" i="94" s="1"/>
  <c r="Y72" i="94"/>
  <c r="M72" i="94" s="1"/>
  <c r="Y71" i="94"/>
  <c r="M71" i="94" s="1"/>
  <c r="Y70" i="94"/>
  <c r="M70" i="94" s="1"/>
  <c r="Y69" i="94"/>
  <c r="M69" i="94" s="1"/>
  <c r="Y68" i="94"/>
  <c r="M68" i="94" s="1"/>
  <c r="Y67" i="94"/>
  <c r="M67" i="94" s="1"/>
  <c r="Y66" i="94"/>
  <c r="M66" i="94" s="1"/>
  <c r="Y65" i="94"/>
  <c r="M65" i="94" s="1"/>
  <c r="Y64" i="94"/>
  <c r="M64" i="94" s="1"/>
  <c r="Y63" i="94"/>
  <c r="M63" i="94" s="1"/>
  <c r="Y61" i="94"/>
  <c r="M61" i="94" s="1"/>
  <c r="Y60" i="94"/>
  <c r="M60" i="94" s="1"/>
  <c r="Y59" i="94"/>
  <c r="M59" i="94" s="1"/>
  <c r="Y58" i="94"/>
  <c r="M58" i="94" s="1"/>
  <c r="Y57" i="94"/>
  <c r="M57" i="94" s="1"/>
  <c r="Y56" i="94"/>
  <c r="M56" i="94" s="1"/>
  <c r="Y55" i="94"/>
  <c r="M55" i="94" s="1"/>
  <c r="Y54" i="94"/>
  <c r="M54" i="94" s="1"/>
  <c r="Y53" i="94"/>
  <c r="M53" i="94" s="1"/>
  <c r="Y52" i="94"/>
  <c r="M52" i="94" s="1"/>
  <c r="Y50" i="94"/>
  <c r="M50" i="94" s="1"/>
  <c r="Y49" i="94"/>
  <c r="M49" i="94" s="1"/>
  <c r="Y47" i="94"/>
  <c r="M47" i="94" s="1"/>
  <c r="Y46" i="94"/>
  <c r="M46" i="94" s="1"/>
  <c r="Y45" i="94"/>
  <c r="M45" i="94" s="1"/>
  <c r="Y44" i="94"/>
  <c r="M44" i="94" s="1"/>
  <c r="N44" i="94" s="1"/>
  <c r="Y43" i="94"/>
  <c r="M43" i="94" s="1"/>
  <c r="Y42" i="94"/>
  <c r="M42" i="94" s="1"/>
  <c r="Y41" i="94"/>
  <c r="M41" i="94" s="1"/>
  <c r="Y40" i="94"/>
  <c r="M40" i="94" s="1"/>
  <c r="Y39" i="94"/>
  <c r="M39" i="94" s="1"/>
  <c r="Y38" i="94"/>
  <c r="M38" i="94" s="1"/>
  <c r="Y36" i="94"/>
  <c r="M36" i="94" s="1"/>
  <c r="Y35" i="94"/>
  <c r="M35" i="94" s="1"/>
  <c r="Y34" i="94"/>
  <c r="M34" i="94" s="1"/>
  <c r="Y33" i="94"/>
  <c r="M33" i="94" s="1"/>
  <c r="Y32" i="94"/>
  <c r="M32" i="94" s="1"/>
  <c r="Y31" i="94"/>
  <c r="M31" i="94" s="1"/>
  <c r="Y30" i="94"/>
  <c r="M30" i="94" s="1"/>
  <c r="Y29" i="94"/>
  <c r="M29" i="94" s="1"/>
  <c r="Y28" i="94"/>
  <c r="M28" i="94" s="1"/>
  <c r="Y27" i="94"/>
  <c r="M27" i="94" s="1"/>
  <c r="Y25" i="94"/>
  <c r="M25" i="94" s="1"/>
  <c r="Y24" i="94"/>
  <c r="M24" i="94" s="1"/>
  <c r="Y23" i="94"/>
  <c r="M23" i="94" s="1"/>
  <c r="Y22" i="94"/>
  <c r="M22" i="94" s="1"/>
  <c r="Y21" i="94"/>
  <c r="M21" i="94" s="1"/>
  <c r="Y20" i="94"/>
  <c r="M20" i="94" s="1"/>
  <c r="Y19" i="94"/>
  <c r="M19" i="94" s="1"/>
  <c r="Y18" i="94"/>
  <c r="M18" i="94" s="1"/>
  <c r="Y17" i="94"/>
  <c r="M17" i="94" s="1"/>
  <c r="Y16" i="94"/>
  <c r="M16" i="94" s="1"/>
  <c r="Y14" i="94"/>
  <c r="M14" i="94" s="1"/>
  <c r="Y13" i="94"/>
  <c r="M13" i="94" s="1"/>
  <c r="Y12" i="94"/>
  <c r="M12" i="94" s="1"/>
  <c r="Y11" i="94"/>
  <c r="M11" i="94" s="1"/>
  <c r="Y10" i="94"/>
  <c r="M10" i="94" s="1"/>
  <c r="Y9" i="94"/>
  <c r="M9" i="94" s="1"/>
  <c r="Y8" i="94"/>
  <c r="M8" i="94" s="1"/>
  <c r="Y7" i="94"/>
  <c r="M7" i="94" s="1"/>
  <c r="K247" i="94"/>
  <c r="K244" i="94"/>
  <c r="K236" i="94"/>
  <c r="K231" i="94"/>
  <c r="K224" i="94"/>
  <c r="K223" i="94" s="1"/>
  <c r="K219" i="94"/>
  <c r="K204" i="94"/>
  <c r="K194" i="94"/>
  <c r="K178" i="94"/>
  <c r="K168" i="94"/>
  <c r="K160" i="94"/>
  <c r="K156" i="94"/>
  <c r="K150" i="94"/>
  <c r="K146" i="94"/>
  <c r="K143" i="94"/>
  <c r="K138" i="94"/>
  <c r="K130" i="94"/>
  <c r="K125" i="94"/>
  <c r="K121" i="94"/>
  <c r="K106" i="94"/>
  <c r="K102" i="94"/>
  <c r="K96" i="94"/>
  <c r="K95" i="94" s="1"/>
  <c r="K90" i="94"/>
  <c r="K85" i="94"/>
  <c r="K73" i="94"/>
  <c r="K62" i="94"/>
  <c r="K51" i="94"/>
  <c r="K37" i="94"/>
  <c r="K26" i="94"/>
  <c r="K15" i="94"/>
  <c r="K6" i="94"/>
  <c r="H17" i="93" l="1"/>
  <c r="H7" i="98" s="1"/>
  <c r="K154" i="94"/>
  <c r="H12" i="93" s="1"/>
  <c r="K164" i="94"/>
  <c r="H9" i="93" s="1"/>
  <c r="K48" i="94"/>
  <c r="H11" i="93" s="1"/>
  <c r="K84" i="94"/>
  <c r="H6" i="93" s="1"/>
  <c r="K5" i="94"/>
  <c r="H5" i="93" s="1"/>
  <c r="K190" i="94"/>
  <c r="K119" i="94"/>
  <c r="H7" i="93" s="1"/>
  <c r="K218" i="94"/>
  <c r="K217" i="94" s="1"/>
  <c r="H21" i="93" s="1"/>
  <c r="O79" i="79"/>
  <c r="O76" i="79"/>
  <c r="O75" i="79"/>
  <c r="H13" i="93" l="1"/>
  <c r="H14" i="93" s="1"/>
  <c r="K216" i="94"/>
  <c r="H10" i="93"/>
  <c r="Q12" i="93"/>
  <c r="P12" i="93"/>
  <c r="R5" i="93"/>
  <c r="N6" i="93"/>
  <c r="N12" i="93"/>
  <c r="O73" i="79"/>
  <c r="K255" i="94"/>
  <c r="H15" i="93" l="1"/>
  <c r="H18" i="93" s="1"/>
  <c r="H23" i="93" s="1"/>
  <c r="O12" i="93"/>
  <c r="R7" i="93"/>
  <c r="Q13" i="93"/>
  <c r="P7" i="93"/>
  <c r="O11" i="93"/>
  <c r="Q11" i="93"/>
  <c r="Q14" i="93" s="1"/>
  <c r="O9" i="93"/>
  <c r="Q9" i="93"/>
  <c r="O8" i="93"/>
  <c r="P11" i="93"/>
  <c r="O13" i="93"/>
  <c r="Q8" i="93"/>
  <c r="P9" i="93"/>
  <c r="Q7" i="93"/>
  <c r="P8" i="93"/>
  <c r="R11" i="93"/>
  <c r="R14" i="93" s="1"/>
  <c r="P13" i="93"/>
  <c r="N8" i="93"/>
  <c r="N11" i="93"/>
  <c r="N9" i="93"/>
  <c r="N13" i="93"/>
  <c r="N7" i="93"/>
  <c r="O152" i="79"/>
  <c r="O153" i="79"/>
  <c r="O14" i="93" l="1"/>
  <c r="N14" i="93"/>
  <c r="P14" i="93"/>
  <c r="R9" i="93"/>
  <c r="R10" i="93" s="1"/>
  <c r="R15" i="93" s="1"/>
  <c r="R18" i="93" s="1"/>
  <c r="R23" i="93" s="1"/>
  <c r="O5" i="93"/>
  <c r="P5" i="93"/>
  <c r="P10" i="93" s="1"/>
  <c r="O21" i="93"/>
  <c r="P21" i="93"/>
  <c r="Q5" i="93"/>
  <c r="Q10" i="93" s="1"/>
  <c r="Q15" i="93" s="1"/>
  <c r="Q18" i="93" s="1"/>
  <c r="Q21" i="93"/>
  <c r="O7" i="93"/>
  <c r="N21" i="93"/>
  <c r="N5" i="93"/>
  <c r="N10" i="93" s="1"/>
  <c r="N15" i="93" s="1"/>
  <c r="N18" i="93" s="1"/>
  <c r="Q168" i="83"/>
  <c r="N168" i="83"/>
  <c r="F168" i="83"/>
  <c r="Q163" i="83"/>
  <c r="N163" i="83"/>
  <c r="F163" i="83"/>
  <c r="O170" i="83"/>
  <c r="O165" i="83"/>
  <c r="O164" i="83"/>
  <c r="N23" i="93" l="1"/>
  <c r="P15" i="93"/>
  <c r="P18" i="93" s="1"/>
  <c r="P23" i="93" s="1"/>
  <c r="Q23" i="93"/>
  <c r="O10" i="93"/>
  <c r="O15" i="93" s="1"/>
  <c r="O18" i="93" s="1"/>
  <c r="O23" i="93" s="1"/>
  <c r="R168" i="83"/>
  <c r="R163" i="83"/>
  <c r="O163" i="83"/>
  <c r="O169" i="83"/>
  <c r="P163" i="83"/>
  <c r="M163" i="83" l="1"/>
  <c r="O168" i="83"/>
  <c r="P168" i="83"/>
  <c r="M168" i="83" s="1"/>
  <c r="Q47" i="83" l="1"/>
  <c r="N47" i="83"/>
  <c r="F47" i="83"/>
  <c r="O49" i="83"/>
  <c r="O48" i="83"/>
  <c r="P47" i="83" s="1"/>
  <c r="AL184" i="68" l="1"/>
  <c r="M184" i="68" s="1"/>
  <c r="N184" i="68" s="1"/>
  <c r="R47" i="83"/>
  <c r="M47" i="83" s="1"/>
  <c r="O47" i="83"/>
  <c r="F61" i="78" l="1"/>
  <c r="AF21" i="68"/>
  <c r="M21" i="68" s="1"/>
  <c r="Q21" i="68" s="1"/>
  <c r="AF20" i="68"/>
  <c r="M20" i="68" s="1"/>
  <c r="Q20" i="68" s="1"/>
  <c r="AF19" i="68"/>
  <c r="M19" i="68" s="1"/>
  <c r="Q19" i="68" s="1"/>
  <c r="N151" i="79"/>
  <c r="AJ152" i="68"/>
  <c r="AL152" i="68" s="1"/>
  <c r="M152" i="68" s="1"/>
  <c r="AJ153" i="68"/>
  <c r="AL153" i="68" s="1"/>
  <c r="M153" i="68" s="1"/>
  <c r="AA142" i="68"/>
  <c r="N40" i="78"/>
  <c r="F40" i="78"/>
  <c r="O42" i="78"/>
  <c r="O41" i="78"/>
  <c r="N57" i="78"/>
  <c r="F57" i="78"/>
  <c r="O58" i="78"/>
  <c r="O78" i="78"/>
  <c r="AD273" i="68"/>
  <c r="AD270" i="68"/>
  <c r="AD262" i="68"/>
  <c r="AD255" i="68"/>
  <c r="AD254" i="68" s="1"/>
  <c r="AD250" i="68"/>
  <c r="AD235" i="68"/>
  <c r="AD225" i="68"/>
  <c r="AD221" i="68" s="1"/>
  <c r="AD199" i="68"/>
  <c r="AD191" i="68"/>
  <c r="AD187" i="68"/>
  <c r="AD185" i="68" s="1"/>
  <c r="AD181" i="68"/>
  <c r="AD177" i="68"/>
  <c r="AD173" i="68"/>
  <c r="AD171" i="68" s="1"/>
  <c r="AD160" i="68"/>
  <c r="AD155" i="68"/>
  <c r="AD149" i="68"/>
  <c r="AD139" i="68"/>
  <c r="AD136" i="68" s="1"/>
  <c r="AD121" i="68"/>
  <c r="AD117" i="68"/>
  <c r="AD111" i="68"/>
  <c r="AD105" i="68"/>
  <c r="AD100" i="68"/>
  <c r="AD88" i="68"/>
  <c r="AD77" i="68"/>
  <c r="AD66" i="68"/>
  <c r="AD56" i="68"/>
  <c r="AD38" i="68"/>
  <c r="AD27" i="68"/>
  <c r="AD18" i="68"/>
  <c r="AD7" i="68"/>
  <c r="AD6" i="68" s="1"/>
  <c r="M211" i="68"/>
  <c r="P255" i="66"/>
  <c r="V255" i="66" s="1"/>
  <c r="P254" i="66"/>
  <c r="V254" i="66" s="1"/>
  <c r="P253" i="66"/>
  <c r="V253" i="66" s="1"/>
  <c r="P252" i="66"/>
  <c r="V252" i="66" s="1"/>
  <c r="P251" i="66"/>
  <c r="V251" i="66" s="1"/>
  <c r="P250" i="66"/>
  <c r="V250" i="66" s="1"/>
  <c r="P249" i="66"/>
  <c r="V249" i="66" s="1"/>
  <c r="P247" i="66"/>
  <c r="V247" i="66" s="1"/>
  <c r="P246" i="66"/>
  <c r="V246" i="66" s="1"/>
  <c r="P244" i="66"/>
  <c r="V244" i="66" s="1"/>
  <c r="P243" i="66"/>
  <c r="V243" i="66" s="1"/>
  <c r="P242" i="66"/>
  <c r="V242" i="66" s="1"/>
  <c r="P239" i="66"/>
  <c r="V239" i="66" s="1"/>
  <c r="P238" i="66"/>
  <c r="V238" i="66" s="1"/>
  <c r="P237" i="66"/>
  <c r="V237" i="66" s="1"/>
  <c r="P236" i="66"/>
  <c r="V236" i="66" s="1"/>
  <c r="P235" i="66"/>
  <c r="V235" i="66" s="1"/>
  <c r="P234" i="66"/>
  <c r="V234" i="66" s="1"/>
  <c r="P233" i="66"/>
  <c r="V233" i="66" s="1"/>
  <c r="P231" i="66"/>
  <c r="V231" i="66" s="1"/>
  <c r="P230" i="66"/>
  <c r="V230" i="66" s="1"/>
  <c r="P229" i="66"/>
  <c r="V229" i="66" s="1"/>
  <c r="P224" i="66"/>
  <c r="V224" i="66" s="1"/>
  <c r="P223" i="66"/>
  <c r="V223" i="66" s="1"/>
  <c r="P222" i="66"/>
  <c r="V222" i="66" s="1"/>
  <c r="P221" i="66"/>
  <c r="V221" i="66" s="1"/>
  <c r="P220" i="66"/>
  <c r="V220" i="66" s="1"/>
  <c r="P219" i="66"/>
  <c r="V219" i="66" s="1"/>
  <c r="P218" i="66"/>
  <c r="V218" i="66" s="1"/>
  <c r="P217" i="66"/>
  <c r="V217" i="66" s="1"/>
  <c r="P216" i="66"/>
  <c r="V216" i="66" s="1"/>
  <c r="P215" i="66"/>
  <c r="V215" i="66" s="1"/>
  <c r="P213" i="66"/>
  <c r="V213" i="66" s="1"/>
  <c r="P212" i="66"/>
  <c r="V212" i="66" s="1"/>
  <c r="P211" i="66"/>
  <c r="V211" i="66" s="1"/>
  <c r="P210" i="66"/>
  <c r="V210" i="66" s="1"/>
  <c r="P209" i="66"/>
  <c r="V209" i="66" s="1"/>
  <c r="P208" i="66"/>
  <c r="V208" i="66" s="1"/>
  <c r="P207" i="66"/>
  <c r="V207" i="66" s="1"/>
  <c r="P206" i="66"/>
  <c r="V206" i="66" s="1"/>
  <c r="P205" i="66"/>
  <c r="V205" i="66" s="1"/>
  <c r="P204" i="66"/>
  <c r="V204" i="66" s="1"/>
  <c r="P203" i="66"/>
  <c r="V203" i="66" s="1"/>
  <c r="P202" i="66"/>
  <c r="V202" i="66" s="1"/>
  <c r="P201" i="66"/>
  <c r="V201" i="66" s="1"/>
  <c r="P199" i="66"/>
  <c r="V199" i="66" s="1"/>
  <c r="P198" i="66"/>
  <c r="V198" i="66" s="1"/>
  <c r="P196" i="66"/>
  <c r="V196" i="66" s="1"/>
  <c r="P195" i="66"/>
  <c r="V195" i="66" s="1"/>
  <c r="P194" i="66"/>
  <c r="V194" i="66" s="1"/>
  <c r="P193" i="66"/>
  <c r="V193" i="66" s="1"/>
  <c r="P192" i="66"/>
  <c r="V192" i="66" s="1"/>
  <c r="P191" i="66"/>
  <c r="V191" i="66" s="1"/>
  <c r="P190" i="66"/>
  <c r="V190" i="66" s="1"/>
  <c r="P189" i="66"/>
  <c r="V189" i="66" s="1"/>
  <c r="P188" i="66"/>
  <c r="V188" i="66" s="1"/>
  <c r="P187" i="66"/>
  <c r="V187" i="66" s="1"/>
  <c r="P185" i="66"/>
  <c r="V185" i="66" s="1"/>
  <c r="P184" i="66"/>
  <c r="V184" i="66" s="1"/>
  <c r="P183" i="66"/>
  <c r="V183" i="66" s="1"/>
  <c r="P182" i="66"/>
  <c r="V182" i="66" s="1"/>
  <c r="P181" i="66"/>
  <c r="V181" i="66" s="1"/>
  <c r="P180" i="66"/>
  <c r="V180" i="66" s="1"/>
  <c r="P179" i="66"/>
  <c r="V179" i="66" s="1"/>
  <c r="P178" i="66"/>
  <c r="V178" i="66" s="1"/>
  <c r="P177" i="66"/>
  <c r="V177" i="66" s="1"/>
  <c r="P176" i="66"/>
  <c r="V176" i="66" s="1"/>
  <c r="P174" i="66"/>
  <c r="V174" i="66" s="1"/>
  <c r="P173" i="66"/>
  <c r="V173" i="66" s="1"/>
  <c r="P172" i="66"/>
  <c r="V172" i="66" s="1"/>
  <c r="P171" i="66"/>
  <c r="V171" i="66" s="1"/>
  <c r="P170" i="66"/>
  <c r="V170" i="66" s="1"/>
  <c r="P169" i="66"/>
  <c r="V169" i="66" s="1"/>
  <c r="P168" i="66"/>
  <c r="V168" i="66" s="1"/>
  <c r="P167" i="66"/>
  <c r="V167" i="66" s="1"/>
  <c r="P166" i="66"/>
  <c r="V166" i="66" s="1"/>
  <c r="P165" i="66"/>
  <c r="V165" i="66" s="1"/>
  <c r="P163" i="66"/>
  <c r="V163" i="66" s="1"/>
  <c r="P159" i="66"/>
  <c r="V159" i="66" s="1"/>
  <c r="M159" i="66" s="1"/>
  <c r="O159" i="66" s="1"/>
  <c r="P145" i="66"/>
  <c r="V145" i="66" s="1"/>
  <c r="P144" i="66"/>
  <c r="V144" i="66" s="1"/>
  <c r="P143" i="66"/>
  <c r="V143" i="66" s="1"/>
  <c r="P142" i="66"/>
  <c r="V142" i="66" s="1"/>
  <c r="P141" i="66"/>
  <c r="V141" i="66" s="1"/>
  <c r="P140" i="66"/>
  <c r="V140" i="66" s="1"/>
  <c r="P139" i="66"/>
  <c r="V139" i="66" s="1"/>
  <c r="P136" i="66"/>
  <c r="V136" i="66" s="1"/>
  <c r="P134" i="66"/>
  <c r="V134" i="66" s="1"/>
  <c r="P133" i="66"/>
  <c r="V133" i="66" s="1"/>
  <c r="P132" i="66"/>
  <c r="V132" i="66" s="1"/>
  <c r="P131" i="66"/>
  <c r="V131" i="66" s="1"/>
  <c r="P130" i="66"/>
  <c r="V130" i="66" s="1"/>
  <c r="P129" i="66"/>
  <c r="V129" i="66" s="1"/>
  <c r="P128" i="66"/>
  <c r="V128" i="66" s="1"/>
  <c r="P127" i="66"/>
  <c r="V127" i="66" s="1"/>
  <c r="P126" i="66"/>
  <c r="V126" i="66" s="1"/>
  <c r="P125" i="66"/>
  <c r="V125" i="66" s="1"/>
  <c r="P124" i="66"/>
  <c r="V124" i="66" s="1"/>
  <c r="P123" i="66"/>
  <c r="V123" i="66" s="1"/>
  <c r="P122" i="66"/>
  <c r="V122" i="66" s="1"/>
  <c r="P121" i="66"/>
  <c r="V121" i="66" s="1"/>
  <c r="P119" i="66"/>
  <c r="V119" i="66" s="1"/>
  <c r="P118" i="66"/>
  <c r="V118" i="66" s="1"/>
  <c r="P116" i="66"/>
  <c r="V116" i="66" s="1"/>
  <c r="P115" i="66"/>
  <c r="V115" i="66" s="1"/>
  <c r="V114" i="66"/>
  <c r="M114" i="66" s="1"/>
  <c r="O114" i="66" s="1"/>
  <c r="P113" i="66"/>
  <c r="V113" i="66" s="1"/>
  <c r="M113" i="66" s="1"/>
  <c r="O113" i="66" s="1"/>
  <c r="P112" i="66"/>
  <c r="V112" i="66" s="1"/>
  <c r="M112" i="66" s="1"/>
  <c r="O112" i="66" s="1"/>
  <c r="P111" i="66"/>
  <c r="V111" i="66" s="1"/>
  <c r="M111" i="66" s="1"/>
  <c r="O111" i="66" s="1"/>
  <c r="P109" i="66"/>
  <c r="V109" i="66" s="1"/>
  <c r="M109" i="66" s="1"/>
  <c r="O109" i="66" s="1"/>
  <c r="P108" i="66"/>
  <c r="V108" i="66" s="1"/>
  <c r="M108" i="66" s="1"/>
  <c r="O108" i="66" s="1"/>
  <c r="P105" i="66"/>
  <c r="V105" i="66" s="1"/>
  <c r="P104" i="66"/>
  <c r="V104" i="66" s="1"/>
  <c r="P103" i="66"/>
  <c r="V103" i="66" s="1"/>
  <c r="P102" i="66"/>
  <c r="V102" i="66" s="1"/>
  <c r="P101" i="66"/>
  <c r="V101" i="66" s="1"/>
  <c r="P100" i="66"/>
  <c r="V100" i="66" s="1"/>
  <c r="P99" i="66"/>
  <c r="V99" i="66" s="1"/>
  <c r="P98" i="66"/>
  <c r="V98" i="66" s="1"/>
  <c r="P97" i="66"/>
  <c r="V97" i="66" s="1"/>
  <c r="P96" i="66"/>
  <c r="V96" i="66" s="1"/>
  <c r="P94" i="66"/>
  <c r="V94" i="66" s="1"/>
  <c r="P93" i="66"/>
  <c r="V93" i="66" s="1"/>
  <c r="P92" i="66"/>
  <c r="V92" i="66" s="1"/>
  <c r="P91" i="66"/>
  <c r="V91" i="66" s="1"/>
  <c r="P90" i="66"/>
  <c r="V90" i="66" s="1"/>
  <c r="P89" i="66"/>
  <c r="V89" i="66" s="1"/>
  <c r="P88" i="66"/>
  <c r="V88" i="66" s="1"/>
  <c r="P87" i="66"/>
  <c r="V87" i="66" s="1"/>
  <c r="P86" i="66"/>
  <c r="V86" i="66" s="1"/>
  <c r="P85" i="66"/>
  <c r="V85" i="66" s="1"/>
  <c r="P83" i="66"/>
  <c r="V83" i="66" s="1"/>
  <c r="P82" i="66"/>
  <c r="V82" i="66" s="1"/>
  <c r="P81" i="66"/>
  <c r="V81" i="66" s="1"/>
  <c r="P78" i="66"/>
  <c r="V78" i="66" s="1"/>
  <c r="P77" i="66"/>
  <c r="V77" i="66" s="1"/>
  <c r="V72" i="66"/>
  <c r="M72" i="66" s="1"/>
  <c r="O72" i="66" s="1"/>
  <c r="P69" i="66"/>
  <c r="V69" i="66" s="1"/>
  <c r="P67" i="66"/>
  <c r="V67" i="66" s="1"/>
  <c r="P65" i="66"/>
  <c r="V65" i="66" s="1"/>
  <c r="P64" i="66"/>
  <c r="V64" i="66" s="1"/>
  <c r="P63" i="66"/>
  <c r="V63" i="66" s="1"/>
  <c r="P62" i="66"/>
  <c r="V62" i="66" s="1"/>
  <c r="P60" i="66"/>
  <c r="V60" i="66" s="1"/>
  <c r="P30" i="66"/>
  <c r="V30" i="66" s="1"/>
  <c r="M30" i="66" s="1"/>
  <c r="O30" i="66" s="1"/>
  <c r="P27" i="66"/>
  <c r="V27" i="66" s="1"/>
  <c r="M27" i="66" s="1"/>
  <c r="O27" i="66" s="1"/>
  <c r="P26" i="66"/>
  <c r="V26" i="66" s="1"/>
  <c r="M26" i="66" s="1"/>
  <c r="O26" i="66" s="1"/>
  <c r="P18" i="66"/>
  <c r="V18" i="66" s="1"/>
  <c r="M18" i="66" s="1"/>
  <c r="O18" i="66" s="1"/>
  <c r="P17" i="66"/>
  <c r="V17" i="66" s="1"/>
  <c r="M17" i="66" s="1"/>
  <c r="O17" i="66" s="1"/>
  <c r="P16" i="66"/>
  <c r="V16" i="66" s="1"/>
  <c r="M16" i="66" s="1"/>
  <c r="O16" i="66" s="1"/>
  <c r="P14" i="66"/>
  <c r="V14" i="66" s="1"/>
  <c r="M14" i="66" s="1"/>
  <c r="O14" i="66" s="1"/>
  <c r="P12" i="66"/>
  <c r="V12" i="66" s="1"/>
  <c r="M12" i="66" s="1"/>
  <c r="O12" i="66" s="1"/>
  <c r="P11" i="66"/>
  <c r="V11" i="66" s="1"/>
  <c r="M11" i="66" s="1"/>
  <c r="O11" i="66" s="1"/>
  <c r="P10" i="66"/>
  <c r="V10" i="66" s="1"/>
  <c r="M10" i="66" s="1"/>
  <c r="O10" i="66" s="1"/>
  <c r="P9" i="66"/>
  <c r="V9" i="66" s="1"/>
  <c r="M9" i="66" s="1"/>
  <c r="O9" i="66" s="1"/>
  <c r="P106" i="66" l="1"/>
  <c r="V106" i="66" s="1"/>
  <c r="V110" i="66"/>
  <c r="M110" i="66" s="1"/>
  <c r="P149" i="66"/>
  <c r="M151" i="66"/>
  <c r="V22" i="66"/>
  <c r="M22" i="66" s="1"/>
  <c r="P20" i="66"/>
  <c r="V20" i="66" s="1"/>
  <c r="V148" i="66"/>
  <c r="P6" i="66"/>
  <c r="V13" i="66"/>
  <c r="M13" i="66" s="1"/>
  <c r="P70" i="66"/>
  <c r="V71" i="66"/>
  <c r="M71" i="66" s="1"/>
  <c r="P79" i="66"/>
  <c r="V80" i="66"/>
  <c r="M80" i="66" s="1"/>
  <c r="AD63" i="68"/>
  <c r="AD148" i="68"/>
  <c r="AD134" i="68" s="1"/>
  <c r="AD110" i="68"/>
  <c r="AD99" i="68" s="1"/>
  <c r="AD209" i="68"/>
  <c r="AD195" i="68" s="1"/>
  <c r="O40" i="78"/>
  <c r="O59" i="78"/>
  <c r="O57" i="78" s="1"/>
  <c r="AD249" i="68"/>
  <c r="AD248" i="68" s="1"/>
  <c r="I148" i="66" l="1"/>
  <c r="K148" i="66"/>
  <c r="K147" i="66" s="1"/>
  <c r="M148" i="66"/>
  <c r="O148" i="66" s="1"/>
  <c r="J148" i="66"/>
  <c r="L148" i="66"/>
  <c r="L147" i="66" s="1"/>
  <c r="H148" i="66"/>
  <c r="O151" i="66"/>
  <c r="M149" i="66"/>
  <c r="P59" i="66"/>
  <c r="V59" i="66" s="1"/>
  <c r="V70" i="66"/>
  <c r="G148" i="66"/>
  <c r="P147" i="66"/>
  <c r="V147" i="66" s="1"/>
  <c r="V149" i="66"/>
  <c r="O13" i="66"/>
  <c r="M6" i="66"/>
  <c r="M106" i="66"/>
  <c r="O110" i="66"/>
  <c r="M70" i="66"/>
  <c r="O71" i="66"/>
  <c r="M79" i="66"/>
  <c r="O79" i="66" s="1"/>
  <c r="O80" i="66"/>
  <c r="P75" i="66"/>
  <c r="V75" i="66" s="1"/>
  <c r="V79" i="66"/>
  <c r="V6" i="66"/>
  <c r="P5" i="66"/>
  <c r="O22" i="66"/>
  <c r="M20" i="66"/>
  <c r="O20" i="66" s="1"/>
  <c r="O155" i="108"/>
  <c r="O154" i="108"/>
  <c r="O153" i="108"/>
  <c r="O152" i="108"/>
  <c r="O151" i="108"/>
  <c r="M136" i="108"/>
  <c r="O136" i="108" s="1"/>
  <c r="M51" i="108"/>
  <c r="O51" i="108" s="1"/>
  <c r="O53" i="108"/>
  <c r="O48" i="108"/>
  <c r="M46" i="108"/>
  <c r="O46" i="108" s="1"/>
  <c r="O38" i="108"/>
  <c r="M35" i="108"/>
  <c r="O35" i="108" s="1"/>
  <c r="M31" i="108"/>
  <c r="M28" i="108"/>
  <c r="O28" i="108" s="1"/>
  <c r="M25" i="108"/>
  <c r="O25" i="108" s="1"/>
  <c r="M8" i="108"/>
  <c r="O8" i="108" s="1"/>
  <c r="M7" i="108"/>
  <c r="O7" i="108" s="1"/>
  <c r="M253" i="108"/>
  <c r="M252" i="108"/>
  <c r="M251" i="108"/>
  <c r="M250" i="108"/>
  <c r="M249" i="108"/>
  <c r="M248" i="108"/>
  <c r="M247" i="108"/>
  <c r="N246" i="108"/>
  <c r="M245" i="108"/>
  <c r="M244" i="108"/>
  <c r="N243" i="108"/>
  <c r="M242" i="108"/>
  <c r="M241" i="108"/>
  <c r="M240" i="108"/>
  <c r="M239" i="108"/>
  <c r="M238" i="108"/>
  <c r="M237" i="108"/>
  <c r="M236" i="108"/>
  <c r="M235" i="108"/>
  <c r="M234" i="108"/>
  <c r="M233" i="108"/>
  <c r="M232" i="108"/>
  <c r="M231" i="108"/>
  <c r="N230" i="108"/>
  <c r="M229" i="108"/>
  <c r="M228" i="108"/>
  <c r="M227" i="108"/>
  <c r="N226" i="108"/>
  <c r="N225" i="108" s="1"/>
  <c r="M223" i="108"/>
  <c r="O223" i="108" s="1"/>
  <c r="M222" i="108"/>
  <c r="O222" i="108" s="1"/>
  <c r="M221" i="108"/>
  <c r="O221" i="108" s="1"/>
  <c r="M220" i="108"/>
  <c r="O220" i="108" s="1"/>
  <c r="M219" i="108"/>
  <c r="O219" i="108" s="1"/>
  <c r="M218" i="108"/>
  <c r="O218" i="108" s="1"/>
  <c r="M217" i="108"/>
  <c r="O217" i="108" s="1"/>
  <c r="M216" i="108"/>
  <c r="O216" i="108" s="1"/>
  <c r="M215" i="108"/>
  <c r="O215" i="108" s="1"/>
  <c r="M214" i="108"/>
  <c r="O214" i="108" s="1"/>
  <c r="N213" i="108"/>
  <c r="M212" i="108"/>
  <c r="O212" i="108" s="1"/>
  <c r="M211" i="108"/>
  <c r="O211" i="108" s="1"/>
  <c r="M210" i="108"/>
  <c r="O210" i="108" s="1"/>
  <c r="M209" i="108"/>
  <c r="O209" i="108" s="1"/>
  <c r="M208" i="108"/>
  <c r="O208" i="108" s="1"/>
  <c r="M207" i="108"/>
  <c r="O207" i="108" s="1"/>
  <c r="M206" i="108"/>
  <c r="O206" i="108" s="1"/>
  <c r="M205" i="108"/>
  <c r="O205" i="108" s="1"/>
  <c r="M204" i="108"/>
  <c r="O204" i="108" s="1"/>
  <c r="M203" i="108"/>
  <c r="O203" i="108" s="1"/>
  <c r="M202" i="108"/>
  <c r="O202" i="108" s="1"/>
  <c r="M201" i="108"/>
  <c r="O201" i="108" s="1"/>
  <c r="M200" i="108"/>
  <c r="O200" i="108" s="1"/>
  <c r="F199" i="108" s="1"/>
  <c r="N199" i="108"/>
  <c r="M198" i="108"/>
  <c r="O198" i="108" s="1"/>
  <c r="M197" i="108"/>
  <c r="O197" i="108" s="1"/>
  <c r="N196" i="108"/>
  <c r="M195" i="108"/>
  <c r="O195" i="108" s="1"/>
  <c r="M194" i="108"/>
  <c r="O194" i="108" s="1"/>
  <c r="M193" i="108"/>
  <c r="O193" i="108" s="1"/>
  <c r="M192" i="108"/>
  <c r="O192" i="108" s="1"/>
  <c r="M191" i="108"/>
  <c r="O191" i="108" s="1"/>
  <c r="M190" i="108"/>
  <c r="O190" i="108" s="1"/>
  <c r="M189" i="108"/>
  <c r="O189" i="108" s="1"/>
  <c r="M188" i="108"/>
  <c r="O188" i="108" s="1"/>
  <c r="M187" i="108"/>
  <c r="O187" i="108" s="1"/>
  <c r="M186" i="108"/>
  <c r="O186" i="108" s="1"/>
  <c r="N185" i="108"/>
  <c r="M184" i="108"/>
  <c r="O184" i="108" s="1"/>
  <c r="M183" i="108"/>
  <c r="O183" i="108" s="1"/>
  <c r="M182" i="108"/>
  <c r="O182" i="108" s="1"/>
  <c r="M181" i="108"/>
  <c r="O181" i="108" s="1"/>
  <c r="M180" i="108"/>
  <c r="O180" i="108" s="1"/>
  <c r="M179" i="108"/>
  <c r="O179" i="108" s="1"/>
  <c r="M178" i="108"/>
  <c r="O178" i="108" s="1"/>
  <c r="M177" i="108"/>
  <c r="O177" i="108" s="1"/>
  <c r="M176" i="108"/>
  <c r="O176" i="108" s="1"/>
  <c r="M175" i="108"/>
  <c r="O175" i="108" s="1"/>
  <c r="F174" i="108" s="1"/>
  <c r="N174" i="108"/>
  <c r="M173" i="108"/>
  <c r="O173" i="108" s="1"/>
  <c r="M172" i="108"/>
  <c r="O172" i="108" s="1"/>
  <c r="M171" i="108"/>
  <c r="O171" i="108" s="1"/>
  <c r="M170" i="108"/>
  <c r="O170" i="108" s="1"/>
  <c r="M169" i="108"/>
  <c r="O169" i="108" s="1"/>
  <c r="M168" i="108"/>
  <c r="O168" i="108" s="1"/>
  <c r="M167" i="108"/>
  <c r="O167" i="108" s="1"/>
  <c r="M166" i="108"/>
  <c r="O166" i="108" s="1"/>
  <c r="M165" i="108"/>
  <c r="O165" i="108" s="1"/>
  <c r="M164" i="108"/>
  <c r="O164" i="108" s="1"/>
  <c r="N163" i="108"/>
  <c r="M162" i="108"/>
  <c r="O162" i="108" s="1"/>
  <c r="M160" i="108"/>
  <c r="O160" i="108" s="1"/>
  <c r="M159" i="108"/>
  <c r="O159" i="108" s="1"/>
  <c r="M158" i="108"/>
  <c r="O158" i="108" s="1"/>
  <c r="M157" i="108"/>
  <c r="O157" i="108" s="1"/>
  <c r="N156" i="108"/>
  <c r="M150" i="108"/>
  <c r="O150" i="108" s="1"/>
  <c r="M149" i="108"/>
  <c r="O149" i="108" s="1"/>
  <c r="N148" i="108"/>
  <c r="N146" i="108" s="1"/>
  <c r="O147" i="108"/>
  <c r="M144" i="108"/>
  <c r="O144" i="108" s="1"/>
  <c r="M143" i="108"/>
  <c r="O143" i="108" s="1"/>
  <c r="M142" i="108"/>
  <c r="O142" i="108" s="1"/>
  <c r="M141" i="108"/>
  <c r="O141" i="108" s="1"/>
  <c r="M140" i="108"/>
  <c r="O140" i="108" s="1"/>
  <c r="M139" i="108"/>
  <c r="O139" i="108" s="1"/>
  <c r="M138" i="108"/>
  <c r="O138" i="108" s="1"/>
  <c r="M137" i="108"/>
  <c r="O137" i="108" s="1"/>
  <c r="M135" i="108"/>
  <c r="O135" i="108" s="1"/>
  <c r="N134" i="108"/>
  <c r="M133" i="108"/>
  <c r="O133" i="108" s="1"/>
  <c r="M132" i="108"/>
  <c r="O132" i="108" s="1"/>
  <c r="M131" i="108"/>
  <c r="O131" i="108" s="1"/>
  <c r="M130" i="108"/>
  <c r="O130" i="108" s="1"/>
  <c r="M129" i="108"/>
  <c r="O129" i="108" s="1"/>
  <c r="M128" i="108"/>
  <c r="O128" i="108" s="1"/>
  <c r="M127" i="108"/>
  <c r="O127" i="108" s="1"/>
  <c r="M126" i="108"/>
  <c r="O126" i="108" s="1"/>
  <c r="M125" i="108"/>
  <c r="O125" i="108" s="1"/>
  <c r="M124" i="108"/>
  <c r="O124" i="108" s="1"/>
  <c r="M123" i="108"/>
  <c r="O123" i="108" s="1"/>
  <c r="M122" i="108"/>
  <c r="O122" i="108" s="1"/>
  <c r="M121" i="108"/>
  <c r="O121" i="108" s="1"/>
  <c r="M120" i="108"/>
  <c r="O120" i="108" s="1"/>
  <c r="N119" i="108"/>
  <c r="M118" i="108"/>
  <c r="O118" i="108" s="1"/>
  <c r="M117" i="108"/>
  <c r="O117" i="108" s="1"/>
  <c r="N116" i="108"/>
  <c r="M115" i="108"/>
  <c r="O115" i="108" s="1"/>
  <c r="M114" i="108"/>
  <c r="O114" i="108" s="1"/>
  <c r="M113" i="108"/>
  <c r="O113" i="108" s="1"/>
  <c r="M112" i="108"/>
  <c r="O112" i="108" s="1"/>
  <c r="M111" i="108"/>
  <c r="O111" i="108" s="1"/>
  <c r="M110" i="108"/>
  <c r="O110" i="108" s="1"/>
  <c r="M109" i="108"/>
  <c r="O109" i="108" s="1"/>
  <c r="M108" i="108"/>
  <c r="O108" i="108" s="1"/>
  <c r="M107" i="108"/>
  <c r="O107" i="108" s="1"/>
  <c r="M106" i="108"/>
  <c r="O106" i="108" s="1"/>
  <c r="N105" i="108"/>
  <c r="M104" i="108"/>
  <c r="O104" i="108" s="1"/>
  <c r="M103" i="108"/>
  <c r="O103" i="108" s="1"/>
  <c r="M102" i="108"/>
  <c r="O102" i="108" s="1"/>
  <c r="M101" i="108"/>
  <c r="O101" i="108" s="1"/>
  <c r="M100" i="108"/>
  <c r="O100" i="108" s="1"/>
  <c r="M99" i="108"/>
  <c r="O99" i="108" s="1"/>
  <c r="M98" i="108"/>
  <c r="O98" i="108" s="1"/>
  <c r="M97" i="108"/>
  <c r="O97" i="108" s="1"/>
  <c r="M96" i="108"/>
  <c r="O96" i="108" s="1"/>
  <c r="M95" i="108"/>
  <c r="O95" i="108" s="1"/>
  <c r="N94" i="108"/>
  <c r="M93" i="108"/>
  <c r="O93" i="108" s="1"/>
  <c r="M92" i="108"/>
  <c r="O92" i="108" s="1"/>
  <c r="M91" i="108"/>
  <c r="O91" i="108" s="1"/>
  <c r="M90" i="108"/>
  <c r="O90" i="108" s="1"/>
  <c r="M89" i="108"/>
  <c r="O89" i="108" s="1"/>
  <c r="M88" i="108"/>
  <c r="O88" i="108" s="1"/>
  <c r="M87" i="108"/>
  <c r="O87" i="108" s="1"/>
  <c r="M86" i="108"/>
  <c r="O86" i="108" s="1"/>
  <c r="M85" i="108"/>
  <c r="O85" i="108" s="1"/>
  <c r="M84" i="108"/>
  <c r="O84" i="108" s="1"/>
  <c r="N83" i="108"/>
  <c r="M82" i="108"/>
  <c r="O82" i="108" s="1"/>
  <c r="M81" i="108"/>
  <c r="O81" i="108" s="1"/>
  <c r="M80" i="108"/>
  <c r="O80" i="108" s="1"/>
  <c r="M79" i="108"/>
  <c r="O79" i="108" s="1"/>
  <c r="N78" i="108"/>
  <c r="M77" i="108"/>
  <c r="O77" i="108" s="1"/>
  <c r="M76" i="108"/>
  <c r="O76" i="108" s="1"/>
  <c r="N75" i="108"/>
  <c r="M73" i="108"/>
  <c r="O73" i="108" s="1"/>
  <c r="M72" i="108"/>
  <c r="O72" i="108" s="1"/>
  <c r="M71" i="108"/>
  <c r="O71" i="108" s="1"/>
  <c r="M70" i="108"/>
  <c r="O70" i="108" s="1"/>
  <c r="F69" i="108" s="1"/>
  <c r="N69" i="108"/>
  <c r="M68" i="108"/>
  <c r="O68" i="108" s="1"/>
  <c r="M67" i="108"/>
  <c r="O67" i="108" s="1"/>
  <c r="M66" i="108"/>
  <c r="O66" i="108" s="1"/>
  <c r="N65" i="108"/>
  <c r="N58" i="108" s="1"/>
  <c r="M64" i="108"/>
  <c r="O64" i="108" s="1"/>
  <c r="M63" i="108"/>
  <c r="O63" i="108" s="1"/>
  <c r="M62" i="108"/>
  <c r="O62" i="108" s="1"/>
  <c r="M61" i="108"/>
  <c r="O61" i="108" s="1"/>
  <c r="M60" i="108"/>
  <c r="O60" i="108" s="1"/>
  <c r="M59" i="108"/>
  <c r="O59" i="108" s="1"/>
  <c r="O57" i="108"/>
  <c r="M56" i="108"/>
  <c r="O56" i="108" s="1"/>
  <c r="M55" i="108"/>
  <c r="O55" i="108" s="1"/>
  <c r="M54" i="108"/>
  <c r="O54" i="108" s="1"/>
  <c r="N52" i="108"/>
  <c r="N40" i="108" s="1"/>
  <c r="F52" i="108"/>
  <c r="M50" i="108"/>
  <c r="O50" i="108" s="1"/>
  <c r="N49" i="108"/>
  <c r="M47" i="108"/>
  <c r="O47" i="108" s="1"/>
  <c r="F45" i="108" s="1"/>
  <c r="N45" i="108"/>
  <c r="M44" i="108"/>
  <c r="O44" i="108" s="1"/>
  <c r="M43" i="108"/>
  <c r="O43" i="108" s="1"/>
  <c r="M42" i="108"/>
  <c r="O42" i="108" s="1"/>
  <c r="F40" i="108" s="1"/>
  <c r="M41" i="108"/>
  <c r="O41" i="108" s="1"/>
  <c r="M39" i="108"/>
  <c r="O39" i="108" s="1"/>
  <c r="N37" i="108"/>
  <c r="F37" i="108"/>
  <c r="M36" i="108"/>
  <c r="O36" i="108" s="1"/>
  <c r="M34" i="108"/>
  <c r="O34" i="108" s="1"/>
  <c r="N33" i="108"/>
  <c r="M30" i="108"/>
  <c r="M29" i="108"/>
  <c r="M27" i="108"/>
  <c r="M26" i="108"/>
  <c r="N24" i="108"/>
  <c r="F24" i="108"/>
  <c r="N23" i="108"/>
  <c r="M22" i="108"/>
  <c r="O22" i="108" s="1"/>
  <c r="F20" i="108" s="1"/>
  <c r="M21" i="108"/>
  <c r="M19" i="108"/>
  <c r="O19" i="108" s="1"/>
  <c r="M18" i="108"/>
  <c r="O18" i="108" s="1"/>
  <c r="M17" i="108"/>
  <c r="O17" i="108" s="1"/>
  <c r="M16" i="108"/>
  <c r="O16" i="108" s="1"/>
  <c r="M15" i="108"/>
  <c r="M14" i="108"/>
  <c r="O14" i="108" s="1"/>
  <c r="M13" i="108"/>
  <c r="O13" i="108" s="1"/>
  <c r="M12" i="108"/>
  <c r="O12" i="108" s="1"/>
  <c r="M11" i="108"/>
  <c r="O11" i="108" s="1"/>
  <c r="M10" i="108"/>
  <c r="O10" i="108" s="1"/>
  <c r="M9" i="108"/>
  <c r="O9" i="108" s="1"/>
  <c r="AB155" i="66"/>
  <c r="AA155" i="66"/>
  <c r="Z155" i="66"/>
  <c r="Y155" i="66"/>
  <c r="X155" i="66"/>
  <c r="W155" i="66"/>
  <c r="U155" i="66"/>
  <c r="T155" i="66"/>
  <c r="S155" i="66"/>
  <c r="R155" i="66"/>
  <c r="Q155" i="66"/>
  <c r="P155" i="66"/>
  <c r="V155" i="66" s="1"/>
  <c r="AB154" i="66"/>
  <c r="AA154" i="66"/>
  <c r="Z154" i="66"/>
  <c r="Y154" i="66"/>
  <c r="X154" i="66"/>
  <c r="W154" i="66"/>
  <c r="U154" i="66"/>
  <c r="T154" i="66"/>
  <c r="S154" i="66"/>
  <c r="R154" i="66"/>
  <c r="Q154" i="66"/>
  <c r="P154" i="66"/>
  <c r="V154" i="66" s="1"/>
  <c r="AB57" i="66"/>
  <c r="AA57" i="66"/>
  <c r="Z57" i="66"/>
  <c r="Y57" i="66"/>
  <c r="X57" i="66"/>
  <c r="W57" i="66"/>
  <c r="U57" i="66"/>
  <c r="T57" i="66"/>
  <c r="S57" i="66"/>
  <c r="R57" i="66"/>
  <c r="Q57" i="66"/>
  <c r="P57" i="66"/>
  <c r="V57" i="66" s="1"/>
  <c r="AB56" i="66"/>
  <c r="AA56" i="66"/>
  <c r="Z56" i="66"/>
  <c r="Y56" i="66"/>
  <c r="X56" i="66"/>
  <c r="W56" i="66"/>
  <c r="U56" i="66"/>
  <c r="T56" i="66"/>
  <c r="S56" i="66"/>
  <c r="R56" i="66"/>
  <c r="Q56" i="66"/>
  <c r="P56" i="66"/>
  <c r="V56" i="66" s="1"/>
  <c r="AA53" i="66"/>
  <c r="Z53" i="66"/>
  <c r="X53" i="66"/>
  <c r="U53" i="66"/>
  <c r="R53" i="66"/>
  <c r="R32" i="66" s="1"/>
  <c r="AA50" i="66"/>
  <c r="Z50" i="66"/>
  <c r="Y50" i="66"/>
  <c r="Y32" i="66" s="1"/>
  <c r="X50" i="66"/>
  <c r="AB45" i="66"/>
  <c r="AB40" i="66" s="1"/>
  <c r="AA45" i="66"/>
  <c r="AA40" i="66" s="1"/>
  <c r="Z45" i="66"/>
  <c r="Z40" i="66" s="1"/>
  <c r="Z32" i="66" s="1"/>
  <c r="Z256" i="66" s="1"/>
  <c r="U45" i="66"/>
  <c r="U40" i="66" s="1"/>
  <c r="T45" i="66"/>
  <c r="V47" i="66"/>
  <c r="AB42" i="66"/>
  <c r="AA42" i="66"/>
  <c r="Z42" i="66"/>
  <c r="Y42" i="66"/>
  <c r="X42" i="66"/>
  <c r="W42" i="66"/>
  <c r="U42" i="66"/>
  <c r="T42" i="66"/>
  <c r="S42" i="66"/>
  <c r="R42" i="66"/>
  <c r="Q42" i="66"/>
  <c r="P42" i="66"/>
  <c r="V42" i="66" s="1"/>
  <c r="AB36" i="66"/>
  <c r="AA36" i="66"/>
  <c r="Z36" i="66"/>
  <c r="Y36" i="66"/>
  <c r="X36" i="66"/>
  <c r="W36" i="66"/>
  <c r="U36" i="66"/>
  <c r="T36" i="66"/>
  <c r="S36" i="66"/>
  <c r="R36" i="66"/>
  <c r="Q36" i="66"/>
  <c r="P36" i="66"/>
  <c r="V36" i="66" s="1"/>
  <c r="N158" i="80"/>
  <c r="N155" i="66" s="1"/>
  <c r="N157" i="80"/>
  <c r="N154" i="66" s="1"/>
  <c r="N153" i="66"/>
  <c r="O153" i="66" s="1"/>
  <c r="N60" i="80"/>
  <c r="N57" i="66" s="1"/>
  <c r="N59" i="80"/>
  <c r="N56" i="66" s="1"/>
  <c r="N58" i="80"/>
  <c r="N52" i="80"/>
  <c r="O52" i="80" s="1"/>
  <c r="N51" i="80"/>
  <c r="O51" i="80" s="1"/>
  <c r="N50" i="80"/>
  <c r="O50" i="80" s="1"/>
  <c r="N48" i="80"/>
  <c r="N47" i="80"/>
  <c r="N46" i="80"/>
  <c r="N43" i="66"/>
  <c r="O43" i="66" s="1"/>
  <c r="N42" i="80"/>
  <c r="N42" i="66" s="1"/>
  <c r="N39" i="66"/>
  <c r="O39" i="66" s="1"/>
  <c r="N36" i="80"/>
  <c r="N36" i="66" s="1"/>
  <c r="N34" i="66"/>
  <c r="N8" i="80"/>
  <c r="O8" i="80" s="1"/>
  <c r="F159" i="80"/>
  <c r="F158" i="80"/>
  <c r="F157" i="80"/>
  <c r="F156" i="80"/>
  <c r="F61" i="80"/>
  <c r="F60" i="80"/>
  <c r="F59" i="80"/>
  <c r="F58" i="80"/>
  <c r="F57" i="80"/>
  <c r="F55" i="80"/>
  <c r="F54" i="80"/>
  <c r="F52" i="80"/>
  <c r="F51" i="80"/>
  <c r="F50" i="80"/>
  <c r="F48" i="80"/>
  <c r="F47" i="80"/>
  <c r="F46" i="80"/>
  <c r="F44" i="80"/>
  <c r="F43" i="80"/>
  <c r="F42" i="80"/>
  <c r="F41" i="80"/>
  <c r="F39" i="80"/>
  <c r="F38" i="80"/>
  <c r="F36" i="80"/>
  <c r="F35" i="80"/>
  <c r="F34" i="80"/>
  <c r="F25" i="80"/>
  <c r="F24" i="80" s="1"/>
  <c r="F8" i="80"/>
  <c r="F7" i="80"/>
  <c r="P60" i="80"/>
  <c r="P59" i="80"/>
  <c r="P58" i="80"/>
  <c r="F217" i="80"/>
  <c r="P158" i="80"/>
  <c r="P157" i="80"/>
  <c r="P42" i="80"/>
  <c r="N53" i="88"/>
  <c r="F53" i="88"/>
  <c r="O41" i="84"/>
  <c r="Q270" i="79"/>
  <c r="Q267" i="79"/>
  <c r="Q259" i="79"/>
  <c r="Q256" i="79"/>
  <c r="Q246" i="79"/>
  <c r="Q242" i="79"/>
  <c r="Q229" i="79"/>
  <c r="Q215" i="79"/>
  <c r="Q212" i="79"/>
  <c r="Q201" i="79"/>
  <c r="Q190" i="79"/>
  <c r="Q179" i="79"/>
  <c r="Q172" i="79"/>
  <c r="Q164" i="79"/>
  <c r="Q162" i="79" s="1"/>
  <c r="Q146" i="79"/>
  <c r="Q143" i="79"/>
  <c r="Q126" i="79"/>
  <c r="Q123" i="79"/>
  <c r="Q112" i="79"/>
  <c r="Q101" i="79"/>
  <c r="Q90" i="79"/>
  <c r="Q82" i="79"/>
  <c r="Q70" i="79"/>
  <c r="Q66" i="79"/>
  <c r="Q50" i="79"/>
  <c r="Q45" i="79"/>
  <c r="Q40" i="79" s="1"/>
  <c r="Q37" i="79"/>
  <c r="Q33" i="79"/>
  <c r="Q24" i="79"/>
  <c r="Q20" i="79"/>
  <c r="Q6" i="79"/>
  <c r="C13" i="98"/>
  <c r="C9" i="98"/>
  <c r="F155" i="68"/>
  <c r="M255" i="68"/>
  <c r="M254" i="68" s="1"/>
  <c r="F255" i="68"/>
  <c r="F254" i="68" s="1"/>
  <c r="M250" i="68"/>
  <c r="F250" i="68"/>
  <c r="M235" i="68"/>
  <c r="F235" i="68"/>
  <c r="M225" i="68"/>
  <c r="F225" i="68"/>
  <c r="M209" i="68"/>
  <c r="F209" i="68"/>
  <c r="M199" i="68"/>
  <c r="F199" i="68"/>
  <c r="F173" i="68"/>
  <c r="F171" i="68" s="1"/>
  <c r="F105" i="68"/>
  <c r="M100" i="68"/>
  <c r="F100" i="68"/>
  <c r="M88" i="68"/>
  <c r="F88" i="68"/>
  <c r="M77" i="68"/>
  <c r="F77" i="68"/>
  <c r="M66" i="68"/>
  <c r="F66" i="68"/>
  <c r="F56" i="68"/>
  <c r="F280" i="68"/>
  <c r="F279" i="68"/>
  <c r="F278" i="68"/>
  <c r="F277" i="68"/>
  <c r="F276" i="68"/>
  <c r="F275" i="68"/>
  <c r="F274" i="68"/>
  <c r="F272" i="68"/>
  <c r="F271" i="68"/>
  <c r="F269" i="68"/>
  <c r="F268" i="68"/>
  <c r="F267" i="68"/>
  <c r="F266" i="68"/>
  <c r="F265" i="68"/>
  <c r="F264" i="68"/>
  <c r="F262" i="68" s="1"/>
  <c r="C17" i="69" s="1"/>
  <c r="F194" i="68"/>
  <c r="F193" i="68"/>
  <c r="F192" i="68"/>
  <c r="F190" i="68"/>
  <c r="F188" i="68"/>
  <c r="F187" i="68" s="1"/>
  <c r="F182" i="68"/>
  <c r="F179" i="68"/>
  <c r="F178" i="68"/>
  <c r="F170" i="68"/>
  <c r="F168" i="68"/>
  <c r="F167" i="68"/>
  <c r="F166" i="68"/>
  <c r="F165" i="68"/>
  <c r="F164" i="68"/>
  <c r="F161" i="68"/>
  <c r="F150" i="68"/>
  <c r="F138" i="68"/>
  <c r="F62" i="68"/>
  <c r="F61" i="68"/>
  <c r="F60" i="68"/>
  <c r="F53" i="68"/>
  <c r="F52" i="68"/>
  <c r="F50" i="68"/>
  <c r="F48" i="68"/>
  <c r="F47" i="68"/>
  <c r="F46" i="68"/>
  <c r="F45" i="68"/>
  <c r="F44" i="68"/>
  <c r="F43" i="68"/>
  <c r="F42" i="68"/>
  <c r="F41" i="68"/>
  <c r="F40" i="68"/>
  <c r="F39" i="68"/>
  <c r="F37" i="68"/>
  <c r="F36" i="68"/>
  <c r="F35" i="68"/>
  <c r="F34" i="68"/>
  <c r="F33" i="68"/>
  <c r="F32" i="68"/>
  <c r="F31" i="68"/>
  <c r="F30" i="68"/>
  <c r="F29" i="68"/>
  <c r="F28" i="68"/>
  <c r="F26" i="68"/>
  <c r="F25" i="68"/>
  <c r="F277" i="79"/>
  <c r="F276" i="79"/>
  <c r="F275" i="79"/>
  <c r="F274" i="79"/>
  <c r="F273" i="79"/>
  <c r="F272" i="79"/>
  <c r="F271" i="79"/>
  <c r="F269" i="79"/>
  <c r="F268" i="79"/>
  <c r="F266" i="79"/>
  <c r="F265" i="79"/>
  <c r="F264" i="79"/>
  <c r="F259" i="79"/>
  <c r="F256" i="79"/>
  <c r="F253" i="79"/>
  <c r="F252" i="79"/>
  <c r="F251" i="79"/>
  <c r="F250" i="79"/>
  <c r="F249" i="79"/>
  <c r="F248" i="79"/>
  <c r="F247" i="79"/>
  <c r="F245" i="79"/>
  <c r="F244" i="79"/>
  <c r="F243" i="79"/>
  <c r="F239" i="79"/>
  <c r="F238" i="79"/>
  <c r="F237" i="79"/>
  <c r="F236" i="79"/>
  <c r="F235" i="79"/>
  <c r="F234" i="79"/>
  <c r="F233" i="79"/>
  <c r="F231" i="79"/>
  <c r="F230" i="79"/>
  <c r="F228" i="79"/>
  <c r="F227" i="79"/>
  <c r="F226" i="79"/>
  <c r="F225" i="79"/>
  <c r="F224" i="79"/>
  <c r="F223" i="79"/>
  <c r="F222" i="79"/>
  <c r="F221" i="79"/>
  <c r="F220" i="79"/>
  <c r="F219" i="79"/>
  <c r="F218" i="79"/>
  <c r="F217" i="79"/>
  <c r="F216" i="79"/>
  <c r="F214" i="79"/>
  <c r="F213" i="79"/>
  <c r="F211" i="79"/>
  <c r="F210" i="79"/>
  <c r="F209" i="79"/>
  <c r="F208" i="79"/>
  <c r="F207" i="79"/>
  <c r="F206" i="79"/>
  <c r="F205" i="79"/>
  <c r="F204" i="79"/>
  <c r="F203" i="79"/>
  <c r="F202" i="79"/>
  <c r="F200" i="79"/>
  <c r="F199" i="79"/>
  <c r="F198" i="79"/>
  <c r="F197" i="79"/>
  <c r="F196" i="79"/>
  <c r="F195" i="79"/>
  <c r="F194" i="79"/>
  <c r="F193" i="79"/>
  <c r="F192" i="79"/>
  <c r="F191" i="79"/>
  <c r="F189" i="79"/>
  <c r="F188" i="79"/>
  <c r="F187" i="79"/>
  <c r="F186" i="79"/>
  <c r="F185" i="79"/>
  <c r="F184" i="79"/>
  <c r="F183" i="79"/>
  <c r="F182" i="79"/>
  <c r="F181" i="79"/>
  <c r="F180" i="79"/>
  <c r="F178" i="79"/>
  <c r="F176" i="79"/>
  <c r="F175" i="79"/>
  <c r="F174" i="79"/>
  <c r="F173" i="79"/>
  <c r="F171" i="79"/>
  <c r="F170" i="79"/>
  <c r="F169" i="79"/>
  <c r="F168" i="79"/>
  <c r="F167" i="79"/>
  <c r="F166" i="79"/>
  <c r="F165" i="79"/>
  <c r="F163" i="79"/>
  <c r="F146" i="79"/>
  <c r="F143" i="79"/>
  <c r="F142" i="79"/>
  <c r="F140" i="79"/>
  <c r="F139" i="79"/>
  <c r="F138" i="79"/>
  <c r="F137" i="79"/>
  <c r="F136" i="79"/>
  <c r="F135" i="79"/>
  <c r="F134" i="79"/>
  <c r="F133" i="79"/>
  <c r="F132" i="79"/>
  <c r="F131" i="79"/>
  <c r="F130" i="79"/>
  <c r="F129" i="79"/>
  <c r="F128" i="79"/>
  <c r="F127" i="79"/>
  <c r="F125" i="79"/>
  <c r="F124" i="79"/>
  <c r="F122" i="79"/>
  <c r="F121" i="79"/>
  <c r="F118" i="79"/>
  <c r="F117" i="79"/>
  <c r="F116" i="79"/>
  <c r="F115" i="79"/>
  <c r="F114" i="79"/>
  <c r="F111" i="79"/>
  <c r="F110" i="79"/>
  <c r="F109" i="79"/>
  <c r="F108" i="79"/>
  <c r="F107" i="79"/>
  <c r="F106" i="79"/>
  <c r="F105" i="79"/>
  <c r="F104" i="79"/>
  <c r="F103" i="79"/>
  <c r="F102" i="79"/>
  <c r="F100" i="79"/>
  <c r="F99" i="79"/>
  <c r="F98" i="79"/>
  <c r="F97" i="79"/>
  <c r="F96" i="79"/>
  <c r="F95" i="79"/>
  <c r="F94" i="79"/>
  <c r="F93" i="79"/>
  <c r="F92" i="79"/>
  <c r="F91" i="79"/>
  <c r="F89" i="79"/>
  <c r="F88" i="79"/>
  <c r="F87" i="79"/>
  <c r="F84" i="79"/>
  <c r="F83" i="79"/>
  <c r="F70" i="79"/>
  <c r="F69" i="79"/>
  <c r="F67" i="79"/>
  <c r="F64" i="79"/>
  <c r="F63" i="79"/>
  <c r="F62" i="79"/>
  <c r="F60" i="79"/>
  <c r="F58" i="79"/>
  <c r="F57" i="79"/>
  <c r="F56" i="79"/>
  <c r="F55" i="79"/>
  <c r="F54" i="79"/>
  <c r="F52" i="79"/>
  <c r="F51" i="79"/>
  <c r="F49" i="79"/>
  <c r="F48" i="79"/>
  <c r="F47" i="79"/>
  <c r="F46" i="79"/>
  <c r="F44" i="79"/>
  <c r="F43" i="79"/>
  <c r="F42" i="79"/>
  <c r="F41" i="79"/>
  <c r="F39" i="79"/>
  <c r="F38" i="79"/>
  <c r="F36" i="79"/>
  <c r="F35" i="79"/>
  <c r="F34" i="79"/>
  <c r="F31" i="79"/>
  <c r="F30" i="79"/>
  <c r="F29" i="79"/>
  <c r="F28" i="79"/>
  <c r="F27" i="79"/>
  <c r="F26" i="79"/>
  <c r="F25" i="79"/>
  <c r="F23" i="79"/>
  <c r="F22" i="79"/>
  <c r="F21" i="79"/>
  <c r="F19" i="79"/>
  <c r="F18" i="79"/>
  <c r="F17" i="79"/>
  <c r="F16" i="79"/>
  <c r="F15" i="79"/>
  <c r="F14" i="79"/>
  <c r="F13" i="79"/>
  <c r="F12" i="79"/>
  <c r="F11" i="79"/>
  <c r="F10" i="79"/>
  <c r="F9" i="79"/>
  <c r="F8" i="79"/>
  <c r="F7" i="79"/>
  <c r="F250" i="80"/>
  <c r="F247" i="80"/>
  <c r="F234" i="80"/>
  <c r="F230" i="80"/>
  <c r="F200" i="80"/>
  <c r="F189" i="80"/>
  <c r="F178" i="80"/>
  <c r="F167" i="80"/>
  <c r="F160" i="80"/>
  <c r="F152" i="80"/>
  <c r="F138" i="80"/>
  <c r="F123" i="80"/>
  <c r="F120" i="80"/>
  <c r="F109" i="80"/>
  <c r="F98" i="80"/>
  <c r="F87" i="80"/>
  <c r="F82" i="80"/>
  <c r="F79" i="80"/>
  <c r="F73" i="80"/>
  <c r="F57" i="82"/>
  <c r="F49" i="82"/>
  <c r="F37" i="82"/>
  <c r="F286" i="88"/>
  <c r="F285" i="88"/>
  <c r="F284" i="88"/>
  <c r="F283" i="88"/>
  <c r="F282" i="88"/>
  <c r="F281" i="88"/>
  <c r="F280" i="88"/>
  <c r="F278" i="88"/>
  <c r="F277" i="88"/>
  <c r="F276" i="88" s="1"/>
  <c r="F275" i="88"/>
  <c r="F274" i="88"/>
  <c r="F273" i="88"/>
  <c r="F272" i="88"/>
  <c r="F271" i="88"/>
  <c r="F270" i="88"/>
  <c r="F269" i="88"/>
  <c r="F268" i="88"/>
  <c r="F267" i="88"/>
  <c r="F266" i="88"/>
  <c r="F265" i="88"/>
  <c r="F264" i="88"/>
  <c r="F262" i="88"/>
  <c r="F261" i="88"/>
  <c r="F260" i="88"/>
  <c r="F256" i="88"/>
  <c r="F255" i="88"/>
  <c r="F254" i="88"/>
  <c r="F253" i="88"/>
  <c r="F252" i="88"/>
  <c r="F251" i="88"/>
  <c r="F250" i="88"/>
  <c r="F249" i="88"/>
  <c r="F248" i="88"/>
  <c r="F247" i="88"/>
  <c r="F245" i="88"/>
  <c r="F244" i="88"/>
  <c r="F243" i="88"/>
  <c r="F242" i="88"/>
  <c r="F241" i="88"/>
  <c r="F240" i="88"/>
  <c r="F239" i="88"/>
  <c r="F238" i="88"/>
  <c r="F237" i="88"/>
  <c r="F236" i="88"/>
  <c r="F235" i="88"/>
  <c r="F234" i="88"/>
  <c r="F233" i="88"/>
  <c r="F231" i="88"/>
  <c r="F230" i="88"/>
  <c r="F229" i="88" s="1"/>
  <c r="F228" i="88"/>
  <c r="F227" i="88"/>
  <c r="F226" i="88"/>
  <c r="F225" i="88"/>
  <c r="F224" i="88"/>
  <c r="F223" i="88"/>
  <c r="F222" i="88"/>
  <c r="F221" i="88"/>
  <c r="F220" i="88"/>
  <c r="F219" i="88"/>
  <c r="F217" i="88"/>
  <c r="F216" i="88"/>
  <c r="F215" i="88"/>
  <c r="F214" i="88"/>
  <c r="F213" i="88"/>
  <c r="F212" i="88"/>
  <c r="F211" i="88"/>
  <c r="F210" i="88"/>
  <c r="F209" i="88"/>
  <c r="F208" i="88"/>
  <c r="F206" i="88"/>
  <c r="F205" i="88"/>
  <c r="F204" i="88"/>
  <c r="F203" i="88"/>
  <c r="F202" i="88"/>
  <c r="F201" i="88"/>
  <c r="F200" i="88"/>
  <c r="F199" i="88"/>
  <c r="F198" i="88"/>
  <c r="F197" i="88"/>
  <c r="F195" i="88"/>
  <c r="F193" i="88"/>
  <c r="F192" i="88"/>
  <c r="F189" i="88" s="1"/>
  <c r="F191" i="88"/>
  <c r="F190" i="88"/>
  <c r="F187" i="88"/>
  <c r="F186" i="88"/>
  <c r="F184" i="88"/>
  <c r="F183" i="88"/>
  <c r="F182" i="88"/>
  <c r="F180" i="88"/>
  <c r="F178" i="88"/>
  <c r="F177" i="88"/>
  <c r="F176" i="88"/>
  <c r="F175" i="88"/>
  <c r="F174" i="88"/>
  <c r="F173" i="88"/>
  <c r="F172" i="88"/>
  <c r="F171" i="88"/>
  <c r="F170" i="88"/>
  <c r="F169" i="88"/>
  <c r="F168" i="88"/>
  <c r="F166" i="88"/>
  <c r="F165" i="88"/>
  <c r="F164" i="88"/>
  <c r="F163" i="88"/>
  <c r="F162" i="88"/>
  <c r="F161" i="88"/>
  <c r="F160" i="88"/>
  <c r="F159" i="88"/>
  <c r="F158" i="88"/>
  <c r="F157" i="88"/>
  <c r="F156" i="88"/>
  <c r="F155" i="88"/>
  <c r="F154" i="88"/>
  <c r="F153" i="88"/>
  <c r="F151" i="88"/>
  <c r="F150" i="88"/>
  <c r="F148" i="88"/>
  <c r="F147" i="88"/>
  <c r="F146" i="88"/>
  <c r="F145" i="88"/>
  <c r="F144" i="88"/>
  <c r="F143" i="88"/>
  <c r="F142" i="88"/>
  <c r="F141" i="88"/>
  <c r="F140" i="88"/>
  <c r="F139" i="88"/>
  <c r="F137" i="88"/>
  <c r="F136" i="88"/>
  <c r="F135" i="88"/>
  <c r="F134" i="88"/>
  <c r="F133" i="88"/>
  <c r="F132" i="88"/>
  <c r="F131" i="88"/>
  <c r="F130" i="88"/>
  <c r="F129" i="88"/>
  <c r="F128" i="88"/>
  <c r="F126" i="88"/>
  <c r="F125" i="88"/>
  <c r="F124" i="88"/>
  <c r="F123" i="88"/>
  <c r="F122" i="88"/>
  <c r="F121" i="88"/>
  <c r="F120" i="88"/>
  <c r="F119" i="88"/>
  <c r="F118" i="88"/>
  <c r="F117" i="88"/>
  <c r="F115" i="88"/>
  <c r="F114" i="88"/>
  <c r="F113" i="88"/>
  <c r="F112" i="88"/>
  <c r="F110" i="88"/>
  <c r="F109" i="88"/>
  <c r="F106" i="88"/>
  <c r="F105" i="88"/>
  <c r="F104" i="88"/>
  <c r="F103" i="88"/>
  <c r="F101" i="88"/>
  <c r="F100" i="88"/>
  <c r="F99" i="88"/>
  <c r="F97" i="88"/>
  <c r="F96" i="88"/>
  <c r="F95" i="88"/>
  <c r="F94" i="88"/>
  <c r="F93" i="88"/>
  <c r="F92" i="88"/>
  <c r="F87" i="88"/>
  <c r="F86" i="88"/>
  <c r="F85" i="88"/>
  <c r="F84" i="88"/>
  <c r="F80" i="88"/>
  <c r="F78" i="88"/>
  <c r="F77" i="88"/>
  <c r="F72" i="88"/>
  <c r="F68" i="88"/>
  <c r="F66" i="88"/>
  <c r="F65" i="88"/>
  <c r="F64" i="88"/>
  <c r="F59" i="88"/>
  <c r="F58" i="88"/>
  <c r="F57" i="88"/>
  <c r="F49" i="88"/>
  <c r="F48" i="88"/>
  <c r="F44" i="88"/>
  <c r="F40" i="88"/>
  <c r="F39" i="88"/>
  <c r="F38" i="88"/>
  <c r="F37" i="88"/>
  <c r="F36" i="88"/>
  <c r="F35" i="88"/>
  <c r="F31" i="88"/>
  <c r="F29" i="88"/>
  <c r="F28" i="88"/>
  <c r="F27" i="88"/>
  <c r="F25" i="88"/>
  <c r="F24" i="88"/>
  <c r="F23" i="88"/>
  <c r="F22" i="88"/>
  <c r="F17" i="88"/>
  <c r="F16" i="88"/>
  <c r="F15" i="88"/>
  <c r="F14" i="88"/>
  <c r="F13" i="88"/>
  <c r="F12" i="88"/>
  <c r="F11" i="88"/>
  <c r="F7" i="88"/>
  <c r="F258" i="87"/>
  <c r="F257" i="87"/>
  <c r="F256" i="87"/>
  <c r="F255" i="87"/>
  <c r="F254" i="87"/>
  <c r="F253" i="87"/>
  <c r="F252" i="87"/>
  <c r="F250" i="87"/>
  <c r="F249" i="87"/>
  <c r="F247" i="87"/>
  <c r="F246" i="87"/>
  <c r="F245" i="87"/>
  <c r="F244" i="87"/>
  <c r="F243" i="87"/>
  <c r="F242" i="87"/>
  <c r="F241" i="87"/>
  <c r="F240" i="87"/>
  <c r="F239" i="87"/>
  <c r="F238" i="87"/>
  <c r="F237" i="87"/>
  <c r="F236" i="87"/>
  <c r="F234" i="87"/>
  <c r="F233" i="87"/>
  <c r="F232" i="87"/>
  <c r="F228" i="87"/>
  <c r="F227" i="87"/>
  <c r="F226" i="87"/>
  <c r="F225" i="87"/>
  <c r="F224" i="87"/>
  <c r="F223" i="87"/>
  <c r="F222" i="87"/>
  <c r="F221" i="87"/>
  <c r="F220" i="87"/>
  <c r="F219" i="87"/>
  <c r="F217" i="87"/>
  <c r="F216" i="87"/>
  <c r="F215" i="87"/>
  <c r="F214" i="87"/>
  <c r="F213" i="87"/>
  <c r="F212" i="87"/>
  <c r="F211" i="87"/>
  <c r="F210" i="87"/>
  <c r="F209" i="87"/>
  <c r="F208" i="87"/>
  <c r="F207" i="87"/>
  <c r="F206" i="87"/>
  <c r="F205" i="87"/>
  <c r="F203" i="87"/>
  <c r="F202" i="87"/>
  <c r="F200" i="87"/>
  <c r="F199" i="87"/>
  <c r="F198" i="87"/>
  <c r="F197" i="87"/>
  <c r="F196" i="87"/>
  <c r="F195" i="87"/>
  <c r="F194" i="87"/>
  <c r="F193" i="87"/>
  <c r="F192" i="87"/>
  <c r="F191" i="87"/>
  <c r="F189" i="87"/>
  <c r="F188" i="87"/>
  <c r="F187" i="87"/>
  <c r="F186" i="87"/>
  <c r="F185" i="87"/>
  <c r="F184" i="87"/>
  <c r="F183" i="87"/>
  <c r="F182" i="87"/>
  <c r="F181" i="87"/>
  <c r="F180" i="87"/>
  <c r="F178" i="87"/>
  <c r="F177" i="87"/>
  <c r="F176" i="87"/>
  <c r="F175" i="87"/>
  <c r="F174" i="87"/>
  <c r="F173" i="87"/>
  <c r="F172" i="87"/>
  <c r="F171" i="87"/>
  <c r="F170" i="87"/>
  <c r="F169" i="87"/>
  <c r="F167" i="87"/>
  <c r="F164" i="87"/>
  <c r="F163" i="87"/>
  <c r="F160" i="87"/>
  <c r="F159" i="87"/>
  <c r="F158" i="87"/>
  <c r="F157" i="87"/>
  <c r="F156" i="87"/>
  <c r="F155" i="87"/>
  <c r="F153" i="87" s="1"/>
  <c r="F152" i="87"/>
  <c r="F148" i="87"/>
  <c r="F147" i="87"/>
  <c r="F146" i="87"/>
  <c r="F145" i="87"/>
  <c r="F144" i="87"/>
  <c r="F143" i="87"/>
  <c r="F142" i="87"/>
  <c r="F141" i="87"/>
  <c r="F140" i="87"/>
  <c r="F139" i="87"/>
  <c r="F138" i="87"/>
  <c r="F136" i="87"/>
  <c r="F135" i="87"/>
  <c r="F134" i="87"/>
  <c r="F133" i="87"/>
  <c r="F132" i="87"/>
  <c r="F131" i="87"/>
  <c r="F130" i="87"/>
  <c r="F129" i="87"/>
  <c r="F128" i="87"/>
  <c r="F127" i="87"/>
  <c r="F126" i="87"/>
  <c r="F125" i="87"/>
  <c r="F124" i="87"/>
  <c r="F123" i="87"/>
  <c r="F121" i="87"/>
  <c r="F120" i="87"/>
  <c r="F118" i="87"/>
  <c r="F117" i="87"/>
  <c r="F116" i="87"/>
  <c r="F115" i="87"/>
  <c r="F114" i="87"/>
  <c r="F113" i="87"/>
  <c r="F112" i="87"/>
  <c r="F111" i="87"/>
  <c r="F110" i="87"/>
  <c r="F109" i="87"/>
  <c r="F107" i="87"/>
  <c r="F106" i="87"/>
  <c r="F105" i="87"/>
  <c r="F104" i="87"/>
  <c r="F103" i="87"/>
  <c r="F102" i="87"/>
  <c r="F101" i="87"/>
  <c r="F100" i="87"/>
  <c r="F99" i="87"/>
  <c r="F98" i="87"/>
  <c r="F96" i="87"/>
  <c r="F95" i="87"/>
  <c r="F94" i="87"/>
  <c r="F93" i="87"/>
  <c r="F92" i="87"/>
  <c r="F91" i="87"/>
  <c r="F90" i="87"/>
  <c r="F89" i="87"/>
  <c r="F88" i="87"/>
  <c r="F87" i="87"/>
  <c r="F85" i="87"/>
  <c r="F84" i="87"/>
  <c r="F83" i="87"/>
  <c r="F82" i="87"/>
  <c r="F80" i="87"/>
  <c r="F79" i="87"/>
  <c r="F76" i="87"/>
  <c r="F75" i="87"/>
  <c r="F74" i="87"/>
  <c r="F73" i="87"/>
  <c r="F71" i="87"/>
  <c r="F70" i="87"/>
  <c r="F69" i="87"/>
  <c r="F67" i="87"/>
  <c r="F66" i="87"/>
  <c r="F65" i="87"/>
  <c r="F64" i="87"/>
  <c r="F63" i="87"/>
  <c r="F62" i="87"/>
  <c r="F60" i="87"/>
  <c r="F59" i="87"/>
  <c r="F58" i="87"/>
  <c r="F52" i="87"/>
  <c r="F51" i="87"/>
  <c r="F47" i="87"/>
  <c r="F46" i="87"/>
  <c r="F43" i="87"/>
  <c r="F42" i="87"/>
  <c r="F41" i="87"/>
  <c r="F39" i="87"/>
  <c r="F38" i="87"/>
  <c r="F36" i="87"/>
  <c r="F34" i="87"/>
  <c r="F31" i="87"/>
  <c r="F30" i="87"/>
  <c r="F29" i="87"/>
  <c r="F28" i="87"/>
  <c r="F27" i="87"/>
  <c r="F26" i="87"/>
  <c r="F25" i="87"/>
  <c r="F23" i="87"/>
  <c r="F22" i="87"/>
  <c r="F21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F49" i="84"/>
  <c r="F37" i="84"/>
  <c r="F268" i="83"/>
  <c r="F267" i="83"/>
  <c r="F266" i="83"/>
  <c r="F265" i="83"/>
  <c r="F264" i="83"/>
  <c r="F263" i="83"/>
  <c r="F262" i="83"/>
  <c r="F260" i="83"/>
  <c r="F259" i="83"/>
  <c r="F257" i="83"/>
  <c r="F256" i="83"/>
  <c r="F255" i="83"/>
  <c r="F254" i="83"/>
  <c r="F253" i="83"/>
  <c r="F252" i="83"/>
  <c r="F251" i="83"/>
  <c r="F250" i="83"/>
  <c r="F249" i="83"/>
  <c r="F248" i="83"/>
  <c r="F247" i="83"/>
  <c r="F246" i="83"/>
  <c r="F244" i="83"/>
  <c r="F243" i="83"/>
  <c r="F242" i="83"/>
  <c r="F238" i="83"/>
  <c r="F237" i="83"/>
  <c r="F236" i="83"/>
  <c r="F235" i="83"/>
  <c r="F234" i="83"/>
  <c r="F233" i="83"/>
  <c r="F232" i="83"/>
  <c r="F231" i="83"/>
  <c r="F230" i="83"/>
  <c r="F229" i="83"/>
  <c r="F227" i="83"/>
  <c r="F226" i="83"/>
  <c r="F225" i="83"/>
  <c r="F224" i="83"/>
  <c r="F223" i="83"/>
  <c r="F222" i="83"/>
  <c r="F221" i="83"/>
  <c r="F220" i="83"/>
  <c r="F219" i="83"/>
  <c r="F218" i="83"/>
  <c r="F217" i="83"/>
  <c r="F216" i="83"/>
  <c r="F215" i="83"/>
  <c r="F213" i="83"/>
  <c r="F212" i="83"/>
  <c r="F210" i="83"/>
  <c r="F209" i="83"/>
  <c r="F208" i="83"/>
  <c r="F207" i="83"/>
  <c r="F206" i="83"/>
  <c r="F205" i="83"/>
  <c r="F204" i="83"/>
  <c r="F203" i="83"/>
  <c r="F202" i="83"/>
  <c r="F201" i="83"/>
  <c r="F199" i="83"/>
  <c r="F198" i="83"/>
  <c r="F197" i="83"/>
  <c r="F196" i="83"/>
  <c r="F195" i="83"/>
  <c r="F194" i="83"/>
  <c r="F193" i="83"/>
  <c r="F192" i="83"/>
  <c r="F191" i="83"/>
  <c r="F190" i="83"/>
  <c r="F188" i="83"/>
  <c r="F187" i="83"/>
  <c r="F186" i="83"/>
  <c r="F185" i="83"/>
  <c r="F184" i="83"/>
  <c r="F183" i="83"/>
  <c r="F182" i="83"/>
  <c r="F181" i="83"/>
  <c r="F180" i="83"/>
  <c r="F179" i="83"/>
  <c r="F177" i="83"/>
  <c r="F162" i="83"/>
  <c r="F161" i="83"/>
  <c r="F160" i="83"/>
  <c r="F158" i="83"/>
  <c r="F155" i="83"/>
  <c r="F154" i="83"/>
  <c r="F153" i="83"/>
  <c r="F152" i="83"/>
  <c r="F151" i="83"/>
  <c r="F150" i="83"/>
  <c r="F149" i="83"/>
  <c r="F148" i="83"/>
  <c r="F147" i="83"/>
  <c r="F146" i="83"/>
  <c r="F144" i="83"/>
  <c r="F143" i="83"/>
  <c r="F142" i="83"/>
  <c r="F141" i="83"/>
  <c r="F140" i="83"/>
  <c r="F139" i="83"/>
  <c r="F138" i="83"/>
  <c r="F137" i="83"/>
  <c r="F136" i="83"/>
  <c r="F135" i="83"/>
  <c r="F134" i="83"/>
  <c r="F133" i="83"/>
  <c r="F132" i="83"/>
  <c r="F131" i="83"/>
  <c r="F129" i="83"/>
  <c r="F128" i="83"/>
  <c r="F126" i="83"/>
  <c r="F125" i="83"/>
  <c r="F124" i="83"/>
  <c r="F123" i="83"/>
  <c r="F122" i="83"/>
  <c r="F121" i="83"/>
  <c r="F120" i="83"/>
  <c r="F119" i="83"/>
  <c r="F118" i="83"/>
  <c r="F117" i="83"/>
  <c r="F115" i="83"/>
  <c r="F114" i="83"/>
  <c r="F113" i="83"/>
  <c r="F112" i="83"/>
  <c r="F111" i="83"/>
  <c r="F110" i="83"/>
  <c r="F109" i="83"/>
  <c r="F108" i="83"/>
  <c r="F107" i="83"/>
  <c r="F106" i="83"/>
  <c r="F104" i="83"/>
  <c r="F103" i="83"/>
  <c r="F102" i="83"/>
  <c r="F101" i="83"/>
  <c r="F100" i="83"/>
  <c r="F99" i="83"/>
  <c r="F98" i="83"/>
  <c r="F97" i="83"/>
  <c r="F96" i="83"/>
  <c r="F95" i="83"/>
  <c r="F93" i="83"/>
  <c r="F92" i="83"/>
  <c r="F91" i="83"/>
  <c r="F90" i="83"/>
  <c r="F88" i="83"/>
  <c r="F87" i="83"/>
  <c r="F84" i="83"/>
  <c r="F83" i="83"/>
  <c r="F82" i="83"/>
  <c r="F81" i="83"/>
  <c r="F79" i="83"/>
  <c r="F78" i="83"/>
  <c r="F77" i="83"/>
  <c r="F75" i="83"/>
  <c r="F74" i="83"/>
  <c r="F73" i="83"/>
  <c r="F72" i="83"/>
  <c r="F71" i="83"/>
  <c r="F70" i="83"/>
  <c r="F67" i="83"/>
  <c r="F66" i="83"/>
  <c r="F65" i="83"/>
  <c r="F61" i="83"/>
  <c r="F59" i="83"/>
  <c r="F58" i="83"/>
  <c r="F54" i="83"/>
  <c r="F52" i="83"/>
  <c r="F51" i="83"/>
  <c r="F41" i="83"/>
  <c r="F39" i="83"/>
  <c r="F38" i="83"/>
  <c r="F36" i="83"/>
  <c r="F34" i="83"/>
  <c r="F31" i="83"/>
  <c r="F30" i="83"/>
  <c r="F29" i="83"/>
  <c r="F28" i="83"/>
  <c r="F27" i="83"/>
  <c r="F26" i="83"/>
  <c r="F23" i="83"/>
  <c r="F21" i="83"/>
  <c r="F19" i="83"/>
  <c r="F18" i="83"/>
  <c r="F17" i="83"/>
  <c r="F16" i="83"/>
  <c r="F15" i="83"/>
  <c r="F14" i="83"/>
  <c r="F13" i="83"/>
  <c r="F12" i="83"/>
  <c r="F11" i="83"/>
  <c r="F10" i="83"/>
  <c r="F9" i="83"/>
  <c r="F199" i="78"/>
  <c r="F192" i="78"/>
  <c r="F183" i="78"/>
  <c r="F89" i="78"/>
  <c r="F88" i="78" s="1"/>
  <c r="F84" i="78"/>
  <c r="F74" i="78"/>
  <c r="F65" i="78"/>
  <c r="F48" i="78"/>
  <c r="F47" i="78" s="1"/>
  <c r="F43" i="78"/>
  <c r="F29" i="78"/>
  <c r="F28" i="78" s="1"/>
  <c r="F10" i="78"/>
  <c r="F7" i="78"/>
  <c r="Q59" i="79" l="1"/>
  <c r="AA32" i="66"/>
  <c r="F201" i="87"/>
  <c r="F248" i="87"/>
  <c r="F116" i="83"/>
  <c r="M154" i="66"/>
  <c r="O154" i="66" s="1"/>
  <c r="M155" i="66"/>
  <c r="O155" i="66" s="1"/>
  <c r="U32" i="66"/>
  <c r="O106" i="66"/>
  <c r="M42" i="66"/>
  <c r="O42" i="66" s="1"/>
  <c r="M47" i="66"/>
  <c r="O47" i="66" s="1"/>
  <c r="M56" i="66"/>
  <c r="O56" i="66" s="1"/>
  <c r="M57" i="66"/>
  <c r="O57" i="66" s="1"/>
  <c r="M5" i="66"/>
  <c r="O6" i="66"/>
  <c r="M147" i="66"/>
  <c r="Q53" i="66"/>
  <c r="V55" i="66"/>
  <c r="M55" i="66" s="1"/>
  <c r="M59" i="66"/>
  <c r="O59" i="66" s="1"/>
  <c r="O70" i="66"/>
  <c r="O34" i="66"/>
  <c r="M51" i="66"/>
  <c r="W50" i="66"/>
  <c r="V5" i="66"/>
  <c r="L225" i="66"/>
  <c r="L256" i="66"/>
  <c r="S11" i="69"/>
  <c r="S14" i="69" s="1"/>
  <c r="F37" i="80"/>
  <c r="F63" i="68"/>
  <c r="C11" i="69" s="1"/>
  <c r="M221" i="68"/>
  <c r="J13" i="69" s="1"/>
  <c r="F6" i="68"/>
  <c r="M63" i="68"/>
  <c r="J11" i="69" s="1"/>
  <c r="F45" i="79"/>
  <c r="F50" i="79"/>
  <c r="F204" i="87"/>
  <c r="F218" i="87"/>
  <c r="F207" i="88"/>
  <c r="F24" i="79"/>
  <c r="F6" i="83"/>
  <c r="F89" i="83"/>
  <c r="F189" i="83"/>
  <c r="F111" i="88"/>
  <c r="Q234" i="80"/>
  <c r="F45" i="87"/>
  <c r="F78" i="87"/>
  <c r="F119" i="87"/>
  <c r="F195" i="68"/>
  <c r="C9" i="69" s="1"/>
  <c r="F221" i="68"/>
  <c r="C13" i="69" s="1"/>
  <c r="M213" i="108"/>
  <c r="P15" i="80"/>
  <c r="P19" i="80"/>
  <c r="P22" i="80"/>
  <c r="P64" i="80"/>
  <c r="P86" i="80"/>
  <c r="P93" i="80"/>
  <c r="P97" i="80"/>
  <c r="P104" i="80"/>
  <c r="P108" i="80"/>
  <c r="P119" i="80"/>
  <c r="P129" i="80"/>
  <c r="P137" i="80"/>
  <c r="P144" i="80"/>
  <c r="P181" i="80"/>
  <c r="P193" i="80"/>
  <c r="P201" i="80"/>
  <c r="P213" i="80"/>
  <c r="P242" i="80"/>
  <c r="F200" i="83"/>
  <c r="F228" i="83"/>
  <c r="F6" i="87"/>
  <c r="F50" i="87"/>
  <c r="F81" i="87"/>
  <c r="F122" i="87"/>
  <c r="F149" i="88"/>
  <c r="F167" i="88"/>
  <c r="F181" i="88"/>
  <c r="P10" i="80"/>
  <c r="P14" i="80"/>
  <c r="P18" i="80"/>
  <c r="P21" i="80"/>
  <c r="P28" i="80"/>
  <c r="P46" i="80"/>
  <c r="P63" i="80"/>
  <c r="P67" i="80"/>
  <c r="P71" i="80"/>
  <c r="P74" i="80"/>
  <c r="P85" i="80"/>
  <c r="P88" i="80"/>
  <c r="P92" i="80"/>
  <c r="P96" i="80"/>
  <c r="P99" i="80"/>
  <c r="P103" i="80"/>
  <c r="P107" i="80"/>
  <c r="P110" i="80"/>
  <c r="P114" i="80"/>
  <c r="P118" i="80"/>
  <c r="P121" i="80"/>
  <c r="P124" i="80"/>
  <c r="P128" i="80"/>
  <c r="P132" i="80"/>
  <c r="P136" i="80"/>
  <c r="P139" i="80"/>
  <c r="P143" i="80"/>
  <c r="P147" i="80"/>
  <c r="P162" i="80"/>
  <c r="P166" i="80"/>
  <c r="P173" i="80"/>
  <c r="P177" i="80"/>
  <c r="P184" i="80"/>
  <c r="P188" i="80"/>
  <c r="P192" i="80"/>
  <c r="P196" i="80"/>
  <c r="P204" i="80"/>
  <c r="P208" i="80"/>
  <c r="P212" i="80"/>
  <c r="P216" i="80"/>
  <c r="P220" i="80"/>
  <c r="P224" i="80"/>
  <c r="P237" i="80"/>
  <c r="P241" i="80"/>
  <c r="P245" i="80"/>
  <c r="P248" i="80"/>
  <c r="P251" i="80"/>
  <c r="P255" i="80"/>
  <c r="Q189" i="80"/>
  <c r="M49" i="108"/>
  <c r="O49" i="108" s="1"/>
  <c r="N74" i="108"/>
  <c r="M83" i="108"/>
  <c r="O83" i="108" s="1"/>
  <c r="M94" i="108"/>
  <c r="O94" i="108" s="1"/>
  <c r="M105" i="108"/>
  <c r="M116" i="108"/>
  <c r="O116" i="108" s="1"/>
  <c r="M119" i="108"/>
  <c r="M134" i="108"/>
  <c r="O134" i="108" s="1"/>
  <c r="P68" i="80"/>
  <c r="P72" i="80"/>
  <c r="P115" i="80"/>
  <c r="P133" i="80"/>
  <c r="P153" i="80"/>
  <c r="P163" i="80"/>
  <c r="P170" i="80"/>
  <c r="P185" i="80"/>
  <c r="P209" i="80"/>
  <c r="P225" i="80"/>
  <c r="P231" i="80"/>
  <c r="P246" i="80"/>
  <c r="F235" i="87"/>
  <c r="F30" i="88"/>
  <c r="F116" i="88"/>
  <c r="F152" i="88"/>
  <c r="P12" i="80"/>
  <c r="P16" i="80"/>
  <c r="P23" i="80"/>
  <c r="P26" i="80"/>
  <c r="P30" i="80"/>
  <c r="P36" i="80"/>
  <c r="P48" i="80"/>
  <c r="J48" i="80"/>
  <c r="K48" i="80"/>
  <c r="K48" i="66" s="1"/>
  <c r="P65" i="80"/>
  <c r="P76" i="80"/>
  <c r="P80" i="80"/>
  <c r="P83" i="80"/>
  <c r="P90" i="80"/>
  <c r="P94" i="80"/>
  <c r="P101" i="80"/>
  <c r="P105" i="80"/>
  <c r="P112" i="80"/>
  <c r="P116" i="80"/>
  <c r="P126" i="80"/>
  <c r="P130" i="80"/>
  <c r="P134" i="80"/>
  <c r="P141" i="80"/>
  <c r="P145" i="80"/>
  <c r="P149" i="80"/>
  <c r="P151" i="80"/>
  <c r="P164" i="80"/>
  <c r="P171" i="80"/>
  <c r="P175" i="80"/>
  <c r="P182" i="80"/>
  <c r="P186" i="80"/>
  <c r="P190" i="80"/>
  <c r="P194" i="80"/>
  <c r="P198" i="80"/>
  <c r="P206" i="80"/>
  <c r="P210" i="80"/>
  <c r="P214" i="80"/>
  <c r="P218" i="80"/>
  <c r="P222" i="80"/>
  <c r="P226" i="80"/>
  <c r="P232" i="80"/>
  <c r="P235" i="80"/>
  <c r="P239" i="80"/>
  <c r="P243" i="80"/>
  <c r="P253" i="80"/>
  <c r="P257" i="80"/>
  <c r="M246" i="108"/>
  <c r="P11" i="80"/>
  <c r="P29" i="80"/>
  <c r="P148" i="80"/>
  <c r="P174" i="80"/>
  <c r="P197" i="80"/>
  <c r="P221" i="80"/>
  <c r="P238" i="80"/>
  <c r="P256" i="80"/>
  <c r="F190" i="87"/>
  <c r="P9" i="80"/>
  <c r="P13" i="80"/>
  <c r="P17" i="80"/>
  <c r="P27" i="80"/>
  <c r="P31" i="80"/>
  <c r="P66" i="80"/>
  <c r="P70" i="80"/>
  <c r="P77" i="80"/>
  <c r="P91" i="80"/>
  <c r="P95" i="80"/>
  <c r="P102" i="80"/>
  <c r="P106" i="80"/>
  <c r="P113" i="80"/>
  <c r="P117" i="80"/>
  <c r="P127" i="80"/>
  <c r="P131" i="80"/>
  <c r="P135" i="80"/>
  <c r="P142" i="80"/>
  <c r="P146" i="80"/>
  <c r="P155" i="80"/>
  <c r="P161" i="80"/>
  <c r="P168" i="80"/>
  <c r="P172" i="80"/>
  <c r="P176" i="80"/>
  <c r="P179" i="80"/>
  <c r="P183" i="80"/>
  <c r="P187" i="80"/>
  <c r="P195" i="80"/>
  <c r="P199" i="80"/>
  <c r="P207" i="80"/>
  <c r="P211" i="80"/>
  <c r="P215" i="80"/>
  <c r="P219" i="80"/>
  <c r="P223" i="80"/>
  <c r="P227" i="80"/>
  <c r="P233" i="80"/>
  <c r="P240" i="80"/>
  <c r="P244" i="80"/>
  <c r="P254" i="80"/>
  <c r="N161" i="108"/>
  <c r="Q72" i="80"/>
  <c r="Q71" i="80"/>
  <c r="M71" i="80" s="1"/>
  <c r="O71" i="80" s="1"/>
  <c r="Q9" i="80"/>
  <c r="M9" i="80" s="1"/>
  <c r="O9" i="80" s="1"/>
  <c r="Q11" i="80"/>
  <c r="M11" i="80" s="1"/>
  <c r="O11" i="80" s="1"/>
  <c r="Q13" i="80"/>
  <c r="Q15" i="80"/>
  <c r="M15" i="80" s="1"/>
  <c r="O15" i="80" s="1"/>
  <c r="Q17" i="80"/>
  <c r="M17" i="80" s="1"/>
  <c r="O17" i="80" s="1"/>
  <c r="Q19" i="80"/>
  <c r="Q22" i="80"/>
  <c r="Q27" i="80"/>
  <c r="M27" i="80" s="1"/>
  <c r="O27" i="80" s="1"/>
  <c r="Q29" i="80"/>
  <c r="M29" i="80" s="1"/>
  <c r="O29" i="80" s="1"/>
  <c r="Q31" i="80"/>
  <c r="Q47" i="80"/>
  <c r="Q60" i="80"/>
  <c r="M60" i="80" s="1"/>
  <c r="O60" i="80" s="1"/>
  <c r="Q64" i="80"/>
  <c r="M64" i="80" s="1"/>
  <c r="O64" i="80" s="1"/>
  <c r="Q66" i="80"/>
  <c r="Q68" i="80"/>
  <c r="M68" i="80" s="1"/>
  <c r="O68" i="80" s="1"/>
  <c r="Q69" i="80"/>
  <c r="Q70" i="80"/>
  <c r="M70" i="80" s="1"/>
  <c r="O70" i="80" s="1"/>
  <c r="Q74" i="80"/>
  <c r="M74" i="80" s="1"/>
  <c r="O74" i="80" s="1"/>
  <c r="Q76" i="80"/>
  <c r="Q80" i="80"/>
  <c r="M80" i="80" s="1"/>
  <c r="O80" i="80" s="1"/>
  <c r="Q83" i="80"/>
  <c r="M83" i="80" s="1"/>
  <c r="O83" i="80" s="1"/>
  <c r="Q85" i="80"/>
  <c r="Q89" i="80"/>
  <c r="Q91" i="80"/>
  <c r="M91" i="80" s="1"/>
  <c r="O91" i="80" s="1"/>
  <c r="Q93" i="80"/>
  <c r="Q95" i="80"/>
  <c r="Q97" i="80"/>
  <c r="Q100" i="80"/>
  <c r="Q102" i="80"/>
  <c r="M102" i="80" s="1"/>
  <c r="O102" i="80" s="1"/>
  <c r="Q104" i="80"/>
  <c r="M104" i="80" s="1"/>
  <c r="O104" i="80" s="1"/>
  <c r="Q106" i="80"/>
  <c r="M106" i="80" s="1"/>
  <c r="O106" i="80" s="1"/>
  <c r="Q108" i="80"/>
  <c r="M108" i="80" s="1"/>
  <c r="O108" i="80" s="1"/>
  <c r="Q111" i="80"/>
  <c r="Q113" i="80"/>
  <c r="M113" i="80" s="1"/>
  <c r="O113" i="80" s="1"/>
  <c r="Q115" i="80"/>
  <c r="Q117" i="80"/>
  <c r="M117" i="80" s="1"/>
  <c r="O117" i="80" s="1"/>
  <c r="Q119" i="80"/>
  <c r="Q122" i="80"/>
  <c r="Q123" i="80"/>
  <c r="Q124" i="80"/>
  <c r="M124" i="80" s="1"/>
  <c r="O124" i="80" s="1"/>
  <c r="Q126" i="80"/>
  <c r="M126" i="80" s="1"/>
  <c r="O126" i="80" s="1"/>
  <c r="Q128" i="80"/>
  <c r="Q130" i="80"/>
  <c r="M130" i="80" s="1"/>
  <c r="O130" i="80" s="1"/>
  <c r="Q132" i="80"/>
  <c r="Q134" i="80"/>
  <c r="Q136" i="80"/>
  <c r="M136" i="80" s="1"/>
  <c r="O136" i="80" s="1"/>
  <c r="Q139" i="80"/>
  <c r="M139" i="80" s="1"/>
  <c r="O139" i="80" s="1"/>
  <c r="Q141" i="80"/>
  <c r="Q143" i="80"/>
  <c r="Q145" i="80"/>
  <c r="M145" i="80" s="1"/>
  <c r="O145" i="80" s="1"/>
  <c r="Q147" i="80"/>
  <c r="Q149" i="80"/>
  <c r="M149" i="80" s="1"/>
  <c r="O149" i="80" s="1"/>
  <c r="Q161" i="80"/>
  <c r="M161" i="80" s="1"/>
  <c r="O161" i="80" s="1"/>
  <c r="Q163" i="80"/>
  <c r="Q169" i="80"/>
  <c r="Q171" i="80"/>
  <c r="M171" i="80" s="1"/>
  <c r="O171" i="80" s="1"/>
  <c r="Q173" i="80"/>
  <c r="Q175" i="80"/>
  <c r="M175" i="80" s="1"/>
  <c r="O175" i="80" s="1"/>
  <c r="Q177" i="80"/>
  <c r="Q180" i="80"/>
  <c r="Q182" i="80"/>
  <c r="Q183" i="80"/>
  <c r="Q185" i="80"/>
  <c r="M185" i="80" s="1"/>
  <c r="O185" i="80" s="1"/>
  <c r="Q187" i="80"/>
  <c r="Q188" i="80"/>
  <c r="M188" i="80" s="1"/>
  <c r="O188" i="80" s="1"/>
  <c r="Q190" i="80"/>
  <c r="M190" i="80" s="1"/>
  <c r="O190" i="80" s="1"/>
  <c r="Q192" i="80"/>
  <c r="Q194" i="80"/>
  <c r="M194" i="80" s="1"/>
  <c r="O194" i="80" s="1"/>
  <c r="Q196" i="80"/>
  <c r="M196" i="80" s="1"/>
  <c r="O196" i="80" s="1"/>
  <c r="Q198" i="80"/>
  <c r="Q201" i="80"/>
  <c r="M201" i="80" s="1"/>
  <c r="O201" i="80" s="1"/>
  <c r="Q204" i="80"/>
  <c r="M204" i="80" s="1"/>
  <c r="O204" i="80" s="1"/>
  <c r="Q206" i="80"/>
  <c r="M206" i="80" s="1"/>
  <c r="O206" i="80" s="1"/>
  <c r="Q208" i="80"/>
  <c r="M208" i="80" s="1"/>
  <c r="O208" i="80" s="1"/>
  <c r="Q210" i="80"/>
  <c r="M210" i="80" s="1"/>
  <c r="O210" i="80" s="1"/>
  <c r="Q212" i="80"/>
  <c r="M212" i="80" s="1"/>
  <c r="O212" i="80" s="1"/>
  <c r="Q214" i="80"/>
  <c r="M214" i="80" s="1"/>
  <c r="O214" i="80" s="1"/>
  <c r="Q216" i="80"/>
  <c r="Q219" i="80"/>
  <c r="M219" i="80" s="1"/>
  <c r="O219" i="80" s="1"/>
  <c r="Q221" i="80"/>
  <c r="M221" i="80" s="1"/>
  <c r="O221" i="80" s="1"/>
  <c r="Q223" i="80"/>
  <c r="Q225" i="80"/>
  <c r="Q227" i="80"/>
  <c r="Q231" i="80"/>
  <c r="Q233" i="80"/>
  <c r="M233" i="80" s="1"/>
  <c r="Q235" i="80"/>
  <c r="Q237" i="80"/>
  <c r="Q239" i="80"/>
  <c r="Q241" i="80"/>
  <c r="M241" i="80" s="1"/>
  <c r="Q243" i="80"/>
  <c r="M243" i="80" s="1"/>
  <c r="Q245" i="80"/>
  <c r="M245" i="80" s="1"/>
  <c r="Q248" i="80"/>
  <c r="M248" i="80" s="1"/>
  <c r="Q249" i="80"/>
  <c r="Q252" i="80"/>
  <c r="Q254" i="80"/>
  <c r="Q256" i="80"/>
  <c r="Q10" i="80"/>
  <c r="M10" i="80" s="1"/>
  <c r="O10" i="80" s="1"/>
  <c r="Q12" i="80"/>
  <c r="M12" i="80" s="1"/>
  <c r="O12" i="80" s="1"/>
  <c r="Q14" i="80"/>
  <c r="M14" i="80" s="1"/>
  <c r="O14" i="80" s="1"/>
  <c r="Q16" i="80"/>
  <c r="M16" i="80" s="1"/>
  <c r="O16" i="80" s="1"/>
  <c r="Q18" i="80"/>
  <c r="Q21" i="80"/>
  <c r="Q23" i="80"/>
  <c r="Q26" i="80"/>
  <c r="M26" i="80" s="1"/>
  <c r="O26" i="80" s="1"/>
  <c r="Q28" i="80"/>
  <c r="M28" i="80" s="1"/>
  <c r="O28" i="80" s="1"/>
  <c r="Q30" i="80"/>
  <c r="M30" i="80" s="1"/>
  <c r="O30" i="80" s="1"/>
  <c r="Q59" i="80"/>
  <c r="M59" i="80" s="1"/>
  <c r="O59" i="80" s="1"/>
  <c r="Q63" i="80"/>
  <c r="M63" i="80" s="1"/>
  <c r="O63" i="80" s="1"/>
  <c r="Q65" i="80"/>
  <c r="Q67" i="80"/>
  <c r="Q75" i="80"/>
  <c r="Q77" i="80"/>
  <c r="M77" i="80" s="1"/>
  <c r="O77" i="80" s="1"/>
  <c r="Q81" i="80"/>
  <c r="Q84" i="80"/>
  <c r="Q86" i="80"/>
  <c r="M86" i="80" s="1"/>
  <c r="O86" i="80" s="1"/>
  <c r="Q88" i="80"/>
  <c r="Q90" i="80"/>
  <c r="Q92" i="80"/>
  <c r="M92" i="80" s="1"/>
  <c r="O92" i="80" s="1"/>
  <c r="Q94" i="80"/>
  <c r="Q96" i="80"/>
  <c r="M96" i="80" s="1"/>
  <c r="O96" i="80" s="1"/>
  <c r="Q99" i="80"/>
  <c r="Q101" i="80"/>
  <c r="M101" i="80" s="1"/>
  <c r="O101" i="80" s="1"/>
  <c r="Q103" i="80"/>
  <c r="Q105" i="80"/>
  <c r="M105" i="80" s="1"/>
  <c r="O105" i="80" s="1"/>
  <c r="Q107" i="80"/>
  <c r="M107" i="80" s="1"/>
  <c r="O107" i="80" s="1"/>
  <c r="Q110" i="80"/>
  <c r="M110" i="80" s="1"/>
  <c r="O110" i="80" s="1"/>
  <c r="Q112" i="80"/>
  <c r="Q114" i="80"/>
  <c r="M114" i="80" s="1"/>
  <c r="O114" i="80" s="1"/>
  <c r="Q116" i="80"/>
  <c r="M116" i="80" s="1"/>
  <c r="O116" i="80" s="1"/>
  <c r="Q118" i="80"/>
  <c r="Q121" i="80"/>
  <c r="M121" i="80" s="1"/>
  <c r="O121" i="80" s="1"/>
  <c r="Q125" i="80"/>
  <c r="Q127" i="80"/>
  <c r="M127" i="80" s="1"/>
  <c r="O127" i="80" s="1"/>
  <c r="Q129" i="80"/>
  <c r="Q131" i="80"/>
  <c r="M131" i="80" s="1"/>
  <c r="O131" i="80" s="1"/>
  <c r="Q133" i="80"/>
  <c r="M133" i="80" s="1"/>
  <c r="O133" i="80" s="1"/>
  <c r="Q135" i="80"/>
  <c r="M135" i="80" s="1"/>
  <c r="O135" i="80" s="1"/>
  <c r="Q137" i="80"/>
  <c r="M137" i="80" s="1"/>
  <c r="O137" i="80" s="1"/>
  <c r="Q140" i="80"/>
  <c r="Q142" i="80"/>
  <c r="M142" i="80" s="1"/>
  <c r="O142" i="80" s="1"/>
  <c r="Q144" i="80"/>
  <c r="M144" i="80" s="1"/>
  <c r="O144" i="80" s="1"/>
  <c r="Q146" i="80"/>
  <c r="Q148" i="80"/>
  <c r="Q162" i="80"/>
  <c r="M162" i="80" s="1"/>
  <c r="O162" i="80" s="1"/>
  <c r="Q164" i="80"/>
  <c r="M164" i="80" s="1"/>
  <c r="O164" i="80" s="1"/>
  <c r="Q166" i="80"/>
  <c r="M166" i="80" s="1"/>
  <c r="O166" i="80" s="1"/>
  <c r="Q168" i="80"/>
  <c r="Q170" i="80"/>
  <c r="Q172" i="80"/>
  <c r="M172" i="80" s="1"/>
  <c r="O172" i="80" s="1"/>
  <c r="Q174" i="80"/>
  <c r="Q176" i="80"/>
  <c r="M176" i="80" s="1"/>
  <c r="O176" i="80" s="1"/>
  <c r="Q179" i="80"/>
  <c r="M179" i="80" s="1"/>
  <c r="O179" i="80" s="1"/>
  <c r="Q181" i="80"/>
  <c r="Q184" i="80"/>
  <c r="M184" i="80" s="1"/>
  <c r="O184" i="80" s="1"/>
  <c r="Q186" i="80"/>
  <c r="Q191" i="80"/>
  <c r="Q193" i="80"/>
  <c r="M193" i="80" s="1"/>
  <c r="O193" i="80" s="1"/>
  <c r="Q195" i="80"/>
  <c r="M195" i="80" s="1"/>
  <c r="O195" i="80" s="1"/>
  <c r="Q197" i="80"/>
  <c r="M197" i="80" s="1"/>
  <c r="O197" i="80" s="1"/>
  <c r="Q199" i="80"/>
  <c r="M199" i="80" s="1"/>
  <c r="O199" i="80" s="1"/>
  <c r="Q202" i="80"/>
  <c r="Q205" i="80"/>
  <c r="Q207" i="80"/>
  <c r="Q209" i="80"/>
  <c r="M209" i="80" s="1"/>
  <c r="O209" i="80" s="1"/>
  <c r="Q211" i="80"/>
  <c r="M211" i="80" s="1"/>
  <c r="O211" i="80" s="1"/>
  <c r="Q213" i="80"/>
  <c r="M213" i="80" s="1"/>
  <c r="O213" i="80" s="1"/>
  <c r="Q215" i="80"/>
  <c r="M215" i="80" s="1"/>
  <c r="O215" i="80" s="1"/>
  <c r="Q218" i="80"/>
  <c r="M218" i="80" s="1"/>
  <c r="O218" i="80" s="1"/>
  <c r="Q220" i="80"/>
  <c r="M220" i="80" s="1"/>
  <c r="O220" i="80" s="1"/>
  <c r="Q222" i="80"/>
  <c r="Q224" i="80"/>
  <c r="M224" i="80" s="1"/>
  <c r="O224" i="80" s="1"/>
  <c r="Q226" i="80"/>
  <c r="M226" i="80" s="1"/>
  <c r="O226" i="80" s="1"/>
  <c r="Q232" i="80"/>
  <c r="M232" i="80" s="1"/>
  <c r="Q236" i="80"/>
  <c r="Q238" i="80"/>
  <c r="Q240" i="80"/>
  <c r="M240" i="80" s="1"/>
  <c r="Q242" i="80"/>
  <c r="Q244" i="80"/>
  <c r="Q246" i="80"/>
  <c r="M246" i="80" s="1"/>
  <c r="Q251" i="80"/>
  <c r="M251" i="80" s="1"/>
  <c r="Q253" i="80"/>
  <c r="M253" i="80" s="1"/>
  <c r="Q255" i="80"/>
  <c r="Q257" i="80"/>
  <c r="F90" i="79"/>
  <c r="M195" i="68"/>
  <c r="J9" i="69" s="1"/>
  <c r="O26" i="108"/>
  <c r="O30" i="108"/>
  <c r="F258" i="83"/>
  <c r="F190" i="79"/>
  <c r="F160" i="68"/>
  <c r="O23" i="108"/>
  <c r="O27" i="108"/>
  <c r="M163" i="108"/>
  <c r="O163" i="108" s="1"/>
  <c r="M174" i="108"/>
  <c r="O174" i="108" s="1"/>
  <c r="M185" i="108"/>
  <c r="O185" i="108" s="1"/>
  <c r="M196" i="108"/>
  <c r="O196" i="108" s="1"/>
  <c r="M199" i="108"/>
  <c r="O199" i="108" s="1"/>
  <c r="M230" i="108"/>
  <c r="F105" i="83"/>
  <c r="F178" i="83"/>
  <c r="F72" i="87"/>
  <c r="F97" i="87"/>
  <c r="F137" i="87"/>
  <c r="F251" i="87"/>
  <c r="F127" i="88"/>
  <c r="F196" i="88"/>
  <c r="F232" i="88"/>
  <c r="F279" i="88"/>
  <c r="P230" i="80"/>
  <c r="O15" i="108"/>
  <c r="M75" i="108"/>
  <c r="O75" i="108" s="1"/>
  <c r="M78" i="108"/>
  <c r="O78" i="108" s="1"/>
  <c r="F57" i="83"/>
  <c r="F261" i="83"/>
  <c r="F164" i="79"/>
  <c r="F162" i="79" s="1"/>
  <c r="Q177" i="79"/>
  <c r="Q255" i="79"/>
  <c r="O21" i="108"/>
  <c r="O29" i="108"/>
  <c r="O37" i="108"/>
  <c r="F259" i="88"/>
  <c r="F76" i="88"/>
  <c r="F98" i="88"/>
  <c r="F33" i="87"/>
  <c r="F37" i="87"/>
  <c r="F24" i="87"/>
  <c r="F161" i="87"/>
  <c r="F40" i="87"/>
  <c r="F86" i="87"/>
  <c r="F151" i="87"/>
  <c r="F168" i="87"/>
  <c r="F179" i="87"/>
  <c r="F231" i="87"/>
  <c r="F20" i="87"/>
  <c r="F68" i="87"/>
  <c r="F108" i="87"/>
  <c r="F33" i="83"/>
  <c r="F241" i="83"/>
  <c r="M6" i="108"/>
  <c r="M20" i="108"/>
  <c r="M69" i="108"/>
  <c r="O69" i="108" s="1"/>
  <c r="M148" i="108"/>
  <c r="O146" i="108" s="1"/>
  <c r="M243" i="108"/>
  <c r="F136" i="68"/>
  <c r="F270" i="79"/>
  <c r="F33" i="79"/>
  <c r="F85" i="79"/>
  <c r="F53" i="80"/>
  <c r="F45" i="80"/>
  <c r="F56" i="80"/>
  <c r="F6" i="80"/>
  <c r="F33" i="80"/>
  <c r="F150" i="80"/>
  <c r="F82" i="79"/>
  <c r="F172" i="79"/>
  <c r="F123" i="79"/>
  <c r="F126" i="79"/>
  <c r="F6" i="79"/>
  <c r="O41" i="82"/>
  <c r="F80" i="83"/>
  <c r="F86" i="83"/>
  <c r="F130" i="83"/>
  <c r="F145" i="83"/>
  <c r="F171" i="83"/>
  <c r="F214" i="83"/>
  <c r="F37" i="83"/>
  <c r="F20" i="79"/>
  <c r="Q5" i="79"/>
  <c r="F37" i="79"/>
  <c r="F141" i="79"/>
  <c r="F201" i="79"/>
  <c r="F229" i="79"/>
  <c r="F40" i="79"/>
  <c r="F212" i="79"/>
  <c r="F242" i="79"/>
  <c r="F246" i="79"/>
  <c r="F179" i="79"/>
  <c r="F215" i="79"/>
  <c r="F267" i="79"/>
  <c r="F53" i="79"/>
  <c r="F66" i="79"/>
  <c r="F59" i="79" s="1"/>
  <c r="F101" i="79"/>
  <c r="Q141" i="79"/>
  <c r="F112" i="79"/>
  <c r="F181" i="68"/>
  <c r="F49" i="68"/>
  <c r="O54" i="78"/>
  <c r="O230" i="108"/>
  <c r="O243" i="108"/>
  <c r="O228" i="108"/>
  <c r="O231" i="108"/>
  <c r="O233" i="108"/>
  <c r="O235" i="108"/>
  <c r="O237" i="108"/>
  <c r="O239" i="108"/>
  <c r="O241" i="108"/>
  <c r="O244" i="108"/>
  <c r="O246" i="108"/>
  <c r="O247" i="108"/>
  <c r="O249" i="108"/>
  <c r="O251" i="108"/>
  <c r="O253" i="108"/>
  <c r="N224" i="108"/>
  <c r="O227" i="108"/>
  <c r="O229" i="108"/>
  <c r="O232" i="108"/>
  <c r="O234" i="108"/>
  <c r="O236" i="108"/>
  <c r="O238" i="108"/>
  <c r="O240" i="108"/>
  <c r="O242" i="108"/>
  <c r="O245" i="108"/>
  <c r="O248" i="108"/>
  <c r="O250" i="108"/>
  <c r="O252" i="108"/>
  <c r="O156" i="108"/>
  <c r="M65" i="108"/>
  <c r="O145" i="108"/>
  <c r="M33" i="108"/>
  <c r="O33" i="108" s="1"/>
  <c r="O213" i="108"/>
  <c r="O119" i="108"/>
  <c r="F49" i="108"/>
  <c r="O105" i="108"/>
  <c r="N32" i="108"/>
  <c r="M45" i="108"/>
  <c r="O40" i="108" s="1"/>
  <c r="N20" i="108"/>
  <c r="O31" i="108"/>
  <c r="O24" i="108"/>
  <c r="N6" i="108"/>
  <c r="O148" i="108"/>
  <c r="F163" i="108"/>
  <c r="F185" i="108"/>
  <c r="F196" i="108"/>
  <c r="F226" i="108"/>
  <c r="F246" i="108"/>
  <c r="F33" i="108"/>
  <c r="F75" i="108"/>
  <c r="F148" i="108"/>
  <c r="M226" i="108"/>
  <c r="F65" i="108"/>
  <c r="F6" i="108"/>
  <c r="F78" i="108"/>
  <c r="F83" i="108"/>
  <c r="F94" i="108"/>
  <c r="F105" i="108"/>
  <c r="F116" i="108"/>
  <c r="F119" i="108"/>
  <c r="F134" i="108"/>
  <c r="F156" i="108"/>
  <c r="F213" i="108"/>
  <c r="Q36" i="80"/>
  <c r="Q42" i="80"/>
  <c r="M42" i="80" s="1"/>
  <c r="O42" i="80" s="1"/>
  <c r="Q46" i="80"/>
  <c r="M46" i="80" s="1"/>
  <c r="O46" i="80" s="1"/>
  <c r="Q48" i="80"/>
  <c r="P217" i="80"/>
  <c r="P69" i="80"/>
  <c r="P20" i="80"/>
  <c r="F69" i="80"/>
  <c r="F62" i="80" s="1"/>
  <c r="F20" i="80"/>
  <c r="P82" i="80"/>
  <c r="P87" i="80"/>
  <c r="P109" i="80"/>
  <c r="P123" i="80"/>
  <c r="P189" i="80"/>
  <c r="P203" i="80"/>
  <c r="P250" i="80"/>
  <c r="P53" i="80"/>
  <c r="P98" i="80"/>
  <c r="P120" i="80"/>
  <c r="P138" i="80"/>
  <c r="P178" i="80"/>
  <c r="P200" i="80"/>
  <c r="P234" i="80"/>
  <c r="P247" i="80"/>
  <c r="F229" i="80"/>
  <c r="F228" i="80" s="1"/>
  <c r="F78" i="80"/>
  <c r="F203" i="80"/>
  <c r="F165" i="80" s="1"/>
  <c r="F26" i="88"/>
  <c r="F42" i="88"/>
  <c r="F79" i="88"/>
  <c r="F102" i="88"/>
  <c r="F108" i="88"/>
  <c r="F138" i="88"/>
  <c r="F218" i="88"/>
  <c r="F246" i="88"/>
  <c r="F263" i="88"/>
  <c r="F258" i="88" s="1"/>
  <c r="F20" i="83"/>
  <c r="F24" i="83"/>
  <c r="F50" i="83"/>
  <c r="F76" i="83"/>
  <c r="F94" i="83"/>
  <c r="F127" i="83"/>
  <c r="F159" i="83"/>
  <c r="F157" i="83" s="1"/>
  <c r="F211" i="83"/>
  <c r="F245" i="83"/>
  <c r="C14" i="98"/>
  <c r="F255" i="79"/>
  <c r="F49" i="80"/>
  <c r="F67" i="88"/>
  <c r="F6" i="88"/>
  <c r="M36" i="80" l="1"/>
  <c r="O36" i="80" s="1"/>
  <c r="F61" i="87"/>
  <c r="M257" i="80"/>
  <c r="M238" i="80"/>
  <c r="M207" i="80"/>
  <c r="O207" i="80" s="1"/>
  <c r="M168" i="80"/>
  <c r="O168" i="80" s="1"/>
  <c r="M148" i="80"/>
  <c r="O148" i="80" s="1"/>
  <c r="M112" i="80"/>
  <c r="O112" i="80" s="1"/>
  <c r="M242" i="80"/>
  <c r="M181" i="80"/>
  <c r="O181" i="80" s="1"/>
  <c r="M99" i="80"/>
  <c r="O99" i="80" s="1"/>
  <c r="M90" i="80"/>
  <c r="O90" i="80" s="1"/>
  <c r="M65" i="80"/>
  <c r="O65" i="80" s="1"/>
  <c r="M18" i="80"/>
  <c r="O18" i="80" s="1"/>
  <c r="M223" i="80"/>
  <c r="O223" i="80" s="1"/>
  <c r="M182" i="80"/>
  <c r="O182" i="80" s="1"/>
  <c r="M173" i="80"/>
  <c r="O173" i="80" s="1"/>
  <c r="M143" i="80"/>
  <c r="O143" i="80" s="1"/>
  <c r="M134" i="80"/>
  <c r="O134" i="80" s="1"/>
  <c r="M119" i="80"/>
  <c r="O119" i="80" s="1"/>
  <c r="M93" i="80"/>
  <c r="O93" i="80" s="1"/>
  <c r="M170" i="80"/>
  <c r="O170" i="80" s="1"/>
  <c r="M88" i="80"/>
  <c r="O88" i="80" s="1"/>
  <c r="M256" i="80"/>
  <c r="M239" i="80"/>
  <c r="M231" i="80"/>
  <c r="M187" i="80"/>
  <c r="O187" i="80" s="1"/>
  <c r="M141" i="80"/>
  <c r="O141" i="80" s="1"/>
  <c r="M132" i="80"/>
  <c r="O132" i="80" s="1"/>
  <c r="M69" i="80"/>
  <c r="O69" i="80" s="1"/>
  <c r="M234" i="80"/>
  <c r="M61" i="80"/>
  <c r="O61" i="80" s="1"/>
  <c r="P56" i="80"/>
  <c r="M56" i="80" s="1"/>
  <c r="M186" i="80"/>
  <c r="O186" i="80" s="1"/>
  <c r="M103" i="80"/>
  <c r="O103" i="80" s="1"/>
  <c r="M94" i="80"/>
  <c r="O94" i="80" s="1"/>
  <c r="M23" i="80"/>
  <c r="O23" i="80" s="1"/>
  <c r="M254" i="80"/>
  <c r="M237" i="80"/>
  <c r="M227" i="80"/>
  <c r="O227" i="80" s="1"/>
  <c r="M192" i="80"/>
  <c r="O192" i="80" s="1"/>
  <c r="M177" i="80"/>
  <c r="O177" i="80" s="1"/>
  <c r="M147" i="80"/>
  <c r="O147" i="80" s="1"/>
  <c r="M123" i="80"/>
  <c r="O123" i="80" s="1"/>
  <c r="M115" i="80"/>
  <c r="O115" i="80" s="1"/>
  <c r="M97" i="80"/>
  <c r="O97" i="80" s="1"/>
  <c r="M76" i="80"/>
  <c r="O76" i="80" s="1"/>
  <c r="M47" i="80"/>
  <c r="O47" i="80" s="1"/>
  <c r="M22" i="80"/>
  <c r="O22" i="80" s="1"/>
  <c r="M13" i="80"/>
  <c r="O13" i="80" s="1"/>
  <c r="M72" i="80"/>
  <c r="O72" i="80" s="1"/>
  <c r="M202" i="80"/>
  <c r="O202" i="80" s="1"/>
  <c r="M48" i="80"/>
  <c r="O48" i="80" s="1"/>
  <c r="M255" i="80"/>
  <c r="M244" i="80"/>
  <c r="M236" i="80"/>
  <c r="M222" i="80"/>
  <c r="O222" i="80" s="1"/>
  <c r="M174" i="80"/>
  <c r="O174" i="80" s="1"/>
  <c r="M146" i="80"/>
  <c r="O146" i="80" s="1"/>
  <c r="M129" i="80"/>
  <c r="O129" i="80" s="1"/>
  <c r="M118" i="80"/>
  <c r="O118" i="80" s="1"/>
  <c r="M67" i="80"/>
  <c r="O67" i="80" s="1"/>
  <c r="M21" i="80"/>
  <c r="O21" i="80" s="1"/>
  <c r="M235" i="80"/>
  <c r="M225" i="80"/>
  <c r="O225" i="80" s="1"/>
  <c r="M216" i="80"/>
  <c r="O216" i="80" s="1"/>
  <c r="M198" i="80"/>
  <c r="O198" i="80" s="1"/>
  <c r="M183" i="80"/>
  <c r="O183" i="80" s="1"/>
  <c r="M163" i="80"/>
  <c r="O163" i="80" s="1"/>
  <c r="M128" i="80"/>
  <c r="O128" i="80" s="1"/>
  <c r="M95" i="80"/>
  <c r="O95" i="80" s="1"/>
  <c r="M85" i="80"/>
  <c r="O85" i="80" s="1"/>
  <c r="M66" i="80"/>
  <c r="O66" i="80" s="1"/>
  <c r="M31" i="80"/>
  <c r="O31" i="80" s="1"/>
  <c r="M19" i="80"/>
  <c r="O19" i="80" s="1"/>
  <c r="M189" i="80"/>
  <c r="O189" i="80" s="1"/>
  <c r="F91" i="88"/>
  <c r="F5" i="87"/>
  <c r="F230" i="87"/>
  <c r="F229" i="87" s="1"/>
  <c r="O51" i="66"/>
  <c r="M50" i="66"/>
  <c r="O50" i="66" s="1"/>
  <c r="S15" i="69"/>
  <c r="S18" i="69" s="1"/>
  <c r="S23" i="69" s="1"/>
  <c r="I11" i="98"/>
  <c r="I13" i="98" s="1"/>
  <c r="O55" i="66"/>
  <c r="O5" i="66"/>
  <c r="F257" i="88"/>
  <c r="F107" i="88"/>
  <c r="F85" i="83"/>
  <c r="F5" i="83"/>
  <c r="F32" i="79"/>
  <c r="F5" i="79"/>
  <c r="F166" i="87"/>
  <c r="K46" i="80"/>
  <c r="P236" i="80"/>
  <c r="P122" i="80"/>
  <c r="M122" i="80" s="1"/>
  <c r="O122" i="80" s="1"/>
  <c r="P81" i="80"/>
  <c r="M81" i="80" s="1"/>
  <c r="O81" i="80" s="1"/>
  <c r="O20" i="108"/>
  <c r="P205" i="80"/>
  <c r="M205" i="80" s="1"/>
  <c r="O205" i="80" s="1"/>
  <c r="P169" i="80"/>
  <c r="M169" i="80" s="1"/>
  <c r="O169" i="80" s="1"/>
  <c r="P125" i="80"/>
  <c r="M125" i="80" s="1"/>
  <c r="O125" i="80" s="1"/>
  <c r="P89" i="80"/>
  <c r="M89" i="80" s="1"/>
  <c r="O89" i="80" s="1"/>
  <c r="P47" i="80"/>
  <c r="J47" i="80"/>
  <c r="K47" i="80"/>
  <c r="K47" i="66" s="1"/>
  <c r="F77" i="87"/>
  <c r="P202" i="80"/>
  <c r="P100" i="80"/>
  <c r="M100" i="80" s="1"/>
  <c r="O100" i="80" s="1"/>
  <c r="P75" i="80"/>
  <c r="M75" i="80" s="1"/>
  <c r="O75" i="80" s="1"/>
  <c r="P252" i="80"/>
  <c r="M252" i="80" s="1"/>
  <c r="P191" i="80"/>
  <c r="M191" i="80" s="1"/>
  <c r="O191" i="80" s="1"/>
  <c r="P154" i="80"/>
  <c r="P111" i="80"/>
  <c r="M111" i="80" s="1"/>
  <c r="O111" i="80" s="1"/>
  <c r="P84" i="80"/>
  <c r="M84" i="80" s="1"/>
  <c r="O84" i="80" s="1"/>
  <c r="J36" i="80"/>
  <c r="J33" i="80" s="1"/>
  <c r="J46" i="80"/>
  <c r="P249" i="80"/>
  <c r="M249" i="80" s="1"/>
  <c r="P140" i="80"/>
  <c r="M140" i="80" s="1"/>
  <c r="O140" i="80" s="1"/>
  <c r="K36" i="80"/>
  <c r="F176" i="83"/>
  <c r="F69" i="83"/>
  <c r="P180" i="80"/>
  <c r="M180" i="80" s="1"/>
  <c r="O180" i="80" s="1"/>
  <c r="O74" i="108"/>
  <c r="O161" i="108"/>
  <c r="F5" i="80"/>
  <c r="Q158" i="80"/>
  <c r="M158" i="80" s="1"/>
  <c r="O158" i="80" s="1"/>
  <c r="Q82" i="80"/>
  <c r="M82" i="80" s="1"/>
  <c r="O82" i="80" s="1"/>
  <c r="Q155" i="80"/>
  <c r="M155" i="80" s="1"/>
  <c r="O155" i="80" s="1"/>
  <c r="Q151" i="80"/>
  <c r="M151" i="80" s="1"/>
  <c r="O151" i="80" s="1"/>
  <c r="Q154" i="80"/>
  <c r="Q203" i="80"/>
  <c r="M203" i="80" s="1"/>
  <c r="O203" i="80" s="1"/>
  <c r="Q138" i="80"/>
  <c r="M138" i="80" s="1"/>
  <c r="O138" i="80" s="1"/>
  <c r="Q98" i="80"/>
  <c r="M98" i="80" s="1"/>
  <c r="O98" i="80" s="1"/>
  <c r="Q167" i="80"/>
  <c r="Q87" i="80"/>
  <c r="M87" i="80" s="1"/>
  <c r="O87" i="80" s="1"/>
  <c r="Q73" i="80"/>
  <c r="M73" i="80" s="1"/>
  <c r="O73" i="80" s="1"/>
  <c r="Q247" i="80"/>
  <c r="M247" i="80" s="1"/>
  <c r="Q157" i="80"/>
  <c r="M157" i="80" s="1"/>
  <c r="O157" i="80" s="1"/>
  <c r="Q153" i="80"/>
  <c r="M153" i="80" s="1"/>
  <c r="O153" i="80" s="1"/>
  <c r="Q178" i="80"/>
  <c r="M178" i="80" s="1"/>
  <c r="O178" i="80" s="1"/>
  <c r="Q120" i="80"/>
  <c r="M120" i="80" s="1"/>
  <c r="O120" i="80" s="1"/>
  <c r="Q250" i="80"/>
  <c r="M250" i="80" s="1"/>
  <c r="Q230" i="80"/>
  <c r="M230" i="80" s="1"/>
  <c r="Q109" i="80"/>
  <c r="M109" i="80" s="1"/>
  <c r="O109" i="80" s="1"/>
  <c r="Q217" i="80"/>
  <c r="M217" i="80" s="1"/>
  <c r="O217" i="80" s="1"/>
  <c r="Q79" i="80"/>
  <c r="Q20" i="80"/>
  <c r="M20" i="80" s="1"/>
  <c r="O20" i="80" s="1"/>
  <c r="F194" i="88"/>
  <c r="O58" i="108"/>
  <c r="F240" i="83"/>
  <c r="F239" i="83" s="1"/>
  <c r="O65" i="108"/>
  <c r="O45" i="108"/>
  <c r="F177" i="79"/>
  <c r="F241" i="79"/>
  <c r="F240" i="79" s="1"/>
  <c r="F243" i="108"/>
  <c r="F230" i="108"/>
  <c r="F146" i="108"/>
  <c r="F58" i="108"/>
  <c r="F161" i="108"/>
  <c r="F5" i="108"/>
  <c r="F32" i="108"/>
  <c r="O6" i="108"/>
  <c r="O226" i="108"/>
  <c r="M225" i="108"/>
  <c r="F74" i="108"/>
  <c r="Q58" i="80"/>
  <c r="M58" i="80" s="1"/>
  <c r="O58" i="80" s="1"/>
  <c r="P167" i="80"/>
  <c r="P152" i="80"/>
  <c r="P45" i="80"/>
  <c r="P79" i="80"/>
  <c r="P73" i="80"/>
  <c r="F5" i="88"/>
  <c r="F40" i="80"/>
  <c r="F32" i="80" s="1"/>
  <c r="F247" i="94"/>
  <c r="F244" i="94"/>
  <c r="F231" i="94"/>
  <c r="C17" i="93" s="1"/>
  <c r="F224" i="94"/>
  <c r="F223" i="94" s="1"/>
  <c r="F219" i="94"/>
  <c r="F204" i="94"/>
  <c r="F194" i="94"/>
  <c r="F178" i="94"/>
  <c r="F168" i="94"/>
  <c r="F160" i="94"/>
  <c r="F156" i="94"/>
  <c r="F150" i="94"/>
  <c r="F146" i="94"/>
  <c r="F143" i="94"/>
  <c r="F138" i="94"/>
  <c r="F130" i="94"/>
  <c r="F125" i="94"/>
  <c r="F121" i="94"/>
  <c r="F106" i="94"/>
  <c r="F102" i="94"/>
  <c r="F96" i="94"/>
  <c r="F90" i="94"/>
  <c r="F85" i="94"/>
  <c r="F73" i="94"/>
  <c r="F62" i="94"/>
  <c r="F51" i="94"/>
  <c r="F37" i="94"/>
  <c r="F26" i="94"/>
  <c r="F15" i="94"/>
  <c r="F6" i="94"/>
  <c r="N152" i="90"/>
  <c r="N151" i="90"/>
  <c r="M28" i="92"/>
  <c r="M154" i="80" l="1"/>
  <c r="O154" i="80" s="1"/>
  <c r="M32" i="80"/>
  <c r="O56" i="80"/>
  <c r="M167" i="80"/>
  <c r="O167" i="80" s="1"/>
  <c r="P32" i="80"/>
  <c r="M79" i="80"/>
  <c r="O79" i="80" s="1"/>
  <c r="J45" i="80"/>
  <c r="J40" i="80" s="1"/>
  <c r="J32" i="80" s="1"/>
  <c r="J258" i="80" s="1"/>
  <c r="F258" i="80"/>
  <c r="F95" i="94"/>
  <c r="F84" i="94" s="1"/>
  <c r="C6" i="93" s="1"/>
  <c r="F164" i="94"/>
  <c r="C9" i="93" s="1"/>
  <c r="K33" i="80"/>
  <c r="K36" i="66"/>
  <c r="K45" i="80"/>
  <c r="K40" i="80" s="1"/>
  <c r="K46" i="66"/>
  <c r="K45" i="66" s="1"/>
  <c r="K40" i="66" s="1"/>
  <c r="K32" i="66" s="1"/>
  <c r="Q45" i="80"/>
  <c r="M45" i="80" s="1"/>
  <c r="O45" i="80" s="1"/>
  <c r="Q200" i="80"/>
  <c r="M200" i="80" s="1"/>
  <c r="O200" i="80" s="1"/>
  <c r="Q152" i="80"/>
  <c r="M152" i="80" s="1"/>
  <c r="O152" i="80" s="1"/>
  <c r="Q229" i="80"/>
  <c r="F190" i="94"/>
  <c r="C13" i="93" s="1"/>
  <c r="F154" i="94"/>
  <c r="C12" i="93" s="1"/>
  <c r="F225" i="108"/>
  <c r="N254" i="108"/>
  <c r="O5" i="108"/>
  <c r="O52" i="108"/>
  <c r="O225" i="108"/>
  <c r="P229" i="80"/>
  <c r="F5" i="94"/>
  <c r="F48" i="94"/>
  <c r="C11" i="93" s="1"/>
  <c r="F119" i="94"/>
  <c r="C7" i="93" s="1"/>
  <c r="F218" i="94"/>
  <c r="F217" i="94" s="1"/>
  <c r="C21" i="93" s="1"/>
  <c r="C14" i="93" l="1"/>
  <c r="M229" i="80"/>
  <c r="P258" i="80"/>
  <c r="Q258" i="80"/>
  <c r="M258" i="80"/>
  <c r="F216" i="94"/>
  <c r="C5" i="93"/>
  <c r="C10" i="93" s="1"/>
  <c r="C15" i="93" s="1"/>
  <c r="C18" i="93" s="1"/>
  <c r="C23" i="93" s="1"/>
  <c r="K32" i="80"/>
  <c r="K258" i="80" s="1"/>
  <c r="M14" i="93"/>
  <c r="O224" i="108"/>
  <c r="F224" i="108"/>
  <c r="O32" i="108"/>
  <c r="M254" i="108"/>
  <c r="F255" i="94"/>
  <c r="T41" i="92"/>
  <c r="T39" i="92"/>
  <c r="S39" i="92"/>
  <c r="S41" i="92"/>
  <c r="R41" i="92"/>
  <c r="Q41" i="92"/>
  <c r="R39" i="92"/>
  <c r="Q39" i="92"/>
  <c r="M222" i="90"/>
  <c r="M221" i="90" s="1"/>
  <c r="M217" i="90"/>
  <c r="M203" i="90"/>
  <c r="M193" i="90"/>
  <c r="M177" i="90"/>
  <c r="M167" i="90"/>
  <c r="M159" i="90"/>
  <c r="M155" i="90"/>
  <c r="M149" i="90"/>
  <c r="M145" i="90"/>
  <c r="M106" i="90"/>
  <c r="M102" i="90"/>
  <c r="M96" i="90"/>
  <c r="M90" i="90"/>
  <c r="M85" i="90"/>
  <c r="M73" i="90"/>
  <c r="M62" i="90"/>
  <c r="M51" i="90"/>
  <c r="M37" i="90"/>
  <c r="M26" i="90"/>
  <c r="M15" i="90"/>
  <c r="M6" i="90"/>
  <c r="F67" i="92"/>
  <c r="F24" i="92"/>
  <c r="M6" i="89" s="1"/>
  <c r="F6" i="92"/>
  <c r="F222" i="90"/>
  <c r="F221" i="90" s="1"/>
  <c r="F217" i="90"/>
  <c r="F203" i="90"/>
  <c r="F193" i="90"/>
  <c r="F177" i="90"/>
  <c r="F167" i="90"/>
  <c r="F159" i="90"/>
  <c r="F155" i="90"/>
  <c r="F149" i="90"/>
  <c r="F145" i="90"/>
  <c r="F141" i="90"/>
  <c r="F139" i="90" s="1"/>
  <c r="F128" i="90"/>
  <c r="F121" i="90"/>
  <c r="F106" i="90"/>
  <c r="F102" i="90"/>
  <c r="F96" i="90"/>
  <c r="F90" i="90"/>
  <c r="F85" i="90"/>
  <c r="F73" i="90"/>
  <c r="F62" i="90"/>
  <c r="F51" i="90"/>
  <c r="F37" i="90"/>
  <c r="F26" i="90"/>
  <c r="F15" i="90"/>
  <c r="F6" i="90"/>
  <c r="F249" i="90"/>
  <c r="F248" i="90"/>
  <c r="F247" i="90"/>
  <c r="F246" i="90"/>
  <c r="F245" i="90"/>
  <c r="F244" i="90"/>
  <c r="F243" i="90"/>
  <c r="F241" i="90"/>
  <c r="F240" i="90"/>
  <c r="F238" i="90"/>
  <c r="F237" i="90"/>
  <c r="F233" i="90"/>
  <c r="F232" i="90"/>
  <c r="F231" i="90"/>
  <c r="F229" i="90" s="1"/>
  <c r="C17" i="89" s="1"/>
  <c r="V41" i="92" l="1"/>
  <c r="M41" i="92" s="1"/>
  <c r="M189" i="90"/>
  <c r="J13" i="89" s="1"/>
  <c r="M153" i="90"/>
  <c r="J12" i="89" s="1"/>
  <c r="F163" i="90"/>
  <c r="C9" i="89" s="1"/>
  <c r="M48" i="90"/>
  <c r="J11" i="89" s="1"/>
  <c r="F5" i="90"/>
  <c r="C5" i="89" s="1"/>
  <c r="M5" i="90"/>
  <c r="J5" i="89" s="1"/>
  <c r="M95" i="90"/>
  <c r="M84" i="90" s="1"/>
  <c r="J6" i="89" s="1"/>
  <c r="M163" i="90"/>
  <c r="J9" i="89" s="1"/>
  <c r="V39" i="92"/>
  <c r="M39" i="92" s="1"/>
  <c r="N124" i="90"/>
  <c r="N240" i="94"/>
  <c r="O254" i="108"/>
  <c r="F254" i="108"/>
  <c r="F48" i="90"/>
  <c r="C11" i="89" s="1"/>
  <c r="F95" i="90"/>
  <c r="F84" i="90" s="1"/>
  <c r="C6" i="89" s="1"/>
  <c r="F37" i="92"/>
  <c r="F153" i="90"/>
  <c r="C12" i="89" s="1"/>
  <c r="F189" i="90"/>
  <c r="C13" i="89" s="1"/>
  <c r="F125" i="90"/>
  <c r="F119" i="90" s="1"/>
  <c r="C7" i="89" s="1"/>
  <c r="O70" i="78"/>
  <c r="J14" i="89" l="1"/>
  <c r="X146" i="79"/>
  <c r="W146" i="79"/>
  <c r="V146" i="79"/>
  <c r="R146" i="79"/>
  <c r="R141" i="79" s="1"/>
  <c r="P146" i="79"/>
  <c r="N146" i="79" l="1"/>
  <c r="N174" i="78"/>
  <c r="N89" i="78"/>
  <c r="O68" i="78"/>
  <c r="O56" i="87"/>
  <c r="Q54" i="87" s="1"/>
  <c r="O55" i="87"/>
  <c r="O50" i="78"/>
  <c r="O49" i="78"/>
  <c r="N199" i="78"/>
  <c r="N156" i="66" s="1"/>
  <c r="O156" i="66" s="1"/>
  <c r="N192" i="78"/>
  <c r="N152" i="66" s="1"/>
  <c r="O152" i="66" s="1"/>
  <c r="O193" i="78"/>
  <c r="N183" i="78"/>
  <c r="O184" i="78"/>
  <c r="O91" i="78"/>
  <c r="O90" i="78"/>
  <c r="N29" i="78"/>
  <c r="U8" i="66"/>
  <c r="N7" i="78"/>
  <c r="O31" i="78"/>
  <c r="O12" i="78"/>
  <c r="O9" i="78"/>
  <c r="O45" i="78"/>
  <c r="O44" i="78"/>
  <c r="N43" i="78"/>
  <c r="N153" i="68"/>
  <c r="N152" i="68"/>
  <c r="P54" i="87" l="1"/>
  <c r="M54" i="87" s="1"/>
  <c r="O54" i="87"/>
  <c r="O151" i="78"/>
  <c r="M10" i="78"/>
  <c r="O79" i="78"/>
  <c r="F53" i="87" l="1"/>
  <c r="O8" i="78"/>
  <c r="O30" i="78"/>
  <c r="O20" i="88"/>
  <c r="R11" i="88" s="1"/>
  <c r="O19" i="88"/>
  <c r="Q11" i="88" s="1"/>
  <c r="O18" i="88"/>
  <c r="P11" i="88" s="1"/>
  <c r="AB8" i="66"/>
  <c r="AA8" i="66"/>
  <c r="Z8" i="66"/>
  <c r="Y8" i="66"/>
  <c r="X8" i="66"/>
  <c r="W8" i="66"/>
  <c r="T8" i="66"/>
  <c r="S8" i="66"/>
  <c r="R8" i="66"/>
  <c r="Q8" i="66"/>
  <c r="N11" i="88"/>
  <c r="Z158" i="68"/>
  <c r="O144" i="79"/>
  <c r="X143" i="79"/>
  <c r="W143" i="79"/>
  <c r="W141" i="79" s="1"/>
  <c r="S143" i="79"/>
  <c r="P143" i="79"/>
  <c r="N143" i="79"/>
  <c r="N137" i="66" s="1"/>
  <c r="W270" i="79"/>
  <c r="W267" i="79"/>
  <c r="W259" i="79"/>
  <c r="W256" i="79"/>
  <c r="W246" i="79"/>
  <c r="W242" i="79"/>
  <c r="W229" i="79"/>
  <c r="W215" i="79"/>
  <c r="W212" i="79"/>
  <c r="W201" i="79"/>
  <c r="W190" i="79"/>
  <c r="W179" i="79"/>
  <c r="W172" i="79"/>
  <c r="W164" i="79"/>
  <c r="W162" i="79" s="1"/>
  <c r="W126" i="79"/>
  <c r="W123" i="79"/>
  <c r="W112" i="79"/>
  <c r="W101" i="79"/>
  <c r="W90" i="79"/>
  <c r="W85" i="79"/>
  <c r="W82" i="79"/>
  <c r="W70" i="79"/>
  <c r="W66" i="79"/>
  <c r="W53" i="79"/>
  <c r="W50" i="79"/>
  <c r="W45" i="79"/>
  <c r="W40" i="79" s="1"/>
  <c r="W37" i="79"/>
  <c r="W33" i="79"/>
  <c r="W24" i="79"/>
  <c r="W20" i="79"/>
  <c r="W6" i="79"/>
  <c r="X259" i="79"/>
  <c r="V259" i="79"/>
  <c r="S259" i="79"/>
  <c r="P259" i="79"/>
  <c r="N259" i="79"/>
  <c r="X256" i="79"/>
  <c r="V256" i="79"/>
  <c r="S256" i="79"/>
  <c r="P256" i="79"/>
  <c r="M256" i="79" s="1"/>
  <c r="N256" i="79"/>
  <c r="O262" i="79"/>
  <c r="M11" i="88" l="1"/>
  <c r="M259" i="79"/>
  <c r="M255" i="79" s="1"/>
  <c r="P255" i="79"/>
  <c r="W32" i="79"/>
  <c r="V255" i="79"/>
  <c r="S255" i="79"/>
  <c r="P8" i="66"/>
  <c r="V8" i="66" s="1"/>
  <c r="M8" i="66" s="1"/>
  <c r="N255" i="79"/>
  <c r="N241" i="66" s="1"/>
  <c r="O241" i="66" s="1"/>
  <c r="X255" i="79"/>
  <c r="W177" i="79"/>
  <c r="U143" i="79"/>
  <c r="U141" i="79" s="1"/>
  <c r="U81" i="79" s="1"/>
  <c r="U278" i="79" s="1"/>
  <c r="F32" i="87"/>
  <c r="N238" i="94"/>
  <c r="W5" i="79"/>
  <c r="W255" i="79"/>
  <c r="W241" i="79" s="1"/>
  <c r="W240" i="79" s="1"/>
  <c r="W81" i="79"/>
  <c r="V25" i="92"/>
  <c r="M143" i="79" l="1"/>
  <c r="M141" i="79" s="1"/>
  <c r="M25" i="92"/>
  <c r="F259" i="87"/>
  <c r="M31" i="92"/>
  <c r="O64" i="83" l="1"/>
  <c r="O63" i="83"/>
  <c r="N61" i="83"/>
  <c r="Q54" i="83"/>
  <c r="N54" i="83"/>
  <c r="O56" i="83"/>
  <c r="O55" i="83"/>
  <c r="Q61" i="83" l="1"/>
  <c r="P61" i="83"/>
  <c r="P54" i="83"/>
  <c r="R54" i="83"/>
  <c r="P148" i="87"/>
  <c r="N148" i="87"/>
  <c r="N146" i="66" s="1"/>
  <c r="N75" i="66" s="1"/>
  <c r="O150" i="87"/>
  <c r="Q148" i="87" s="1"/>
  <c r="O149" i="87"/>
  <c r="R148" i="87" s="1"/>
  <c r="AB53" i="66"/>
  <c r="AB32" i="66" s="1"/>
  <c r="W53" i="66"/>
  <c r="N87" i="88"/>
  <c r="N58" i="66" s="1"/>
  <c r="N80" i="88"/>
  <c r="N54" i="66" s="1"/>
  <c r="O90" i="88"/>
  <c r="N72" i="88"/>
  <c r="N68" i="88"/>
  <c r="N59" i="88"/>
  <c r="N44" i="66" s="1"/>
  <c r="O71" i="88"/>
  <c r="O70" i="88"/>
  <c r="O69" i="88"/>
  <c r="N44" i="88"/>
  <c r="N35" i="66" s="1"/>
  <c r="N31" i="88"/>
  <c r="N25" i="66" s="1"/>
  <c r="N7" i="88"/>
  <c r="O33" i="88"/>
  <c r="Q31" i="88" s="1"/>
  <c r="O9" i="88"/>
  <c r="O8" i="88"/>
  <c r="M54" i="83" l="1"/>
  <c r="M148" i="87"/>
  <c r="T40" i="66"/>
  <c r="V44" i="66"/>
  <c r="M44" i="66" s="1"/>
  <c r="N53" i="66"/>
  <c r="O54" i="66"/>
  <c r="V58" i="66"/>
  <c r="M58" i="66" s="1"/>
  <c r="T53" i="66"/>
  <c r="V53" i="66" s="1"/>
  <c r="N24" i="66"/>
  <c r="O24" i="66" s="1"/>
  <c r="O25" i="66"/>
  <c r="O35" i="66"/>
  <c r="N33" i="66"/>
  <c r="P68" i="88"/>
  <c r="Q68" i="88"/>
  <c r="R87" i="88"/>
  <c r="O12" i="88"/>
  <c r="O14" i="88"/>
  <c r="O16" i="88"/>
  <c r="O64" i="88"/>
  <c r="O66" i="88"/>
  <c r="O13" i="88"/>
  <c r="O15" i="88"/>
  <c r="O17" i="88"/>
  <c r="O65" i="88"/>
  <c r="O89" i="88"/>
  <c r="O88" i="88"/>
  <c r="O82" i="88"/>
  <c r="O83" i="88"/>
  <c r="O75" i="88"/>
  <c r="O74" i="88"/>
  <c r="O73" i="88"/>
  <c r="O62" i="88"/>
  <c r="O61" i="88"/>
  <c r="O60" i="88"/>
  <c r="O56" i="88"/>
  <c r="O55" i="88"/>
  <c r="O46" i="88"/>
  <c r="Q44" i="88" s="1"/>
  <c r="O45" i="88"/>
  <c r="O34" i="88"/>
  <c r="O10" i="88"/>
  <c r="O21" i="88"/>
  <c r="O54" i="88"/>
  <c r="N67" i="88"/>
  <c r="O62" i="83"/>
  <c r="O81" i="88"/>
  <c r="O32" i="88"/>
  <c r="P31" i="88" s="1"/>
  <c r="O11" i="88"/>
  <c r="M68" i="88" l="1"/>
  <c r="O33" i="66"/>
  <c r="O44" i="66"/>
  <c r="O58" i="66"/>
  <c r="M53" i="66"/>
  <c r="O53" i="66" s="1"/>
  <c r="T32" i="66"/>
  <c r="R59" i="88"/>
  <c r="Q59" i="88"/>
  <c r="P59" i="88"/>
  <c r="M59" i="88" s="1"/>
  <c r="P87" i="88"/>
  <c r="M87" i="88" s="1"/>
  <c r="Q87" i="88"/>
  <c r="R80" i="88"/>
  <c r="P80" i="88"/>
  <c r="Q80" i="88"/>
  <c r="R72" i="88"/>
  <c r="R67" i="88" s="1"/>
  <c r="Q72" i="88"/>
  <c r="Q67" i="88" s="1"/>
  <c r="P72" i="88"/>
  <c r="P53" i="88"/>
  <c r="M53" i="88" s="1"/>
  <c r="Q53" i="88"/>
  <c r="R53" i="88"/>
  <c r="P44" i="88"/>
  <c r="R7" i="88"/>
  <c r="M7" i="88" s="1"/>
  <c r="R31" i="88"/>
  <c r="M31" i="88" s="1"/>
  <c r="O47" i="88"/>
  <c r="R61" i="83"/>
  <c r="M61" i="83" s="1"/>
  <c r="O68" i="88"/>
  <c r="M80" i="88" l="1"/>
  <c r="M44" i="88"/>
  <c r="P67" i="88"/>
  <c r="M67" i="88" s="1"/>
  <c r="O67" i="88" s="1"/>
  <c r="M72" i="88"/>
  <c r="O72" i="88" s="1"/>
  <c r="R44" i="88"/>
  <c r="N49" i="82"/>
  <c r="O52" i="82"/>
  <c r="O263" i="79"/>
  <c r="O261" i="79"/>
  <c r="O151" i="79"/>
  <c r="O150" i="79"/>
  <c r="O149" i="79"/>
  <c r="O148" i="79"/>
  <c r="O53" i="82" l="1"/>
  <c r="O51" i="82"/>
  <c r="O50" i="82"/>
  <c r="O147" i="79"/>
  <c r="O257" i="79"/>
  <c r="O258" i="79"/>
  <c r="O260" i="79"/>
  <c r="O259" i="79"/>
  <c r="O256" i="79" l="1"/>
  <c r="R255" i="79" l="1"/>
  <c r="M10" i="93" l="1"/>
  <c r="M15" i="93" s="1"/>
  <c r="M18" i="93" s="1"/>
  <c r="M23" i="93" s="1"/>
  <c r="N239" i="94"/>
  <c r="R236" i="94" l="1"/>
  <c r="Q236" i="94"/>
  <c r="P236" i="94"/>
  <c r="AE138" i="94"/>
  <c r="AD138" i="94"/>
  <c r="AC138" i="94"/>
  <c r="AB138" i="94"/>
  <c r="AA138" i="94"/>
  <c r="Z138" i="94"/>
  <c r="X138" i="94"/>
  <c r="W138" i="94"/>
  <c r="V138" i="94"/>
  <c r="U138" i="94"/>
  <c r="T138" i="94"/>
  <c r="P138" i="94"/>
  <c r="N138" i="94"/>
  <c r="Q247" i="94"/>
  <c r="Q244" i="94"/>
  <c r="Q231" i="94"/>
  <c r="Q224" i="94"/>
  <c r="Q223" i="94" s="1"/>
  <c r="Q219" i="94"/>
  <c r="Q204" i="94"/>
  <c r="Q194" i="94"/>
  <c r="Q178" i="94"/>
  <c r="Q168" i="94"/>
  <c r="Q160" i="94"/>
  <c r="Q156" i="94"/>
  <c r="Q146" i="94"/>
  <c r="Q143" i="94"/>
  <c r="Q130" i="94"/>
  <c r="Q125" i="94"/>
  <c r="Q121" i="94"/>
  <c r="Q106" i="94"/>
  <c r="Q102" i="94"/>
  <c r="Q96" i="94"/>
  <c r="Q90" i="94"/>
  <c r="Q85" i="94"/>
  <c r="Q73" i="94"/>
  <c r="Q62" i="94"/>
  <c r="Q51" i="94"/>
  <c r="Q37" i="94"/>
  <c r="Q26" i="94"/>
  <c r="Q15" i="94"/>
  <c r="Q6" i="94"/>
  <c r="P247" i="94"/>
  <c r="P244" i="94"/>
  <c r="P231" i="94"/>
  <c r="P224" i="94"/>
  <c r="P223" i="94" s="1"/>
  <c r="P219" i="94"/>
  <c r="P204" i="94"/>
  <c r="P194" i="94"/>
  <c r="P178" i="94"/>
  <c r="P168" i="94"/>
  <c r="P160" i="94"/>
  <c r="P156" i="94"/>
  <c r="P146" i="94"/>
  <c r="P130" i="94"/>
  <c r="P125" i="94"/>
  <c r="P106" i="94"/>
  <c r="P102" i="94"/>
  <c r="P96" i="94"/>
  <c r="P90" i="94"/>
  <c r="P85" i="94"/>
  <c r="P73" i="94"/>
  <c r="P62" i="94"/>
  <c r="P51" i="94"/>
  <c r="P37" i="94"/>
  <c r="P26" i="94"/>
  <c r="P15" i="94"/>
  <c r="P6" i="94"/>
  <c r="N241" i="94"/>
  <c r="N237" i="94"/>
  <c r="P121" i="94"/>
  <c r="Q190" i="94" l="1"/>
  <c r="Y236" i="94"/>
  <c r="N236" i="94" s="1"/>
  <c r="R140" i="94"/>
  <c r="R138" i="94" s="1"/>
  <c r="P154" i="94"/>
  <c r="P190" i="94"/>
  <c r="Q48" i="94"/>
  <c r="Q218" i="94"/>
  <c r="Q217" i="94" s="1"/>
  <c r="P48" i="94"/>
  <c r="P164" i="94"/>
  <c r="Q164" i="94"/>
  <c r="Q139" i="94"/>
  <c r="S138" i="94"/>
  <c r="Y138" i="94" s="1"/>
  <c r="M138" i="94" s="1"/>
  <c r="Q5" i="94"/>
  <c r="Q154" i="94"/>
  <c r="P5" i="94"/>
  <c r="P95" i="94"/>
  <c r="P84" i="94" s="1"/>
  <c r="P218" i="94"/>
  <c r="P217" i="94" s="1"/>
  <c r="Q95" i="94"/>
  <c r="Q84" i="94" s="1"/>
  <c r="Z54" i="92"/>
  <c r="Y54" i="92"/>
  <c r="P54" i="92"/>
  <c r="V52" i="92"/>
  <c r="M52" i="92" s="1"/>
  <c r="V38" i="92" l="1"/>
  <c r="M38" i="92" s="1"/>
  <c r="V54" i="92"/>
  <c r="M54" i="92" s="1"/>
  <c r="V43" i="92"/>
  <c r="M43" i="92" s="1"/>
  <c r="M68" i="92"/>
  <c r="M236" i="94"/>
  <c r="Q138" i="94"/>
  <c r="V57" i="92"/>
  <c r="M57" i="92" s="1"/>
  <c r="AC234" i="90" l="1"/>
  <c r="AB234" i="90"/>
  <c r="AA234" i="90"/>
  <c r="Z234" i="90"/>
  <c r="Y234" i="90"/>
  <c r="X234" i="90"/>
  <c r="V234" i="90"/>
  <c r="U234" i="90"/>
  <c r="T234" i="90"/>
  <c r="S234" i="90"/>
  <c r="R234" i="90"/>
  <c r="Q234" i="90"/>
  <c r="N234" i="90"/>
  <c r="W234" i="90" l="1"/>
  <c r="M234" i="90"/>
  <c r="P235" i="90"/>
  <c r="G234" i="90" l="1"/>
  <c r="P234" i="90"/>
  <c r="N49" i="84"/>
  <c r="O52" i="84"/>
  <c r="O51" i="84"/>
  <c r="O50" i="84"/>
  <c r="N41" i="83"/>
  <c r="N41" i="66" s="1"/>
  <c r="N40" i="66" s="1"/>
  <c r="O44" i="83"/>
  <c r="O43" i="83"/>
  <c r="O42" i="83"/>
  <c r="O185" i="78"/>
  <c r="N84" i="78"/>
  <c r="O87" i="78"/>
  <c r="O86" i="78"/>
  <c r="N74" i="78"/>
  <c r="O49" i="66" s="1"/>
  <c r="O76" i="78"/>
  <c r="O81" i="78"/>
  <c r="O80" i="78"/>
  <c r="O77" i="78"/>
  <c r="O75" i="78"/>
  <c r="O69" i="78"/>
  <c r="X45" i="66"/>
  <c r="X40" i="66" s="1"/>
  <c r="X32" i="66" s="1"/>
  <c r="W45" i="66"/>
  <c r="W40" i="66" s="1"/>
  <c r="W32" i="66" s="1"/>
  <c r="S45" i="66"/>
  <c r="S40" i="66" s="1"/>
  <c r="S32" i="66" s="1"/>
  <c r="Q45" i="66"/>
  <c r="Q40" i="66" s="1"/>
  <c r="Q32" i="66" s="1"/>
  <c r="O63" i="78"/>
  <c r="O71" i="78"/>
  <c r="V46" i="66" l="1"/>
  <c r="M46" i="66" s="1"/>
  <c r="P45" i="66"/>
  <c r="O41" i="66"/>
  <c r="O61" i="78"/>
  <c r="P41" i="83"/>
  <c r="Q41" i="83"/>
  <c r="R41" i="83"/>
  <c r="O85" i="78"/>
  <c r="M41" i="83" l="1"/>
  <c r="P40" i="66"/>
  <c r="V45" i="66"/>
  <c r="M45" i="66"/>
  <c r="O46" i="66"/>
  <c r="N65" i="78"/>
  <c r="O48" i="66" s="1"/>
  <c r="O73" i="78"/>
  <c r="O72" i="78"/>
  <c r="O67" i="78"/>
  <c r="O66" i="78"/>
  <c r="N48" i="78"/>
  <c r="N38" i="66" s="1"/>
  <c r="O51" i="78"/>
  <c r="N144" i="68"/>
  <c r="N141" i="68"/>
  <c r="AE131" i="68"/>
  <c r="F131" i="68" s="1"/>
  <c r="AE132" i="68"/>
  <c r="M40" i="66" l="1"/>
  <c r="N37" i="66"/>
  <c r="N32" i="66" s="1"/>
  <c r="O38" i="66"/>
  <c r="V40" i="66"/>
  <c r="P32" i="66"/>
  <c r="W157" i="68"/>
  <c r="AB145" i="68"/>
  <c r="AR56" i="68"/>
  <c r="AQ56" i="68"/>
  <c r="AO56" i="68"/>
  <c r="AN56" i="68"/>
  <c r="AM56" i="68"/>
  <c r="AK56" i="68"/>
  <c r="AJ56" i="68"/>
  <c r="AI56" i="68"/>
  <c r="AH56" i="68"/>
  <c r="AG56" i="68"/>
  <c r="AF56" i="68"/>
  <c r="AE56" i="68"/>
  <c r="AB56" i="68"/>
  <c r="AA56" i="68"/>
  <c r="Z56" i="68"/>
  <c r="Y56" i="68"/>
  <c r="W56" i="68"/>
  <c r="T56" i="68"/>
  <c r="R56" i="68"/>
  <c r="Q56" i="68"/>
  <c r="P56" i="68"/>
  <c r="O56" i="68"/>
  <c r="O37" i="66" l="1"/>
  <c r="M32" i="66"/>
  <c r="V32" i="66"/>
  <c r="AL56" i="68"/>
  <c r="M56" i="68"/>
  <c r="X56" i="68"/>
  <c r="AE18" i="68"/>
  <c r="AB18" i="68"/>
  <c r="AA18" i="68"/>
  <c r="Z18" i="68"/>
  <c r="Y18" i="68"/>
  <c r="X18" i="68"/>
  <c r="W18" i="68"/>
  <c r="T18" i="68"/>
  <c r="R18" i="68"/>
  <c r="P18" i="68"/>
  <c r="O18" i="68"/>
  <c r="N18" i="68"/>
  <c r="AL18" i="68" l="1"/>
  <c r="M18" i="68" s="1"/>
  <c r="Q18" i="68" s="1"/>
  <c r="AE247" i="94" l="1"/>
  <c r="AD247" i="94"/>
  <c r="AC247" i="94"/>
  <c r="AB247" i="94"/>
  <c r="AA247" i="94"/>
  <c r="Z247" i="94"/>
  <c r="X247" i="94"/>
  <c r="W247" i="94"/>
  <c r="V247" i="94"/>
  <c r="U247" i="94"/>
  <c r="T247" i="94"/>
  <c r="S247" i="94"/>
  <c r="R247" i="94"/>
  <c r="N247" i="94"/>
  <c r="AE244" i="94"/>
  <c r="AD244" i="94"/>
  <c r="AC244" i="94"/>
  <c r="AB244" i="94"/>
  <c r="AA244" i="94"/>
  <c r="Z244" i="94"/>
  <c r="X244" i="94"/>
  <c r="W244" i="94"/>
  <c r="V244" i="94"/>
  <c r="U244" i="94"/>
  <c r="T244" i="94"/>
  <c r="S244" i="94"/>
  <c r="R244" i="94"/>
  <c r="N244" i="94"/>
  <c r="N232" i="94"/>
  <c r="N231" i="94" s="1"/>
  <c r="AE231" i="94"/>
  <c r="AD231" i="94"/>
  <c r="AC231" i="94"/>
  <c r="AB231" i="94"/>
  <c r="AA231" i="94"/>
  <c r="Z231" i="94"/>
  <c r="X231" i="94"/>
  <c r="W231" i="94"/>
  <c r="V231" i="94"/>
  <c r="U231" i="94"/>
  <c r="T231" i="94"/>
  <c r="S231" i="94"/>
  <c r="R231" i="94"/>
  <c r="AE224" i="94"/>
  <c r="AE223" i="94" s="1"/>
  <c r="AD224" i="94"/>
  <c r="AD223" i="94" s="1"/>
  <c r="AC224" i="94"/>
  <c r="AC223" i="94" s="1"/>
  <c r="AB224" i="94"/>
  <c r="AB223" i="94" s="1"/>
  <c r="AA224" i="94"/>
  <c r="AA223" i="94" s="1"/>
  <c r="Z224" i="94"/>
  <c r="Z223" i="94" s="1"/>
  <c r="X224" i="94"/>
  <c r="X223" i="94" s="1"/>
  <c r="W224" i="94"/>
  <c r="W223" i="94" s="1"/>
  <c r="V224" i="94"/>
  <c r="V223" i="94" s="1"/>
  <c r="U224" i="94"/>
  <c r="U223" i="94" s="1"/>
  <c r="T224" i="94"/>
  <c r="T223" i="94" s="1"/>
  <c r="S224" i="94"/>
  <c r="R224" i="94"/>
  <c r="R223" i="94" s="1"/>
  <c r="N224" i="94"/>
  <c r="N223" i="94" s="1"/>
  <c r="AE219" i="94"/>
  <c r="AD219" i="94"/>
  <c r="AC219" i="94"/>
  <c r="AB219" i="94"/>
  <c r="AA219" i="94"/>
  <c r="Z219" i="94"/>
  <c r="X219" i="94"/>
  <c r="W219" i="94"/>
  <c r="V219" i="94"/>
  <c r="U219" i="94"/>
  <c r="T219" i="94"/>
  <c r="S219" i="94"/>
  <c r="R219" i="94"/>
  <c r="N219" i="94"/>
  <c r="AE204" i="94"/>
  <c r="AD204" i="94"/>
  <c r="AC204" i="94"/>
  <c r="AB204" i="94"/>
  <c r="AA204" i="94"/>
  <c r="Z204" i="94"/>
  <c r="X204" i="94"/>
  <c r="W204" i="94"/>
  <c r="V204" i="94"/>
  <c r="U204" i="94"/>
  <c r="T204" i="94"/>
  <c r="S204" i="94"/>
  <c r="R204" i="94"/>
  <c r="N204" i="94"/>
  <c r="AE194" i="94"/>
  <c r="AD194" i="94"/>
  <c r="AC194" i="94"/>
  <c r="AB194" i="94"/>
  <c r="AA194" i="94"/>
  <c r="Z194" i="94"/>
  <c r="X194" i="94"/>
  <c r="W194" i="94"/>
  <c r="V194" i="94"/>
  <c r="U194" i="94"/>
  <c r="T194" i="94"/>
  <c r="S194" i="94"/>
  <c r="R194" i="94"/>
  <c r="N194" i="94"/>
  <c r="AE178" i="94"/>
  <c r="AD178" i="94"/>
  <c r="AC178" i="94"/>
  <c r="AB178" i="94"/>
  <c r="AA178" i="94"/>
  <c r="Z178" i="94"/>
  <c r="X178" i="94"/>
  <c r="W178" i="94"/>
  <c r="V178" i="94"/>
  <c r="U178" i="94"/>
  <c r="T178" i="94"/>
  <c r="S178" i="94"/>
  <c r="R178" i="94"/>
  <c r="N178" i="94"/>
  <c r="AE168" i="94"/>
  <c r="AD168" i="94"/>
  <c r="AC168" i="94"/>
  <c r="AB168" i="94"/>
  <c r="AA168" i="94"/>
  <c r="Z168" i="94"/>
  <c r="X168" i="94"/>
  <c r="W168" i="94"/>
  <c r="V168" i="94"/>
  <c r="U168" i="94"/>
  <c r="T168" i="94"/>
  <c r="S168" i="94"/>
  <c r="R168" i="94"/>
  <c r="N168" i="94"/>
  <c r="AE160" i="94"/>
  <c r="AD160" i="94"/>
  <c r="AC160" i="94"/>
  <c r="AB160" i="94"/>
  <c r="AA160" i="94"/>
  <c r="Z160" i="94"/>
  <c r="X160" i="94"/>
  <c r="W160" i="94"/>
  <c r="V160" i="94"/>
  <c r="U160" i="94"/>
  <c r="T160" i="94"/>
  <c r="S160" i="94"/>
  <c r="R160" i="94"/>
  <c r="N160" i="94"/>
  <c r="AE156" i="94"/>
  <c r="AD156" i="94"/>
  <c r="AC156" i="94"/>
  <c r="AB156" i="94"/>
  <c r="AA156" i="94"/>
  <c r="Z156" i="94"/>
  <c r="X156" i="94"/>
  <c r="W156" i="94"/>
  <c r="V156" i="94"/>
  <c r="U156" i="94"/>
  <c r="T156" i="94"/>
  <c r="S156" i="94"/>
  <c r="R156" i="94"/>
  <c r="N156" i="94"/>
  <c r="P153" i="94"/>
  <c r="P150" i="94" s="1"/>
  <c r="Q150" i="94"/>
  <c r="Q119" i="94" s="1"/>
  <c r="AE150" i="94"/>
  <c r="AD150" i="94"/>
  <c r="AC150" i="94"/>
  <c r="AB150" i="94"/>
  <c r="AA150" i="94"/>
  <c r="Z150" i="94"/>
  <c r="X150" i="94"/>
  <c r="W150" i="94"/>
  <c r="V150" i="94"/>
  <c r="T150" i="94"/>
  <c r="S150" i="94"/>
  <c r="R150" i="94"/>
  <c r="N150" i="94"/>
  <c r="AE146" i="94"/>
  <c r="AD146" i="94"/>
  <c r="AC146" i="94"/>
  <c r="AB146" i="94"/>
  <c r="AA146" i="94"/>
  <c r="Z146" i="94"/>
  <c r="X146" i="94"/>
  <c r="W146" i="94"/>
  <c r="V146" i="94"/>
  <c r="U146" i="94"/>
  <c r="T146" i="94"/>
  <c r="S146" i="94"/>
  <c r="R146" i="94"/>
  <c r="N146" i="94"/>
  <c r="AE143" i="94"/>
  <c r="AD143" i="94"/>
  <c r="AC143" i="94"/>
  <c r="AA143" i="94"/>
  <c r="Z143" i="94"/>
  <c r="X143" i="94"/>
  <c r="W143" i="94"/>
  <c r="V143" i="94"/>
  <c r="U143" i="94"/>
  <c r="T143" i="94"/>
  <c r="S143" i="94"/>
  <c r="R143" i="94"/>
  <c r="N143" i="94"/>
  <c r="AB143" i="94"/>
  <c r="AE130" i="94"/>
  <c r="AD130" i="94"/>
  <c r="AC130" i="94"/>
  <c r="AB130" i="94"/>
  <c r="AA130" i="94"/>
  <c r="Z130" i="94"/>
  <c r="X130" i="94"/>
  <c r="W130" i="94"/>
  <c r="V130" i="94"/>
  <c r="U130" i="94"/>
  <c r="T130" i="94"/>
  <c r="S130" i="94"/>
  <c r="R130" i="94"/>
  <c r="N130" i="94"/>
  <c r="AE128" i="94"/>
  <c r="AD128" i="94"/>
  <c r="AC128" i="94"/>
  <c r="AB128" i="94"/>
  <c r="AA128" i="94"/>
  <c r="Z128" i="94"/>
  <c r="X128" i="94"/>
  <c r="W128" i="94"/>
  <c r="V128" i="94"/>
  <c r="U128" i="94"/>
  <c r="T128" i="94"/>
  <c r="S128" i="94"/>
  <c r="AE126" i="94"/>
  <c r="AD126" i="94"/>
  <c r="AC126" i="94"/>
  <c r="AB126" i="94"/>
  <c r="AA126" i="94"/>
  <c r="Z126" i="94"/>
  <c r="X126" i="94"/>
  <c r="W126" i="94"/>
  <c r="V126" i="94"/>
  <c r="U126" i="94"/>
  <c r="T126" i="94"/>
  <c r="S126" i="94"/>
  <c r="AE121" i="94"/>
  <c r="AD121" i="94"/>
  <c r="AC121" i="94"/>
  <c r="AB121" i="94"/>
  <c r="AA121" i="94"/>
  <c r="Z121" i="94"/>
  <c r="X121" i="94"/>
  <c r="W121" i="94"/>
  <c r="V121" i="94"/>
  <c r="U121" i="94"/>
  <c r="S121" i="94"/>
  <c r="R121" i="94"/>
  <c r="T121" i="94"/>
  <c r="R118" i="94"/>
  <c r="S106" i="94"/>
  <c r="R116" i="94"/>
  <c r="AH115" i="94"/>
  <c r="R115" i="94"/>
  <c r="AH114" i="94"/>
  <c r="R114" i="94"/>
  <c r="AH113" i="94"/>
  <c r="R113" i="94"/>
  <c r="AH112" i="94"/>
  <c r="R112" i="94"/>
  <c r="AH111" i="94"/>
  <c r="R111" i="94"/>
  <c r="AH110" i="94"/>
  <c r="R110" i="94"/>
  <c r="AH109" i="94"/>
  <c r="R109" i="94"/>
  <c r="AH108" i="94"/>
  <c r="R108" i="94"/>
  <c r="AH107" i="94"/>
  <c r="R107" i="94"/>
  <c r="AE106" i="94"/>
  <c r="AD106" i="94"/>
  <c r="AC106" i="94"/>
  <c r="AB106" i="94"/>
  <c r="AA106" i="94"/>
  <c r="Z106" i="94"/>
  <c r="X106" i="94"/>
  <c r="W106" i="94"/>
  <c r="V106" i="94"/>
  <c r="U106" i="94"/>
  <c r="T106" i="94"/>
  <c r="N106" i="94"/>
  <c r="R105" i="94"/>
  <c r="R104" i="94"/>
  <c r="R103" i="94"/>
  <c r="AE102" i="94"/>
  <c r="AD102" i="94"/>
  <c r="AC102" i="94"/>
  <c r="AB102" i="94"/>
  <c r="AA102" i="94"/>
  <c r="Z102" i="94"/>
  <c r="X102" i="94"/>
  <c r="W102" i="94"/>
  <c r="V102" i="94"/>
  <c r="U102" i="94"/>
  <c r="T102" i="94"/>
  <c r="S102" i="94"/>
  <c r="N102" i="94"/>
  <c r="R101" i="94"/>
  <c r="R100" i="94"/>
  <c r="R99" i="94"/>
  <c r="R98" i="94"/>
  <c r="R97" i="94"/>
  <c r="AE96" i="94"/>
  <c r="AD96" i="94"/>
  <c r="AC96" i="94"/>
  <c r="AB96" i="94"/>
  <c r="AA96" i="94"/>
  <c r="Z96" i="94"/>
  <c r="X96" i="94"/>
  <c r="W96" i="94"/>
  <c r="V96" i="94"/>
  <c r="U96" i="94"/>
  <c r="T96" i="94"/>
  <c r="S96" i="94"/>
  <c r="N96" i="94"/>
  <c r="R94" i="94"/>
  <c r="R93" i="94"/>
  <c r="R92" i="94"/>
  <c r="R91" i="94"/>
  <c r="AE90" i="94"/>
  <c r="AD90" i="94"/>
  <c r="AC90" i="94"/>
  <c r="AB90" i="94"/>
  <c r="AA90" i="94"/>
  <c r="Z90" i="94"/>
  <c r="X90" i="94"/>
  <c r="W90" i="94"/>
  <c r="V90" i="94"/>
  <c r="U90" i="94"/>
  <c r="T90" i="94"/>
  <c r="S90" i="94"/>
  <c r="N90" i="94"/>
  <c r="R89" i="94"/>
  <c r="R88" i="94"/>
  <c r="R87" i="94"/>
  <c r="R86" i="94"/>
  <c r="AE85" i="94"/>
  <c r="AD85" i="94"/>
  <c r="AC85" i="94"/>
  <c r="AB85" i="94"/>
  <c r="AA85" i="94"/>
  <c r="Z85" i="94"/>
  <c r="X85" i="94"/>
  <c r="W85" i="94"/>
  <c r="V85" i="94"/>
  <c r="U85" i="94"/>
  <c r="T85" i="94"/>
  <c r="S85" i="94"/>
  <c r="N85" i="94"/>
  <c r="AE73" i="94"/>
  <c r="AD73" i="94"/>
  <c r="AC73" i="94"/>
  <c r="AB73" i="94"/>
  <c r="AA73" i="94"/>
  <c r="Z73" i="94"/>
  <c r="X73" i="94"/>
  <c r="W73" i="94"/>
  <c r="V73" i="94"/>
  <c r="U73" i="94"/>
  <c r="T73" i="94"/>
  <c r="S73" i="94"/>
  <c r="R73" i="94"/>
  <c r="N73" i="94"/>
  <c r="AE62" i="94"/>
  <c r="AD62" i="94"/>
  <c r="AC62" i="94"/>
  <c r="AB62" i="94"/>
  <c r="AA62" i="94"/>
  <c r="Z62" i="94"/>
  <c r="X62" i="94"/>
  <c r="W62" i="94"/>
  <c r="V62" i="94"/>
  <c r="U62" i="94"/>
  <c r="T62" i="94"/>
  <c r="S62" i="94"/>
  <c r="R62" i="94"/>
  <c r="N62" i="94"/>
  <c r="AE51" i="94"/>
  <c r="AD51" i="94"/>
  <c r="AC51" i="94"/>
  <c r="AB51" i="94"/>
  <c r="AA51" i="94"/>
  <c r="Z51" i="94"/>
  <c r="X51" i="94"/>
  <c r="W51" i="94"/>
  <c r="V51" i="94"/>
  <c r="U51" i="94"/>
  <c r="T51" i="94"/>
  <c r="S51" i="94"/>
  <c r="R51" i="94"/>
  <c r="N51" i="94"/>
  <c r="AE37" i="94"/>
  <c r="AD37" i="94"/>
  <c r="AC37" i="94"/>
  <c r="AB37" i="94"/>
  <c r="AA37" i="94"/>
  <c r="Z37" i="94"/>
  <c r="X37" i="94"/>
  <c r="W37" i="94"/>
  <c r="V37" i="94"/>
  <c r="U37" i="94"/>
  <c r="T37" i="94"/>
  <c r="S37" i="94"/>
  <c r="R37" i="94"/>
  <c r="N37" i="94"/>
  <c r="AE26" i="94"/>
  <c r="AD26" i="94"/>
  <c r="AC26" i="94"/>
  <c r="AB26" i="94"/>
  <c r="AA26" i="94"/>
  <c r="Z26" i="94"/>
  <c r="X26" i="94"/>
  <c r="W26" i="94"/>
  <c r="V26" i="94"/>
  <c r="U26" i="94"/>
  <c r="T26" i="94"/>
  <c r="S26" i="94"/>
  <c r="R26" i="94"/>
  <c r="N26" i="94"/>
  <c r="AE15" i="94"/>
  <c r="AD15" i="94"/>
  <c r="AC15" i="94"/>
  <c r="AB15" i="94"/>
  <c r="AA15" i="94"/>
  <c r="Z15" i="94"/>
  <c r="X15" i="94"/>
  <c r="W15" i="94"/>
  <c r="V15" i="94"/>
  <c r="U15" i="94"/>
  <c r="T15" i="94"/>
  <c r="S15" i="94"/>
  <c r="R15" i="94"/>
  <c r="N15" i="94"/>
  <c r="AE6" i="94"/>
  <c r="AD6" i="94"/>
  <c r="AC6" i="94"/>
  <c r="AB6" i="94"/>
  <c r="AA6" i="94"/>
  <c r="Z6" i="94"/>
  <c r="X6" i="94"/>
  <c r="W6" i="94"/>
  <c r="U6" i="94"/>
  <c r="T6" i="94"/>
  <c r="S6" i="94"/>
  <c r="R6" i="94"/>
  <c r="N6" i="94"/>
  <c r="V6" i="94"/>
  <c r="M268" i="92"/>
  <c r="M267" i="92"/>
  <c r="M266" i="92"/>
  <c r="M265" i="92"/>
  <c r="M264" i="92"/>
  <c r="M263" i="92"/>
  <c r="M262" i="92"/>
  <c r="AB261" i="92"/>
  <c r="AA261" i="92"/>
  <c r="Z261" i="92"/>
  <c r="Y261" i="92"/>
  <c r="X261" i="92"/>
  <c r="W261" i="92"/>
  <c r="U261" i="92"/>
  <c r="T261" i="92"/>
  <c r="S261" i="92"/>
  <c r="R261" i="92"/>
  <c r="Q261" i="92"/>
  <c r="P261" i="92"/>
  <c r="M260" i="92"/>
  <c r="M259" i="92"/>
  <c r="AB258" i="92"/>
  <c r="AA258" i="92"/>
  <c r="Z258" i="92"/>
  <c r="Y258" i="92"/>
  <c r="X258" i="92"/>
  <c r="W258" i="92"/>
  <c r="U258" i="92"/>
  <c r="T258" i="92"/>
  <c r="S258" i="92"/>
  <c r="R258" i="92"/>
  <c r="Q258" i="92"/>
  <c r="P258" i="92"/>
  <c r="M257" i="92"/>
  <c r="M256" i="92"/>
  <c r="M255" i="92"/>
  <c r="M254" i="92"/>
  <c r="M253" i="92"/>
  <c r="M252" i="92"/>
  <c r="M251" i="92"/>
  <c r="M250" i="92"/>
  <c r="M249" i="92"/>
  <c r="M248" i="92"/>
  <c r="M247" i="92"/>
  <c r="M246" i="92"/>
  <c r="AB245" i="92"/>
  <c r="AA245" i="92"/>
  <c r="Z245" i="92"/>
  <c r="Y245" i="92"/>
  <c r="X245" i="92"/>
  <c r="W245" i="92"/>
  <c r="U245" i="92"/>
  <c r="T245" i="92"/>
  <c r="S245" i="92"/>
  <c r="R245" i="92"/>
  <c r="Q245" i="92"/>
  <c r="P245" i="92"/>
  <c r="M244" i="92"/>
  <c r="M243" i="92"/>
  <c r="M242" i="92"/>
  <c r="AB241" i="92"/>
  <c r="AA241" i="92"/>
  <c r="Z241" i="92"/>
  <c r="Y241" i="92"/>
  <c r="X241" i="92"/>
  <c r="W241" i="92"/>
  <c r="U241" i="92"/>
  <c r="T241" i="92"/>
  <c r="S241" i="92"/>
  <c r="R241" i="92"/>
  <c r="Q241" i="92"/>
  <c r="P241" i="92"/>
  <c r="M238" i="92"/>
  <c r="M237" i="92"/>
  <c r="M236" i="92"/>
  <c r="M235" i="92"/>
  <c r="M234" i="92"/>
  <c r="M233" i="92"/>
  <c r="M232" i="92"/>
  <c r="M231" i="92"/>
  <c r="M230" i="92"/>
  <c r="M229" i="92"/>
  <c r="AB228" i="92"/>
  <c r="AA228" i="92"/>
  <c r="Z228" i="92"/>
  <c r="Y228" i="92"/>
  <c r="X228" i="92"/>
  <c r="W228" i="92"/>
  <c r="U228" i="92"/>
  <c r="T228" i="92"/>
  <c r="S228" i="92"/>
  <c r="R228" i="92"/>
  <c r="Q228" i="92"/>
  <c r="P228" i="92"/>
  <c r="M227" i="92"/>
  <c r="M226" i="92"/>
  <c r="M225" i="92"/>
  <c r="M224" i="92"/>
  <c r="M223" i="92"/>
  <c r="M222" i="92"/>
  <c r="M221" i="92"/>
  <c r="M220" i="92"/>
  <c r="M219" i="92"/>
  <c r="M218" i="92"/>
  <c r="M217" i="92"/>
  <c r="M216" i="92"/>
  <c r="M215" i="92"/>
  <c r="AB214" i="92"/>
  <c r="AA214" i="92"/>
  <c r="Z214" i="92"/>
  <c r="Y214" i="92"/>
  <c r="X214" i="92"/>
  <c r="W214" i="92"/>
  <c r="U214" i="92"/>
  <c r="T214" i="92"/>
  <c r="S214" i="92"/>
  <c r="R214" i="92"/>
  <c r="Q214" i="92"/>
  <c r="P214" i="92"/>
  <c r="M213" i="92"/>
  <c r="M212" i="92"/>
  <c r="AB211" i="92"/>
  <c r="AA211" i="92"/>
  <c r="Z211" i="92"/>
  <c r="Y211" i="92"/>
  <c r="X211" i="92"/>
  <c r="W211" i="92"/>
  <c r="U211" i="92"/>
  <c r="T211" i="92"/>
  <c r="S211" i="92"/>
  <c r="R211" i="92"/>
  <c r="Q211" i="92"/>
  <c r="P211" i="92"/>
  <c r="M210" i="92"/>
  <c r="M209" i="92"/>
  <c r="M208" i="92"/>
  <c r="M207" i="92"/>
  <c r="M206" i="92"/>
  <c r="M205" i="92"/>
  <c r="M204" i="92"/>
  <c r="M203" i="92"/>
  <c r="M202" i="92"/>
  <c r="M201" i="92"/>
  <c r="AB200" i="92"/>
  <c r="AA200" i="92"/>
  <c r="Z200" i="92"/>
  <c r="Y200" i="92"/>
  <c r="X200" i="92"/>
  <c r="W200" i="92"/>
  <c r="U200" i="92"/>
  <c r="T200" i="92"/>
  <c r="S200" i="92"/>
  <c r="R200" i="92"/>
  <c r="Q200" i="92"/>
  <c r="P200" i="92"/>
  <c r="M199" i="92"/>
  <c r="M198" i="92"/>
  <c r="M197" i="92"/>
  <c r="M196" i="92"/>
  <c r="M195" i="92"/>
  <c r="M194" i="92"/>
  <c r="M193" i="92"/>
  <c r="M192" i="92"/>
  <c r="M191" i="92"/>
  <c r="M190" i="92"/>
  <c r="AB189" i="92"/>
  <c r="AA189" i="92"/>
  <c r="Z189" i="92"/>
  <c r="Y189" i="92"/>
  <c r="X189" i="92"/>
  <c r="W189" i="92"/>
  <c r="U189" i="92"/>
  <c r="T189" i="92"/>
  <c r="S189" i="92"/>
  <c r="R189" i="92"/>
  <c r="Q189" i="92"/>
  <c r="P189" i="92"/>
  <c r="M188" i="92"/>
  <c r="M187" i="92"/>
  <c r="M186" i="92"/>
  <c r="M185" i="92"/>
  <c r="M184" i="92"/>
  <c r="M183" i="92"/>
  <c r="M182" i="92"/>
  <c r="M181" i="92"/>
  <c r="M180" i="92"/>
  <c r="M179" i="92"/>
  <c r="AB178" i="92"/>
  <c r="AA178" i="92"/>
  <c r="Z178" i="92"/>
  <c r="Y178" i="92"/>
  <c r="X178" i="92"/>
  <c r="W178" i="92"/>
  <c r="U178" i="92"/>
  <c r="T178" i="92"/>
  <c r="S178" i="92"/>
  <c r="R178" i="92"/>
  <c r="Q178" i="92"/>
  <c r="P178" i="92"/>
  <c r="M177" i="92"/>
  <c r="M175" i="92"/>
  <c r="M174" i="92"/>
  <c r="M173" i="92"/>
  <c r="M172" i="92"/>
  <c r="AB171" i="92"/>
  <c r="AA171" i="92"/>
  <c r="Z171" i="92"/>
  <c r="Y171" i="92"/>
  <c r="X171" i="92"/>
  <c r="W171" i="92"/>
  <c r="U171" i="92"/>
  <c r="T171" i="92"/>
  <c r="S171" i="92"/>
  <c r="R171" i="92"/>
  <c r="Q171" i="92"/>
  <c r="P171" i="92"/>
  <c r="M169" i="92"/>
  <c r="M168" i="92"/>
  <c r="M166" i="92"/>
  <c r="M165" i="92"/>
  <c r="M164" i="92"/>
  <c r="AB163" i="92"/>
  <c r="AB161" i="92" s="1"/>
  <c r="AA163" i="92"/>
  <c r="AA161" i="92" s="1"/>
  <c r="Z163" i="92"/>
  <c r="Z161" i="92" s="1"/>
  <c r="Y163" i="92"/>
  <c r="Y161" i="92" s="1"/>
  <c r="X163" i="92"/>
  <c r="X161" i="92" s="1"/>
  <c r="W163" i="92"/>
  <c r="W161" i="92" s="1"/>
  <c r="U163" i="92"/>
  <c r="U161" i="92" s="1"/>
  <c r="T163" i="92"/>
  <c r="T161" i="92" s="1"/>
  <c r="S163" i="92"/>
  <c r="S161" i="92" s="1"/>
  <c r="R163" i="92"/>
  <c r="R161" i="92" s="1"/>
  <c r="Q163" i="92"/>
  <c r="Q161" i="92" s="1"/>
  <c r="P163" i="92"/>
  <c r="M162" i="92"/>
  <c r="M160" i="92"/>
  <c r="M159" i="92"/>
  <c r="M158" i="92"/>
  <c r="M157" i="92"/>
  <c r="M156" i="92"/>
  <c r="M155" i="92"/>
  <c r="M154" i="92"/>
  <c r="M153" i="92"/>
  <c r="M152" i="92"/>
  <c r="M151" i="92"/>
  <c r="M150" i="92"/>
  <c r="AB149" i="92"/>
  <c r="AA149" i="92"/>
  <c r="Z149" i="92"/>
  <c r="Y149" i="92"/>
  <c r="X149" i="92"/>
  <c r="W149" i="92"/>
  <c r="U149" i="92"/>
  <c r="T149" i="92"/>
  <c r="S149" i="92"/>
  <c r="R149" i="92"/>
  <c r="Q149" i="92"/>
  <c r="P149" i="92"/>
  <c r="M148" i="92"/>
  <c r="M147" i="92"/>
  <c r="M146" i="92"/>
  <c r="M145" i="92"/>
  <c r="M144" i="92"/>
  <c r="M143" i="92"/>
  <c r="M142" i="92"/>
  <c r="M141" i="92"/>
  <c r="M140" i="92"/>
  <c r="M139" i="92"/>
  <c r="M138" i="92"/>
  <c r="M137" i="92"/>
  <c r="M136" i="92"/>
  <c r="M135" i="92"/>
  <c r="AB134" i="92"/>
  <c r="AA134" i="92"/>
  <c r="Z134" i="92"/>
  <c r="Y134" i="92"/>
  <c r="X134" i="92"/>
  <c r="W134" i="92"/>
  <c r="U134" i="92"/>
  <c r="T134" i="92"/>
  <c r="S134" i="92"/>
  <c r="R134" i="92"/>
  <c r="Q134" i="92"/>
  <c r="P134" i="92"/>
  <c r="M133" i="92"/>
  <c r="M132" i="92"/>
  <c r="AB131" i="92"/>
  <c r="AA131" i="92"/>
  <c r="Z131" i="92"/>
  <c r="Y131" i="92"/>
  <c r="X131" i="92"/>
  <c r="W131" i="92"/>
  <c r="U131" i="92"/>
  <c r="T131" i="92"/>
  <c r="S131" i="92"/>
  <c r="R131" i="92"/>
  <c r="Q131" i="92"/>
  <c r="P131" i="92"/>
  <c r="M130" i="92"/>
  <c r="M129" i="92"/>
  <c r="M128" i="92"/>
  <c r="M127" i="92"/>
  <c r="M126" i="92"/>
  <c r="M125" i="92"/>
  <c r="M124" i="92"/>
  <c r="M123" i="92"/>
  <c r="M122" i="92"/>
  <c r="M121" i="92"/>
  <c r="AB120" i="92"/>
  <c r="AA120" i="92"/>
  <c r="Z120" i="92"/>
  <c r="Y120" i="92"/>
  <c r="X120" i="92"/>
  <c r="W120" i="92"/>
  <c r="U120" i="92"/>
  <c r="T120" i="92"/>
  <c r="S120" i="92"/>
  <c r="R120" i="92"/>
  <c r="Q120" i="92"/>
  <c r="P120" i="92"/>
  <c r="M119" i="92"/>
  <c r="M118" i="92"/>
  <c r="M117" i="92"/>
  <c r="M116" i="92"/>
  <c r="M115" i="92"/>
  <c r="M114" i="92"/>
  <c r="M113" i="92"/>
  <c r="M112" i="92"/>
  <c r="M111" i="92"/>
  <c r="M110" i="92"/>
  <c r="AB109" i="92"/>
  <c r="AA109" i="92"/>
  <c r="Z109" i="92"/>
  <c r="Y109" i="92"/>
  <c r="X109" i="92"/>
  <c r="W109" i="92"/>
  <c r="U109" i="92"/>
  <c r="T109" i="92"/>
  <c r="S109" i="92"/>
  <c r="R109" i="92"/>
  <c r="Q109" i="92"/>
  <c r="P109" i="92"/>
  <c r="M108" i="92"/>
  <c r="M107" i="92"/>
  <c r="M106" i="92"/>
  <c r="M105" i="92"/>
  <c r="M104" i="92"/>
  <c r="M103" i="92"/>
  <c r="M102" i="92"/>
  <c r="M101" i="92"/>
  <c r="M100" i="92"/>
  <c r="M99" i="92"/>
  <c r="AB98" i="92"/>
  <c r="AA98" i="92"/>
  <c r="Z98" i="92"/>
  <c r="Y98" i="92"/>
  <c r="X98" i="92"/>
  <c r="W98" i="92"/>
  <c r="U98" i="92"/>
  <c r="T98" i="92"/>
  <c r="S98" i="92"/>
  <c r="R98" i="92"/>
  <c r="Q98" i="92"/>
  <c r="P98" i="92"/>
  <c r="M97" i="92"/>
  <c r="M96" i="92"/>
  <c r="M95" i="92"/>
  <c r="M94" i="92"/>
  <c r="AB93" i="92"/>
  <c r="AA93" i="92"/>
  <c r="Z93" i="92"/>
  <c r="Y93" i="92"/>
  <c r="X93" i="92"/>
  <c r="W93" i="92"/>
  <c r="U93" i="92"/>
  <c r="T93" i="92"/>
  <c r="S93" i="92"/>
  <c r="R93" i="92"/>
  <c r="Q93" i="92"/>
  <c r="P93" i="92"/>
  <c r="M92" i="92"/>
  <c r="M91" i="92"/>
  <c r="AB90" i="92"/>
  <c r="AA90" i="92"/>
  <c r="Z90" i="92"/>
  <c r="Y90" i="92"/>
  <c r="X90" i="92"/>
  <c r="W90" i="92"/>
  <c r="U90" i="92"/>
  <c r="T90" i="92"/>
  <c r="S90" i="92"/>
  <c r="R90" i="92"/>
  <c r="Q90" i="92"/>
  <c r="P90" i="92"/>
  <c r="M88" i="92"/>
  <c r="M87" i="92"/>
  <c r="M86" i="92"/>
  <c r="M85" i="92"/>
  <c r="AB84" i="92"/>
  <c r="AA84" i="92"/>
  <c r="Z84" i="92"/>
  <c r="Y84" i="92"/>
  <c r="X84" i="92"/>
  <c r="W84" i="92"/>
  <c r="U84" i="92"/>
  <c r="T84" i="92"/>
  <c r="S84" i="92"/>
  <c r="R84" i="92"/>
  <c r="Q84" i="92"/>
  <c r="P84" i="92"/>
  <c r="M83" i="92"/>
  <c r="M82" i="92"/>
  <c r="M81" i="92"/>
  <c r="AB80" i="92"/>
  <c r="AA80" i="92"/>
  <c r="Z80" i="92"/>
  <c r="Y80" i="92"/>
  <c r="X80" i="92"/>
  <c r="W80" i="92"/>
  <c r="U80" i="92"/>
  <c r="T80" i="92"/>
  <c r="S80" i="92"/>
  <c r="R80" i="92"/>
  <c r="Q80" i="92"/>
  <c r="P80" i="92"/>
  <c r="M79" i="92"/>
  <c r="M78" i="92"/>
  <c r="M77" i="92"/>
  <c r="M76" i="92"/>
  <c r="M75" i="92"/>
  <c r="M74" i="92"/>
  <c r="AB67" i="92"/>
  <c r="AA67" i="92"/>
  <c r="Z67" i="92"/>
  <c r="Y67" i="92"/>
  <c r="X67" i="92"/>
  <c r="W67" i="92"/>
  <c r="U67" i="92"/>
  <c r="T67" i="92"/>
  <c r="S67" i="92"/>
  <c r="R67" i="92"/>
  <c r="Q67" i="92"/>
  <c r="P67" i="92"/>
  <c r="AB64" i="92"/>
  <c r="AA64" i="92"/>
  <c r="Z64" i="92"/>
  <c r="Y64" i="92"/>
  <c r="X64" i="92"/>
  <c r="W64" i="92"/>
  <c r="U64" i="92"/>
  <c r="T64" i="92"/>
  <c r="S64" i="92"/>
  <c r="R64" i="92"/>
  <c r="Q64" i="92"/>
  <c r="P64" i="92"/>
  <c r="M53" i="92"/>
  <c r="AB51" i="92"/>
  <c r="AB46" i="92" s="1"/>
  <c r="AA51" i="92"/>
  <c r="AA46" i="92" s="1"/>
  <c r="Z51" i="92"/>
  <c r="Z46" i="92" s="1"/>
  <c r="Y51" i="92"/>
  <c r="Y46" i="92" s="1"/>
  <c r="X51" i="92"/>
  <c r="X46" i="92" s="1"/>
  <c r="W51" i="92"/>
  <c r="W46" i="92" s="1"/>
  <c r="U51" i="92"/>
  <c r="U46" i="92" s="1"/>
  <c r="T51" i="92"/>
  <c r="T46" i="92" s="1"/>
  <c r="S51" i="92"/>
  <c r="R51" i="92"/>
  <c r="R46" i="92" s="1"/>
  <c r="Q51" i="92"/>
  <c r="Q46" i="92" s="1"/>
  <c r="P51" i="92"/>
  <c r="P46" i="92" s="1"/>
  <c r="M50" i="92"/>
  <c r="M48" i="92"/>
  <c r="M47" i="92"/>
  <c r="AB37" i="92"/>
  <c r="AA37" i="92"/>
  <c r="Z37" i="92"/>
  <c r="Y37" i="92"/>
  <c r="X37" i="92"/>
  <c r="W37" i="92"/>
  <c r="U37" i="92"/>
  <c r="T37" i="92"/>
  <c r="S37" i="92"/>
  <c r="R37" i="92"/>
  <c r="Q37" i="92"/>
  <c r="P37" i="92"/>
  <c r="M36" i="92"/>
  <c r="AB33" i="92"/>
  <c r="AA33" i="92"/>
  <c r="Z33" i="92"/>
  <c r="Y33" i="92"/>
  <c r="X33" i="92"/>
  <c r="W33" i="92"/>
  <c r="U33" i="92"/>
  <c r="T33" i="92"/>
  <c r="S33" i="92"/>
  <c r="R33" i="92"/>
  <c r="Q33" i="92"/>
  <c r="P33" i="92"/>
  <c r="AB24" i="92"/>
  <c r="AA24" i="92"/>
  <c r="Z24" i="92"/>
  <c r="Y24" i="92"/>
  <c r="X24" i="92"/>
  <c r="W24" i="92"/>
  <c r="U24" i="92"/>
  <c r="T24" i="92"/>
  <c r="S24" i="92"/>
  <c r="R24" i="92"/>
  <c r="Q24" i="92"/>
  <c r="P24" i="92"/>
  <c r="M21" i="92"/>
  <c r="AB20" i="92"/>
  <c r="AA20" i="92"/>
  <c r="Z20" i="92"/>
  <c r="Y20" i="92"/>
  <c r="X20" i="92"/>
  <c r="W20" i="92"/>
  <c r="U20" i="92"/>
  <c r="T20" i="92"/>
  <c r="S20" i="92"/>
  <c r="R20" i="92"/>
  <c r="Q20" i="92"/>
  <c r="P20" i="92"/>
  <c r="AB6" i="92"/>
  <c r="AA6" i="92"/>
  <c r="Z6" i="92"/>
  <c r="Y6" i="92"/>
  <c r="X6" i="92"/>
  <c r="W6" i="92"/>
  <c r="U6" i="92"/>
  <c r="T6" i="92"/>
  <c r="S6" i="92"/>
  <c r="R6" i="92"/>
  <c r="Q6" i="92"/>
  <c r="P6" i="92"/>
  <c r="M249" i="90"/>
  <c r="M248" i="90"/>
  <c r="M247" i="90"/>
  <c r="M246" i="90"/>
  <c r="M245" i="90"/>
  <c r="M244" i="90"/>
  <c r="M243" i="90"/>
  <c r="AC242" i="90"/>
  <c r="AB242" i="90"/>
  <c r="AA242" i="90"/>
  <c r="Z242" i="90"/>
  <c r="Y242" i="90"/>
  <c r="X242" i="90"/>
  <c r="V242" i="90"/>
  <c r="U242" i="90"/>
  <c r="T242" i="90"/>
  <c r="S242" i="90"/>
  <c r="R242" i="90"/>
  <c r="Q242" i="90"/>
  <c r="P242" i="90"/>
  <c r="N242" i="90"/>
  <c r="M241" i="90"/>
  <c r="M240" i="90"/>
  <c r="AC239" i="90"/>
  <c r="AB239" i="90"/>
  <c r="AA239" i="90"/>
  <c r="Z239" i="90"/>
  <c r="Y239" i="90"/>
  <c r="X239" i="90"/>
  <c r="V239" i="90"/>
  <c r="U239" i="90"/>
  <c r="T239" i="90"/>
  <c r="S239" i="90"/>
  <c r="R239" i="90"/>
  <c r="Q239" i="90"/>
  <c r="P239" i="90"/>
  <c r="N239" i="90"/>
  <c r="M238" i="90"/>
  <c r="M237" i="90"/>
  <c r="M233" i="90"/>
  <c r="M232" i="90"/>
  <c r="M231" i="90"/>
  <c r="M229" i="90" s="1"/>
  <c r="J17" i="89" s="1"/>
  <c r="P230" i="90"/>
  <c r="P229" i="90" s="1"/>
  <c r="AC229" i="90"/>
  <c r="AB229" i="90"/>
  <c r="AA229" i="90"/>
  <c r="Z229" i="90"/>
  <c r="Y229" i="90"/>
  <c r="X229" i="90"/>
  <c r="V229" i="90"/>
  <c r="U229" i="90"/>
  <c r="T229" i="90"/>
  <c r="S229" i="90"/>
  <c r="R229" i="90"/>
  <c r="Q229" i="90"/>
  <c r="N229" i="90"/>
  <c r="AC222" i="90"/>
  <c r="AC221" i="90" s="1"/>
  <c r="AB222" i="90"/>
  <c r="AB221" i="90" s="1"/>
  <c r="AA222" i="90"/>
  <c r="AA221" i="90" s="1"/>
  <c r="Z222" i="90"/>
  <c r="Z221" i="90" s="1"/>
  <c r="Y222" i="90"/>
  <c r="Y221" i="90" s="1"/>
  <c r="X222" i="90"/>
  <c r="X221" i="90" s="1"/>
  <c r="V222" i="90"/>
  <c r="U222" i="90"/>
  <c r="T222" i="90"/>
  <c r="T221" i="90" s="1"/>
  <c r="S222" i="90"/>
  <c r="S221" i="90" s="1"/>
  <c r="R222" i="90"/>
  <c r="R221" i="90" s="1"/>
  <c r="Q222" i="90"/>
  <c r="P222" i="90"/>
  <c r="N222" i="90"/>
  <c r="N221" i="90" s="1"/>
  <c r="V221" i="90"/>
  <c r="U221" i="90"/>
  <c r="AC217" i="90"/>
  <c r="AB217" i="90"/>
  <c r="AA217" i="90"/>
  <c r="Z217" i="90"/>
  <c r="Y217" i="90"/>
  <c r="X217" i="90"/>
  <c r="V217" i="90"/>
  <c r="U217" i="90"/>
  <c r="T217" i="90"/>
  <c r="S217" i="90"/>
  <c r="R217" i="90"/>
  <c r="Q217" i="90"/>
  <c r="P217" i="90"/>
  <c r="N217" i="90"/>
  <c r="AC203" i="90"/>
  <c r="AB203" i="90"/>
  <c r="AA203" i="90"/>
  <c r="Z203" i="90"/>
  <c r="Y203" i="90"/>
  <c r="X203" i="90"/>
  <c r="V203" i="90"/>
  <c r="U203" i="90"/>
  <c r="T203" i="90"/>
  <c r="S203" i="90"/>
  <c r="R203" i="90"/>
  <c r="Q203" i="90"/>
  <c r="P203" i="90"/>
  <c r="N203" i="90"/>
  <c r="AC193" i="90"/>
  <c r="AB193" i="90"/>
  <c r="AA193" i="90"/>
  <c r="Z193" i="90"/>
  <c r="Y193" i="90"/>
  <c r="X193" i="90"/>
  <c r="V193" i="90"/>
  <c r="U193" i="90"/>
  <c r="T193" i="90"/>
  <c r="S193" i="90"/>
  <c r="R193" i="90"/>
  <c r="Q193" i="90"/>
  <c r="P193" i="90"/>
  <c r="N193" i="90"/>
  <c r="T189" i="90"/>
  <c r="AC177" i="90"/>
  <c r="AB177" i="90"/>
  <c r="AA177" i="90"/>
  <c r="Z177" i="90"/>
  <c r="Y177" i="90"/>
  <c r="X177" i="90"/>
  <c r="V177" i="90"/>
  <c r="U177" i="90"/>
  <c r="T177" i="90"/>
  <c r="S177" i="90"/>
  <c r="R177" i="90"/>
  <c r="Q177" i="90"/>
  <c r="P177" i="90"/>
  <c r="N177" i="90"/>
  <c r="AC167" i="90"/>
  <c r="AB167" i="90"/>
  <c r="AA167" i="90"/>
  <c r="Z167" i="90"/>
  <c r="Y167" i="90"/>
  <c r="X167" i="90"/>
  <c r="V167" i="90"/>
  <c r="U167" i="90"/>
  <c r="T167" i="90"/>
  <c r="S167" i="90"/>
  <c r="R167" i="90"/>
  <c r="Q167" i="90"/>
  <c r="P167" i="90"/>
  <c r="N167" i="90"/>
  <c r="AC159" i="90"/>
  <c r="AB159" i="90"/>
  <c r="AA159" i="90"/>
  <c r="Z159" i="90"/>
  <c r="Y159" i="90"/>
  <c r="X159" i="90"/>
  <c r="V159" i="90"/>
  <c r="U159" i="90"/>
  <c r="T159" i="90"/>
  <c r="S159" i="90"/>
  <c r="R159" i="90"/>
  <c r="Q159" i="90"/>
  <c r="P159" i="90"/>
  <c r="N159" i="90"/>
  <c r="AC155" i="90"/>
  <c r="AB155" i="90"/>
  <c r="AA155" i="90"/>
  <c r="Z155" i="90"/>
  <c r="Y155" i="90"/>
  <c r="X155" i="90"/>
  <c r="V155" i="90"/>
  <c r="U155" i="90"/>
  <c r="T155" i="90"/>
  <c r="S155" i="90"/>
  <c r="R155" i="90"/>
  <c r="Q155" i="90"/>
  <c r="P155" i="90"/>
  <c r="N155" i="90"/>
  <c r="AC149" i="90"/>
  <c r="AB149" i="90"/>
  <c r="AA149" i="90"/>
  <c r="Z149" i="90"/>
  <c r="Y149" i="90"/>
  <c r="X149" i="90"/>
  <c r="V149" i="90"/>
  <c r="U149" i="90"/>
  <c r="T149" i="90"/>
  <c r="S149" i="90"/>
  <c r="R149" i="90"/>
  <c r="Q149" i="90"/>
  <c r="P149" i="90"/>
  <c r="N149" i="90"/>
  <c r="AC145" i="90"/>
  <c r="AB145" i="90"/>
  <c r="AA145" i="90"/>
  <c r="Z145" i="90"/>
  <c r="Y145" i="90"/>
  <c r="X145" i="90"/>
  <c r="V145" i="90"/>
  <c r="U145" i="90"/>
  <c r="T145" i="90"/>
  <c r="S145" i="90"/>
  <c r="R145" i="90"/>
  <c r="Q145" i="90"/>
  <c r="P145" i="90"/>
  <c r="N145" i="90"/>
  <c r="M143" i="90"/>
  <c r="M142" i="90"/>
  <c r="AC141" i="90"/>
  <c r="AC139" i="90" s="1"/>
  <c r="AB141" i="90"/>
  <c r="AB139" i="90" s="1"/>
  <c r="AA141" i="90"/>
  <c r="AA139" i="90" s="1"/>
  <c r="Z141" i="90"/>
  <c r="Z139" i="90" s="1"/>
  <c r="Y141" i="90"/>
  <c r="Y139" i="90" s="1"/>
  <c r="X141" i="90"/>
  <c r="X139" i="90" s="1"/>
  <c r="V141" i="90"/>
  <c r="U141" i="90"/>
  <c r="U139" i="90" s="1"/>
  <c r="T141" i="90"/>
  <c r="T139" i="90" s="1"/>
  <c r="S141" i="90"/>
  <c r="S139" i="90" s="1"/>
  <c r="R141" i="90"/>
  <c r="R139" i="90" s="1"/>
  <c r="Q141" i="90"/>
  <c r="P141" i="90"/>
  <c r="M138" i="90"/>
  <c r="M137" i="90"/>
  <c r="M136" i="90"/>
  <c r="M135" i="90"/>
  <c r="M134" i="90"/>
  <c r="M133" i="90"/>
  <c r="M132" i="90"/>
  <c r="M131" i="90"/>
  <c r="M130" i="90"/>
  <c r="M129" i="90"/>
  <c r="AC128" i="90"/>
  <c r="AB128" i="90"/>
  <c r="AA128" i="90"/>
  <c r="Z128" i="90"/>
  <c r="Y128" i="90"/>
  <c r="X128" i="90"/>
  <c r="V128" i="90"/>
  <c r="U128" i="90"/>
  <c r="T128" i="90"/>
  <c r="S128" i="90"/>
  <c r="R128" i="90"/>
  <c r="Q128" i="90"/>
  <c r="P128" i="90"/>
  <c r="N128" i="90"/>
  <c r="AC125" i="90"/>
  <c r="AA125" i="90"/>
  <c r="Y125" i="90"/>
  <c r="X125" i="90"/>
  <c r="V125" i="90"/>
  <c r="T125" i="90"/>
  <c r="S125" i="90"/>
  <c r="R125" i="90"/>
  <c r="AB125" i="90"/>
  <c r="AC121" i="90"/>
  <c r="AB121" i="90"/>
  <c r="AA121" i="90"/>
  <c r="Y121" i="90"/>
  <c r="X121" i="90"/>
  <c r="V121" i="90"/>
  <c r="U121" i="90"/>
  <c r="T121" i="90"/>
  <c r="S121" i="90"/>
  <c r="R121" i="90"/>
  <c r="Q121" i="90"/>
  <c r="M123" i="90"/>
  <c r="M122" i="90"/>
  <c r="Z121" i="90"/>
  <c r="P118" i="90"/>
  <c r="P117" i="90"/>
  <c r="P116" i="90"/>
  <c r="AF115" i="90"/>
  <c r="P115" i="90"/>
  <c r="AF114" i="90"/>
  <c r="P114" i="90"/>
  <c r="AF113" i="90"/>
  <c r="P113" i="90"/>
  <c r="AF112" i="90"/>
  <c r="P112" i="90"/>
  <c r="AF111" i="90"/>
  <c r="P111" i="90"/>
  <c r="AF110" i="90"/>
  <c r="P110" i="90"/>
  <c r="AF109" i="90"/>
  <c r="P109" i="90"/>
  <c r="AF108" i="90"/>
  <c r="P108" i="90"/>
  <c r="AF107" i="90"/>
  <c r="P107" i="90"/>
  <c r="AC106" i="90"/>
  <c r="AB106" i="90"/>
  <c r="AA106" i="90"/>
  <c r="Z106" i="90"/>
  <c r="Y106" i="90"/>
  <c r="X106" i="90"/>
  <c r="V106" i="90"/>
  <c r="U106" i="90"/>
  <c r="T106" i="90"/>
  <c r="S106" i="90"/>
  <c r="R106" i="90"/>
  <c r="Q106" i="90"/>
  <c r="N106" i="90"/>
  <c r="Q102" i="90"/>
  <c r="P105" i="90"/>
  <c r="P104" i="90"/>
  <c r="P103" i="90"/>
  <c r="AC102" i="90"/>
  <c r="AB102" i="90"/>
  <c r="AA102" i="90"/>
  <c r="Z102" i="90"/>
  <c r="Y102" i="90"/>
  <c r="X102" i="90"/>
  <c r="V102" i="90"/>
  <c r="U102" i="90"/>
  <c r="T102" i="90"/>
  <c r="S102" i="90"/>
  <c r="R102" i="90"/>
  <c r="N102" i="90"/>
  <c r="P101" i="90"/>
  <c r="P100" i="90"/>
  <c r="P99" i="90"/>
  <c r="P98" i="90"/>
  <c r="AC96" i="90"/>
  <c r="AC95" i="90" s="1"/>
  <c r="AB96" i="90"/>
  <c r="AA96" i="90"/>
  <c r="Z96" i="90"/>
  <c r="Y96" i="90"/>
  <c r="Y95" i="90" s="1"/>
  <c r="X96" i="90"/>
  <c r="V96" i="90"/>
  <c r="U96" i="90"/>
  <c r="T96" i="90"/>
  <c r="T95" i="90" s="1"/>
  <c r="S96" i="90"/>
  <c r="R96" i="90"/>
  <c r="N96" i="90"/>
  <c r="P93" i="90"/>
  <c r="P92" i="90"/>
  <c r="P91" i="90"/>
  <c r="AC90" i="90"/>
  <c r="AB90" i="90"/>
  <c r="AA90" i="90"/>
  <c r="Z90" i="90"/>
  <c r="Y90" i="90"/>
  <c r="X90" i="90"/>
  <c r="V90" i="90"/>
  <c r="U90" i="90"/>
  <c r="T90" i="90"/>
  <c r="S90" i="90"/>
  <c r="R90" i="90"/>
  <c r="N90" i="90"/>
  <c r="P89" i="90"/>
  <c r="P88" i="90"/>
  <c r="P87" i="90"/>
  <c r="P86" i="90"/>
  <c r="AC85" i="90"/>
  <c r="AB85" i="90"/>
  <c r="AA85" i="90"/>
  <c r="Z85" i="90"/>
  <c r="Y85" i="90"/>
  <c r="X85" i="90"/>
  <c r="V85" i="90"/>
  <c r="U85" i="90"/>
  <c r="T85" i="90"/>
  <c r="S85" i="90"/>
  <c r="R85" i="90"/>
  <c r="Q85" i="90"/>
  <c r="N85" i="90"/>
  <c r="AC73" i="90"/>
  <c r="AB73" i="90"/>
  <c r="AA73" i="90"/>
  <c r="Z73" i="90"/>
  <c r="Y73" i="90"/>
  <c r="X73" i="90"/>
  <c r="V73" i="90"/>
  <c r="U73" i="90"/>
  <c r="T73" i="90"/>
  <c r="S73" i="90"/>
  <c r="R73" i="90"/>
  <c r="Q73" i="90"/>
  <c r="P73" i="90"/>
  <c r="N73" i="90"/>
  <c r="AC62" i="90"/>
  <c r="AB62" i="90"/>
  <c r="AA62" i="90"/>
  <c r="Z62" i="90"/>
  <c r="Y62" i="90"/>
  <c r="X62" i="90"/>
  <c r="V62" i="90"/>
  <c r="U62" i="90"/>
  <c r="T62" i="90"/>
  <c r="S62" i="90"/>
  <c r="R62" i="90"/>
  <c r="Q62" i="90"/>
  <c r="P62" i="90"/>
  <c r="N62" i="90"/>
  <c r="AC51" i="90"/>
  <c r="AB51" i="90"/>
  <c r="AA51" i="90"/>
  <c r="Z51" i="90"/>
  <c r="Y51" i="90"/>
  <c r="X51" i="90"/>
  <c r="V51" i="90"/>
  <c r="U51" i="90"/>
  <c r="T51" i="90"/>
  <c r="S51" i="90"/>
  <c r="R51" i="90"/>
  <c r="Q51" i="90"/>
  <c r="P51" i="90"/>
  <c r="N51" i="90"/>
  <c r="AC37" i="90"/>
  <c r="AB37" i="90"/>
  <c r="AA37" i="90"/>
  <c r="Z37" i="90"/>
  <c r="Y37" i="90"/>
  <c r="X37" i="90"/>
  <c r="V37" i="90"/>
  <c r="U37" i="90"/>
  <c r="T37" i="90"/>
  <c r="S37" i="90"/>
  <c r="R37" i="90"/>
  <c r="Q37" i="90"/>
  <c r="P37" i="90"/>
  <c r="N37" i="90"/>
  <c r="AC26" i="90"/>
  <c r="AB26" i="90"/>
  <c r="AA26" i="90"/>
  <c r="Z26" i="90"/>
  <c r="Y26" i="90"/>
  <c r="X26" i="90"/>
  <c r="V26" i="90"/>
  <c r="U26" i="90"/>
  <c r="T26" i="90"/>
  <c r="S26" i="90"/>
  <c r="R26" i="90"/>
  <c r="Q26" i="90"/>
  <c r="P26" i="90"/>
  <c r="N26" i="90"/>
  <c r="AC15" i="90"/>
  <c r="AB15" i="90"/>
  <c r="AA15" i="90"/>
  <c r="Z15" i="90"/>
  <c r="Y15" i="90"/>
  <c r="X15" i="90"/>
  <c r="V15" i="90"/>
  <c r="U15" i="90"/>
  <c r="T15" i="90"/>
  <c r="S15" i="90"/>
  <c r="R15" i="90"/>
  <c r="Q15" i="90"/>
  <c r="P15" i="90"/>
  <c r="N15" i="90"/>
  <c r="AC6" i="90"/>
  <c r="AB6" i="90"/>
  <c r="Z6" i="90"/>
  <c r="Y6" i="90"/>
  <c r="X6" i="90"/>
  <c r="V6" i="90"/>
  <c r="U6" i="90"/>
  <c r="T6" i="90"/>
  <c r="S6" i="90"/>
  <c r="R6" i="90"/>
  <c r="Q6" i="90"/>
  <c r="P6" i="90"/>
  <c r="N6" i="90"/>
  <c r="AA6" i="90"/>
  <c r="U19" i="89"/>
  <c r="AA48" i="94" l="1"/>
  <c r="Q255" i="94"/>
  <c r="Q216" i="94"/>
  <c r="U48" i="90"/>
  <c r="Z48" i="90"/>
  <c r="N48" i="94"/>
  <c r="U48" i="94"/>
  <c r="Z48" i="94"/>
  <c r="AD48" i="94"/>
  <c r="Y62" i="94"/>
  <c r="M62" i="94" s="1"/>
  <c r="Y90" i="94"/>
  <c r="M90" i="94" s="1"/>
  <c r="Y126" i="94"/>
  <c r="M126" i="94" s="1"/>
  <c r="Y128" i="94"/>
  <c r="M128" i="94" s="1"/>
  <c r="Y150" i="94"/>
  <c r="Y156" i="94"/>
  <c r="M156" i="94" s="1"/>
  <c r="Y168" i="94"/>
  <c r="M168" i="94" s="1"/>
  <c r="Y194" i="94"/>
  <c r="M194" i="94" s="1"/>
  <c r="Y219" i="94"/>
  <c r="M219" i="94" s="1"/>
  <c r="Y231" i="94"/>
  <c r="M231" i="94" s="1"/>
  <c r="J17" i="93" s="1"/>
  <c r="U17" i="93" s="1"/>
  <c r="W73" i="90"/>
  <c r="W159" i="90"/>
  <c r="W177" i="90"/>
  <c r="W229" i="90"/>
  <c r="W239" i="90"/>
  <c r="L239" i="90" s="1"/>
  <c r="L216" i="90" s="1"/>
  <c r="W242" i="90"/>
  <c r="L242" i="90" s="1"/>
  <c r="J125" i="92"/>
  <c r="I125" i="92"/>
  <c r="H125" i="92"/>
  <c r="J135" i="92"/>
  <c r="I135" i="92"/>
  <c r="H135" i="92"/>
  <c r="J169" i="92"/>
  <c r="I169" i="92"/>
  <c r="H169" i="92"/>
  <c r="J202" i="92"/>
  <c r="I202" i="92"/>
  <c r="H202" i="92"/>
  <c r="J229" i="92"/>
  <c r="I229" i="92"/>
  <c r="H229" i="92"/>
  <c r="J257" i="92"/>
  <c r="I257" i="92"/>
  <c r="H257" i="92"/>
  <c r="J267" i="92"/>
  <c r="I267" i="92"/>
  <c r="H267" i="92"/>
  <c r="J23" i="92"/>
  <c r="I23" i="92"/>
  <c r="H23" i="92"/>
  <c r="J48" i="92"/>
  <c r="I48" i="92"/>
  <c r="H48" i="92"/>
  <c r="J74" i="92"/>
  <c r="I74" i="92"/>
  <c r="H74" i="92"/>
  <c r="J78" i="92"/>
  <c r="I78" i="92"/>
  <c r="H78" i="92"/>
  <c r="R73" i="92"/>
  <c r="W73" i="92"/>
  <c r="AA73" i="92"/>
  <c r="J83" i="92"/>
  <c r="I83" i="92"/>
  <c r="H83" i="92"/>
  <c r="J88" i="92"/>
  <c r="I88" i="92"/>
  <c r="H88" i="92"/>
  <c r="J95" i="92"/>
  <c r="I95" i="92"/>
  <c r="H95" i="92"/>
  <c r="J100" i="92"/>
  <c r="I100" i="92"/>
  <c r="H100" i="92"/>
  <c r="J104" i="92"/>
  <c r="I104" i="92"/>
  <c r="H104" i="92"/>
  <c r="J108" i="92"/>
  <c r="I108" i="92"/>
  <c r="H108" i="92"/>
  <c r="J113" i="92"/>
  <c r="I113" i="92"/>
  <c r="H113" i="92"/>
  <c r="J117" i="92"/>
  <c r="I117" i="92"/>
  <c r="H117" i="92"/>
  <c r="J122" i="92"/>
  <c r="I122" i="92"/>
  <c r="H122" i="92"/>
  <c r="J126" i="92"/>
  <c r="I126" i="92"/>
  <c r="H126" i="92"/>
  <c r="J130" i="92"/>
  <c r="I130" i="92"/>
  <c r="H130" i="92"/>
  <c r="J136" i="92"/>
  <c r="I136" i="92"/>
  <c r="H136" i="92"/>
  <c r="J140" i="92"/>
  <c r="I140" i="92"/>
  <c r="H140" i="92"/>
  <c r="J144" i="92"/>
  <c r="I144" i="92"/>
  <c r="H144" i="92"/>
  <c r="J148" i="92"/>
  <c r="I148" i="92"/>
  <c r="H148" i="92"/>
  <c r="J153" i="92"/>
  <c r="I153" i="92"/>
  <c r="H153" i="92"/>
  <c r="J157" i="92"/>
  <c r="I157" i="92"/>
  <c r="H157" i="92"/>
  <c r="J166" i="92"/>
  <c r="I166" i="92"/>
  <c r="H166" i="92"/>
  <c r="J170" i="92"/>
  <c r="I170" i="92"/>
  <c r="H170" i="92"/>
  <c r="J175" i="92"/>
  <c r="I175" i="92"/>
  <c r="H175" i="92"/>
  <c r="J181" i="92"/>
  <c r="I181" i="92"/>
  <c r="H181" i="92"/>
  <c r="J185" i="92"/>
  <c r="I185" i="92"/>
  <c r="H185" i="92"/>
  <c r="J190" i="92"/>
  <c r="I190" i="92"/>
  <c r="H190" i="92"/>
  <c r="J194" i="92"/>
  <c r="I194" i="92"/>
  <c r="H194" i="92"/>
  <c r="J198" i="92"/>
  <c r="I198" i="92"/>
  <c r="H198" i="92"/>
  <c r="J203" i="92"/>
  <c r="I203" i="92"/>
  <c r="H203" i="92"/>
  <c r="J207" i="92"/>
  <c r="I207" i="92"/>
  <c r="H207" i="92"/>
  <c r="V211" i="92"/>
  <c r="J212" i="92"/>
  <c r="I212" i="92"/>
  <c r="H212" i="92"/>
  <c r="J217" i="92"/>
  <c r="I217" i="92"/>
  <c r="H217" i="92"/>
  <c r="J221" i="92"/>
  <c r="I221" i="92"/>
  <c r="H221" i="92"/>
  <c r="J225" i="92"/>
  <c r="I225" i="92"/>
  <c r="H225" i="92"/>
  <c r="J230" i="92"/>
  <c r="I230" i="92"/>
  <c r="H230" i="92"/>
  <c r="J234" i="92"/>
  <c r="I234" i="92"/>
  <c r="H234" i="92"/>
  <c r="J238" i="92"/>
  <c r="I238" i="92"/>
  <c r="H238" i="92"/>
  <c r="S240" i="92"/>
  <c r="S239" i="92" s="1"/>
  <c r="AB240" i="92"/>
  <c r="AB239" i="92" s="1"/>
  <c r="V245" i="92"/>
  <c r="J246" i="92"/>
  <c r="I246" i="92"/>
  <c r="H246" i="92"/>
  <c r="J250" i="92"/>
  <c r="I250" i="92"/>
  <c r="H250" i="92"/>
  <c r="J254" i="92"/>
  <c r="I254" i="92"/>
  <c r="H254" i="92"/>
  <c r="V258" i="92"/>
  <c r="J259" i="92"/>
  <c r="I259" i="92"/>
  <c r="H259" i="92"/>
  <c r="J264" i="92"/>
  <c r="I264" i="92"/>
  <c r="H264" i="92"/>
  <c r="J268" i="92"/>
  <c r="I268" i="92"/>
  <c r="H268" i="92"/>
  <c r="J121" i="92"/>
  <c r="I121" i="92"/>
  <c r="H121" i="92"/>
  <c r="J139" i="92"/>
  <c r="I139" i="92"/>
  <c r="H139" i="92"/>
  <c r="J156" i="92"/>
  <c r="I156" i="92"/>
  <c r="H156" i="92"/>
  <c r="J160" i="92"/>
  <c r="I160" i="92"/>
  <c r="H160" i="92"/>
  <c r="J206" i="92"/>
  <c r="I206" i="92"/>
  <c r="H206" i="92"/>
  <c r="J233" i="92"/>
  <c r="I233" i="92"/>
  <c r="H233" i="92"/>
  <c r="J253" i="92"/>
  <c r="I253" i="92"/>
  <c r="H253" i="92"/>
  <c r="J263" i="92"/>
  <c r="I263" i="92"/>
  <c r="H263" i="92"/>
  <c r="W6" i="90"/>
  <c r="J239" i="90"/>
  <c r="J216" i="90" s="1"/>
  <c r="J34" i="92"/>
  <c r="I34" i="92"/>
  <c r="H34" i="92"/>
  <c r="J50" i="92"/>
  <c r="I50" i="92"/>
  <c r="H50" i="92"/>
  <c r="J75" i="92"/>
  <c r="I75" i="92"/>
  <c r="H75" i="92"/>
  <c r="J79" i="92"/>
  <c r="I79" i="92"/>
  <c r="H79" i="92"/>
  <c r="J85" i="92"/>
  <c r="I85" i="92"/>
  <c r="H85" i="92"/>
  <c r="J91" i="92"/>
  <c r="I91" i="92"/>
  <c r="H91" i="92"/>
  <c r="J96" i="92"/>
  <c r="I96" i="92"/>
  <c r="H96" i="92"/>
  <c r="J101" i="92"/>
  <c r="I101" i="92"/>
  <c r="H101" i="92"/>
  <c r="J105" i="92"/>
  <c r="I105" i="92"/>
  <c r="H105" i="92"/>
  <c r="J110" i="92"/>
  <c r="I110" i="92"/>
  <c r="H110" i="92"/>
  <c r="J114" i="92"/>
  <c r="I114" i="92"/>
  <c r="H114" i="92"/>
  <c r="J118" i="92"/>
  <c r="I118" i="92"/>
  <c r="H118" i="92"/>
  <c r="J123" i="92"/>
  <c r="I123" i="92"/>
  <c r="H123" i="92"/>
  <c r="J127" i="92"/>
  <c r="I127" i="92"/>
  <c r="H127" i="92"/>
  <c r="J132" i="92"/>
  <c r="I132" i="92"/>
  <c r="H132" i="92"/>
  <c r="J137" i="92"/>
  <c r="I137" i="92"/>
  <c r="H137" i="92"/>
  <c r="J141" i="92"/>
  <c r="I141" i="92"/>
  <c r="H141" i="92"/>
  <c r="J145" i="92"/>
  <c r="I145" i="92"/>
  <c r="H145" i="92"/>
  <c r="J150" i="92"/>
  <c r="I150" i="92"/>
  <c r="H150" i="92"/>
  <c r="J154" i="92"/>
  <c r="I154" i="92"/>
  <c r="H154" i="92"/>
  <c r="J158" i="92"/>
  <c r="I158" i="92"/>
  <c r="H158" i="92"/>
  <c r="J162" i="92"/>
  <c r="I162" i="92"/>
  <c r="H162" i="92"/>
  <c r="J167" i="92"/>
  <c r="I167" i="92"/>
  <c r="H167" i="92"/>
  <c r="J172" i="92"/>
  <c r="I172" i="92"/>
  <c r="H172" i="92"/>
  <c r="J177" i="92"/>
  <c r="I177" i="92"/>
  <c r="H177" i="92"/>
  <c r="J182" i="92"/>
  <c r="I182" i="92"/>
  <c r="H182" i="92"/>
  <c r="J186" i="92"/>
  <c r="I186" i="92"/>
  <c r="H186" i="92"/>
  <c r="J191" i="92"/>
  <c r="I191" i="92"/>
  <c r="H191" i="92"/>
  <c r="J195" i="92"/>
  <c r="I195" i="92"/>
  <c r="H195" i="92"/>
  <c r="J199" i="92"/>
  <c r="I199" i="92"/>
  <c r="H199" i="92"/>
  <c r="J204" i="92"/>
  <c r="I204" i="92"/>
  <c r="H204" i="92"/>
  <c r="J208" i="92"/>
  <c r="I208" i="92"/>
  <c r="H208" i="92"/>
  <c r="J213" i="92"/>
  <c r="I213" i="92"/>
  <c r="H213" i="92"/>
  <c r="J218" i="92"/>
  <c r="I218" i="92"/>
  <c r="H218" i="92"/>
  <c r="J222" i="92"/>
  <c r="I222" i="92"/>
  <c r="H222" i="92"/>
  <c r="J226" i="92"/>
  <c r="I226" i="92"/>
  <c r="H226" i="92"/>
  <c r="J231" i="92"/>
  <c r="I231" i="92"/>
  <c r="H231" i="92"/>
  <c r="J235" i="92"/>
  <c r="I235" i="92"/>
  <c r="H235" i="92"/>
  <c r="J242" i="92"/>
  <c r="I242" i="92"/>
  <c r="H242" i="92"/>
  <c r="J247" i="92"/>
  <c r="I247" i="92"/>
  <c r="H247" i="92"/>
  <c r="J251" i="92"/>
  <c r="I251" i="92"/>
  <c r="H251" i="92"/>
  <c r="J255" i="92"/>
  <c r="I255" i="92"/>
  <c r="H255" i="92"/>
  <c r="J260" i="92"/>
  <c r="I260" i="92"/>
  <c r="H260" i="92"/>
  <c r="J265" i="92"/>
  <c r="I265" i="92"/>
  <c r="H265" i="92"/>
  <c r="J22" i="92"/>
  <c r="I22" i="92"/>
  <c r="H22" i="92"/>
  <c r="J47" i="92"/>
  <c r="I47" i="92"/>
  <c r="H47" i="92"/>
  <c r="J66" i="92"/>
  <c r="J64" i="92" s="1"/>
  <c r="I66" i="92"/>
  <c r="I64" i="92" s="1"/>
  <c r="H66" i="92"/>
  <c r="H64" i="92" s="1"/>
  <c r="J77" i="92"/>
  <c r="I77" i="92"/>
  <c r="H77" i="92"/>
  <c r="J82" i="92"/>
  <c r="I82" i="92"/>
  <c r="H82" i="92"/>
  <c r="J87" i="92"/>
  <c r="I87" i="92"/>
  <c r="H87" i="92"/>
  <c r="J94" i="92"/>
  <c r="J93" i="92" s="1"/>
  <c r="I94" i="92"/>
  <c r="H94" i="92"/>
  <c r="H93" i="92" s="1"/>
  <c r="J99" i="92"/>
  <c r="I99" i="92"/>
  <c r="H99" i="92"/>
  <c r="J103" i="92"/>
  <c r="I103" i="92"/>
  <c r="H103" i="92"/>
  <c r="J107" i="92"/>
  <c r="I107" i="92"/>
  <c r="H107" i="92"/>
  <c r="J112" i="92"/>
  <c r="I112" i="92"/>
  <c r="H112" i="92"/>
  <c r="J116" i="92"/>
  <c r="I116" i="92"/>
  <c r="H116" i="92"/>
  <c r="J129" i="92"/>
  <c r="I129" i="92"/>
  <c r="H129" i="92"/>
  <c r="J143" i="92"/>
  <c r="I143" i="92"/>
  <c r="H143" i="92"/>
  <c r="J147" i="92"/>
  <c r="I147" i="92"/>
  <c r="H147" i="92"/>
  <c r="J152" i="92"/>
  <c r="I152" i="92"/>
  <c r="H152" i="92"/>
  <c r="J165" i="92"/>
  <c r="I165" i="92"/>
  <c r="H165" i="92"/>
  <c r="J174" i="92"/>
  <c r="I174" i="92"/>
  <c r="H174" i="92"/>
  <c r="J180" i="92"/>
  <c r="I180" i="92"/>
  <c r="H180" i="92"/>
  <c r="J184" i="92"/>
  <c r="I184" i="92"/>
  <c r="H184" i="92"/>
  <c r="J188" i="92"/>
  <c r="I188" i="92"/>
  <c r="H188" i="92"/>
  <c r="J193" i="92"/>
  <c r="I193" i="92"/>
  <c r="H193" i="92"/>
  <c r="J197" i="92"/>
  <c r="I197" i="92"/>
  <c r="H197" i="92"/>
  <c r="J210" i="92"/>
  <c r="I210" i="92"/>
  <c r="H210" i="92"/>
  <c r="J216" i="92"/>
  <c r="I216" i="92"/>
  <c r="H216" i="92"/>
  <c r="J220" i="92"/>
  <c r="I220" i="92"/>
  <c r="H220" i="92"/>
  <c r="J224" i="92"/>
  <c r="I224" i="92"/>
  <c r="H224" i="92"/>
  <c r="J237" i="92"/>
  <c r="I237" i="92"/>
  <c r="H237" i="92"/>
  <c r="J244" i="92"/>
  <c r="I244" i="92"/>
  <c r="H244" i="92"/>
  <c r="J249" i="92"/>
  <c r="I249" i="92"/>
  <c r="H249" i="92"/>
  <c r="P48" i="90"/>
  <c r="R163" i="90"/>
  <c r="AA163" i="90"/>
  <c r="U189" i="90"/>
  <c r="Z189" i="90"/>
  <c r="J21" i="92"/>
  <c r="I21" i="92"/>
  <c r="H21" i="92"/>
  <c r="J36" i="92"/>
  <c r="I36" i="92"/>
  <c r="H36" i="92"/>
  <c r="J53" i="92"/>
  <c r="J51" i="92" s="1"/>
  <c r="I53" i="92"/>
  <c r="I51" i="92" s="1"/>
  <c r="H53" i="92"/>
  <c r="H51" i="92" s="1"/>
  <c r="J76" i="92"/>
  <c r="I76" i="92"/>
  <c r="H76" i="92"/>
  <c r="T73" i="92"/>
  <c r="Y73" i="92"/>
  <c r="J81" i="92"/>
  <c r="I81" i="92"/>
  <c r="I80" i="92" s="1"/>
  <c r="H81" i="92"/>
  <c r="J86" i="92"/>
  <c r="I86" i="92"/>
  <c r="H86" i="92"/>
  <c r="J92" i="92"/>
  <c r="I92" i="92"/>
  <c r="H92" i="92"/>
  <c r="J97" i="92"/>
  <c r="I97" i="92"/>
  <c r="H97" i="92"/>
  <c r="J102" i="92"/>
  <c r="I102" i="92"/>
  <c r="H102" i="92"/>
  <c r="J106" i="92"/>
  <c r="I106" i="92"/>
  <c r="H106" i="92"/>
  <c r="J111" i="92"/>
  <c r="I111" i="92"/>
  <c r="H111" i="92"/>
  <c r="J115" i="92"/>
  <c r="I115" i="92"/>
  <c r="H115" i="92"/>
  <c r="J119" i="92"/>
  <c r="I119" i="92"/>
  <c r="H119" i="92"/>
  <c r="J124" i="92"/>
  <c r="I124" i="92"/>
  <c r="H124" i="92"/>
  <c r="J128" i="92"/>
  <c r="I128" i="92"/>
  <c r="H128" i="92"/>
  <c r="J133" i="92"/>
  <c r="I133" i="92"/>
  <c r="H133" i="92"/>
  <c r="J138" i="92"/>
  <c r="I138" i="92"/>
  <c r="H138" i="92"/>
  <c r="J142" i="92"/>
  <c r="I142" i="92"/>
  <c r="H142" i="92"/>
  <c r="J146" i="92"/>
  <c r="I146" i="92"/>
  <c r="H146" i="92"/>
  <c r="J151" i="92"/>
  <c r="I151" i="92"/>
  <c r="H151" i="92"/>
  <c r="J155" i="92"/>
  <c r="I155" i="92"/>
  <c r="H155" i="92"/>
  <c r="J159" i="92"/>
  <c r="I159" i="92"/>
  <c r="H159" i="92"/>
  <c r="J164" i="92"/>
  <c r="I164" i="92"/>
  <c r="H164" i="92"/>
  <c r="J168" i="92"/>
  <c r="I168" i="92"/>
  <c r="H168" i="92"/>
  <c r="J173" i="92"/>
  <c r="I173" i="92"/>
  <c r="H173" i="92"/>
  <c r="J179" i="92"/>
  <c r="I179" i="92"/>
  <c r="H179" i="92"/>
  <c r="J183" i="92"/>
  <c r="I183" i="92"/>
  <c r="H183" i="92"/>
  <c r="J187" i="92"/>
  <c r="I187" i="92"/>
  <c r="H187" i="92"/>
  <c r="J192" i="92"/>
  <c r="I192" i="92"/>
  <c r="H192" i="92"/>
  <c r="J196" i="92"/>
  <c r="I196" i="92"/>
  <c r="H196" i="92"/>
  <c r="J201" i="92"/>
  <c r="I201" i="92"/>
  <c r="H201" i="92"/>
  <c r="J205" i="92"/>
  <c r="I205" i="92"/>
  <c r="H205" i="92"/>
  <c r="J209" i="92"/>
  <c r="I209" i="92"/>
  <c r="H209" i="92"/>
  <c r="J215" i="92"/>
  <c r="I215" i="92"/>
  <c r="H215" i="92"/>
  <c r="H214" i="92" s="1"/>
  <c r="J219" i="92"/>
  <c r="I219" i="92"/>
  <c r="H219" i="92"/>
  <c r="J223" i="92"/>
  <c r="I223" i="92"/>
  <c r="H223" i="92"/>
  <c r="J227" i="92"/>
  <c r="I227" i="92"/>
  <c r="H227" i="92"/>
  <c r="J232" i="92"/>
  <c r="I232" i="92"/>
  <c r="H232" i="92"/>
  <c r="J236" i="92"/>
  <c r="I236" i="92"/>
  <c r="H236" i="92"/>
  <c r="J243" i="92"/>
  <c r="I243" i="92"/>
  <c r="H243" i="92"/>
  <c r="J248" i="92"/>
  <c r="I248" i="92"/>
  <c r="H248" i="92"/>
  <c r="J252" i="92"/>
  <c r="I252" i="92"/>
  <c r="H252" i="92"/>
  <c r="J256" i="92"/>
  <c r="I256" i="92"/>
  <c r="H256" i="92"/>
  <c r="J262" i="92"/>
  <c r="J261" i="92" s="1"/>
  <c r="I262" i="92"/>
  <c r="H262" i="92"/>
  <c r="J266" i="92"/>
  <c r="I266" i="92"/>
  <c r="H266" i="92"/>
  <c r="N5" i="94"/>
  <c r="Q48" i="90"/>
  <c r="W51" i="90"/>
  <c r="G22" i="92"/>
  <c r="F48" i="92"/>
  <c r="G48" i="92"/>
  <c r="AE48" i="92"/>
  <c r="F74" i="92"/>
  <c r="G74" i="92"/>
  <c r="F78" i="92"/>
  <c r="G78" i="92"/>
  <c r="F83" i="92"/>
  <c r="G83" i="92"/>
  <c r="F95" i="92"/>
  <c r="G95" i="92"/>
  <c r="F100" i="92"/>
  <c r="G100" i="92"/>
  <c r="F104" i="92"/>
  <c r="G104" i="92"/>
  <c r="F108" i="92"/>
  <c r="G108" i="92"/>
  <c r="F113" i="92"/>
  <c r="G113" i="92"/>
  <c r="F117" i="92"/>
  <c r="G117" i="92"/>
  <c r="F130" i="92"/>
  <c r="G130" i="92"/>
  <c r="F144" i="92"/>
  <c r="G144" i="92"/>
  <c r="F148" i="92"/>
  <c r="G148" i="92"/>
  <c r="F166" i="92"/>
  <c r="G166" i="92"/>
  <c r="F175" i="92"/>
  <c r="G175" i="92"/>
  <c r="F185" i="92"/>
  <c r="G185" i="92"/>
  <c r="V189" i="92"/>
  <c r="F190" i="92"/>
  <c r="G190" i="92"/>
  <c r="F194" i="92"/>
  <c r="G194" i="92"/>
  <c r="F198" i="92"/>
  <c r="G198" i="92"/>
  <c r="F212" i="92"/>
  <c r="G212" i="92"/>
  <c r="F217" i="92"/>
  <c r="G217" i="92"/>
  <c r="F230" i="92"/>
  <c r="G230" i="92"/>
  <c r="F246" i="92"/>
  <c r="G246" i="92"/>
  <c r="F259" i="92"/>
  <c r="G259" i="92"/>
  <c r="V5" i="90"/>
  <c r="W15" i="90"/>
  <c r="W37" i="90"/>
  <c r="R48" i="90"/>
  <c r="V48" i="90"/>
  <c r="AA48" i="90"/>
  <c r="W85" i="90"/>
  <c r="W106" i="90"/>
  <c r="W149" i="90"/>
  <c r="N189" i="90"/>
  <c r="W203" i="90"/>
  <c r="G23" i="92"/>
  <c r="G34" i="92"/>
  <c r="F50" i="92"/>
  <c r="G50" i="92"/>
  <c r="F75" i="92"/>
  <c r="G75" i="92"/>
  <c r="F79" i="92"/>
  <c r="G79" i="92"/>
  <c r="V84" i="92"/>
  <c r="F85" i="92"/>
  <c r="G85" i="92"/>
  <c r="V90" i="92"/>
  <c r="F91" i="92"/>
  <c r="G91" i="92"/>
  <c r="F96" i="92"/>
  <c r="G96" i="92"/>
  <c r="F101" i="92"/>
  <c r="G101" i="92"/>
  <c r="F105" i="92"/>
  <c r="G105" i="92"/>
  <c r="V109" i="92"/>
  <c r="F110" i="92"/>
  <c r="G110" i="92"/>
  <c r="F114" i="92"/>
  <c r="G114" i="92"/>
  <c r="F118" i="92"/>
  <c r="G118" i="92"/>
  <c r="F123" i="92"/>
  <c r="G123" i="92"/>
  <c r="F127" i="92"/>
  <c r="G127" i="92"/>
  <c r="V131" i="92"/>
  <c r="F132" i="92"/>
  <c r="G132" i="92"/>
  <c r="F137" i="92"/>
  <c r="G137" i="92"/>
  <c r="F141" i="92"/>
  <c r="G141" i="92"/>
  <c r="F145" i="92"/>
  <c r="G145" i="92"/>
  <c r="V149" i="92"/>
  <c r="F150" i="92"/>
  <c r="G150" i="92"/>
  <c r="F154" i="92"/>
  <c r="G154" i="92"/>
  <c r="F158" i="92"/>
  <c r="G158" i="92"/>
  <c r="F162" i="92"/>
  <c r="G162" i="92"/>
  <c r="G167" i="92"/>
  <c r="F172" i="92"/>
  <c r="F171" i="92" s="1"/>
  <c r="M12" i="89" s="1"/>
  <c r="G172" i="92"/>
  <c r="F177" i="92"/>
  <c r="G177" i="92"/>
  <c r="F182" i="92"/>
  <c r="G182" i="92"/>
  <c r="F186" i="92"/>
  <c r="G186" i="92"/>
  <c r="F191" i="92"/>
  <c r="G191" i="92"/>
  <c r="F195" i="92"/>
  <c r="G195" i="92"/>
  <c r="F199" i="92"/>
  <c r="G199" i="92"/>
  <c r="F204" i="92"/>
  <c r="G204" i="92"/>
  <c r="F208" i="92"/>
  <c r="G208" i="92"/>
  <c r="F213" i="92"/>
  <c r="G213" i="92"/>
  <c r="F218" i="92"/>
  <c r="G218" i="92"/>
  <c r="F222" i="92"/>
  <c r="G222" i="92"/>
  <c r="F226" i="92"/>
  <c r="G226" i="92"/>
  <c r="F231" i="92"/>
  <c r="G231" i="92"/>
  <c r="F235" i="92"/>
  <c r="G235" i="92"/>
  <c r="F242" i="92"/>
  <c r="G242" i="92"/>
  <c r="F247" i="92"/>
  <c r="G247" i="92"/>
  <c r="F251" i="92"/>
  <c r="G251" i="92"/>
  <c r="F255" i="92"/>
  <c r="G255" i="92"/>
  <c r="F260" i="92"/>
  <c r="G260" i="92"/>
  <c r="F265" i="92"/>
  <c r="G265" i="92"/>
  <c r="W5" i="94"/>
  <c r="AB5" i="94"/>
  <c r="Y26" i="94"/>
  <c r="M26" i="94" s="1"/>
  <c r="R48" i="94"/>
  <c r="V48" i="94"/>
  <c r="Y96" i="94"/>
  <c r="M96" i="94" s="1"/>
  <c r="Y106" i="94"/>
  <c r="M106" i="94" s="1"/>
  <c r="Y121" i="94"/>
  <c r="M121" i="94" s="1"/>
  <c r="Y247" i="94"/>
  <c r="M247" i="94" s="1"/>
  <c r="F122" i="92"/>
  <c r="G122" i="92"/>
  <c r="F140" i="92"/>
  <c r="G140" i="92"/>
  <c r="F153" i="92"/>
  <c r="G153" i="92"/>
  <c r="G170" i="92"/>
  <c r="F181" i="92"/>
  <c r="G181" i="92"/>
  <c r="F207" i="92"/>
  <c r="G207" i="92"/>
  <c r="F221" i="92"/>
  <c r="G221" i="92"/>
  <c r="F250" i="92"/>
  <c r="G250" i="92"/>
  <c r="F268" i="92"/>
  <c r="G268" i="92"/>
  <c r="N48" i="90"/>
  <c r="X48" i="90"/>
  <c r="W62" i="90"/>
  <c r="W145" i="90"/>
  <c r="W155" i="90"/>
  <c r="W167" i="90"/>
  <c r="F36" i="92"/>
  <c r="F33" i="92" s="1"/>
  <c r="G36" i="92"/>
  <c r="F53" i="92"/>
  <c r="F51" i="92" s="1"/>
  <c r="G53" i="92"/>
  <c r="G51" i="92" s="1"/>
  <c r="F76" i="92"/>
  <c r="G76" i="92"/>
  <c r="F81" i="92"/>
  <c r="G81" i="92"/>
  <c r="F86" i="92"/>
  <c r="G86" i="92"/>
  <c r="F92" i="92"/>
  <c r="G92" i="92"/>
  <c r="F97" i="92"/>
  <c r="G97" i="92"/>
  <c r="F102" i="92"/>
  <c r="G102" i="92"/>
  <c r="F106" i="92"/>
  <c r="G106" i="92"/>
  <c r="F111" i="92"/>
  <c r="G111" i="92"/>
  <c r="F115" i="92"/>
  <c r="G115" i="92"/>
  <c r="F119" i="92"/>
  <c r="G119" i="92"/>
  <c r="F124" i="92"/>
  <c r="G124" i="92"/>
  <c r="F128" i="92"/>
  <c r="G128" i="92"/>
  <c r="F133" i="92"/>
  <c r="G133" i="92"/>
  <c r="F138" i="92"/>
  <c r="G138" i="92"/>
  <c r="F142" i="92"/>
  <c r="G142" i="92"/>
  <c r="F146" i="92"/>
  <c r="G146" i="92"/>
  <c r="F151" i="92"/>
  <c r="G151" i="92"/>
  <c r="F155" i="92"/>
  <c r="G155" i="92"/>
  <c r="F159" i="92"/>
  <c r="G159" i="92"/>
  <c r="F164" i="92"/>
  <c r="G164" i="92"/>
  <c r="F168" i="92"/>
  <c r="G168" i="92"/>
  <c r="F173" i="92"/>
  <c r="G173" i="92"/>
  <c r="V178" i="92"/>
  <c r="F179" i="92"/>
  <c r="G179" i="92"/>
  <c r="F183" i="92"/>
  <c r="G183" i="92"/>
  <c r="F187" i="92"/>
  <c r="G187" i="92"/>
  <c r="F192" i="92"/>
  <c r="G192" i="92"/>
  <c r="F196" i="92"/>
  <c r="G196" i="92"/>
  <c r="V200" i="92"/>
  <c r="F201" i="92"/>
  <c r="G201" i="92"/>
  <c r="F205" i="92"/>
  <c r="G205" i="92"/>
  <c r="F209" i="92"/>
  <c r="G209" i="92"/>
  <c r="V214" i="92"/>
  <c r="F215" i="92"/>
  <c r="G215" i="92"/>
  <c r="F219" i="92"/>
  <c r="G219" i="92"/>
  <c r="F223" i="92"/>
  <c r="G223" i="92"/>
  <c r="F227" i="92"/>
  <c r="G227" i="92"/>
  <c r="F232" i="92"/>
  <c r="G232" i="92"/>
  <c r="F236" i="92"/>
  <c r="G236" i="92"/>
  <c r="F243" i="92"/>
  <c r="G243" i="92"/>
  <c r="F248" i="92"/>
  <c r="G248" i="92"/>
  <c r="F252" i="92"/>
  <c r="G252" i="92"/>
  <c r="F256" i="92"/>
  <c r="G256" i="92"/>
  <c r="V261" i="92"/>
  <c r="F262" i="92"/>
  <c r="G262" i="92"/>
  <c r="F266" i="92"/>
  <c r="G266" i="92"/>
  <c r="S5" i="94"/>
  <c r="Y6" i="94"/>
  <c r="M6" i="94" s="1"/>
  <c r="S48" i="94"/>
  <c r="Y51" i="94"/>
  <c r="M51" i="94" s="1"/>
  <c r="W48" i="94"/>
  <c r="Y73" i="94"/>
  <c r="M73" i="94" s="1"/>
  <c r="Y130" i="94"/>
  <c r="M130" i="94" s="1"/>
  <c r="Y143" i="94"/>
  <c r="M143" i="94" s="1"/>
  <c r="Y146" i="94"/>
  <c r="M146" i="94" s="1"/>
  <c r="Y160" i="94"/>
  <c r="M160" i="94" s="1"/>
  <c r="Y178" i="94"/>
  <c r="M178" i="94" s="1"/>
  <c r="Y204" i="94"/>
  <c r="M204" i="94" s="1"/>
  <c r="F88" i="92"/>
  <c r="G88" i="92"/>
  <c r="F126" i="92"/>
  <c r="G126" i="92"/>
  <c r="F136" i="92"/>
  <c r="G136" i="92"/>
  <c r="F157" i="92"/>
  <c r="G157" i="92"/>
  <c r="F203" i="92"/>
  <c r="G203" i="92"/>
  <c r="F225" i="92"/>
  <c r="G225" i="92"/>
  <c r="F234" i="92"/>
  <c r="G234" i="92"/>
  <c r="F238" i="92"/>
  <c r="G238" i="92"/>
  <c r="F254" i="92"/>
  <c r="G254" i="92"/>
  <c r="F264" i="92"/>
  <c r="G264" i="92"/>
  <c r="W26" i="90"/>
  <c r="W102" i="90"/>
  <c r="M121" i="90"/>
  <c r="W128" i="90"/>
  <c r="K128" i="90" s="1"/>
  <c r="K119" i="90" s="1"/>
  <c r="H7" i="89" s="1"/>
  <c r="H10" i="89" s="1"/>
  <c r="W193" i="90"/>
  <c r="W217" i="90"/>
  <c r="Q221" i="90"/>
  <c r="W221" i="90" s="1"/>
  <c r="W222" i="90"/>
  <c r="G239" i="90"/>
  <c r="G216" i="90" s="1"/>
  <c r="V20" i="92"/>
  <c r="F21" i="92"/>
  <c r="G21" i="92"/>
  <c r="F47" i="92"/>
  <c r="F46" i="92" s="1"/>
  <c r="G47" i="92"/>
  <c r="AE47" i="92"/>
  <c r="F64" i="92"/>
  <c r="G66" i="92"/>
  <c r="G64" i="92" s="1"/>
  <c r="F77" i="92"/>
  <c r="G77" i="92"/>
  <c r="F82" i="92"/>
  <c r="G82" i="92"/>
  <c r="F87" i="92"/>
  <c r="G87" i="92"/>
  <c r="V93" i="92"/>
  <c r="F94" i="92"/>
  <c r="F93" i="92" s="1"/>
  <c r="G94" i="92"/>
  <c r="V98" i="92"/>
  <c r="F99" i="92"/>
  <c r="G99" i="92"/>
  <c r="F103" i="92"/>
  <c r="G103" i="92"/>
  <c r="F107" i="92"/>
  <c r="G107" i="92"/>
  <c r="F112" i="92"/>
  <c r="G112" i="92"/>
  <c r="F116" i="92"/>
  <c r="G116" i="92"/>
  <c r="V120" i="92"/>
  <c r="F121" i="92"/>
  <c r="G121" i="92"/>
  <c r="F125" i="92"/>
  <c r="G125" i="92"/>
  <c r="F129" i="92"/>
  <c r="G129" i="92"/>
  <c r="V134" i="92"/>
  <c r="F135" i="92"/>
  <c r="G135" i="92"/>
  <c r="F139" i="92"/>
  <c r="G139" i="92"/>
  <c r="F143" i="92"/>
  <c r="G143" i="92"/>
  <c r="F147" i="92"/>
  <c r="G147" i="92"/>
  <c r="F152" i="92"/>
  <c r="G152" i="92"/>
  <c r="F156" i="92"/>
  <c r="G156" i="92"/>
  <c r="F160" i="92"/>
  <c r="G160" i="92"/>
  <c r="F165" i="92"/>
  <c r="G165" i="92"/>
  <c r="F169" i="92"/>
  <c r="G169" i="92"/>
  <c r="F174" i="92"/>
  <c r="G174" i="92"/>
  <c r="F180" i="92"/>
  <c r="G180" i="92"/>
  <c r="F184" i="92"/>
  <c r="G184" i="92"/>
  <c r="F188" i="92"/>
  <c r="G188" i="92"/>
  <c r="F193" i="92"/>
  <c r="G193" i="92"/>
  <c r="F197" i="92"/>
  <c r="G197" i="92"/>
  <c r="F202" i="92"/>
  <c r="G202" i="92"/>
  <c r="F206" i="92"/>
  <c r="G206" i="92"/>
  <c r="F210" i="92"/>
  <c r="G210" i="92"/>
  <c r="F216" i="92"/>
  <c r="G216" i="92"/>
  <c r="F220" i="92"/>
  <c r="G220" i="92"/>
  <c r="F224" i="92"/>
  <c r="G224" i="92"/>
  <c r="F229" i="92"/>
  <c r="G229" i="92"/>
  <c r="F233" i="92"/>
  <c r="G233" i="92"/>
  <c r="F237" i="92"/>
  <c r="G237" i="92"/>
  <c r="F244" i="92"/>
  <c r="G244" i="92"/>
  <c r="F249" i="92"/>
  <c r="G249" i="92"/>
  <c r="F253" i="92"/>
  <c r="G253" i="92"/>
  <c r="F257" i="92"/>
  <c r="G257" i="92"/>
  <c r="F263" i="92"/>
  <c r="G263" i="92"/>
  <c r="F267" i="92"/>
  <c r="G267" i="92"/>
  <c r="T5" i="94"/>
  <c r="Y15" i="94"/>
  <c r="M15" i="94" s="1"/>
  <c r="Y37" i="94"/>
  <c r="M37" i="94" s="1"/>
  <c r="Y85" i="94"/>
  <c r="M85" i="94" s="1"/>
  <c r="Y102" i="94"/>
  <c r="M102" i="94" s="1"/>
  <c r="M150" i="94"/>
  <c r="Y224" i="94"/>
  <c r="M224" i="94" s="1"/>
  <c r="Y244" i="94"/>
  <c r="M244" i="94" s="1"/>
  <c r="K6" i="98"/>
  <c r="K7" i="98"/>
  <c r="U17" i="89"/>
  <c r="V6" i="92"/>
  <c r="V67" i="92"/>
  <c r="V171" i="92"/>
  <c r="V228" i="92"/>
  <c r="V241" i="92"/>
  <c r="P73" i="92"/>
  <c r="V80" i="92"/>
  <c r="P161" i="92"/>
  <c r="V161" i="92" s="1"/>
  <c r="V163" i="92"/>
  <c r="V33" i="92"/>
  <c r="V37" i="92"/>
  <c r="V64" i="92"/>
  <c r="V24" i="92"/>
  <c r="W121" i="90"/>
  <c r="G128" i="90"/>
  <c r="V139" i="90"/>
  <c r="W141" i="90"/>
  <c r="S46" i="92"/>
  <c r="V46" i="92" s="1"/>
  <c r="V51" i="92"/>
  <c r="N144" i="90"/>
  <c r="N141" i="90" s="1"/>
  <c r="N139" i="90" s="1"/>
  <c r="M141" i="90"/>
  <c r="M139" i="90" s="1"/>
  <c r="P221" i="90"/>
  <c r="T84" i="90"/>
  <c r="U163" i="90"/>
  <c r="P121" i="90"/>
  <c r="P139" i="90"/>
  <c r="T95" i="94"/>
  <c r="T84" i="94" s="1"/>
  <c r="X95" i="94"/>
  <c r="X84" i="94" s="1"/>
  <c r="AC95" i="94"/>
  <c r="U164" i="94"/>
  <c r="Z164" i="94"/>
  <c r="AD164" i="94"/>
  <c r="S73" i="92"/>
  <c r="AB73" i="92"/>
  <c r="T240" i="92"/>
  <c r="T239" i="92" s="1"/>
  <c r="AA240" i="92"/>
  <c r="U73" i="92"/>
  <c r="T125" i="94"/>
  <c r="T119" i="94" s="1"/>
  <c r="T190" i="94"/>
  <c r="X190" i="94"/>
  <c r="AC190" i="94"/>
  <c r="AE218" i="94"/>
  <c r="AE217" i="94" s="1"/>
  <c r="AA5" i="94"/>
  <c r="AE5" i="94"/>
  <c r="R85" i="94"/>
  <c r="N154" i="94"/>
  <c r="AD190" i="94"/>
  <c r="N95" i="94"/>
  <c r="N84" i="94" s="1"/>
  <c r="W154" i="94"/>
  <c r="Z190" i="94"/>
  <c r="Z5" i="94"/>
  <c r="AD5" i="94"/>
  <c r="AD95" i="94"/>
  <c r="AD84" i="94" s="1"/>
  <c r="V125" i="94"/>
  <c r="V119" i="94" s="1"/>
  <c r="AA125" i="94"/>
  <c r="AA119" i="94" s="1"/>
  <c r="AA216" i="94" s="1"/>
  <c r="AE125" i="94"/>
  <c r="AE119" i="94" s="1"/>
  <c r="R154" i="94"/>
  <c r="V154" i="94"/>
  <c r="AA154" i="94"/>
  <c r="AE154" i="94"/>
  <c r="S164" i="94"/>
  <c r="W164" i="94"/>
  <c r="AB164" i="94"/>
  <c r="S154" i="94"/>
  <c r="AB154" i="94"/>
  <c r="U190" i="94"/>
  <c r="X218" i="94"/>
  <c r="R164" i="94"/>
  <c r="AA164" i="94"/>
  <c r="AE164" i="94"/>
  <c r="U218" i="94"/>
  <c r="U217" i="94" s="1"/>
  <c r="U95" i="94"/>
  <c r="U84" i="94" s="1"/>
  <c r="Z95" i="94"/>
  <c r="Z84" i="94" s="1"/>
  <c r="AC84" i="94"/>
  <c r="AB125" i="94"/>
  <c r="AB119" i="94" s="1"/>
  <c r="N164" i="94"/>
  <c r="V218" i="94"/>
  <c r="V217" i="94" s="1"/>
  <c r="V95" i="94"/>
  <c r="V84" i="94" s="1"/>
  <c r="AE95" i="94"/>
  <c r="AE84" i="94" s="1"/>
  <c r="N190" i="94"/>
  <c r="W218" i="94"/>
  <c r="W217" i="94" s="1"/>
  <c r="AB218" i="94"/>
  <c r="AB217" i="94" s="1"/>
  <c r="AC218" i="94"/>
  <c r="AC217" i="94" s="1"/>
  <c r="W95" i="94"/>
  <c r="W84" i="94" s="1"/>
  <c r="AB95" i="94"/>
  <c r="AB84" i="94" s="1"/>
  <c r="X125" i="94"/>
  <c r="X119" i="94" s="1"/>
  <c r="AC125" i="94"/>
  <c r="AC119" i="94" s="1"/>
  <c r="N125" i="94"/>
  <c r="T164" i="94"/>
  <c r="X164" i="94"/>
  <c r="AC164" i="94"/>
  <c r="V190" i="94"/>
  <c r="AA190" i="94"/>
  <c r="AE190" i="94"/>
  <c r="U89" i="92"/>
  <c r="M211" i="92"/>
  <c r="Q240" i="92"/>
  <c r="Q239" i="92" s="1"/>
  <c r="U240" i="92"/>
  <c r="U239" i="92" s="1"/>
  <c r="Z240" i="92"/>
  <c r="Z239" i="92" s="1"/>
  <c r="Z89" i="92"/>
  <c r="R240" i="92"/>
  <c r="R239" i="92" s="1"/>
  <c r="T32" i="92"/>
  <c r="Y32" i="92"/>
  <c r="Y89" i="92"/>
  <c r="X176" i="92"/>
  <c r="P32" i="92"/>
  <c r="X73" i="92"/>
  <c r="R89" i="92"/>
  <c r="M109" i="92"/>
  <c r="W240" i="92"/>
  <c r="W239" i="92" s="1"/>
  <c r="M261" i="92"/>
  <c r="M171" i="92"/>
  <c r="T12" i="89" s="1"/>
  <c r="M214" i="92"/>
  <c r="Z73" i="92"/>
  <c r="M134" i="92"/>
  <c r="S176" i="92"/>
  <c r="AB176" i="92"/>
  <c r="M80" i="92"/>
  <c r="R5" i="92"/>
  <c r="W5" i="92"/>
  <c r="AA5" i="92"/>
  <c r="AB32" i="92"/>
  <c r="Q73" i="92"/>
  <c r="W89" i="92"/>
  <c r="AA89" i="92"/>
  <c r="M90" i="92"/>
  <c r="M120" i="92"/>
  <c r="R176" i="92"/>
  <c r="W176" i="92"/>
  <c r="AA176" i="92"/>
  <c r="M178" i="92"/>
  <c r="AA239" i="92"/>
  <c r="P5" i="92"/>
  <c r="T5" i="92"/>
  <c r="Y5" i="92"/>
  <c r="Q32" i="92"/>
  <c r="U32" i="92"/>
  <c r="Z32" i="92"/>
  <c r="P89" i="92"/>
  <c r="T89" i="92"/>
  <c r="Q89" i="92"/>
  <c r="P176" i="92"/>
  <c r="T176" i="92"/>
  <c r="Y176" i="92"/>
  <c r="M200" i="92"/>
  <c r="P240" i="92"/>
  <c r="Y240" i="92"/>
  <c r="Y239" i="92" s="1"/>
  <c r="M241" i="92"/>
  <c r="X240" i="92"/>
  <c r="X239" i="92" s="1"/>
  <c r="M258" i="92"/>
  <c r="M33" i="92"/>
  <c r="X32" i="92"/>
  <c r="AA32" i="92"/>
  <c r="R32" i="92"/>
  <c r="W32" i="92"/>
  <c r="S5" i="92"/>
  <c r="X5" i="92"/>
  <c r="AB5" i="92"/>
  <c r="M20" i="92"/>
  <c r="Q5" i="92"/>
  <c r="U5" i="92"/>
  <c r="Z5" i="92"/>
  <c r="M6" i="92"/>
  <c r="P216" i="90"/>
  <c r="P215" i="90" s="1"/>
  <c r="T216" i="90"/>
  <c r="T215" i="90" s="1"/>
  <c r="Y216" i="90"/>
  <c r="Y215" i="90" s="1"/>
  <c r="X95" i="90"/>
  <c r="X84" i="90" s="1"/>
  <c r="AB95" i="90"/>
  <c r="AB84" i="90" s="1"/>
  <c r="V95" i="90"/>
  <c r="V84" i="90" s="1"/>
  <c r="R153" i="90"/>
  <c r="AA153" i="90"/>
  <c r="S163" i="90"/>
  <c r="X163" i="90"/>
  <c r="AB163" i="90"/>
  <c r="N95" i="90"/>
  <c r="N84" i="90" s="1"/>
  <c r="V163" i="90"/>
  <c r="Z154" i="94"/>
  <c r="R190" i="94"/>
  <c r="R90" i="94"/>
  <c r="V164" i="94"/>
  <c r="V5" i="94"/>
  <c r="X5" i="94"/>
  <c r="AC5" i="94"/>
  <c r="AE48" i="94"/>
  <c r="AA95" i="94"/>
  <c r="AA84" i="94" s="1"/>
  <c r="N121" i="94"/>
  <c r="S125" i="94"/>
  <c r="W125" i="94"/>
  <c r="W119" i="94" s="1"/>
  <c r="W216" i="94" s="1"/>
  <c r="P143" i="94"/>
  <c r="P119" i="94" s="1"/>
  <c r="S190" i="94"/>
  <c r="W190" i="94"/>
  <c r="AB190" i="94"/>
  <c r="Z218" i="94"/>
  <c r="Z217" i="94" s="1"/>
  <c r="N218" i="94"/>
  <c r="N217" i="94" s="1"/>
  <c r="AB48" i="94"/>
  <c r="R96" i="94"/>
  <c r="T218" i="94"/>
  <c r="T217" i="94" s="1"/>
  <c r="AA218" i="94"/>
  <c r="AA217" i="94" s="1"/>
  <c r="T48" i="94"/>
  <c r="X48" i="94"/>
  <c r="AC48" i="94"/>
  <c r="R117" i="94"/>
  <c r="R106" i="94" s="1"/>
  <c r="U125" i="94"/>
  <c r="U119" i="94" s="1"/>
  <c r="U216" i="94" s="1"/>
  <c r="Z125" i="94"/>
  <c r="Z119" i="94" s="1"/>
  <c r="Z216" i="94" s="1"/>
  <c r="AD125" i="94"/>
  <c r="AD119" i="94" s="1"/>
  <c r="R125" i="94"/>
  <c r="R119" i="94" s="1"/>
  <c r="AD218" i="94"/>
  <c r="AD217" i="94" s="1"/>
  <c r="AD154" i="94"/>
  <c r="T154" i="94"/>
  <c r="X154" i="94"/>
  <c r="AC154" i="94"/>
  <c r="R218" i="94"/>
  <c r="R217" i="94" s="1"/>
  <c r="R5" i="94"/>
  <c r="R102" i="94"/>
  <c r="S95" i="94"/>
  <c r="S223" i="94"/>
  <c r="Y223" i="94" s="1"/>
  <c r="M223" i="94" s="1"/>
  <c r="U154" i="94"/>
  <c r="U5" i="94"/>
  <c r="M51" i="92"/>
  <c r="M163" i="92"/>
  <c r="M189" i="92"/>
  <c r="M245" i="92"/>
  <c r="M24" i="92"/>
  <c r="T6" i="89" s="1"/>
  <c r="M84" i="92"/>
  <c r="AB89" i="92"/>
  <c r="M37" i="92"/>
  <c r="M64" i="92"/>
  <c r="M98" i="92"/>
  <c r="M149" i="92"/>
  <c r="M228" i="92"/>
  <c r="M93" i="92"/>
  <c r="M67" i="92"/>
  <c r="S89" i="92"/>
  <c r="X89" i="92"/>
  <c r="M131" i="92"/>
  <c r="Q176" i="92"/>
  <c r="U176" i="92"/>
  <c r="Z176" i="92"/>
  <c r="AA189" i="90"/>
  <c r="S48" i="90"/>
  <c r="AB48" i="90"/>
  <c r="Q153" i="90"/>
  <c r="U153" i="90"/>
  <c r="Z153" i="90"/>
  <c r="Y119" i="90"/>
  <c r="S119" i="90"/>
  <c r="Y163" i="90"/>
  <c r="V189" i="90"/>
  <c r="AC5" i="90"/>
  <c r="T48" i="90"/>
  <c r="Y48" i="90"/>
  <c r="N153" i="90"/>
  <c r="S153" i="90"/>
  <c r="P189" i="90"/>
  <c r="Y189" i="90"/>
  <c r="AC189" i="90"/>
  <c r="AC216" i="90"/>
  <c r="AC215" i="90" s="1"/>
  <c r="N5" i="90"/>
  <c r="Z95" i="90"/>
  <c r="Z84" i="90" s="1"/>
  <c r="P163" i="90"/>
  <c r="AC163" i="90"/>
  <c r="S5" i="90"/>
  <c r="X5" i="90"/>
  <c r="AB5" i="90"/>
  <c r="Y84" i="90"/>
  <c r="AC84" i="90"/>
  <c r="R95" i="90"/>
  <c r="R84" i="90" s="1"/>
  <c r="AA95" i="90"/>
  <c r="AA84" i="90" s="1"/>
  <c r="X119" i="90"/>
  <c r="P153" i="90"/>
  <c r="T153" i="90"/>
  <c r="Y153" i="90"/>
  <c r="AC153" i="90"/>
  <c r="Q163" i="90"/>
  <c r="Z163" i="90"/>
  <c r="N216" i="90"/>
  <c r="N215" i="90" s="1"/>
  <c r="T5" i="90"/>
  <c r="P85" i="90"/>
  <c r="AB119" i="90"/>
  <c r="U125" i="90"/>
  <c r="U119" i="90" s="1"/>
  <c r="Z125" i="90"/>
  <c r="Z119" i="90" s="1"/>
  <c r="N121" i="90"/>
  <c r="AC119" i="90"/>
  <c r="P106" i="90"/>
  <c r="X189" i="90"/>
  <c r="U216" i="90"/>
  <c r="U215" i="90" s="1"/>
  <c r="V216" i="90"/>
  <c r="V215" i="90" s="1"/>
  <c r="AC48" i="90"/>
  <c r="U95" i="90"/>
  <c r="U84" i="90" s="1"/>
  <c r="M128" i="90"/>
  <c r="V153" i="90"/>
  <c r="M239" i="90"/>
  <c r="M216" i="90" s="1"/>
  <c r="S189" i="90"/>
  <c r="AB189" i="90"/>
  <c r="R216" i="90"/>
  <c r="AA216" i="90"/>
  <c r="AA215" i="90" s="1"/>
  <c r="R5" i="90"/>
  <c r="AA5" i="90"/>
  <c r="P5" i="90"/>
  <c r="Y5" i="90"/>
  <c r="X153" i="90"/>
  <c r="Q189" i="90"/>
  <c r="U5" i="90"/>
  <c r="P94" i="90"/>
  <c r="Q90" i="90"/>
  <c r="W90" i="90" s="1"/>
  <c r="S95" i="90"/>
  <c r="S84" i="90" s="1"/>
  <c r="S216" i="90"/>
  <c r="S215" i="90" s="1"/>
  <c r="X216" i="90"/>
  <c r="X215" i="90" s="1"/>
  <c r="AB216" i="90"/>
  <c r="AB215" i="90" s="1"/>
  <c r="P97" i="90"/>
  <c r="Q96" i="90"/>
  <c r="W96" i="90" s="1"/>
  <c r="R189" i="90"/>
  <c r="Q5" i="90"/>
  <c r="Z5" i="90"/>
  <c r="P102" i="90"/>
  <c r="T119" i="90"/>
  <c r="Q139" i="90"/>
  <c r="R119" i="90"/>
  <c r="AA119" i="90"/>
  <c r="Q125" i="90"/>
  <c r="AB153" i="90"/>
  <c r="N163" i="90"/>
  <c r="T163" i="90"/>
  <c r="Z216" i="90"/>
  <c r="Z215" i="90" s="1"/>
  <c r="AB216" i="94" l="1"/>
  <c r="T216" i="94"/>
  <c r="F80" i="92"/>
  <c r="F73" i="92" s="1"/>
  <c r="M8" i="89" s="1"/>
  <c r="K239" i="90"/>
  <c r="K216" i="90" s="1"/>
  <c r="AC216" i="94"/>
  <c r="G93" i="92"/>
  <c r="I239" i="90"/>
  <c r="I216" i="90" s="1"/>
  <c r="F84" i="92"/>
  <c r="F131" i="92"/>
  <c r="F90" i="92"/>
  <c r="H178" i="92"/>
  <c r="F109" i="92"/>
  <c r="AD216" i="94"/>
  <c r="L7" i="98"/>
  <c r="AE216" i="94"/>
  <c r="X216" i="94"/>
  <c r="V216" i="94"/>
  <c r="P255" i="94"/>
  <c r="P216" i="94"/>
  <c r="I163" i="92"/>
  <c r="I161" i="92" s="1"/>
  <c r="F20" i="92"/>
  <c r="I20" i="92"/>
  <c r="I5" i="92" s="1"/>
  <c r="P5" i="89" s="1"/>
  <c r="J242" i="90"/>
  <c r="M242" i="90"/>
  <c r="M215" i="90" s="1"/>
  <c r="J21" i="89" s="1"/>
  <c r="F242" i="90"/>
  <c r="G242" i="90"/>
  <c r="G215" i="90" s="1"/>
  <c r="D21" i="89" s="1"/>
  <c r="H242" i="90"/>
  <c r="F239" i="90"/>
  <c r="F216" i="90" s="1"/>
  <c r="K242" i="90"/>
  <c r="I242" i="90"/>
  <c r="H239" i="90"/>
  <c r="H216" i="90" s="1"/>
  <c r="H215" i="90" s="1"/>
  <c r="E21" i="89" s="1"/>
  <c r="L215" i="90"/>
  <c r="I21" i="89" s="1"/>
  <c r="H128" i="90"/>
  <c r="H119" i="90" s="1"/>
  <c r="E7" i="89" s="1"/>
  <c r="E10" i="89" s="1"/>
  <c r="E15" i="89" s="1"/>
  <c r="E18" i="89" s="1"/>
  <c r="AA250" i="90"/>
  <c r="L128" i="90"/>
  <c r="L119" i="90" s="1"/>
  <c r="G20" i="92"/>
  <c r="G5" i="92" s="1"/>
  <c r="N5" i="89" s="1"/>
  <c r="H261" i="92"/>
  <c r="H33" i="92"/>
  <c r="I215" i="90"/>
  <c r="F21" i="89" s="1"/>
  <c r="I211" i="92"/>
  <c r="J134" i="92"/>
  <c r="J80" i="92"/>
  <c r="S32" i="92"/>
  <c r="S269" i="92" s="1"/>
  <c r="H46" i="92"/>
  <c r="I98" i="92"/>
  <c r="J241" i="92"/>
  <c r="J131" i="92"/>
  <c r="H120" i="92"/>
  <c r="I245" i="92"/>
  <c r="I189" i="92"/>
  <c r="I214" i="92"/>
  <c r="H200" i="92"/>
  <c r="I178" i="92"/>
  <c r="H163" i="92"/>
  <c r="H161" i="92" s="1"/>
  <c r="O11" i="89" s="1"/>
  <c r="H20" i="92"/>
  <c r="H5" i="92" s="1"/>
  <c r="I128" i="90"/>
  <c r="I119" i="90" s="1"/>
  <c r="J98" i="92"/>
  <c r="J171" i="92"/>
  <c r="Q12" i="89" s="1"/>
  <c r="H109" i="92"/>
  <c r="H90" i="92"/>
  <c r="I84" i="92"/>
  <c r="I73" i="92" s="1"/>
  <c r="P8" i="89" s="1"/>
  <c r="I33" i="92"/>
  <c r="J215" i="90"/>
  <c r="G21" i="89" s="1"/>
  <c r="I120" i="92"/>
  <c r="H258" i="92"/>
  <c r="J245" i="92"/>
  <c r="J211" i="92"/>
  <c r="J189" i="92"/>
  <c r="H228" i="92"/>
  <c r="Y164" i="94"/>
  <c r="M164" i="94" s="1"/>
  <c r="J9" i="93" s="1"/>
  <c r="H84" i="92"/>
  <c r="W5" i="90"/>
  <c r="F228" i="92"/>
  <c r="F149" i="92"/>
  <c r="F134" i="92"/>
  <c r="F98" i="92"/>
  <c r="F120" i="92"/>
  <c r="F241" i="92"/>
  <c r="J214" i="92"/>
  <c r="I200" i="92"/>
  <c r="J178" i="92"/>
  <c r="J128" i="90"/>
  <c r="J119" i="90" s="1"/>
  <c r="I46" i="92"/>
  <c r="H241" i="92"/>
  <c r="H149" i="92"/>
  <c r="H131" i="92"/>
  <c r="I109" i="92"/>
  <c r="I90" i="92"/>
  <c r="J84" i="92"/>
  <c r="J73" i="92" s="1"/>
  <c r="Q8" i="89" s="1"/>
  <c r="J33" i="92"/>
  <c r="J120" i="92"/>
  <c r="I258" i="92"/>
  <c r="I228" i="92"/>
  <c r="H134" i="92"/>
  <c r="I171" i="92"/>
  <c r="P12" i="89" s="1"/>
  <c r="J149" i="92"/>
  <c r="R95" i="94"/>
  <c r="R84" i="94" s="1"/>
  <c r="R255" i="94" s="1"/>
  <c r="I261" i="92"/>
  <c r="J200" i="92"/>
  <c r="J163" i="92"/>
  <c r="H80" i="92"/>
  <c r="J20" i="92"/>
  <c r="J5" i="92" s="1"/>
  <c r="Q5" i="89" s="1"/>
  <c r="H98" i="92"/>
  <c r="I93" i="92"/>
  <c r="J46" i="92"/>
  <c r="I241" i="92"/>
  <c r="H171" i="92"/>
  <c r="O12" i="89" s="1"/>
  <c r="J161" i="92"/>
  <c r="Q11" i="89" s="1"/>
  <c r="I149" i="92"/>
  <c r="I131" i="92"/>
  <c r="J109" i="92"/>
  <c r="J90" i="92"/>
  <c r="J258" i="92"/>
  <c r="H245" i="92"/>
  <c r="H211" i="92"/>
  <c r="H189" i="92"/>
  <c r="J228" i="92"/>
  <c r="I134" i="92"/>
  <c r="G120" i="92"/>
  <c r="G163" i="92"/>
  <c r="G161" i="92" s="1"/>
  <c r="N11" i="89" s="1"/>
  <c r="G80" i="92"/>
  <c r="H15" i="89"/>
  <c r="H18" i="89" s="1"/>
  <c r="W139" i="90"/>
  <c r="G171" i="92"/>
  <c r="N12" i="89" s="1"/>
  <c r="G245" i="92"/>
  <c r="G189" i="92"/>
  <c r="Y154" i="94"/>
  <c r="M154" i="94" s="1"/>
  <c r="J12" i="93" s="1"/>
  <c r="G134" i="92"/>
  <c r="Y48" i="94"/>
  <c r="M48" i="94" s="1"/>
  <c r="J11" i="93" s="1"/>
  <c r="G178" i="92"/>
  <c r="F163" i="92"/>
  <c r="F161" i="92" s="1"/>
  <c r="M11" i="89" s="1"/>
  <c r="F245" i="92"/>
  <c r="F189" i="92"/>
  <c r="S119" i="94"/>
  <c r="Y125" i="94"/>
  <c r="M125" i="94" s="1"/>
  <c r="Y95" i="94"/>
  <c r="M95" i="94" s="1"/>
  <c r="F32" i="92"/>
  <c r="M7" i="89" s="1"/>
  <c r="G46" i="92"/>
  <c r="G261" i="92"/>
  <c r="G200" i="92"/>
  <c r="F178" i="92"/>
  <c r="G241" i="92"/>
  <c r="G149" i="92"/>
  <c r="G109" i="92"/>
  <c r="G84" i="92"/>
  <c r="G258" i="92"/>
  <c r="G211" i="92"/>
  <c r="F214" i="92"/>
  <c r="Y190" i="94"/>
  <c r="M190" i="94" s="1"/>
  <c r="J13" i="93" s="1"/>
  <c r="V119" i="90"/>
  <c r="V250" i="90" s="1"/>
  <c r="Q216" i="90"/>
  <c r="Q215" i="90" s="1"/>
  <c r="W163" i="90"/>
  <c r="W153" i="90"/>
  <c r="V5" i="92"/>
  <c r="W125" i="90"/>
  <c r="W189" i="90"/>
  <c r="G228" i="92"/>
  <c r="G98" i="92"/>
  <c r="Y5" i="94"/>
  <c r="F261" i="92"/>
  <c r="G214" i="92"/>
  <c r="F200" i="92"/>
  <c r="G131" i="92"/>
  <c r="G90" i="92"/>
  <c r="G33" i="92"/>
  <c r="F258" i="92"/>
  <c r="F211" i="92"/>
  <c r="W48" i="90"/>
  <c r="P239" i="92"/>
  <c r="V239" i="92" s="1"/>
  <c r="V240" i="92"/>
  <c r="V176" i="92"/>
  <c r="V89" i="92"/>
  <c r="V73" i="92"/>
  <c r="G119" i="90"/>
  <c r="R215" i="90"/>
  <c r="R250" i="90" s="1"/>
  <c r="F5" i="92"/>
  <c r="M5" i="89" s="1"/>
  <c r="X217" i="94"/>
  <c r="X255" i="94" s="1"/>
  <c r="P96" i="90"/>
  <c r="P95" i="90" s="1"/>
  <c r="P90" i="90"/>
  <c r="P119" i="90"/>
  <c r="T255" i="94"/>
  <c r="N119" i="94"/>
  <c r="N255" i="94" s="1"/>
  <c r="AE255" i="94"/>
  <c r="AD255" i="94"/>
  <c r="W255" i="94"/>
  <c r="M5" i="92"/>
  <c r="T5" i="89" s="1"/>
  <c r="T269" i="92"/>
  <c r="M46" i="92"/>
  <c r="Y269" i="92"/>
  <c r="M176" i="92"/>
  <c r="T13" i="89" s="1"/>
  <c r="R269" i="92"/>
  <c r="AB269" i="92"/>
  <c r="X269" i="92"/>
  <c r="Q269" i="92"/>
  <c r="W269" i="92"/>
  <c r="M73" i="92"/>
  <c r="T8" i="89" s="1"/>
  <c r="AA269" i="92"/>
  <c r="Z269" i="92"/>
  <c r="U269" i="92"/>
  <c r="Y250" i="90"/>
  <c r="N119" i="90"/>
  <c r="N250" i="90" s="1"/>
  <c r="S84" i="94"/>
  <c r="Y84" i="94" s="1"/>
  <c r="M84" i="94" s="1"/>
  <c r="J6" i="93" s="1"/>
  <c r="V255" i="94"/>
  <c r="Z255" i="94"/>
  <c r="AC255" i="94"/>
  <c r="AB255" i="94"/>
  <c r="S218" i="94"/>
  <c r="Y218" i="94" s="1"/>
  <c r="M218" i="94" s="1"/>
  <c r="AA255" i="94"/>
  <c r="U255" i="94"/>
  <c r="M89" i="92"/>
  <c r="T9" i="89" s="1"/>
  <c r="M161" i="92"/>
  <c r="T11" i="89" s="1"/>
  <c r="M240" i="92"/>
  <c r="AC250" i="90"/>
  <c r="S250" i="90"/>
  <c r="U250" i="90"/>
  <c r="X250" i="90"/>
  <c r="T250" i="90"/>
  <c r="Z250" i="90"/>
  <c r="AB250" i="90"/>
  <c r="M119" i="90"/>
  <c r="Q119" i="90"/>
  <c r="Q95" i="90"/>
  <c r="W95" i="90" s="1"/>
  <c r="J14" i="93" l="1"/>
  <c r="K215" i="90"/>
  <c r="H21" i="89" s="1"/>
  <c r="P269" i="92"/>
  <c r="H73" i="92"/>
  <c r="O8" i="89" s="1"/>
  <c r="G73" i="92"/>
  <c r="N8" i="89" s="1"/>
  <c r="H176" i="92"/>
  <c r="O13" i="89" s="1"/>
  <c r="G240" i="92"/>
  <c r="G239" i="92" s="1"/>
  <c r="N21" i="89" s="1"/>
  <c r="J176" i="92"/>
  <c r="Q13" i="89" s="1"/>
  <c r="Q14" i="89" s="1"/>
  <c r="N216" i="94"/>
  <c r="R216" i="94"/>
  <c r="Y119" i="94"/>
  <c r="M119" i="94" s="1"/>
  <c r="J7" i="93" s="1"/>
  <c r="S216" i="94"/>
  <c r="M5" i="94"/>
  <c r="V32" i="92"/>
  <c r="F215" i="90"/>
  <c r="C21" i="89" s="1"/>
  <c r="I7" i="89"/>
  <c r="I10" i="89" s="1"/>
  <c r="I15" i="89" s="1"/>
  <c r="I18" i="89" s="1"/>
  <c r="I23" i="89" s="1"/>
  <c r="L250" i="90"/>
  <c r="I176" i="92"/>
  <c r="P13" i="89" s="1"/>
  <c r="G32" i="92"/>
  <c r="N7" i="89" s="1"/>
  <c r="H32" i="92"/>
  <c r="O7" i="89" s="1"/>
  <c r="H250" i="90"/>
  <c r="T14" i="89"/>
  <c r="J89" i="92"/>
  <c r="Q9" i="89" s="1"/>
  <c r="F89" i="92"/>
  <c r="M9" i="89" s="1"/>
  <c r="E23" i="89"/>
  <c r="O14" i="89"/>
  <c r="I89" i="92"/>
  <c r="P9" i="89" s="1"/>
  <c r="H89" i="92"/>
  <c r="O9" i="89" s="1"/>
  <c r="W215" i="90"/>
  <c r="P11" i="89"/>
  <c r="P14" i="89" s="1"/>
  <c r="G7" i="89"/>
  <c r="G10" i="89" s="1"/>
  <c r="G15" i="89" s="1"/>
  <c r="G18" i="89" s="1"/>
  <c r="G23" i="89" s="1"/>
  <c r="J250" i="90"/>
  <c r="O5" i="89"/>
  <c r="D7" i="89"/>
  <c r="D10" i="89" s="1"/>
  <c r="D15" i="89" s="1"/>
  <c r="J32" i="92"/>
  <c r="Q7" i="89" s="1"/>
  <c r="H240" i="92"/>
  <c r="H239" i="92" s="1"/>
  <c r="O21" i="89" s="1"/>
  <c r="W216" i="90"/>
  <c r="F240" i="92"/>
  <c r="F239" i="92" s="1"/>
  <c r="M21" i="89" s="1"/>
  <c r="I240" i="92"/>
  <c r="I239" i="92" s="1"/>
  <c r="P21" i="89" s="1"/>
  <c r="I32" i="92"/>
  <c r="F7" i="89"/>
  <c r="F10" i="89" s="1"/>
  <c r="F15" i="89" s="1"/>
  <c r="F18" i="89" s="1"/>
  <c r="F23" i="89" s="1"/>
  <c r="I250" i="90"/>
  <c r="J240" i="92"/>
  <c r="J239" i="92" s="1"/>
  <c r="Q21" i="89" s="1"/>
  <c r="J7" i="89"/>
  <c r="J10" i="89" s="1"/>
  <c r="G176" i="92"/>
  <c r="N13" i="89" s="1"/>
  <c r="N14" i="89" s="1"/>
  <c r="F176" i="92"/>
  <c r="M13" i="89" s="1"/>
  <c r="K250" i="90"/>
  <c r="W119" i="90"/>
  <c r="G89" i="92"/>
  <c r="N9" i="89" s="1"/>
  <c r="L6" i="98"/>
  <c r="H23" i="89"/>
  <c r="K8" i="98"/>
  <c r="G250" i="90"/>
  <c r="V269" i="92"/>
  <c r="M250" i="90"/>
  <c r="P84" i="90"/>
  <c r="P250" i="90" s="1"/>
  <c r="S217" i="94"/>
  <c r="Y217" i="94" s="1"/>
  <c r="M217" i="94" s="1"/>
  <c r="J21" i="93" s="1"/>
  <c r="M32" i="92"/>
  <c r="T7" i="89" s="1"/>
  <c r="T10" i="89" s="1"/>
  <c r="M239" i="92"/>
  <c r="T21" i="89" s="1"/>
  <c r="C14" i="89"/>
  <c r="Q84" i="90"/>
  <c r="Y216" i="94" l="1"/>
  <c r="M216" i="94"/>
  <c r="J5" i="93"/>
  <c r="J10" i="93" s="1"/>
  <c r="J15" i="93" s="1"/>
  <c r="J18" i="93" s="1"/>
  <c r="J23" i="93" s="1"/>
  <c r="N10" i="89"/>
  <c r="N15" i="89" s="1"/>
  <c r="N18" i="89" s="1"/>
  <c r="N23" i="89" s="1"/>
  <c r="J15" i="89"/>
  <c r="T14" i="93"/>
  <c r="U14" i="93" s="1"/>
  <c r="T10" i="93"/>
  <c r="Q10" i="89"/>
  <c r="Q15" i="89" s="1"/>
  <c r="Q18" i="89" s="1"/>
  <c r="Q23" i="89" s="1"/>
  <c r="H269" i="92"/>
  <c r="O10" i="89"/>
  <c r="O15" i="89" s="1"/>
  <c r="O18" i="89" s="1"/>
  <c r="O23" i="89" s="1"/>
  <c r="P7" i="89"/>
  <c r="P10" i="89" s="1"/>
  <c r="P15" i="89" s="1"/>
  <c r="P18" i="89" s="1"/>
  <c r="P23" i="89" s="1"/>
  <c r="I269" i="92"/>
  <c r="J269" i="92"/>
  <c r="L8" i="98"/>
  <c r="F269" i="92"/>
  <c r="K12" i="98"/>
  <c r="T15" i="89"/>
  <c r="C10" i="89"/>
  <c r="C15" i="89" s="1"/>
  <c r="C18" i="89" s="1"/>
  <c r="W84" i="90"/>
  <c r="G269" i="92"/>
  <c r="J18" i="89"/>
  <c r="J23" i="89" s="1"/>
  <c r="K5" i="98"/>
  <c r="K9" i="98" s="1"/>
  <c r="K11" i="98"/>
  <c r="U14" i="89"/>
  <c r="D18" i="89"/>
  <c r="D23" i="89" s="1"/>
  <c r="R18" i="89"/>
  <c r="F250" i="90"/>
  <c r="S255" i="94"/>
  <c r="Y255" i="94" s="1"/>
  <c r="M255" i="94" s="1"/>
  <c r="U21" i="93"/>
  <c r="M14" i="89"/>
  <c r="M10" i="89"/>
  <c r="M269" i="92"/>
  <c r="Q250" i="90"/>
  <c r="W250" i="90" s="1"/>
  <c r="L5" i="98" l="1"/>
  <c r="L9" i="98" s="1"/>
  <c r="T15" i="93"/>
  <c r="T18" i="93" s="1"/>
  <c r="U10" i="93"/>
  <c r="U15" i="93" s="1"/>
  <c r="K10" i="98"/>
  <c r="K13" i="98" s="1"/>
  <c r="K14" i="98" s="1"/>
  <c r="U21" i="89"/>
  <c r="L10" i="98"/>
  <c r="L11" i="98"/>
  <c r="T18" i="89"/>
  <c r="U10" i="89"/>
  <c r="R23" i="89"/>
  <c r="M15" i="89"/>
  <c r="M18" i="89" s="1"/>
  <c r="C23" i="89"/>
  <c r="U18" i="93" l="1"/>
  <c r="U23" i="93" s="1"/>
  <c r="T23" i="93"/>
  <c r="L12" i="98"/>
  <c r="L13" i="98" s="1"/>
  <c r="L14" i="98" s="1"/>
  <c r="T23" i="89"/>
  <c r="U18" i="89"/>
  <c r="U23" i="89" s="1"/>
  <c r="U15" i="89"/>
  <c r="M23" i="89"/>
  <c r="O286" i="88"/>
  <c r="O285" i="88"/>
  <c r="O284" i="88"/>
  <c r="O283" i="88"/>
  <c r="O282" i="88"/>
  <c r="O281" i="88"/>
  <c r="O280" i="88"/>
  <c r="R279" i="88"/>
  <c r="Q279" i="88"/>
  <c r="P279" i="88"/>
  <c r="N279" i="88"/>
  <c r="O278" i="88"/>
  <c r="R276" i="88"/>
  <c r="Q276" i="88"/>
  <c r="P276" i="88"/>
  <c r="N276" i="88"/>
  <c r="O275" i="88"/>
  <c r="O274" i="88"/>
  <c r="O273" i="88"/>
  <c r="O272" i="88"/>
  <c r="O271" i="88"/>
  <c r="O270" i="88"/>
  <c r="O269" i="88"/>
  <c r="O268" i="88"/>
  <c r="O267" i="88"/>
  <c r="O266" i="88"/>
  <c r="O265" i="88"/>
  <c r="O264" i="88"/>
  <c r="R263" i="88"/>
  <c r="Q263" i="88"/>
  <c r="P263" i="88"/>
  <c r="N263" i="88"/>
  <c r="O262" i="88"/>
  <c r="O261" i="88"/>
  <c r="O260" i="88"/>
  <c r="R259" i="88"/>
  <c r="Q259" i="88"/>
  <c r="P259" i="88"/>
  <c r="N259" i="88"/>
  <c r="O256" i="88"/>
  <c r="O255" i="88"/>
  <c r="O254" i="88"/>
  <c r="O253" i="88"/>
  <c r="O252" i="88"/>
  <c r="O251" i="88"/>
  <c r="O250" i="88"/>
  <c r="O249" i="88"/>
  <c r="O248" i="88"/>
  <c r="R246" i="88"/>
  <c r="Q246" i="88"/>
  <c r="P246" i="88"/>
  <c r="N246" i="88"/>
  <c r="O245" i="88"/>
  <c r="O244" i="88"/>
  <c r="O243" i="88"/>
  <c r="O242" i="88"/>
  <c r="O241" i="88"/>
  <c r="O240" i="88"/>
  <c r="O239" i="88"/>
  <c r="O238" i="88"/>
  <c r="O237" i="88"/>
  <c r="O236" i="88"/>
  <c r="O235" i="88"/>
  <c r="O234" i="88"/>
  <c r="R232" i="88"/>
  <c r="Q232" i="88"/>
  <c r="P232" i="88"/>
  <c r="N232" i="88"/>
  <c r="O231" i="88"/>
  <c r="O230" i="88"/>
  <c r="R229" i="88"/>
  <c r="Q229" i="88"/>
  <c r="P229" i="88"/>
  <c r="M229" i="88" s="1"/>
  <c r="N229" i="88"/>
  <c r="O228" i="88"/>
  <c r="O227" i="88"/>
  <c r="O226" i="88"/>
  <c r="O225" i="88"/>
  <c r="O224" i="88"/>
  <c r="O223" i="88"/>
  <c r="O222" i="88"/>
  <c r="O221" i="88"/>
  <c r="O220" i="88"/>
  <c r="R218" i="88"/>
  <c r="Q218" i="88"/>
  <c r="P218" i="88"/>
  <c r="N218" i="88"/>
  <c r="O217" i="88"/>
  <c r="O216" i="88"/>
  <c r="O215" i="88"/>
  <c r="O214" i="88"/>
  <c r="O213" i="88"/>
  <c r="O212" i="88"/>
  <c r="O211" i="88"/>
  <c r="O210" i="88"/>
  <c r="O209" i="88"/>
  <c r="O208" i="88"/>
  <c r="R207" i="88"/>
  <c r="Q207" i="88"/>
  <c r="P207" i="88"/>
  <c r="N207" i="88"/>
  <c r="O206" i="88"/>
  <c r="O205" i="88"/>
  <c r="O204" i="88"/>
  <c r="O203" i="88"/>
  <c r="O202" i="88"/>
  <c r="O201" i="88"/>
  <c r="O200" i="88"/>
  <c r="O199" i="88"/>
  <c r="O198" i="88"/>
  <c r="R196" i="88"/>
  <c r="Q196" i="88"/>
  <c r="P196" i="88"/>
  <c r="M196" i="88" s="1"/>
  <c r="N196" i="88"/>
  <c r="O193" i="88"/>
  <c r="O192" i="88"/>
  <c r="O191" i="88"/>
  <c r="O190" i="88"/>
  <c r="R189" i="88"/>
  <c r="Q189" i="88"/>
  <c r="P189" i="88"/>
  <c r="M189" i="88" s="1"/>
  <c r="N189" i="88"/>
  <c r="O188" i="88"/>
  <c r="O187" i="88"/>
  <c r="O186" i="88"/>
  <c r="O185" i="88"/>
  <c r="O184" i="88"/>
  <c r="O183" i="88"/>
  <c r="R181" i="88"/>
  <c r="Q181" i="88"/>
  <c r="P181" i="88"/>
  <c r="N181" i="88"/>
  <c r="N179" i="88" s="1"/>
  <c r="O180" i="88"/>
  <c r="O178" i="88"/>
  <c r="O177" i="88"/>
  <c r="O176" i="88"/>
  <c r="O175" i="88"/>
  <c r="O174" i="88"/>
  <c r="O173" i="88"/>
  <c r="O172" i="88"/>
  <c r="O171" i="88"/>
  <c r="O170" i="88"/>
  <c r="O169" i="88"/>
  <c r="O168" i="88"/>
  <c r="R167" i="88"/>
  <c r="Q167" i="88"/>
  <c r="P167" i="88"/>
  <c r="N167" i="88"/>
  <c r="O166" i="88"/>
  <c r="O165" i="88"/>
  <c r="O164" i="88"/>
  <c r="O163" i="88"/>
  <c r="O162" i="88"/>
  <c r="O161" i="88"/>
  <c r="O160" i="88"/>
  <c r="O159" i="88"/>
  <c r="O158" i="88"/>
  <c r="O157" i="88"/>
  <c r="O156" i="88"/>
  <c r="O155" i="88"/>
  <c r="O154" i="88"/>
  <c r="R152" i="88"/>
  <c r="Q152" i="88"/>
  <c r="P152" i="88"/>
  <c r="N152" i="88"/>
  <c r="O151" i="88"/>
  <c r="O150" i="88"/>
  <c r="R149" i="88"/>
  <c r="Q149" i="88"/>
  <c r="P149" i="88"/>
  <c r="N149" i="88"/>
  <c r="O148" i="88"/>
  <c r="O147" i="88"/>
  <c r="O146" i="88"/>
  <c r="O145" i="88"/>
  <c r="O144" i="88"/>
  <c r="O143" i="88"/>
  <c r="O142" i="88"/>
  <c r="O141" i="88"/>
  <c r="O140" i="88"/>
  <c r="R138" i="88"/>
  <c r="Q138" i="88"/>
  <c r="P138" i="88"/>
  <c r="N138" i="88"/>
  <c r="O137" i="88"/>
  <c r="O136" i="88"/>
  <c r="O135" i="88"/>
  <c r="O134" i="88"/>
  <c r="O133" i="88"/>
  <c r="O132" i="88"/>
  <c r="O131" i="88"/>
  <c r="O130" i="88"/>
  <c r="O129" i="88"/>
  <c r="O128" i="88"/>
  <c r="R127" i="88"/>
  <c r="Q127" i="88"/>
  <c r="P127" i="88"/>
  <c r="M127" i="88" s="1"/>
  <c r="N127" i="88"/>
  <c r="O126" i="88"/>
  <c r="O125" i="88"/>
  <c r="O124" i="88"/>
  <c r="O123" i="88"/>
  <c r="O122" i="88"/>
  <c r="O121" i="88"/>
  <c r="O120" i="88"/>
  <c r="O119" i="88"/>
  <c r="O118" i="88"/>
  <c r="O117" i="88"/>
  <c r="R116" i="88"/>
  <c r="Q116" i="88"/>
  <c r="P116" i="88"/>
  <c r="N116" i="88"/>
  <c r="O115" i="88"/>
  <c r="O114" i="88"/>
  <c r="O113" i="88"/>
  <c r="O112" i="88"/>
  <c r="R111" i="88"/>
  <c r="Q111" i="88"/>
  <c r="P111" i="88"/>
  <c r="N111" i="88"/>
  <c r="O110" i="88"/>
  <c r="R108" i="88"/>
  <c r="Q108" i="88"/>
  <c r="P108" i="88"/>
  <c r="N108" i="88"/>
  <c r="O106" i="88"/>
  <c r="O105" i="88"/>
  <c r="O104" i="88"/>
  <c r="O103" i="88"/>
  <c r="R102" i="88"/>
  <c r="Q102" i="88"/>
  <c r="P102" i="88"/>
  <c r="N102" i="88"/>
  <c r="O101" i="88"/>
  <c r="O100" i="88"/>
  <c r="R98" i="88"/>
  <c r="Q98" i="88"/>
  <c r="P98" i="88"/>
  <c r="N98" i="88"/>
  <c r="O97" i="88"/>
  <c r="O96" i="88"/>
  <c r="O95" i="88"/>
  <c r="O94" i="88"/>
  <c r="O93" i="88"/>
  <c r="O92" i="88"/>
  <c r="O87" i="88"/>
  <c r="O86" i="88"/>
  <c r="O85" i="88"/>
  <c r="O84" i="88"/>
  <c r="O80" i="88"/>
  <c r="R79" i="88"/>
  <c r="Q79" i="88"/>
  <c r="P79" i="88"/>
  <c r="M79" i="88" s="1"/>
  <c r="N79" i="88"/>
  <c r="R76" i="88"/>
  <c r="Q76" i="88"/>
  <c r="P76" i="88"/>
  <c r="M76" i="88" s="1"/>
  <c r="N76" i="88"/>
  <c r="R63" i="88"/>
  <c r="Q63" i="88"/>
  <c r="Q52" i="88" s="1"/>
  <c r="P63" i="88"/>
  <c r="N52" i="88"/>
  <c r="O59" i="88"/>
  <c r="O58" i="88"/>
  <c r="O57" i="88"/>
  <c r="O53" i="88"/>
  <c r="Q49" i="88"/>
  <c r="P49" i="88"/>
  <c r="N49" i="88"/>
  <c r="O44" i="88"/>
  <c r="Q42" i="88"/>
  <c r="P42" i="88"/>
  <c r="N42" i="88"/>
  <c r="R30" i="88"/>
  <c r="Q30" i="88"/>
  <c r="M30" i="88" s="1"/>
  <c r="P30" i="88"/>
  <c r="N30" i="88"/>
  <c r="O29" i="88"/>
  <c r="O28" i="88"/>
  <c r="O27" i="88"/>
  <c r="R26" i="88"/>
  <c r="Q26" i="88"/>
  <c r="P26" i="88"/>
  <c r="N26" i="88"/>
  <c r="O25" i="88"/>
  <c r="O24" i="88"/>
  <c r="O23" i="88"/>
  <c r="O22" i="88"/>
  <c r="O7" i="88"/>
  <c r="R6" i="88"/>
  <c r="Q6" i="88"/>
  <c r="P6" i="88"/>
  <c r="N6" i="88"/>
  <c r="O258" i="87"/>
  <c r="O257" i="87"/>
  <c r="O256" i="87"/>
  <c r="O255" i="87"/>
  <c r="O254" i="87"/>
  <c r="O253" i="87"/>
  <c r="R251" i="87"/>
  <c r="Q251" i="87"/>
  <c r="P251" i="87"/>
  <c r="N251" i="87"/>
  <c r="O250" i="87"/>
  <c r="O249" i="87"/>
  <c r="R248" i="87"/>
  <c r="Q248" i="87"/>
  <c r="P248" i="87"/>
  <c r="N248" i="87"/>
  <c r="O247" i="87"/>
  <c r="O246" i="87"/>
  <c r="O245" i="87"/>
  <c r="O244" i="87"/>
  <c r="O243" i="87"/>
  <c r="O242" i="87"/>
  <c r="O241" i="87"/>
  <c r="O240" i="87"/>
  <c r="O239" i="87"/>
  <c r="O238" i="87"/>
  <c r="O237" i="87"/>
  <c r="O236" i="87"/>
  <c r="R235" i="87"/>
  <c r="Q235" i="87"/>
  <c r="P235" i="87"/>
  <c r="N235" i="87"/>
  <c r="O234" i="87"/>
  <c r="O233" i="87"/>
  <c r="R231" i="87"/>
  <c r="Q231" i="87"/>
  <c r="P231" i="87"/>
  <c r="N231" i="87"/>
  <c r="O228" i="87"/>
  <c r="O227" i="87"/>
  <c r="O225" i="87"/>
  <c r="O224" i="87"/>
  <c r="O223" i="87"/>
  <c r="O222" i="87"/>
  <c r="O221" i="87"/>
  <c r="O220" i="87"/>
  <c r="O219" i="87"/>
  <c r="R218" i="87"/>
  <c r="Q218" i="87"/>
  <c r="P218" i="87"/>
  <c r="N218" i="87"/>
  <c r="O217" i="87"/>
  <c r="O216" i="87"/>
  <c r="O215" i="87"/>
  <c r="O214" i="87"/>
  <c r="O213" i="87"/>
  <c r="O212" i="87"/>
  <c r="O211" i="87"/>
  <c r="O210" i="87"/>
  <c r="O209" i="87"/>
  <c r="O208" i="87"/>
  <c r="O207" i="87"/>
  <c r="O206" i="87"/>
  <c r="O205" i="87"/>
  <c r="R204" i="87"/>
  <c r="Q204" i="87"/>
  <c r="P204" i="87"/>
  <c r="N204" i="87"/>
  <c r="O203" i="87"/>
  <c r="R201" i="87"/>
  <c r="Q201" i="87"/>
  <c r="P201" i="87"/>
  <c r="M201" i="87" s="1"/>
  <c r="N201" i="87"/>
  <c r="O200" i="87"/>
  <c r="O199" i="87"/>
  <c r="O197" i="87"/>
  <c r="O196" i="87"/>
  <c r="O195" i="87"/>
  <c r="O194" i="87"/>
  <c r="O193" i="87"/>
  <c r="O192" i="87"/>
  <c r="O191" i="87"/>
  <c r="R190" i="87"/>
  <c r="Q190" i="87"/>
  <c r="P190" i="87"/>
  <c r="N190" i="87"/>
  <c r="O189" i="87"/>
  <c r="O188" i="87"/>
  <c r="O187" i="87"/>
  <c r="O186" i="87"/>
  <c r="O185" i="87"/>
  <c r="O184" i="87"/>
  <c r="O183" i="87"/>
  <c r="O182" i="87"/>
  <c r="O181" i="87"/>
  <c r="O180" i="87"/>
  <c r="R179" i="87"/>
  <c r="Q179" i="87"/>
  <c r="P179" i="87"/>
  <c r="N179" i="87"/>
  <c r="O178" i="87"/>
  <c r="O177" i="87"/>
  <c r="O175" i="87"/>
  <c r="O174" i="87"/>
  <c r="O173" i="87"/>
  <c r="O172" i="87"/>
  <c r="O171" i="87"/>
  <c r="O170" i="87"/>
  <c r="O169" i="87"/>
  <c r="R168" i="87"/>
  <c r="Q168" i="87"/>
  <c r="P168" i="87"/>
  <c r="M168" i="87" s="1"/>
  <c r="N168" i="87"/>
  <c r="O167" i="87"/>
  <c r="R161" i="87"/>
  <c r="P161" i="87"/>
  <c r="N161" i="87"/>
  <c r="R153" i="87"/>
  <c r="R151" i="87" s="1"/>
  <c r="P153" i="87"/>
  <c r="N153" i="87"/>
  <c r="O148" i="87"/>
  <c r="O147" i="87"/>
  <c r="O146" i="87"/>
  <c r="O145" i="87"/>
  <c r="O143" i="87"/>
  <c r="O142" i="87"/>
  <c r="O141" i="87"/>
  <c r="O140" i="87"/>
  <c r="O139" i="87"/>
  <c r="O138" i="87"/>
  <c r="R137" i="87"/>
  <c r="Q137" i="87"/>
  <c r="P137" i="87"/>
  <c r="N137" i="87"/>
  <c r="O136" i="87"/>
  <c r="O135" i="87"/>
  <c r="O134" i="87"/>
  <c r="O133" i="87"/>
  <c r="O132" i="87"/>
  <c r="O131" i="87"/>
  <c r="O130" i="87"/>
  <c r="O129" i="87"/>
  <c r="O128" i="87"/>
  <c r="O127" i="87"/>
  <c r="O126" i="87"/>
  <c r="O125" i="87"/>
  <c r="O124" i="87"/>
  <c r="R122" i="87"/>
  <c r="Q122" i="87"/>
  <c r="P122" i="87"/>
  <c r="N122" i="87"/>
  <c r="O121" i="87"/>
  <c r="R119" i="87"/>
  <c r="Q119" i="87"/>
  <c r="P119" i="87"/>
  <c r="N119" i="87"/>
  <c r="O118" i="87"/>
  <c r="O117" i="87"/>
  <c r="O116" i="87"/>
  <c r="O115" i="87"/>
  <c r="O114" i="87"/>
  <c r="O113" i="87"/>
  <c r="O112" i="87"/>
  <c r="O111" i="87"/>
  <c r="O110" i="87"/>
  <c r="O109" i="87"/>
  <c r="R108" i="87"/>
  <c r="Q108" i="87"/>
  <c r="P108" i="87"/>
  <c r="N108" i="87"/>
  <c r="O107" i="87"/>
  <c r="O106" i="87"/>
  <c r="O105" i="87"/>
  <c r="O104" i="87"/>
  <c r="O103" i="87"/>
  <c r="O102" i="87"/>
  <c r="O101" i="87"/>
  <c r="O100" i="87"/>
  <c r="O99" i="87"/>
  <c r="R97" i="87"/>
  <c r="Q97" i="87"/>
  <c r="P97" i="87"/>
  <c r="N97" i="87"/>
  <c r="O96" i="87"/>
  <c r="O95" i="87"/>
  <c r="O94" i="87"/>
  <c r="O93" i="87"/>
  <c r="O92" i="87"/>
  <c r="O91" i="87"/>
  <c r="O90" i="87"/>
  <c r="O89" i="87"/>
  <c r="O87" i="87"/>
  <c r="R86" i="87"/>
  <c r="Q86" i="87"/>
  <c r="P86" i="87"/>
  <c r="N86" i="87"/>
  <c r="O85" i="87"/>
  <c r="O84" i="87"/>
  <c r="O83" i="87"/>
  <c r="R81" i="87"/>
  <c r="Q81" i="87"/>
  <c r="P81" i="87"/>
  <c r="N81" i="87"/>
  <c r="O79" i="87"/>
  <c r="R78" i="87"/>
  <c r="Q78" i="87"/>
  <c r="P78" i="87"/>
  <c r="N78" i="87"/>
  <c r="O76" i="87"/>
  <c r="O75" i="87"/>
  <c r="O74" i="87"/>
  <c r="R72" i="87"/>
  <c r="Q72" i="87"/>
  <c r="P72" i="87"/>
  <c r="N72" i="87"/>
  <c r="O71" i="87"/>
  <c r="O70" i="87"/>
  <c r="O69" i="87"/>
  <c r="R68" i="87"/>
  <c r="Q68" i="87"/>
  <c r="P68" i="87"/>
  <c r="N68" i="87"/>
  <c r="O67" i="87"/>
  <c r="O66" i="87"/>
  <c r="O65" i="87"/>
  <c r="O64" i="87"/>
  <c r="O63" i="87"/>
  <c r="O60" i="87"/>
  <c r="O59" i="87"/>
  <c r="O58" i="87"/>
  <c r="R53" i="87"/>
  <c r="N53" i="87"/>
  <c r="R50" i="87"/>
  <c r="Q50" i="87"/>
  <c r="P50" i="87"/>
  <c r="N50" i="87"/>
  <c r="O47" i="87"/>
  <c r="R45" i="87"/>
  <c r="R40" i="87" s="1"/>
  <c r="Q45" i="87"/>
  <c r="P45" i="87"/>
  <c r="M45" i="87" s="1"/>
  <c r="N45" i="87"/>
  <c r="N40" i="87" s="1"/>
  <c r="O44" i="87"/>
  <c r="O43" i="87"/>
  <c r="O42" i="87"/>
  <c r="O41" i="87"/>
  <c r="O39" i="87"/>
  <c r="R37" i="87"/>
  <c r="Q37" i="87"/>
  <c r="P37" i="87"/>
  <c r="N37" i="87"/>
  <c r="O36" i="87"/>
  <c r="O35" i="87"/>
  <c r="P33" i="87" s="1"/>
  <c r="M33" i="87" s="1"/>
  <c r="R33" i="87"/>
  <c r="Q33" i="87"/>
  <c r="N33" i="87"/>
  <c r="O31" i="87"/>
  <c r="O30" i="87"/>
  <c r="O29" i="87"/>
  <c r="O28" i="87"/>
  <c r="O27" i="87"/>
  <c r="O26" i="87"/>
  <c r="O25" i="87"/>
  <c r="R24" i="87"/>
  <c r="Q24" i="87"/>
  <c r="P24" i="87"/>
  <c r="N24" i="87"/>
  <c r="M23" i="87"/>
  <c r="O23" i="87" s="1"/>
  <c r="M22" i="87"/>
  <c r="O22" i="87" s="1"/>
  <c r="M21" i="87"/>
  <c r="O21" i="87" s="1"/>
  <c r="R20" i="87"/>
  <c r="Q20" i="87"/>
  <c r="P20" i="87"/>
  <c r="N20" i="87"/>
  <c r="M19" i="87"/>
  <c r="O19" i="87" s="1"/>
  <c r="M18" i="87"/>
  <c r="O18" i="87" s="1"/>
  <c r="M17" i="87"/>
  <c r="O17" i="87" s="1"/>
  <c r="M16" i="87"/>
  <c r="O16" i="87" s="1"/>
  <c r="M15" i="87"/>
  <c r="O15" i="87" s="1"/>
  <c r="M14" i="87"/>
  <c r="O14" i="87" s="1"/>
  <c r="M13" i="87"/>
  <c r="O13" i="87" s="1"/>
  <c r="M12" i="87"/>
  <c r="O12" i="87" s="1"/>
  <c r="M11" i="87"/>
  <c r="O11" i="87" s="1"/>
  <c r="M10" i="87"/>
  <c r="O10" i="87" s="1"/>
  <c r="M9" i="87"/>
  <c r="O9" i="87" s="1"/>
  <c r="M8" i="87"/>
  <c r="O8" i="87" s="1"/>
  <c r="M7" i="87"/>
  <c r="O7" i="87" s="1"/>
  <c r="R6" i="87"/>
  <c r="Q6" i="87"/>
  <c r="P6" i="87"/>
  <c r="N6" i="87"/>
  <c r="N5" i="87" s="1"/>
  <c r="M254" i="86"/>
  <c r="O254" i="86" s="1"/>
  <c r="M253" i="86"/>
  <c r="O253" i="86" s="1"/>
  <c r="M252" i="86"/>
  <c r="O252" i="86" s="1"/>
  <c r="M251" i="86"/>
  <c r="O251" i="86" s="1"/>
  <c r="M250" i="86"/>
  <c r="O250" i="86" s="1"/>
  <c r="M249" i="86"/>
  <c r="O249" i="86" s="1"/>
  <c r="M248" i="86"/>
  <c r="O248" i="86" s="1"/>
  <c r="N247" i="86"/>
  <c r="M246" i="86"/>
  <c r="O246" i="86" s="1"/>
  <c r="M245" i="86"/>
  <c r="N244" i="86"/>
  <c r="M243" i="86"/>
  <c r="O243" i="86" s="1"/>
  <c r="M242" i="86"/>
  <c r="O242" i="86" s="1"/>
  <c r="M241" i="86"/>
  <c r="O241" i="86" s="1"/>
  <c r="M240" i="86"/>
  <c r="O240" i="86" s="1"/>
  <c r="M239" i="86"/>
  <c r="O239" i="86" s="1"/>
  <c r="M238" i="86"/>
  <c r="O238" i="86" s="1"/>
  <c r="M237" i="86"/>
  <c r="O237" i="86" s="1"/>
  <c r="M236" i="86"/>
  <c r="O236" i="86" s="1"/>
  <c r="M235" i="86"/>
  <c r="O235" i="86" s="1"/>
  <c r="M234" i="86"/>
  <c r="O234" i="86" s="1"/>
  <c r="M233" i="86"/>
  <c r="O233" i="86" s="1"/>
  <c r="M232" i="86"/>
  <c r="N231" i="86"/>
  <c r="M230" i="86"/>
  <c r="O230" i="86" s="1"/>
  <c r="M229" i="86"/>
  <c r="O229" i="86" s="1"/>
  <c r="M228" i="86"/>
  <c r="O228" i="86" s="1"/>
  <c r="N227" i="86"/>
  <c r="N226" i="86" s="1"/>
  <c r="N225" i="86" s="1"/>
  <c r="M224" i="86"/>
  <c r="O224" i="86" s="1"/>
  <c r="M223" i="86"/>
  <c r="O223" i="86" s="1"/>
  <c r="M222" i="86"/>
  <c r="O222" i="86" s="1"/>
  <c r="M221" i="86"/>
  <c r="O221" i="86" s="1"/>
  <c r="M220" i="86"/>
  <c r="O220" i="86" s="1"/>
  <c r="M219" i="86"/>
  <c r="O219" i="86" s="1"/>
  <c r="M218" i="86"/>
  <c r="O218" i="86" s="1"/>
  <c r="M217" i="86"/>
  <c r="O217" i="86" s="1"/>
  <c r="M216" i="86"/>
  <c r="O216" i="86" s="1"/>
  <c r="M215" i="86"/>
  <c r="O215" i="86" s="1"/>
  <c r="N214" i="86"/>
  <c r="M213" i="86"/>
  <c r="O213" i="86" s="1"/>
  <c r="M212" i="86"/>
  <c r="O212" i="86" s="1"/>
  <c r="M211" i="86"/>
  <c r="O211" i="86" s="1"/>
  <c r="M210" i="86"/>
  <c r="O210" i="86" s="1"/>
  <c r="M209" i="86"/>
  <c r="O209" i="86" s="1"/>
  <c r="M208" i="86"/>
  <c r="O208" i="86" s="1"/>
  <c r="M207" i="86"/>
  <c r="O207" i="86" s="1"/>
  <c r="M206" i="86"/>
  <c r="O206" i="86" s="1"/>
  <c r="M205" i="86"/>
  <c r="O205" i="86" s="1"/>
  <c r="M204" i="86"/>
  <c r="O204" i="86" s="1"/>
  <c r="M203" i="86"/>
  <c r="O203" i="86" s="1"/>
  <c r="M202" i="86"/>
  <c r="O202" i="86" s="1"/>
  <c r="M201" i="86"/>
  <c r="O201" i="86" s="1"/>
  <c r="N200" i="86"/>
  <c r="M199" i="86"/>
  <c r="O199" i="86" s="1"/>
  <c r="M198" i="86"/>
  <c r="N197" i="86"/>
  <c r="M196" i="86"/>
  <c r="O196" i="86" s="1"/>
  <c r="M195" i="86"/>
  <c r="O195" i="86" s="1"/>
  <c r="M194" i="86"/>
  <c r="O194" i="86" s="1"/>
  <c r="M193" i="86"/>
  <c r="M192" i="86"/>
  <c r="O192" i="86" s="1"/>
  <c r="M191" i="86"/>
  <c r="O191" i="86" s="1"/>
  <c r="M190" i="86"/>
  <c r="O190" i="86" s="1"/>
  <c r="M189" i="86"/>
  <c r="O189" i="86" s="1"/>
  <c r="M188" i="86"/>
  <c r="O188" i="86" s="1"/>
  <c r="M187" i="86"/>
  <c r="O187" i="86" s="1"/>
  <c r="N186" i="86"/>
  <c r="M185" i="86"/>
  <c r="O185" i="86" s="1"/>
  <c r="M184" i="86"/>
  <c r="O184" i="86" s="1"/>
  <c r="M183" i="86"/>
  <c r="O183" i="86" s="1"/>
  <c r="M182" i="86"/>
  <c r="O182" i="86" s="1"/>
  <c r="M181" i="86"/>
  <c r="O181" i="86" s="1"/>
  <c r="M180" i="86"/>
  <c r="O180" i="86" s="1"/>
  <c r="M179" i="86"/>
  <c r="O179" i="86" s="1"/>
  <c r="M178" i="86"/>
  <c r="O178" i="86" s="1"/>
  <c r="M177" i="86"/>
  <c r="O177" i="86" s="1"/>
  <c r="M176" i="86"/>
  <c r="N175" i="86"/>
  <c r="M174" i="86"/>
  <c r="O174" i="86" s="1"/>
  <c r="M173" i="86"/>
  <c r="O173" i="86" s="1"/>
  <c r="M172" i="86"/>
  <c r="O172" i="86" s="1"/>
  <c r="M171" i="86"/>
  <c r="O171" i="86" s="1"/>
  <c r="M170" i="86"/>
  <c r="O170" i="86" s="1"/>
  <c r="M169" i="86"/>
  <c r="O169" i="86" s="1"/>
  <c r="M168" i="86"/>
  <c r="O168" i="86" s="1"/>
  <c r="M167" i="86"/>
  <c r="O167" i="86" s="1"/>
  <c r="M166" i="86"/>
  <c r="O166" i="86" s="1"/>
  <c r="M165" i="86"/>
  <c r="O165" i="86" s="1"/>
  <c r="N164" i="86"/>
  <c r="M163" i="86"/>
  <c r="M161" i="86"/>
  <c r="O161" i="86" s="1"/>
  <c r="M160" i="86"/>
  <c r="O160" i="86" s="1"/>
  <c r="M159" i="86"/>
  <c r="O159" i="86" s="1"/>
  <c r="M158" i="86"/>
  <c r="O158" i="86" s="1"/>
  <c r="N157" i="86"/>
  <c r="M156" i="86"/>
  <c r="O156" i="86" s="1"/>
  <c r="M155" i="86"/>
  <c r="O155" i="86" s="1"/>
  <c r="M154" i="86"/>
  <c r="O154" i="86" s="1"/>
  <c r="M153" i="86"/>
  <c r="O153" i="86" s="1"/>
  <c r="M152" i="86"/>
  <c r="O152" i="86" s="1"/>
  <c r="M151" i="86"/>
  <c r="O151" i="86" s="1"/>
  <c r="M150" i="86"/>
  <c r="N149" i="86"/>
  <c r="N147" i="86" s="1"/>
  <c r="M148" i="86"/>
  <c r="O148" i="86" s="1"/>
  <c r="M146" i="86"/>
  <c r="O146" i="86" s="1"/>
  <c r="M145" i="86"/>
  <c r="O145" i="86" s="1"/>
  <c r="M144" i="86"/>
  <c r="O144" i="86" s="1"/>
  <c r="M143" i="86"/>
  <c r="O143" i="86" s="1"/>
  <c r="M142" i="86"/>
  <c r="O142" i="86" s="1"/>
  <c r="M141" i="86"/>
  <c r="O141" i="86" s="1"/>
  <c r="M140" i="86"/>
  <c r="O140" i="86" s="1"/>
  <c r="M139" i="86"/>
  <c r="O139" i="86" s="1"/>
  <c r="M138" i="86"/>
  <c r="O138" i="86" s="1"/>
  <c r="M137" i="86"/>
  <c r="O137" i="86" s="1"/>
  <c r="M136" i="86"/>
  <c r="O136" i="86" s="1"/>
  <c r="N135" i="86"/>
  <c r="M134" i="86"/>
  <c r="O134" i="86" s="1"/>
  <c r="M133" i="86"/>
  <c r="O133" i="86" s="1"/>
  <c r="M132" i="86"/>
  <c r="O132" i="86" s="1"/>
  <c r="M131" i="86"/>
  <c r="O131" i="86" s="1"/>
  <c r="M130" i="86"/>
  <c r="O130" i="86" s="1"/>
  <c r="M129" i="86"/>
  <c r="O129" i="86" s="1"/>
  <c r="M128" i="86"/>
  <c r="O128" i="86" s="1"/>
  <c r="M127" i="86"/>
  <c r="O127" i="86" s="1"/>
  <c r="M126" i="86"/>
  <c r="O126" i="86" s="1"/>
  <c r="M125" i="86"/>
  <c r="O125" i="86" s="1"/>
  <c r="M124" i="86"/>
  <c r="O124" i="86" s="1"/>
  <c r="M123" i="86"/>
  <c r="O123" i="86" s="1"/>
  <c r="M122" i="86"/>
  <c r="O122" i="86" s="1"/>
  <c r="M121" i="86"/>
  <c r="O121" i="86" s="1"/>
  <c r="N120" i="86"/>
  <c r="M119" i="86"/>
  <c r="O119" i="86" s="1"/>
  <c r="M118" i="86"/>
  <c r="N117" i="86"/>
  <c r="M116" i="86"/>
  <c r="O116" i="86" s="1"/>
  <c r="M115" i="86"/>
  <c r="O115" i="86" s="1"/>
  <c r="M114" i="86"/>
  <c r="O114" i="86" s="1"/>
  <c r="M113" i="86"/>
  <c r="O113" i="86" s="1"/>
  <c r="M112" i="86"/>
  <c r="O112" i="86" s="1"/>
  <c r="M111" i="86"/>
  <c r="O111" i="86" s="1"/>
  <c r="M110" i="86"/>
  <c r="O110" i="86" s="1"/>
  <c r="M109" i="86"/>
  <c r="O109" i="86" s="1"/>
  <c r="M108" i="86"/>
  <c r="O108" i="86" s="1"/>
  <c r="M107" i="86"/>
  <c r="O107" i="86" s="1"/>
  <c r="N106" i="86"/>
  <c r="M105" i="86"/>
  <c r="O105" i="86" s="1"/>
  <c r="M104" i="86"/>
  <c r="O104" i="86" s="1"/>
  <c r="M103" i="86"/>
  <c r="O103" i="86" s="1"/>
  <c r="M102" i="86"/>
  <c r="O102" i="86" s="1"/>
  <c r="M101" i="86"/>
  <c r="O101" i="86" s="1"/>
  <c r="M100" i="86"/>
  <c r="O100" i="86" s="1"/>
  <c r="M99" i="86"/>
  <c r="M98" i="86"/>
  <c r="O98" i="86" s="1"/>
  <c r="M97" i="86"/>
  <c r="O97" i="86" s="1"/>
  <c r="M96" i="86"/>
  <c r="O96" i="86" s="1"/>
  <c r="N95" i="86"/>
  <c r="M94" i="86"/>
  <c r="O94" i="86" s="1"/>
  <c r="M93" i="86"/>
  <c r="O93" i="86" s="1"/>
  <c r="M92" i="86"/>
  <c r="O92" i="86" s="1"/>
  <c r="M91" i="86"/>
  <c r="O91" i="86" s="1"/>
  <c r="M90" i="86"/>
  <c r="O90" i="86" s="1"/>
  <c r="M89" i="86"/>
  <c r="O89" i="86" s="1"/>
  <c r="M88" i="86"/>
  <c r="O88" i="86" s="1"/>
  <c r="M87" i="86"/>
  <c r="O87" i="86" s="1"/>
  <c r="M86" i="86"/>
  <c r="O86" i="86" s="1"/>
  <c r="M85" i="86"/>
  <c r="O85" i="86" s="1"/>
  <c r="N84" i="86"/>
  <c r="M83" i="86"/>
  <c r="O83" i="86" s="1"/>
  <c r="M82" i="86"/>
  <c r="O82" i="86" s="1"/>
  <c r="M81" i="86"/>
  <c r="O81" i="86" s="1"/>
  <c r="M80" i="86"/>
  <c r="N79" i="86"/>
  <c r="M78" i="86"/>
  <c r="O78" i="86" s="1"/>
  <c r="M77" i="86"/>
  <c r="N76" i="86"/>
  <c r="M74" i="86"/>
  <c r="O74" i="86" s="1"/>
  <c r="M73" i="86"/>
  <c r="O73" i="86" s="1"/>
  <c r="M72" i="86"/>
  <c r="O72" i="86" s="1"/>
  <c r="M71" i="86"/>
  <c r="N70" i="86"/>
  <c r="M69" i="86"/>
  <c r="O69" i="86" s="1"/>
  <c r="M68" i="86"/>
  <c r="M67" i="86"/>
  <c r="O67" i="86" s="1"/>
  <c r="N66" i="86"/>
  <c r="M65" i="86"/>
  <c r="O65" i="86" s="1"/>
  <c r="M64" i="86"/>
  <c r="O64" i="86" s="1"/>
  <c r="M63" i="86"/>
  <c r="O63" i="86" s="1"/>
  <c r="M62" i="86"/>
  <c r="O62" i="86" s="1"/>
  <c r="M61" i="86"/>
  <c r="M60" i="86"/>
  <c r="O60" i="86" s="1"/>
  <c r="M58" i="86"/>
  <c r="O58" i="86" s="1"/>
  <c r="M57" i="86"/>
  <c r="O57" i="86" s="1"/>
  <c r="M56" i="86"/>
  <c r="O56" i="86" s="1"/>
  <c r="M55" i="86"/>
  <c r="O55" i="86" s="1"/>
  <c r="M54" i="86"/>
  <c r="N53" i="86"/>
  <c r="M52" i="86"/>
  <c r="O52" i="86" s="1"/>
  <c r="M51" i="86"/>
  <c r="N50" i="86"/>
  <c r="M49" i="86"/>
  <c r="M48" i="86"/>
  <c r="O48" i="86" s="1"/>
  <c r="M47" i="86"/>
  <c r="O47" i="86" s="1"/>
  <c r="M46" i="86"/>
  <c r="N45" i="86"/>
  <c r="N40" i="86" s="1"/>
  <c r="M44" i="86"/>
  <c r="O44" i="86" s="1"/>
  <c r="M43" i="86"/>
  <c r="O43" i="86" s="1"/>
  <c r="M42" i="86"/>
  <c r="O42" i="86" s="1"/>
  <c r="M41" i="86"/>
  <c r="M39" i="86"/>
  <c r="O39" i="86" s="1"/>
  <c r="M38" i="86"/>
  <c r="O38" i="86" s="1"/>
  <c r="N37" i="86"/>
  <c r="M36" i="86"/>
  <c r="O36" i="86" s="1"/>
  <c r="M35" i="86"/>
  <c r="O35" i="86" s="1"/>
  <c r="M34" i="86"/>
  <c r="O34" i="86" s="1"/>
  <c r="N33" i="86"/>
  <c r="M31" i="86"/>
  <c r="O31" i="86" s="1"/>
  <c r="M30" i="86"/>
  <c r="O30" i="86" s="1"/>
  <c r="M29" i="86"/>
  <c r="O29" i="86" s="1"/>
  <c r="M28" i="86"/>
  <c r="O28" i="86" s="1"/>
  <c r="M27" i="86"/>
  <c r="O27" i="86" s="1"/>
  <c r="M26" i="86"/>
  <c r="O26" i="86" s="1"/>
  <c r="N24" i="86"/>
  <c r="M23" i="86"/>
  <c r="O23" i="86" s="1"/>
  <c r="M22" i="86"/>
  <c r="M21" i="86"/>
  <c r="O21" i="86" s="1"/>
  <c r="N20" i="86"/>
  <c r="M19" i="86"/>
  <c r="O19" i="86" s="1"/>
  <c r="M18" i="86"/>
  <c r="O18" i="86" s="1"/>
  <c r="M17" i="86"/>
  <c r="O17" i="86" s="1"/>
  <c r="M16" i="86"/>
  <c r="O16" i="86" s="1"/>
  <c r="M15" i="86"/>
  <c r="O15" i="86" s="1"/>
  <c r="M14" i="86"/>
  <c r="O14" i="86" s="1"/>
  <c r="M13" i="86"/>
  <c r="O13" i="86" s="1"/>
  <c r="M12" i="86"/>
  <c r="O12" i="86" s="1"/>
  <c r="M11" i="86"/>
  <c r="O11" i="86" s="1"/>
  <c r="M10" i="86"/>
  <c r="O10" i="86" s="1"/>
  <c r="M9" i="86"/>
  <c r="O9" i="86" s="1"/>
  <c r="M8" i="86"/>
  <c r="O8" i="86" s="1"/>
  <c r="N6" i="86"/>
  <c r="AA273" i="68"/>
  <c r="Z273" i="68"/>
  <c r="AA270" i="68"/>
  <c r="Z270" i="68"/>
  <c r="AA262" i="68"/>
  <c r="Z262" i="68"/>
  <c r="AA255" i="68"/>
  <c r="AA254" i="68" s="1"/>
  <c r="Z255" i="68"/>
  <c r="Z254" i="68" s="1"/>
  <c r="AA250" i="68"/>
  <c r="Z250" i="68"/>
  <c r="AA235" i="68"/>
  <c r="Z235" i="68"/>
  <c r="AA225" i="68"/>
  <c r="Z225" i="68"/>
  <c r="AA209" i="68"/>
  <c r="Z209" i="68"/>
  <c r="AA199" i="68"/>
  <c r="Z199" i="68"/>
  <c r="AA191" i="68"/>
  <c r="Z191" i="68"/>
  <c r="AA187" i="68"/>
  <c r="Z187" i="68"/>
  <c r="AA181" i="68"/>
  <c r="Z181" i="68"/>
  <c r="AA177" i="68"/>
  <c r="Z177" i="68"/>
  <c r="AA173" i="68"/>
  <c r="AA171" i="68" s="1"/>
  <c r="Z173" i="68"/>
  <c r="Z171" i="68" s="1"/>
  <c r="AA160" i="68"/>
  <c r="Z160" i="68"/>
  <c r="AA149" i="68"/>
  <c r="Z149" i="68"/>
  <c r="AA136" i="68"/>
  <c r="AA121" i="68"/>
  <c r="Z121" i="68"/>
  <c r="AA117" i="68"/>
  <c r="Z117" i="68"/>
  <c r="AA111" i="68"/>
  <c r="Z111" i="68"/>
  <c r="AA105" i="68"/>
  <c r="Z105" i="68"/>
  <c r="AA100" i="68"/>
  <c r="Z100" i="68"/>
  <c r="AA88" i="68"/>
  <c r="Z88" i="68"/>
  <c r="AA77" i="68"/>
  <c r="Z77" i="68"/>
  <c r="AA66" i="68"/>
  <c r="Z66" i="68"/>
  <c r="AA49" i="68"/>
  <c r="Z49" i="68"/>
  <c r="AA38" i="68"/>
  <c r="Z38" i="68"/>
  <c r="AA27" i="68"/>
  <c r="Z27" i="68"/>
  <c r="AA7" i="68"/>
  <c r="AA6" i="68" s="1"/>
  <c r="Z7" i="68"/>
  <c r="Z6" i="68" s="1"/>
  <c r="AB273" i="68"/>
  <c r="AB270" i="68"/>
  <c r="AB262" i="68"/>
  <c r="AB255" i="68"/>
  <c r="AB254" i="68" s="1"/>
  <c r="AB250" i="68"/>
  <c r="AB235" i="68"/>
  <c r="AB225" i="68"/>
  <c r="AB209" i="68"/>
  <c r="AB199" i="68"/>
  <c r="AB191" i="68"/>
  <c r="AB187" i="68"/>
  <c r="AB181" i="68"/>
  <c r="AB177" i="68"/>
  <c r="AB173" i="68"/>
  <c r="AB171" i="68" s="1"/>
  <c r="AB160" i="68"/>
  <c r="AB155" i="68"/>
  <c r="AB149" i="68"/>
  <c r="AB136" i="68"/>
  <c r="AB121" i="68"/>
  <c r="AB117" i="68"/>
  <c r="AB111" i="68"/>
  <c r="AB105" i="68"/>
  <c r="AB100" i="68"/>
  <c r="AB88" i="68"/>
  <c r="AB77" i="68"/>
  <c r="AB66" i="68"/>
  <c r="AB49" i="68"/>
  <c r="AB38" i="68"/>
  <c r="AB27" i="68"/>
  <c r="AB7" i="68"/>
  <c r="AB6" i="68" s="1"/>
  <c r="X273" i="68"/>
  <c r="W273" i="68"/>
  <c r="X270" i="68"/>
  <c r="W270" i="68"/>
  <c r="X262" i="68"/>
  <c r="W262" i="68"/>
  <c r="X255" i="68"/>
  <c r="X254" i="68" s="1"/>
  <c r="W255" i="68"/>
  <c r="W254" i="68" s="1"/>
  <c r="X250" i="68"/>
  <c r="W250" i="68"/>
  <c r="X235" i="68"/>
  <c r="W235" i="68"/>
  <c r="X225" i="68"/>
  <c r="W225" i="68"/>
  <c r="X209" i="68"/>
  <c r="W209" i="68"/>
  <c r="X199" i="68"/>
  <c r="W199" i="68"/>
  <c r="X191" i="68"/>
  <c r="W191" i="68"/>
  <c r="X187" i="68"/>
  <c r="W187" i="68"/>
  <c r="X181" i="68"/>
  <c r="W181" i="68"/>
  <c r="X177" i="68"/>
  <c r="W177" i="68"/>
  <c r="X173" i="68"/>
  <c r="X171" i="68" s="1"/>
  <c r="W173" i="68"/>
  <c r="W171" i="68" s="1"/>
  <c r="X160" i="68"/>
  <c r="W160" i="68"/>
  <c r="X155" i="68"/>
  <c r="X149" i="68"/>
  <c r="W149" i="68"/>
  <c r="W139" i="68"/>
  <c r="W136" i="68" s="1"/>
  <c r="X139" i="68"/>
  <c r="X136" i="68" s="1"/>
  <c r="X121" i="68"/>
  <c r="W121" i="68"/>
  <c r="X117" i="68"/>
  <c r="W117" i="68"/>
  <c r="X111" i="68"/>
  <c r="W111" i="68"/>
  <c r="X105" i="68"/>
  <c r="W105" i="68"/>
  <c r="X100" i="68"/>
  <c r="W100" i="68"/>
  <c r="X88" i="68"/>
  <c r="W88" i="68"/>
  <c r="X77" i="68"/>
  <c r="W77" i="68"/>
  <c r="X66" i="68"/>
  <c r="W66" i="68"/>
  <c r="X49" i="68"/>
  <c r="W49" i="68"/>
  <c r="X38" i="68"/>
  <c r="W38" i="68"/>
  <c r="X27" i="68"/>
  <c r="W27" i="68"/>
  <c r="X7" i="68"/>
  <c r="X6" i="68" s="1"/>
  <c r="W7" i="68"/>
  <c r="W6" i="68" s="1"/>
  <c r="Y273" i="68"/>
  <c r="Y270" i="68"/>
  <c r="Y262" i="68"/>
  <c r="Y255" i="68"/>
  <c r="Y254" i="68" s="1"/>
  <c r="Y250" i="68"/>
  <c r="Y235" i="68"/>
  <c r="Y225" i="68"/>
  <c r="Y209" i="68"/>
  <c r="Y199" i="68"/>
  <c r="Y191" i="68"/>
  <c r="Y187" i="68"/>
  <c r="Y181" i="68"/>
  <c r="Y177" i="68"/>
  <c r="Y173" i="68"/>
  <c r="Y171" i="68" s="1"/>
  <c r="Y160" i="68"/>
  <c r="Y155" i="68"/>
  <c r="Y149" i="68"/>
  <c r="Y139" i="68"/>
  <c r="Y136" i="68" s="1"/>
  <c r="Y121" i="68"/>
  <c r="Y117" i="68"/>
  <c r="Y111" i="68"/>
  <c r="Y105" i="68"/>
  <c r="Y100" i="68"/>
  <c r="Y88" i="68"/>
  <c r="Y77" i="68"/>
  <c r="Y66" i="68"/>
  <c r="Y38" i="68"/>
  <c r="Y27" i="68"/>
  <c r="Y7" i="68"/>
  <c r="Y6" i="68" s="1"/>
  <c r="T273" i="68"/>
  <c r="T270" i="68"/>
  <c r="T262" i="68"/>
  <c r="T255" i="68"/>
  <c r="T254" i="68" s="1"/>
  <c r="T250" i="68"/>
  <c r="T235" i="68"/>
  <c r="T225" i="68"/>
  <c r="T209" i="68"/>
  <c r="T199" i="68"/>
  <c r="T191" i="68"/>
  <c r="T187" i="68"/>
  <c r="T181" i="68"/>
  <c r="T177" i="68"/>
  <c r="T173" i="68"/>
  <c r="T171" i="68" s="1"/>
  <c r="T160" i="68"/>
  <c r="T155" i="68"/>
  <c r="T149" i="68"/>
  <c r="T121" i="68"/>
  <c r="T117" i="68"/>
  <c r="T111" i="68"/>
  <c r="T105" i="68"/>
  <c r="T100" i="68"/>
  <c r="T88" i="68"/>
  <c r="T77" i="68"/>
  <c r="T66" i="68"/>
  <c r="T49" i="68"/>
  <c r="T38" i="68"/>
  <c r="T27" i="68"/>
  <c r="T7" i="68"/>
  <c r="T6" i="68" s="1"/>
  <c r="M50" i="87" l="1"/>
  <c r="M78" i="87"/>
  <c r="M86" i="87"/>
  <c r="O86" i="87" s="1"/>
  <c r="M119" i="87"/>
  <c r="P151" i="87"/>
  <c r="M179" i="87"/>
  <c r="O179" i="87" s="1"/>
  <c r="M204" i="87"/>
  <c r="M235" i="87"/>
  <c r="M248" i="87"/>
  <c r="M6" i="88"/>
  <c r="O6" i="88" s="1"/>
  <c r="M102" i="88"/>
  <c r="M108" i="88"/>
  <c r="M152" i="88"/>
  <c r="M207" i="88"/>
  <c r="P52" i="88"/>
  <c r="M63" i="88"/>
  <c r="M72" i="87"/>
  <c r="M81" i="87"/>
  <c r="M97" i="87"/>
  <c r="M122" i="87"/>
  <c r="O122" i="87" s="1"/>
  <c r="M218" i="87"/>
  <c r="M26" i="88"/>
  <c r="M111" i="88"/>
  <c r="M116" i="88"/>
  <c r="M138" i="88"/>
  <c r="M167" i="88"/>
  <c r="M181" i="88"/>
  <c r="M232" i="88"/>
  <c r="O232" i="88" s="1"/>
  <c r="M246" i="88"/>
  <c r="M263" i="88"/>
  <c r="M276" i="88"/>
  <c r="M24" i="87"/>
  <c r="O24" i="87" s="1"/>
  <c r="M37" i="87"/>
  <c r="M68" i="87"/>
  <c r="M108" i="87"/>
  <c r="M137" i="87"/>
  <c r="O137" i="87" s="1"/>
  <c r="M190" i="87"/>
  <c r="P230" i="87"/>
  <c r="M231" i="87"/>
  <c r="M251" i="87"/>
  <c r="O251" i="87" s="1"/>
  <c r="M98" i="88"/>
  <c r="M149" i="88"/>
  <c r="M218" i="88"/>
  <c r="M259" i="88"/>
  <c r="M279" i="88"/>
  <c r="Q5" i="88"/>
  <c r="N75" i="86"/>
  <c r="N166" i="87"/>
  <c r="J96" i="86"/>
  <c r="I96" i="86"/>
  <c r="H96" i="86"/>
  <c r="J78" i="86"/>
  <c r="I78" i="86"/>
  <c r="H78" i="86"/>
  <c r="J16" i="86"/>
  <c r="I16" i="86"/>
  <c r="H16" i="86"/>
  <c r="J93" i="86"/>
  <c r="I93" i="86"/>
  <c r="H93" i="86"/>
  <c r="J12" i="86"/>
  <c r="I12" i="86"/>
  <c r="H12" i="86"/>
  <c r="J19" i="86"/>
  <c r="I19" i="86"/>
  <c r="H19" i="86"/>
  <c r="J27" i="86"/>
  <c r="I27" i="86"/>
  <c r="H27" i="86"/>
  <c r="J39" i="86"/>
  <c r="I39" i="86"/>
  <c r="H39" i="86"/>
  <c r="J42" i="86"/>
  <c r="I42" i="86"/>
  <c r="H42" i="86"/>
  <c r="J91" i="86"/>
  <c r="I91" i="86"/>
  <c r="H91" i="86"/>
  <c r="J94" i="86"/>
  <c r="I94" i="86"/>
  <c r="H94" i="86"/>
  <c r="J97" i="86"/>
  <c r="I97" i="86"/>
  <c r="H97" i="86"/>
  <c r="J113" i="86"/>
  <c r="I113" i="86"/>
  <c r="H113" i="86"/>
  <c r="J125" i="86"/>
  <c r="I125" i="86"/>
  <c r="H125" i="86"/>
  <c r="J141" i="86"/>
  <c r="I141" i="86"/>
  <c r="H141" i="86"/>
  <c r="J155" i="86"/>
  <c r="I155" i="86"/>
  <c r="H155" i="86"/>
  <c r="J159" i="86"/>
  <c r="J159" i="66" s="1"/>
  <c r="I159" i="86"/>
  <c r="I159" i="66" s="1"/>
  <c r="H159" i="86"/>
  <c r="J180" i="86"/>
  <c r="I180" i="86"/>
  <c r="H180" i="86"/>
  <c r="J184" i="86"/>
  <c r="I184" i="86"/>
  <c r="H184" i="86"/>
  <c r="J192" i="86"/>
  <c r="I192" i="86"/>
  <c r="H192" i="86"/>
  <c r="J208" i="86"/>
  <c r="I208" i="86"/>
  <c r="H208" i="86"/>
  <c r="J212" i="86"/>
  <c r="I212" i="86"/>
  <c r="H212" i="86"/>
  <c r="J216" i="86"/>
  <c r="I216" i="86"/>
  <c r="H216" i="86"/>
  <c r="J224" i="86"/>
  <c r="I224" i="86"/>
  <c r="H224" i="86"/>
  <c r="J230" i="86"/>
  <c r="I230" i="86"/>
  <c r="H230" i="86"/>
  <c r="J234" i="86"/>
  <c r="I234" i="86"/>
  <c r="H234" i="86"/>
  <c r="J242" i="86"/>
  <c r="I242" i="86"/>
  <c r="H242" i="86"/>
  <c r="J246" i="86"/>
  <c r="I246" i="86"/>
  <c r="H246" i="86"/>
  <c r="J250" i="86"/>
  <c r="I250" i="86"/>
  <c r="H250" i="86"/>
  <c r="J13" i="86"/>
  <c r="I13" i="86"/>
  <c r="H13" i="86"/>
  <c r="J28" i="86"/>
  <c r="I28" i="86"/>
  <c r="H28" i="86"/>
  <c r="J36" i="86"/>
  <c r="I36" i="86"/>
  <c r="H36" i="86"/>
  <c r="J47" i="86"/>
  <c r="I47" i="86"/>
  <c r="H47" i="86"/>
  <c r="J55" i="86"/>
  <c r="I55" i="86"/>
  <c r="H55" i="86"/>
  <c r="J60" i="86"/>
  <c r="I60" i="86"/>
  <c r="H60" i="86"/>
  <c r="J88" i="86"/>
  <c r="I88" i="86"/>
  <c r="H88" i="86"/>
  <c r="J98" i="86"/>
  <c r="I98" i="86"/>
  <c r="H98" i="86"/>
  <c r="J102" i="86"/>
  <c r="I102" i="86"/>
  <c r="H102" i="86"/>
  <c r="J114" i="86"/>
  <c r="I114" i="86"/>
  <c r="H114" i="86"/>
  <c r="J122" i="86"/>
  <c r="I122" i="86"/>
  <c r="H122" i="86"/>
  <c r="J130" i="86"/>
  <c r="I130" i="86"/>
  <c r="H130" i="86"/>
  <c r="J134" i="86"/>
  <c r="I134" i="86"/>
  <c r="H134" i="86"/>
  <c r="J142" i="86"/>
  <c r="I142" i="86"/>
  <c r="H142" i="86"/>
  <c r="J156" i="86"/>
  <c r="I156" i="86"/>
  <c r="H156" i="86"/>
  <c r="J169" i="86"/>
  <c r="I169" i="86"/>
  <c r="H169" i="86"/>
  <c r="J173" i="86"/>
  <c r="I173" i="86"/>
  <c r="H173" i="86"/>
  <c r="J181" i="86"/>
  <c r="I181" i="86"/>
  <c r="H181" i="86"/>
  <c r="J185" i="86"/>
  <c r="I185" i="86"/>
  <c r="H185" i="86"/>
  <c r="J189" i="86"/>
  <c r="I189" i="86"/>
  <c r="H189" i="86"/>
  <c r="J205" i="86"/>
  <c r="I205" i="86"/>
  <c r="H205" i="86"/>
  <c r="J213" i="86"/>
  <c r="I213" i="86"/>
  <c r="H213" i="86"/>
  <c r="J235" i="86"/>
  <c r="I235" i="86"/>
  <c r="H235" i="86"/>
  <c r="J243" i="86"/>
  <c r="I243" i="86"/>
  <c r="H243" i="86"/>
  <c r="J251" i="86"/>
  <c r="I251" i="86"/>
  <c r="H251" i="86"/>
  <c r="J14" i="86"/>
  <c r="I14" i="86"/>
  <c r="H14" i="86"/>
  <c r="J17" i="86"/>
  <c r="I17" i="86"/>
  <c r="H17" i="86"/>
  <c r="J26" i="86"/>
  <c r="I26" i="86"/>
  <c r="H26" i="86"/>
  <c r="J44" i="86"/>
  <c r="I44" i="86"/>
  <c r="H44" i="86"/>
  <c r="J52" i="86"/>
  <c r="I52" i="86"/>
  <c r="H52" i="86"/>
  <c r="J56" i="86"/>
  <c r="I56" i="86"/>
  <c r="H56" i="86"/>
  <c r="J65" i="86"/>
  <c r="I65" i="86"/>
  <c r="H65" i="86"/>
  <c r="J69" i="86"/>
  <c r="I69" i="86"/>
  <c r="H69" i="86"/>
  <c r="J73" i="86"/>
  <c r="I73" i="86"/>
  <c r="H73" i="86"/>
  <c r="J89" i="86"/>
  <c r="I89" i="86"/>
  <c r="H89" i="86"/>
  <c r="J111" i="86"/>
  <c r="I111" i="86"/>
  <c r="H111" i="86"/>
  <c r="J119" i="86"/>
  <c r="I119" i="86"/>
  <c r="H119" i="86"/>
  <c r="J123" i="86"/>
  <c r="I123" i="86"/>
  <c r="H123" i="86"/>
  <c r="J131" i="86"/>
  <c r="I131" i="86"/>
  <c r="H131" i="86"/>
  <c r="J139" i="86"/>
  <c r="I139" i="86"/>
  <c r="H139" i="86"/>
  <c r="J170" i="86"/>
  <c r="I170" i="86"/>
  <c r="H170" i="86"/>
  <c r="J174" i="86"/>
  <c r="I174" i="86"/>
  <c r="H174" i="86"/>
  <c r="J182" i="86"/>
  <c r="I182" i="86"/>
  <c r="H182" i="86"/>
  <c r="J190" i="86"/>
  <c r="I190" i="86"/>
  <c r="H190" i="86"/>
  <c r="J202" i="86"/>
  <c r="I202" i="86"/>
  <c r="H202" i="86"/>
  <c r="J210" i="86"/>
  <c r="I210" i="86"/>
  <c r="H210" i="86"/>
  <c r="J218" i="86"/>
  <c r="I218" i="86"/>
  <c r="H218" i="86"/>
  <c r="J236" i="86"/>
  <c r="I236" i="86"/>
  <c r="H236" i="86"/>
  <c r="J252" i="86"/>
  <c r="I252" i="86"/>
  <c r="H252" i="86"/>
  <c r="Q61" i="87"/>
  <c r="J8" i="86"/>
  <c r="I8" i="86"/>
  <c r="H8" i="86"/>
  <c r="J23" i="86"/>
  <c r="I23" i="86"/>
  <c r="H23" i="86"/>
  <c r="J31" i="86"/>
  <c r="I31" i="86"/>
  <c r="H31" i="86"/>
  <c r="J35" i="86"/>
  <c r="J35" i="66" s="1"/>
  <c r="I35" i="86"/>
  <c r="I35" i="66" s="1"/>
  <c r="H35" i="86"/>
  <c r="H35" i="66" s="1"/>
  <c r="J57" i="86"/>
  <c r="I57" i="86"/>
  <c r="H57" i="86"/>
  <c r="J63" i="86"/>
  <c r="I63" i="86"/>
  <c r="H63" i="86"/>
  <c r="J67" i="86"/>
  <c r="I67" i="86"/>
  <c r="H67" i="86"/>
  <c r="J83" i="86"/>
  <c r="I83" i="86"/>
  <c r="H83" i="86"/>
  <c r="J87" i="86"/>
  <c r="I87" i="86"/>
  <c r="H87" i="86"/>
  <c r="J101" i="86"/>
  <c r="I101" i="86"/>
  <c r="H101" i="86"/>
  <c r="J105" i="86"/>
  <c r="I105" i="86"/>
  <c r="H105" i="86"/>
  <c r="J109" i="86"/>
  <c r="I109" i="86"/>
  <c r="H109" i="86"/>
  <c r="J121" i="86"/>
  <c r="I121" i="86"/>
  <c r="H121" i="86"/>
  <c r="J129" i="86"/>
  <c r="I129" i="86"/>
  <c r="H129" i="86"/>
  <c r="J133" i="86"/>
  <c r="I133" i="86"/>
  <c r="H133" i="86"/>
  <c r="J137" i="86"/>
  <c r="I137" i="86"/>
  <c r="H137" i="86"/>
  <c r="J145" i="86"/>
  <c r="I145" i="86"/>
  <c r="H145" i="86"/>
  <c r="J151" i="86"/>
  <c r="I151" i="86"/>
  <c r="H151" i="86"/>
  <c r="J168" i="86"/>
  <c r="I168" i="86"/>
  <c r="H168" i="86"/>
  <c r="J172" i="86"/>
  <c r="I172" i="86"/>
  <c r="H172" i="86"/>
  <c r="J188" i="86"/>
  <c r="I188" i="86"/>
  <c r="H188" i="86"/>
  <c r="J196" i="86"/>
  <c r="I196" i="86"/>
  <c r="H196" i="86"/>
  <c r="J204" i="86"/>
  <c r="I204" i="86"/>
  <c r="H204" i="86"/>
  <c r="J220" i="86"/>
  <c r="I220" i="86"/>
  <c r="H220" i="86"/>
  <c r="J238" i="86"/>
  <c r="I238" i="86"/>
  <c r="H238" i="86"/>
  <c r="J254" i="86"/>
  <c r="I254" i="86"/>
  <c r="H254" i="86"/>
  <c r="J9" i="86"/>
  <c r="I9" i="86"/>
  <c r="H9" i="86"/>
  <c r="J43" i="86"/>
  <c r="I43" i="86"/>
  <c r="H43" i="86"/>
  <c r="J58" i="86"/>
  <c r="I58" i="86"/>
  <c r="H58" i="86"/>
  <c r="J64" i="86"/>
  <c r="I64" i="86"/>
  <c r="H64" i="86"/>
  <c r="M66" i="86"/>
  <c r="J72" i="86"/>
  <c r="I72" i="86"/>
  <c r="H72" i="86"/>
  <c r="J92" i="86"/>
  <c r="I92" i="86"/>
  <c r="H92" i="86"/>
  <c r="J110" i="86"/>
  <c r="I110" i="86"/>
  <c r="H110" i="86"/>
  <c r="J126" i="86"/>
  <c r="I126" i="86"/>
  <c r="H126" i="86"/>
  <c r="J138" i="86"/>
  <c r="I138" i="86"/>
  <c r="H138" i="86"/>
  <c r="J146" i="86"/>
  <c r="I146" i="86"/>
  <c r="H146" i="86"/>
  <c r="J148" i="86"/>
  <c r="I148" i="86"/>
  <c r="H148" i="86"/>
  <c r="J152" i="86"/>
  <c r="I152" i="86"/>
  <c r="H152" i="86"/>
  <c r="J160" i="86"/>
  <c r="J160" i="66" s="1"/>
  <c r="I160" i="86"/>
  <c r="I160" i="66" s="1"/>
  <c r="H160" i="86"/>
  <c r="J165" i="86"/>
  <c r="I165" i="86"/>
  <c r="H165" i="86"/>
  <c r="J177" i="86"/>
  <c r="I177" i="86"/>
  <c r="H177" i="86"/>
  <c r="J201" i="86"/>
  <c r="I201" i="86"/>
  <c r="H201" i="86"/>
  <c r="J209" i="86"/>
  <c r="I209" i="86"/>
  <c r="H209" i="86"/>
  <c r="J217" i="86"/>
  <c r="I217" i="86"/>
  <c r="H217" i="86"/>
  <c r="J221" i="86"/>
  <c r="I221" i="86"/>
  <c r="H221" i="86"/>
  <c r="J239" i="86"/>
  <c r="I239" i="86"/>
  <c r="H239" i="86"/>
  <c r="Q230" i="87"/>
  <c r="Q229" i="87" s="1"/>
  <c r="J10" i="86"/>
  <c r="I10" i="86"/>
  <c r="H10" i="86"/>
  <c r="J21" i="86"/>
  <c r="I21" i="86"/>
  <c r="H21" i="86"/>
  <c r="J29" i="86"/>
  <c r="I29" i="86"/>
  <c r="H29" i="86"/>
  <c r="J48" i="86"/>
  <c r="I48" i="86"/>
  <c r="H48" i="86"/>
  <c r="J81" i="86"/>
  <c r="I81" i="86"/>
  <c r="H81" i="86"/>
  <c r="J85" i="86"/>
  <c r="I85" i="86"/>
  <c r="H85" i="86"/>
  <c r="J103" i="86"/>
  <c r="I103" i="86"/>
  <c r="H103" i="86"/>
  <c r="J107" i="86"/>
  <c r="I107" i="86"/>
  <c r="H107" i="86"/>
  <c r="J115" i="86"/>
  <c r="I115" i="86"/>
  <c r="H115" i="86"/>
  <c r="J127" i="86"/>
  <c r="I127" i="86"/>
  <c r="H127" i="86"/>
  <c r="J143" i="86"/>
  <c r="I143" i="86"/>
  <c r="H143" i="86"/>
  <c r="J153" i="86"/>
  <c r="I153" i="86"/>
  <c r="H153" i="86"/>
  <c r="J161" i="86"/>
  <c r="J161" i="66" s="1"/>
  <c r="I161" i="86"/>
  <c r="I161" i="66" s="1"/>
  <c r="H161" i="86"/>
  <c r="H161" i="66" s="1"/>
  <c r="J166" i="86"/>
  <c r="I166" i="86"/>
  <c r="H166" i="86"/>
  <c r="J178" i="86"/>
  <c r="I178" i="86"/>
  <c r="H178" i="86"/>
  <c r="J194" i="86"/>
  <c r="I194" i="86"/>
  <c r="H194" i="86"/>
  <c r="J206" i="86"/>
  <c r="I206" i="86"/>
  <c r="H206" i="86"/>
  <c r="J222" i="86"/>
  <c r="I222" i="86"/>
  <c r="H222" i="86"/>
  <c r="J228" i="86"/>
  <c r="I228" i="86"/>
  <c r="H228" i="86"/>
  <c r="J240" i="86"/>
  <c r="I240" i="86"/>
  <c r="H240" i="86"/>
  <c r="J248" i="86"/>
  <c r="I248" i="86"/>
  <c r="H248" i="86"/>
  <c r="N5" i="86"/>
  <c r="J11" i="86"/>
  <c r="I11" i="86"/>
  <c r="H11" i="86"/>
  <c r="J15" i="86"/>
  <c r="I15" i="86"/>
  <c r="H15" i="86"/>
  <c r="J18" i="86"/>
  <c r="I18" i="86"/>
  <c r="H18" i="86"/>
  <c r="J30" i="86"/>
  <c r="I30" i="86"/>
  <c r="H30" i="86"/>
  <c r="J34" i="86"/>
  <c r="I34" i="86"/>
  <c r="I33" i="86" s="1"/>
  <c r="H34" i="86"/>
  <c r="J38" i="86"/>
  <c r="I38" i="86"/>
  <c r="H38" i="86"/>
  <c r="J62" i="86"/>
  <c r="I62" i="86"/>
  <c r="H62" i="86"/>
  <c r="J74" i="86"/>
  <c r="I74" i="86"/>
  <c r="H74" i="86"/>
  <c r="J82" i="86"/>
  <c r="I82" i="86"/>
  <c r="H82" i="86"/>
  <c r="J86" i="86"/>
  <c r="I86" i="86"/>
  <c r="H86" i="86"/>
  <c r="J90" i="86"/>
  <c r="I90" i="86"/>
  <c r="H90" i="86"/>
  <c r="J100" i="86"/>
  <c r="I100" i="86"/>
  <c r="H100" i="86"/>
  <c r="J104" i="86"/>
  <c r="I104" i="86"/>
  <c r="H104" i="86"/>
  <c r="J108" i="86"/>
  <c r="I108" i="86"/>
  <c r="H108" i="86"/>
  <c r="J112" i="86"/>
  <c r="I112" i="86"/>
  <c r="H112" i="86"/>
  <c r="J116" i="86"/>
  <c r="I116" i="86"/>
  <c r="H116" i="86"/>
  <c r="J124" i="86"/>
  <c r="I124" i="86"/>
  <c r="H124" i="86"/>
  <c r="J128" i="86"/>
  <c r="I128" i="86"/>
  <c r="H128" i="86"/>
  <c r="J132" i="86"/>
  <c r="I132" i="86"/>
  <c r="H132" i="86"/>
  <c r="J136" i="86"/>
  <c r="I136" i="86"/>
  <c r="H136" i="86"/>
  <c r="J140" i="86"/>
  <c r="I140" i="86"/>
  <c r="H140" i="86"/>
  <c r="J144" i="86"/>
  <c r="I144" i="86"/>
  <c r="H144" i="86"/>
  <c r="J154" i="86"/>
  <c r="I154" i="86"/>
  <c r="H154" i="86"/>
  <c r="J158" i="86"/>
  <c r="I158" i="86"/>
  <c r="H158" i="86"/>
  <c r="J167" i="86"/>
  <c r="I167" i="86"/>
  <c r="H167" i="86"/>
  <c r="J171" i="86"/>
  <c r="I171" i="86"/>
  <c r="H171" i="86"/>
  <c r="J179" i="86"/>
  <c r="I179" i="86"/>
  <c r="H179" i="86"/>
  <c r="J183" i="86"/>
  <c r="I183" i="86"/>
  <c r="H183" i="86"/>
  <c r="J187" i="86"/>
  <c r="I187" i="86"/>
  <c r="H187" i="86"/>
  <c r="J191" i="86"/>
  <c r="I191" i="86"/>
  <c r="H191" i="86"/>
  <c r="J195" i="86"/>
  <c r="I195" i="86"/>
  <c r="H195" i="86"/>
  <c r="J199" i="86"/>
  <c r="I199" i="86"/>
  <c r="H199" i="86"/>
  <c r="J203" i="86"/>
  <c r="I203" i="86"/>
  <c r="H203" i="86"/>
  <c r="J207" i="86"/>
  <c r="I207" i="86"/>
  <c r="H207" i="86"/>
  <c r="J211" i="86"/>
  <c r="I211" i="86"/>
  <c r="H211" i="86"/>
  <c r="J215" i="86"/>
  <c r="I215" i="86"/>
  <c r="H215" i="86"/>
  <c r="J219" i="86"/>
  <c r="I219" i="86"/>
  <c r="H219" i="86"/>
  <c r="J223" i="86"/>
  <c r="I223" i="86"/>
  <c r="H223" i="86"/>
  <c r="J229" i="86"/>
  <c r="I229" i="86"/>
  <c r="H229" i="86"/>
  <c r="J233" i="86"/>
  <c r="I233" i="86"/>
  <c r="H233" i="86"/>
  <c r="J237" i="86"/>
  <c r="I237" i="86"/>
  <c r="H237" i="86"/>
  <c r="J241" i="86"/>
  <c r="I241" i="86"/>
  <c r="H241" i="86"/>
  <c r="J249" i="86"/>
  <c r="I249" i="86"/>
  <c r="H249" i="86"/>
  <c r="J253" i="86"/>
  <c r="I253" i="86"/>
  <c r="H253" i="86"/>
  <c r="P5" i="87"/>
  <c r="Q166" i="87"/>
  <c r="Y185" i="68"/>
  <c r="Y221" i="68"/>
  <c r="F142" i="86"/>
  <c r="G142" i="86"/>
  <c r="F195" i="86"/>
  <c r="G195" i="86"/>
  <c r="F14" i="86"/>
  <c r="G14" i="86"/>
  <c r="F28" i="86"/>
  <c r="G28" i="86"/>
  <c r="O54" i="86"/>
  <c r="F62" i="86"/>
  <c r="G62" i="86"/>
  <c r="F88" i="86"/>
  <c r="G88" i="86"/>
  <c r="F102" i="86"/>
  <c r="G102" i="86"/>
  <c r="F110" i="86"/>
  <c r="G110" i="86"/>
  <c r="F126" i="86"/>
  <c r="G126" i="86"/>
  <c r="F134" i="86"/>
  <c r="G134" i="86"/>
  <c r="F138" i="86"/>
  <c r="G138" i="86"/>
  <c r="F145" i="86"/>
  <c r="G145" i="86"/>
  <c r="F161" i="86"/>
  <c r="G161" i="86"/>
  <c r="G161" i="66" s="1"/>
  <c r="F169" i="86"/>
  <c r="G169" i="86"/>
  <c r="F173" i="86"/>
  <c r="G173" i="86"/>
  <c r="F181" i="86"/>
  <c r="G181" i="86"/>
  <c r="F185" i="86"/>
  <c r="G185" i="86"/>
  <c r="F196" i="86"/>
  <c r="G196" i="86"/>
  <c r="F219" i="86"/>
  <c r="G219" i="86"/>
  <c r="F223" i="86"/>
  <c r="G223" i="86"/>
  <c r="F229" i="86"/>
  <c r="G229" i="86"/>
  <c r="F233" i="86"/>
  <c r="G233" i="86"/>
  <c r="F241" i="86"/>
  <c r="G241" i="86"/>
  <c r="H63" i="88"/>
  <c r="H52" i="88" s="1"/>
  <c r="H41" i="88" s="1"/>
  <c r="Z221" i="68"/>
  <c r="F11" i="86"/>
  <c r="G11" i="86"/>
  <c r="F15" i="86"/>
  <c r="G15" i="86"/>
  <c r="F18" i="86"/>
  <c r="G18" i="86"/>
  <c r="M20" i="86"/>
  <c r="O20" i="86" s="1"/>
  <c r="F26" i="86"/>
  <c r="G26" i="86"/>
  <c r="F29" i="86"/>
  <c r="G29" i="86"/>
  <c r="M37" i="86"/>
  <c r="O37" i="86" s="1"/>
  <c r="F43" i="86"/>
  <c r="G43" i="86"/>
  <c r="F47" i="86"/>
  <c r="G47" i="86"/>
  <c r="F55" i="86"/>
  <c r="G55" i="86"/>
  <c r="F58" i="86"/>
  <c r="G58" i="86"/>
  <c r="F63" i="86"/>
  <c r="G63" i="86"/>
  <c r="F67" i="86"/>
  <c r="G67" i="86"/>
  <c r="F81" i="86"/>
  <c r="G81" i="86"/>
  <c r="F85" i="86"/>
  <c r="G85" i="86"/>
  <c r="F89" i="86"/>
  <c r="G89" i="86"/>
  <c r="F103" i="86"/>
  <c r="G103" i="86"/>
  <c r="F107" i="86"/>
  <c r="G107" i="86"/>
  <c r="F111" i="86"/>
  <c r="G111" i="86"/>
  <c r="F115" i="86"/>
  <c r="G115" i="86"/>
  <c r="F119" i="86"/>
  <c r="G119" i="86"/>
  <c r="F123" i="86"/>
  <c r="G123" i="86"/>
  <c r="F127" i="86"/>
  <c r="G127" i="86"/>
  <c r="F131" i="86"/>
  <c r="G131" i="86"/>
  <c r="F139" i="86"/>
  <c r="G139" i="86"/>
  <c r="F146" i="86"/>
  <c r="G146" i="86"/>
  <c r="F154" i="86"/>
  <c r="G154" i="86"/>
  <c r="F158" i="86"/>
  <c r="G158" i="86"/>
  <c r="G158" i="66" s="1"/>
  <c r="F166" i="86"/>
  <c r="G166" i="86"/>
  <c r="F170" i="86"/>
  <c r="G170" i="86"/>
  <c r="F174" i="86"/>
  <c r="G174" i="86"/>
  <c r="F178" i="86"/>
  <c r="G178" i="86"/>
  <c r="F182" i="86"/>
  <c r="G182" i="86"/>
  <c r="F190" i="86"/>
  <c r="G190" i="86"/>
  <c r="F194" i="86"/>
  <c r="G194" i="86"/>
  <c r="F201" i="86"/>
  <c r="G201" i="86"/>
  <c r="F205" i="86"/>
  <c r="G205" i="86"/>
  <c r="F209" i="86"/>
  <c r="G209" i="86"/>
  <c r="F213" i="86"/>
  <c r="G213" i="86"/>
  <c r="F216" i="86"/>
  <c r="G216" i="86"/>
  <c r="F220" i="86"/>
  <c r="G220" i="86"/>
  <c r="F224" i="86"/>
  <c r="G224" i="86"/>
  <c r="F230" i="86"/>
  <c r="G230" i="86"/>
  <c r="F234" i="86"/>
  <c r="G234" i="86"/>
  <c r="F238" i="86"/>
  <c r="G238" i="86"/>
  <c r="F242" i="86"/>
  <c r="G242" i="86"/>
  <c r="F246" i="86"/>
  <c r="G246" i="86"/>
  <c r="F250" i="86"/>
  <c r="G250" i="86"/>
  <c r="F254" i="86"/>
  <c r="G254" i="86"/>
  <c r="P61" i="87"/>
  <c r="O119" i="87"/>
  <c r="O201" i="87"/>
  <c r="R230" i="87"/>
  <c r="R229" i="87" s="1"/>
  <c r="O248" i="87"/>
  <c r="O98" i="88"/>
  <c r="F21" i="86"/>
  <c r="G21" i="86"/>
  <c r="F36" i="86"/>
  <c r="G36" i="86"/>
  <c r="F42" i="86"/>
  <c r="G42" i="86"/>
  <c r="F57" i="86"/>
  <c r="G57" i="86"/>
  <c r="F92" i="86"/>
  <c r="G92" i="86"/>
  <c r="F130" i="86"/>
  <c r="G130" i="86"/>
  <c r="F153" i="86"/>
  <c r="G153" i="86"/>
  <c r="F165" i="86"/>
  <c r="G165" i="86"/>
  <c r="F189" i="86"/>
  <c r="G189" i="86"/>
  <c r="F204" i="86"/>
  <c r="G204" i="86"/>
  <c r="F212" i="86"/>
  <c r="G212" i="86"/>
  <c r="F215" i="86"/>
  <c r="G215" i="86"/>
  <c r="F249" i="86"/>
  <c r="G249" i="86"/>
  <c r="F8" i="86"/>
  <c r="G8" i="86"/>
  <c r="F12" i="86"/>
  <c r="G12" i="86"/>
  <c r="F19" i="86"/>
  <c r="G19" i="86"/>
  <c r="F23" i="86"/>
  <c r="G23" i="86"/>
  <c r="F30" i="86"/>
  <c r="G30" i="86"/>
  <c r="F34" i="86"/>
  <c r="G34" i="86"/>
  <c r="F44" i="86"/>
  <c r="G44" i="86"/>
  <c r="F48" i="86"/>
  <c r="G48" i="86"/>
  <c r="F52" i="86"/>
  <c r="G52" i="86"/>
  <c r="F56" i="86"/>
  <c r="G56" i="86"/>
  <c r="F60" i="86"/>
  <c r="G60" i="86"/>
  <c r="F64" i="86"/>
  <c r="G64" i="86"/>
  <c r="O66" i="86"/>
  <c r="F72" i="86"/>
  <c r="G72" i="86"/>
  <c r="F78" i="86"/>
  <c r="G78" i="86"/>
  <c r="F82" i="86"/>
  <c r="G82" i="86"/>
  <c r="F86" i="86"/>
  <c r="G86" i="86"/>
  <c r="F90" i="86"/>
  <c r="G90" i="86"/>
  <c r="F93" i="86"/>
  <c r="G93" i="86"/>
  <c r="F96" i="86"/>
  <c r="G96" i="86"/>
  <c r="F100" i="86"/>
  <c r="G100" i="86"/>
  <c r="F104" i="86"/>
  <c r="G104" i="86"/>
  <c r="F108" i="86"/>
  <c r="G108" i="86"/>
  <c r="F112" i="86"/>
  <c r="G112" i="86"/>
  <c r="F116" i="86"/>
  <c r="G116" i="86"/>
  <c r="F124" i="86"/>
  <c r="G124" i="86"/>
  <c r="F128" i="86"/>
  <c r="G128" i="86"/>
  <c r="F132" i="86"/>
  <c r="G132" i="86"/>
  <c r="F136" i="86"/>
  <c r="G136" i="86"/>
  <c r="F140" i="86"/>
  <c r="G140" i="86"/>
  <c r="F143" i="86"/>
  <c r="G143" i="86"/>
  <c r="F151" i="86"/>
  <c r="G151" i="86"/>
  <c r="F155" i="86"/>
  <c r="G155" i="86"/>
  <c r="F159" i="86"/>
  <c r="G159" i="86"/>
  <c r="F167" i="86"/>
  <c r="G167" i="86"/>
  <c r="F171" i="86"/>
  <c r="G171" i="86"/>
  <c r="F179" i="86"/>
  <c r="G179" i="86"/>
  <c r="F183" i="86"/>
  <c r="G183" i="86"/>
  <c r="F187" i="86"/>
  <c r="G187" i="86"/>
  <c r="F191" i="86"/>
  <c r="G191" i="86"/>
  <c r="F202" i="86"/>
  <c r="G202" i="86"/>
  <c r="F206" i="86"/>
  <c r="G206" i="86"/>
  <c r="F210" i="86"/>
  <c r="G210" i="86"/>
  <c r="M214" i="86"/>
  <c r="O214" i="86" s="1"/>
  <c r="F217" i="86"/>
  <c r="G217" i="86"/>
  <c r="F221" i="86"/>
  <c r="G221" i="86"/>
  <c r="F235" i="86"/>
  <c r="G235" i="86"/>
  <c r="F239" i="86"/>
  <c r="G239" i="86"/>
  <c r="F243" i="86"/>
  <c r="G243" i="86"/>
  <c r="F251" i="86"/>
  <c r="G251" i="86"/>
  <c r="N41" i="88"/>
  <c r="F10" i="86"/>
  <c r="G10" i="86"/>
  <c r="F17" i="86"/>
  <c r="G17" i="86"/>
  <c r="F39" i="86"/>
  <c r="G39" i="86"/>
  <c r="F74" i="86"/>
  <c r="G74" i="86"/>
  <c r="F98" i="86"/>
  <c r="G98" i="86"/>
  <c r="F114" i="86"/>
  <c r="G114" i="86"/>
  <c r="F122" i="86"/>
  <c r="G122" i="86"/>
  <c r="F177" i="86"/>
  <c r="G177" i="86"/>
  <c r="F208" i="86"/>
  <c r="G208" i="86"/>
  <c r="F237" i="86"/>
  <c r="G237" i="86"/>
  <c r="F253" i="86"/>
  <c r="G253" i="86"/>
  <c r="F9" i="86"/>
  <c r="G9" i="86"/>
  <c r="F13" i="86"/>
  <c r="G13" i="86"/>
  <c r="F16" i="86"/>
  <c r="G16" i="86"/>
  <c r="F27" i="86"/>
  <c r="G27" i="86"/>
  <c r="F31" i="86"/>
  <c r="G31" i="86"/>
  <c r="F35" i="86"/>
  <c r="G35" i="86"/>
  <c r="G35" i="66" s="1"/>
  <c r="F38" i="86"/>
  <c r="G38" i="86"/>
  <c r="O41" i="86"/>
  <c r="O49" i="86"/>
  <c r="F65" i="86"/>
  <c r="G65" i="86"/>
  <c r="F69" i="86"/>
  <c r="G69" i="86"/>
  <c r="F73" i="86"/>
  <c r="G73" i="86"/>
  <c r="F83" i="86"/>
  <c r="G83" i="86"/>
  <c r="F87" i="86"/>
  <c r="G87" i="86"/>
  <c r="F91" i="86"/>
  <c r="G91" i="86"/>
  <c r="F94" i="86"/>
  <c r="G94" i="86"/>
  <c r="F97" i="86"/>
  <c r="G97" i="86"/>
  <c r="F101" i="86"/>
  <c r="G101" i="86"/>
  <c r="F105" i="86"/>
  <c r="G105" i="86"/>
  <c r="F109" i="86"/>
  <c r="G109" i="86"/>
  <c r="F113" i="86"/>
  <c r="G113" i="86"/>
  <c r="F121" i="86"/>
  <c r="G121" i="86"/>
  <c r="F125" i="86"/>
  <c r="G125" i="86"/>
  <c r="F129" i="86"/>
  <c r="G129" i="86"/>
  <c r="F133" i="86"/>
  <c r="G133" i="86"/>
  <c r="F137" i="86"/>
  <c r="G137" i="86"/>
  <c r="F141" i="86"/>
  <c r="G141" i="86"/>
  <c r="F144" i="86"/>
  <c r="G144" i="86"/>
  <c r="F148" i="86"/>
  <c r="G148" i="86"/>
  <c r="F152" i="86"/>
  <c r="G152" i="86"/>
  <c r="F156" i="86"/>
  <c r="G156" i="86"/>
  <c r="F160" i="86"/>
  <c r="G160" i="86"/>
  <c r="F168" i="86"/>
  <c r="G168" i="86"/>
  <c r="F172" i="86"/>
  <c r="G172" i="86"/>
  <c r="F180" i="86"/>
  <c r="G180" i="86"/>
  <c r="F184" i="86"/>
  <c r="G184" i="86"/>
  <c r="F188" i="86"/>
  <c r="G188" i="86"/>
  <c r="F192" i="86"/>
  <c r="G192" i="86"/>
  <c r="F199" i="86"/>
  <c r="G199" i="86"/>
  <c r="F203" i="86"/>
  <c r="G203" i="86"/>
  <c r="F207" i="86"/>
  <c r="G207" i="86"/>
  <c r="F211" i="86"/>
  <c r="G211" i="86"/>
  <c r="F218" i="86"/>
  <c r="G218" i="86"/>
  <c r="F222" i="86"/>
  <c r="G222" i="86"/>
  <c r="F228" i="86"/>
  <c r="G228" i="86"/>
  <c r="F236" i="86"/>
  <c r="G236" i="86"/>
  <c r="F240" i="86"/>
  <c r="G240" i="86"/>
  <c r="F248" i="86"/>
  <c r="G248" i="86"/>
  <c r="F252" i="86"/>
  <c r="G252" i="86"/>
  <c r="M6" i="87"/>
  <c r="O6" i="87" s="1"/>
  <c r="R5" i="87"/>
  <c r="O45" i="87"/>
  <c r="G63" i="88"/>
  <c r="G52" i="88" s="1"/>
  <c r="G41" i="88" s="1"/>
  <c r="N151" i="87"/>
  <c r="O155" i="87"/>
  <c r="O157" i="87"/>
  <c r="O159" i="87"/>
  <c r="O154" i="87"/>
  <c r="O156" i="87"/>
  <c r="O158" i="87"/>
  <c r="O160" i="87"/>
  <c r="O163" i="87"/>
  <c r="O165" i="87"/>
  <c r="O162" i="87"/>
  <c r="O164" i="87"/>
  <c r="O35" i="88"/>
  <c r="O37" i="88"/>
  <c r="O39" i="88"/>
  <c r="O78" i="88"/>
  <c r="O36" i="88"/>
  <c r="O38" i="88"/>
  <c r="O40" i="88"/>
  <c r="O48" i="88"/>
  <c r="M50" i="86"/>
  <c r="O50" i="86" s="1"/>
  <c r="M70" i="86"/>
  <c r="O70" i="86" s="1"/>
  <c r="M197" i="86"/>
  <c r="O197" i="86" s="1"/>
  <c r="M244" i="86"/>
  <c r="O244" i="86" s="1"/>
  <c r="O51" i="88"/>
  <c r="O43" i="88"/>
  <c r="O51" i="87"/>
  <c r="O49" i="87"/>
  <c r="P40" i="87" s="1"/>
  <c r="M40" i="87" s="1"/>
  <c r="O57" i="87"/>
  <c r="O48" i="87"/>
  <c r="Q40" i="87" s="1"/>
  <c r="O50" i="88"/>
  <c r="O25" i="86"/>
  <c r="N258" i="88"/>
  <c r="N257" i="88" s="1"/>
  <c r="R52" i="88"/>
  <c r="F63" i="88"/>
  <c r="R5" i="88"/>
  <c r="R258" i="88"/>
  <c r="R257" i="88" s="1"/>
  <c r="O37" i="87"/>
  <c r="O108" i="87"/>
  <c r="O33" i="87"/>
  <c r="O72" i="87"/>
  <c r="O81" i="87"/>
  <c r="P53" i="87"/>
  <c r="Q107" i="88"/>
  <c r="O63" i="88"/>
  <c r="P107" i="88"/>
  <c r="P91" i="88"/>
  <c r="O149" i="88"/>
  <c r="Q91" i="88"/>
  <c r="O229" i="88"/>
  <c r="P5" i="88"/>
  <c r="M5" i="88" s="1"/>
  <c r="O77" i="88"/>
  <c r="N5" i="88"/>
  <c r="Q41" i="88"/>
  <c r="N194" i="88"/>
  <c r="R194" i="88"/>
  <c r="Q258" i="88"/>
  <c r="Q257" i="88" s="1"/>
  <c r="O181" i="88"/>
  <c r="N91" i="88"/>
  <c r="Q194" i="88"/>
  <c r="P258" i="88"/>
  <c r="O263" i="88"/>
  <c r="R107" i="88"/>
  <c r="O99" i="88"/>
  <c r="O102" i="88"/>
  <c r="N107" i="88"/>
  <c r="O108" i="88"/>
  <c r="O182" i="88"/>
  <c r="O207" i="88"/>
  <c r="R91" i="88"/>
  <c r="O116" i="88"/>
  <c r="P194" i="88"/>
  <c r="O30" i="88"/>
  <c r="O31" i="88"/>
  <c r="O26" i="88"/>
  <c r="P229" i="87"/>
  <c r="N230" i="87"/>
  <c r="N229" i="87" s="1"/>
  <c r="O190" i="87"/>
  <c r="O168" i="87"/>
  <c r="P166" i="87"/>
  <c r="M166" i="87" s="1"/>
  <c r="R166" i="87"/>
  <c r="O202" i="87"/>
  <c r="O88" i="87"/>
  <c r="O120" i="87"/>
  <c r="O82" i="87"/>
  <c r="Q77" i="87"/>
  <c r="O78" i="87"/>
  <c r="O97" i="87"/>
  <c r="P77" i="87"/>
  <c r="O73" i="87"/>
  <c r="O50" i="87"/>
  <c r="O38" i="87"/>
  <c r="N32" i="87"/>
  <c r="O34" i="87"/>
  <c r="R32" i="87"/>
  <c r="M227" i="86"/>
  <c r="O227" i="86" s="1"/>
  <c r="M247" i="86"/>
  <c r="O247" i="86" s="1"/>
  <c r="O198" i="86"/>
  <c r="N59" i="86"/>
  <c r="O71" i="86"/>
  <c r="M33" i="86"/>
  <c r="O33" i="86" s="1"/>
  <c r="O51" i="86"/>
  <c r="M53" i="86"/>
  <c r="O53" i="86" s="1"/>
  <c r="W5" i="68"/>
  <c r="AA185" i="68"/>
  <c r="AA195" i="68"/>
  <c r="AA221" i="68"/>
  <c r="Y63" i="68"/>
  <c r="X148" i="68"/>
  <c r="X134" i="68" s="1"/>
  <c r="AB110" i="68"/>
  <c r="AB99" i="68" s="1"/>
  <c r="X110" i="68"/>
  <c r="X99" i="68" s="1"/>
  <c r="Z185" i="68"/>
  <c r="AA249" i="68"/>
  <c r="AA248" i="68" s="1"/>
  <c r="Z5" i="68"/>
  <c r="T221" i="68"/>
  <c r="Y110" i="68"/>
  <c r="Y99" i="68" s="1"/>
  <c r="X5" i="68"/>
  <c r="AB221" i="68"/>
  <c r="AA5" i="68"/>
  <c r="P41" i="88"/>
  <c r="O277" i="88"/>
  <c r="O276" i="88"/>
  <c r="O111" i="88"/>
  <c r="O219" i="88"/>
  <c r="O218" i="88"/>
  <c r="O233" i="88"/>
  <c r="O247" i="88"/>
  <c r="O246" i="88"/>
  <c r="O109" i="88"/>
  <c r="O167" i="88"/>
  <c r="O139" i="88"/>
  <c r="O138" i="88"/>
  <c r="O153" i="88"/>
  <c r="O152" i="88"/>
  <c r="O197" i="88"/>
  <c r="O196" i="88"/>
  <c r="O127" i="88"/>
  <c r="O189" i="88"/>
  <c r="O195" i="88"/>
  <c r="O279" i="88"/>
  <c r="O52" i="87"/>
  <c r="R61" i="87"/>
  <c r="R77" i="87"/>
  <c r="O80" i="87"/>
  <c r="O152" i="87"/>
  <c r="O176" i="87"/>
  <c r="O226" i="87"/>
  <c r="O218" i="87"/>
  <c r="Q5" i="87"/>
  <c r="M20" i="87"/>
  <c r="O20" i="87" s="1"/>
  <c r="O46" i="87"/>
  <c r="O62" i="87"/>
  <c r="N61" i="87"/>
  <c r="N77" i="87"/>
  <c r="O98" i="87"/>
  <c r="O198" i="87"/>
  <c r="O204" i="87"/>
  <c r="O232" i="87"/>
  <c r="O123" i="87"/>
  <c r="O68" i="87"/>
  <c r="O144" i="87"/>
  <c r="O235" i="87"/>
  <c r="O252" i="87"/>
  <c r="O7" i="86"/>
  <c r="O22" i="86"/>
  <c r="N32" i="86"/>
  <c r="O46" i="86"/>
  <c r="M45" i="86"/>
  <c r="O45" i="86" s="1"/>
  <c r="O61" i="86"/>
  <c r="O99" i="86"/>
  <c r="M95" i="86"/>
  <c r="O95" i="86" s="1"/>
  <c r="M120" i="86"/>
  <c r="O120" i="86" s="1"/>
  <c r="O193" i="86"/>
  <c r="M186" i="86"/>
  <c r="O186" i="86" s="1"/>
  <c r="O80" i="86"/>
  <c r="M79" i="86"/>
  <c r="O79" i="86" s="1"/>
  <c r="O24" i="86"/>
  <c r="O68" i="86"/>
  <c r="M84" i="86"/>
  <c r="O84" i="86" s="1"/>
  <c r="O118" i="86"/>
  <c r="M117" i="86"/>
  <c r="O117" i="86" s="1"/>
  <c r="O150" i="86"/>
  <c r="M149" i="86"/>
  <c r="O149" i="86" s="1"/>
  <c r="O232" i="86"/>
  <c r="M231" i="86"/>
  <c r="O231" i="86" s="1"/>
  <c r="O77" i="86"/>
  <c r="M76" i="86"/>
  <c r="O147" i="86"/>
  <c r="O163" i="86"/>
  <c r="O176" i="86"/>
  <c r="M175" i="86"/>
  <c r="O175" i="86" s="1"/>
  <c r="O245" i="86"/>
  <c r="M135" i="86"/>
  <c r="O135" i="86" s="1"/>
  <c r="N162" i="86"/>
  <c r="M106" i="86"/>
  <c r="O106" i="86" s="1"/>
  <c r="O157" i="86"/>
  <c r="M164" i="86"/>
  <c r="O164" i="86" s="1"/>
  <c r="M200" i="86"/>
  <c r="O200" i="86" s="1"/>
  <c r="Y148" i="68"/>
  <c r="Y134" i="68" s="1"/>
  <c r="Z110" i="68"/>
  <c r="Z99" i="68" s="1"/>
  <c r="AB185" i="68"/>
  <c r="AA110" i="68"/>
  <c r="AA99" i="68" s="1"/>
  <c r="X221" i="68"/>
  <c r="AA63" i="68"/>
  <c r="Z148" i="68"/>
  <c r="Z195" i="68"/>
  <c r="W195" i="68"/>
  <c r="AB63" i="68"/>
  <c r="AB195" i="68"/>
  <c r="Z63" i="68"/>
  <c r="Z249" i="68"/>
  <c r="Z248" i="68" s="1"/>
  <c r="X249" i="68"/>
  <c r="X248" i="68" s="1"/>
  <c r="AB249" i="68"/>
  <c r="AB248" i="68" s="1"/>
  <c r="W110" i="68"/>
  <c r="W99" i="68" s="1"/>
  <c r="X185" i="68"/>
  <c r="AB5" i="68"/>
  <c r="AB148" i="68"/>
  <c r="AB134" i="68" s="1"/>
  <c r="W185" i="68"/>
  <c r="X63" i="68"/>
  <c r="W148" i="68"/>
  <c r="W134" i="68" s="1"/>
  <c r="X195" i="68"/>
  <c r="W221" i="68"/>
  <c r="T148" i="68"/>
  <c r="Y195" i="68"/>
  <c r="W63" i="68"/>
  <c r="W249" i="68"/>
  <c r="W248" i="68" s="1"/>
  <c r="Y249" i="68"/>
  <c r="Y248" i="68" s="1"/>
  <c r="T63" i="68"/>
  <c r="T5" i="68"/>
  <c r="T195" i="68"/>
  <c r="T110" i="68"/>
  <c r="T99" i="68" s="1"/>
  <c r="T185" i="68"/>
  <c r="T249" i="68"/>
  <c r="T248" i="68" s="1"/>
  <c r="H135" i="86" l="1"/>
  <c r="M52" i="88"/>
  <c r="M5" i="87"/>
  <c r="O5" i="87" s="1"/>
  <c r="M229" i="87"/>
  <c r="P257" i="88"/>
  <c r="M257" i="88" s="1"/>
  <c r="M258" i="88"/>
  <c r="M91" i="88"/>
  <c r="H33" i="86"/>
  <c r="M230" i="87"/>
  <c r="M77" i="87"/>
  <c r="M194" i="88"/>
  <c r="M107" i="88"/>
  <c r="G227" i="86"/>
  <c r="M61" i="87"/>
  <c r="I214" i="86"/>
  <c r="H227" i="86"/>
  <c r="F37" i="86"/>
  <c r="AB247" i="68"/>
  <c r="X247" i="68"/>
  <c r="W247" i="68"/>
  <c r="O59" i="86"/>
  <c r="F24" i="86"/>
  <c r="I63" i="88"/>
  <c r="I52" i="88" s="1"/>
  <c r="I41" i="88" s="1"/>
  <c r="I287" i="88" s="1"/>
  <c r="J227" i="86"/>
  <c r="F247" i="86"/>
  <c r="F106" i="86"/>
  <c r="F214" i="86"/>
  <c r="R179" i="88"/>
  <c r="J176" i="86"/>
  <c r="J175" i="86" s="1"/>
  <c r="I176" i="86"/>
  <c r="I175" i="86" s="1"/>
  <c r="H176" i="86"/>
  <c r="H175" i="86" s="1"/>
  <c r="J77" i="86"/>
  <c r="J76" i="86" s="1"/>
  <c r="I77" i="86"/>
  <c r="I76" i="86" s="1"/>
  <c r="H77" i="86"/>
  <c r="H76" i="86" s="1"/>
  <c r="J193" i="86"/>
  <c r="J186" i="86" s="1"/>
  <c r="I193" i="86"/>
  <c r="H193" i="86"/>
  <c r="J51" i="86"/>
  <c r="J50" i="86" s="1"/>
  <c r="I51" i="86"/>
  <c r="I50" i="86" s="1"/>
  <c r="H51" i="86"/>
  <c r="H50" i="86" s="1"/>
  <c r="J71" i="86"/>
  <c r="J70" i="86" s="1"/>
  <c r="I71" i="86"/>
  <c r="I70" i="86" s="1"/>
  <c r="H71" i="86"/>
  <c r="H70" i="86" s="1"/>
  <c r="F6" i="86"/>
  <c r="F164" i="86"/>
  <c r="J37" i="86"/>
  <c r="J247" i="86"/>
  <c r="I84" i="86"/>
  <c r="I200" i="86"/>
  <c r="J245" i="86"/>
  <c r="J244" i="86" s="1"/>
  <c r="I245" i="86"/>
  <c r="I244" i="86" s="1"/>
  <c r="H245" i="86"/>
  <c r="H244" i="86" s="1"/>
  <c r="J232" i="86"/>
  <c r="J231" i="86" s="1"/>
  <c r="I232" i="86"/>
  <c r="I231" i="86" s="1"/>
  <c r="H232" i="86"/>
  <c r="H231" i="86" s="1"/>
  <c r="J198" i="86"/>
  <c r="J197" i="86" s="1"/>
  <c r="I198" i="86"/>
  <c r="I197" i="86" s="1"/>
  <c r="H198" i="86"/>
  <c r="H197" i="86" s="1"/>
  <c r="N255" i="86"/>
  <c r="J150" i="86"/>
  <c r="J149" i="86" s="1"/>
  <c r="J147" i="86" s="1"/>
  <c r="I150" i="86"/>
  <c r="I149" i="86" s="1"/>
  <c r="I147" i="86" s="1"/>
  <c r="H150" i="86"/>
  <c r="H149" i="86" s="1"/>
  <c r="J68" i="86"/>
  <c r="I68" i="86"/>
  <c r="I66" i="86" s="1"/>
  <c r="H68" i="86"/>
  <c r="H66" i="86" s="1"/>
  <c r="J99" i="86"/>
  <c r="I99" i="86"/>
  <c r="H99" i="86"/>
  <c r="H95" i="86" s="1"/>
  <c r="J46" i="86"/>
  <c r="J45" i="86" s="1"/>
  <c r="I46" i="86"/>
  <c r="I45" i="86" s="1"/>
  <c r="H46" i="86"/>
  <c r="H45" i="86" s="1"/>
  <c r="F84" i="86"/>
  <c r="K63" i="88"/>
  <c r="H214" i="86"/>
  <c r="I37" i="86"/>
  <c r="J33" i="86"/>
  <c r="I247" i="86"/>
  <c r="J106" i="86"/>
  <c r="H84" i="86"/>
  <c r="H200" i="86"/>
  <c r="J164" i="86"/>
  <c r="J120" i="86"/>
  <c r="I6" i="86"/>
  <c r="J54" i="86"/>
  <c r="I54" i="86"/>
  <c r="H54" i="86"/>
  <c r="J163" i="86"/>
  <c r="I163" i="86"/>
  <c r="H163" i="86"/>
  <c r="J118" i="86"/>
  <c r="J117" i="86" s="1"/>
  <c r="I118" i="86"/>
  <c r="I117" i="86" s="1"/>
  <c r="H118" i="86"/>
  <c r="H117" i="86" s="1"/>
  <c r="J61" i="86"/>
  <c r="I61" i="86"/>
  <c r="H61" i="86"/>
  <c r="J22" i="86"/>
  <c r="J20" i="86" s="1"/>
  <c r="I22" i="86"/>
  <c r="I20" i="86" s="1"/>
  <c r="H22" i="86"/>
  <c r="H20" i="86" s="1"/>
  <c r="F120" i="86"/>
  <c r="J49" i="86"/>
  <c r="J49" i="66" s="1"/>
  <c r="I49" i="86"/>
  <c r="I49" i="66" s="1"/>
  <c r="H49" i="86"/>
  <c r="H49" i="66" s="1"/>
  <c r="J41" i="86"/>
  <c r="I41" i="86"/>
  <c r="H41" i="86"/>
  <c r="J63" i="88"/>
  <c r="J52" i="88" s="1"/>
  <c r="J41" i="88" s="1"/>
  <c r="J287" i="88" s="1"/>
  <c r="J214" i="86"/>
  <c r="H186" i="86"/>
  <c r="I158" i="66"/>
  <c r="I157" i="66" s="1"/>
  <c r="I157" i="86"/>
  <c r="I135" i="86"/>
  <c r="I227" i="86"/>
  <c r="H106" i="86"/>
  <c r="J84" i="86"/>
  <c r="J200" i="86"/>
  <c r="H164" i="86"/>
  <c r="H120" i="86"/>
  <c r="J66" i="86"/>
  <c r="I24" i="86"/>
  <c r="I95" i="86"/>
  <c r="F200" i="86"/>
  <c r="H158" i="66"/>
  <c r="H157" i="86"/>
  <c r="J6" i="86"/>
  <c r="H24" i="86"/>
  <c r="J80" i="86"/>
  <c r="J79" i="86" s="1"/>
  <c r="I80" i="86"/>
  <c r="I79" i="86" s="1"/>
  <c r="H80" i="86"/>
  <c r="H79" i="86" s="1"/>
  <c r="I186" i="86"/>
  <c r="J158" i="66"/>
  <c r="J157" i="66" s="1"/>
  <c r="J157" i="86"/>
  <c r="J135" i="86"/>
  <c r="H37" i="86"/>
  <c r="H247" i="86"/>
  <c r="I106" i="86"/>
  <c r="I164" i="86"/>
  <c r="H147" i="86"/>
  <c r="I120" i="86"/>
  <c r="H6" i="86"/>
  <c r="J24" i="86"/>
  <c r="J95" i="86"/>
  <c r="Q153" i="87"/>
  <c r="P179" i="88"/>
  <c r="Q179" i="88"/>
  <c r="Q287" i="88" s="1"/>
  <c r="H179" i="88"/>
  <c r="H287" i="88" s="1"/>
  <c r="G179" i="88"/>
  <c r="G287" i="88" s="1"/>
  <c r="F179" i="88"/>
  <c r="K52" i="88"/>
  <c r="K41" i="88" s="1"/>
  <c r="K287" i="88" s="1"/>
  <c r="G135" i="86"/>
  <c r="F150" i="86"/>
  <c r="F149" i="86" s="1"/>
  <c r="F147" i="86" s="1"/>
  <c r="G150" i="86"/>
  <c r="G149" i="86" s="1"/>
  <c r="G147" i="86" s="1"/>
  <c r="F68" i="86"/>
  <c r="F66" i="86" s="1"/>
  <c r="G68" i="86"/>
  <c r="G66" i="86" s="1"/>
  <c r="F99" i="86"/>
  <c r="F95" i="86" s="1"/>
  <c r="G99" i="86"/>
  <c r="F176" i="86"/>
  <c r="F175" i="86" s="1"/>
  <c r="G176" i="86"/>
  <c r="G175" i="86" s="1"/>
  <c r="F77" i="86"/>
  <c r="F76" i="86" s="1"/>
  <c r="G77" i="86"/>
  <c r="G76" i="86" s="1"/>
  <c r="F193" i="86"/>
  <c r="F186" i="86" s="1"/>
  <c r="G193" i="86"/>
  <c r="F198" i="86"/>
  <c r="F197" i="86" s="1"/>
  <c r="G198" i="86"/>
  <c r="G197" i="86" s="1"/>
  <c r="G120" i="86"/>
  <c r="G37" i="86"/>
  <c r="F135" i="86"/>
  <c r="G157" i="86"/>
  <c r="F46" i="86"/>
  <c r="F45" i="86" s="1"/>
  <c r="G46" i="86"/>
  <c r="G45" i="86" s="1"/>
  <c r="G200" i="86"/>
  <c r="F245" i="86"/>
  <c r="F244" i="86" s="1"/>
  <c r="G245" i="86"/>
  <c r="G244" i="86" s="1"/>
  <c r="F163" i="86"/>
  <c r="G163" i="86"/>
  <c r="F118" i="86"/>
  <c r="F117" i="86" s="1"/>
  <c r="G118" i="86"/>
  <c r="G117" i="86" s="1"/>
  <c r="F22" i="86"/>
  <c r="F20" i="86" s="1"/>
  <c r="F5" i="86" s="1"/>
  <c r="G22" i="86"/>
  <c r="G20" i="86" s="1"/>
  <c r="G247" i="86"/>
  <c r="G33" i="86"/>
  <c r="F157" i="86"/>
  <c r="G24" i="86"/>
  <c r="F54" i="86"/>
  <c r="G54" i="86"/>
  <c r="G54" i="66" s="1"/>
  <c r="F41" i="86"/>
  <c r="G41" i="86"/>
  <c r="F232" i="86"/>
  <c r="F231" i="86" s="1"/>
  <c r="G232" i="86"/>
  <c r="G231" i="86" s="1"/>
  <c r="F61" i="86"/>
  <c r="G61" i="86"/>
  <c r="F80" i="86"/>
  <c r="F79" i="86" s="1"/>
  <c r="G80" i="86"/>
  <c r="G79" i="86" s="1"/>
  <c r="F51" i="86"/>
  <c r="F50" i="86" s="1"/>
  <c r="G51" i="86"/>
  <c r="G50" i="86" s="1"/>
  <c r="F71" i="86"/>
  <c r="F70" i="86" s="1"/>
  <c r="G71" i="86"/>
  <c r="G70" i="86" s="1"/>
  <c r="F33" i="86"/>
  <c r="F227" i="86"/>
  <c r="F226" i="86" s="1"/>
  <c r="F225" i="86" s="1"/>
  <c r="F49" i="86"/>
  <c r="G49" i="86"/>
  <c r="G49" i="66" s="1"/>
  <c r="G186" i="86"/>
  <c r="G95" i="86"/>
  <c r="G6" i="86"/>
  <c r="G214" i="86"/>
  <c r="G164" i="86"/>
  <c r="G106" i="86"/>
  <c r="G84" i="86"/>
  <c r="R42" i="88"/>
  <c r="M42" i="88" s="1"/>
  <c r="N259" i="87"/>
  <c r="F52" i="88"/>
  <c r="F41" i="88" s="1"/>
  <c r="O76" i="88"/>
  <c r="P32" i="87"/>
  <c r="M32" i="87" s="1"/>
  <c r="O79" i="88"/>
  <c r="Q53" i="87"/>
  <c r="Q32" i="87" s="1"/>
  <c r="P287" i="88"/>
  <c r="N287" i="88"/>
  <c r="O91" i="88"/>
  <c r="O5" i="88"/>
  <c r="O61" i="87"/>
  <c r="R259" i="87"/>
  <c r="M226" i="86"/>
  <c r="O226" i="86" s="1"/>
  <c r="AB281" i="68"/>
  <c r="O194" i="88"/>
  <c r="O107" i="88"/>
  <c r="O42" i="88"/>
  <c r="O259" i="88"/>
  <c r="O231" i="87"/>
  <c r="O77" i="87"/>
  <c r="O166" i="87"/>
  <c r="O76" i="86"/>
  <c r="O75" i="86"/>
  <c r="O225" i="86"/>
  <c r="O162" i="86"/>
  <c r="M40" i="86"/>
  <c r="O6" i="86"/>
  <c r="X281" i="68"/>
  <c r="W281" i="68"/>
  <c r="M179" i="88" l="1"/>
  <c r="O179" i="88" s="1"/>
  <c r="Q151" i="87"/>
  <c r="M151" i="87" s="1"/>
  <c r="O151" i="87" s="1"/>
  <c r="M153" i="87"/>
  <c r="O153" i="87" s="1"/>
  <c r="M53" i="87"/>
  <c r="O53" i="87" s="1"/>
  <c r="J226" i="86"/>
  <c r="J225" i="86" s="1"/>
  <c r="Q12" i="69"/>
  <c r="P12" i="69"/>
  <c r="H226" i="86"/>
  <c r="G226" i="86"/>
  <c r="G225" i="86" s="1"/>
  <c r="J59" i="86"/>
  <c r="J75" i="86"/>
  <c r="I59" i="86"/>
  <c r="F162" i="86"/>
  <c r="I226" i="86"/>
  <c r="I225" i="86" s="1"/>
  <c r="I162" i="86"/>
  <c r="H53" i="86"/>
  <c r="H54" i="66"/>
  <c r="F59" i="86"/>
  <c r="H225" i="86"/>
  <c r="H162" i="86"/>
  <c r="H59" i="86"/>
  <c r="J40" i="86"/>
  <c r="J5" i="86"/>
  <c r="F75" i="86"/>
  <c r="J162" i="86"/>
  <c r="I53" i="86"/>
  <c r="I54" i="66"/>
  <c r="H40" i="86"/>
  <c r="H32" i="86" s="1"/>
  <c r="H75" i="86"/>
  <c r="H5" i="86"/>
  <c r="J53" i="86"/>
  <c r="J54" i="66"/>
  <c r="I5" i="86"/>
  <c r="I40" i="86"/>
  <c r="I75" i="86"/>
  <c r="Q161" i="87"/>
  <c r="F287" i="88"/>
  <c r="G59" i="86"/>
  <c r="G162" i="86"/>
  <c r="G40" i="86"/>
  <c r="G75" i="86"/>
  <c r="F53" i="86"/>
  <c r="G5" i="86"/>
  <c r="R49" i="88"/>
  <c r="G53" i="86"/>
  <c r="F40" i="86"/>
  <c r="P259" i="87"/>
  <c r="O52" i="88"/>
  <c r="O40" i="87"/>
  <c r="O32" i="87"/>
  <c r="O257" i="88"/>
  <c r="O258" i="88"/>
  <c r="O230" i="87"/>
  <c r="O229" i="87"/>
  <c r="O5" i="86"/>
  <c r="O40" i="86"/>
  <c r="O32" i="86"/>
  <c r="R41" i="88" l="1"/>
  <c r="M41" i="88" s="1"/>
  <c r="M49" i="88"/>
  <c r="O49" i="88" s="1"/>
  <c r="Q259" i="87"/>
  <c r="M259" i="87" s="1"/>
  <c r="O259" i="87" s="1"/>
  <c r="M161" i="87"/>
  <c r="O161" i="87" s="1"/>
  <c r="J32" i="86"/>
  <c r="J255" i="86" s="1"/>
  <c r="M255" i="86"/>
  <c r="O255" i="86" s="1"/>
  <c r="I32" i="86"/>
  <c r="I255" i="86" s="1"/>
  <c r="H255" i="86"/>
  <c r="G32" i="86"/>
  <c r="R287" i="88"/>
  <c r="M287" i="88" s="1"/>
  <c r="F32" i="86"/>
  <c r="F255" i="86" s="1"/>
  <c r="G255" i="86"/>
  <c r="O41" i="88"/>
  <c r="O287" i="88" l="1"/>
  <c r="X270" i="79" l="1"/>
  <c r="V270" i="79"/>
  <c r="S270" i="79"/>
  <c r="R270" i="79"/>
  <c r="P270" i="79"/>
  <c r="X267" i="79"/>
  <c r="V267" i="79"/>
  <c r="S267" i="79"/>
  <c r="R267" i="79"/>
  <c r="P267" i="79"/>
  <c r="X246" i="79"/>
  <c r="V246" i="79"/>
  <c r="S246" i="79"/>
  <c r="R246" i="79"/>
  <c r="P246" i="79"/>
  <c r="X242" i="79"/>
  <c r="V242" i="79"/>
  <c r="S242" i="79"/>
  <c r="R242" i="79"/>
  <c r="P242" i="79"/>
  <c r="M242" i="79" s="1"/>
  <c r="X229" i="79"/>
  <c r="V229" i="79"/>
  <c r="S229" i="79"/>
  <c r="P229" i="79"/>
  <c r="X215" i="79"/>
  <c r="V215" i="79"/>
  <c r="S215" i="79"/>
  <c r="R215" i="79"/>
  <c r="P215" i="79"/>
  <c r="X212" i="79"/>
  <c r="V212" i="79"/>
  <c r="S212" i="79"/>
  <c r="R212" i="79"/>
  <c r="P212" i="79"/>
  <c r="X201" i="79"/>
  <c r="V201" i="79"/>
  <c r="S201" i="79"/>
  <c r="R201" i="79"/>
  <c r="P201" i="79"/>
  <c r="X190" i="79"/>
  <c r="V190" i="79"/>
  <c r="S190" i="79"/>
  <c r="R190" i="79"/>
  <c r="P190" i="79"/>
  <c r="M190" i="79" s="1"/>
  <c r="X179" i="79"/>
  <c r="V179" i="79"/>
  <c r="S179" i="79"/>
  <c r="R179" i="79"/>
  <c r="P179" i="79"/>
  <c r="X172" i="79"/>
  <c r="V172" i="79"/>
  <c r="S172" i="79"/>
  <c r="R172" i="79"/>
  <c r="P172" i="79"/>
  <c r="X164" i="79"/>
  <c r="X162" i="79" s="1"/>
  <c r="V164" i="79"/>
  <c r="V162" i="79" s="1"/>
  <c r="S164" i="79"/>
  <c r="S162" i="79" s="1"/>
  <c r="R164" i="79"/>
  <c r="R162" i="79" s="1"/>
  <c r="P164" i="79"/>
  <c r="X141" i="79"/>
  <c r="S141" i="79"/>
  <c r="P141" i="79"/>
  <c r="X126" i="79"/>
  <c r="V126" i="79"/>
  <c r="S126" i="79"/>
  <c r="R126" i="79"/>
  <c r="P126" i="79"/>
  <c r="X123" i="79"/>
  <c r="V123" i="79"/>
  <c r="S123" i="79"/>
  <c r="R123" i="79"/>
  <c r="P123" i="79"/>
  <c r="M123" i="79" s="1"/>
  <c r="V112" i="79"/>
  <c r="S112" i="79"/>
  <c r="P112" i="79"/>
  <c r="X101" i="79"/>
  <c r="V101" i="79"/>
  <c r="S101" i="79"/>
  <c r="R101" i="79"/>
  <c r="P101" i="79"/>
  <c r="M101" i="79" s="1"/>
  <c r="X90" i="79"/>
  <c r="V90" i="79"/>
  <c r="S90" i="79"/>
  <c r="R90" i="79"/>
  <c r="P90" i="79"/>
  <c r="X85" i="79"/>
  <c r="V85" i="79"/>
  <c r="S85" i="79"/>
  <c r="R85" i="79"/>
  <c r="X82" i="79"/>
  <c r="V82" i="79"/>
  <c r="S82" i="79"/>
  <c r="R82" i="79"/>
  <c r="P82" i="79"/>
  <c r="V70" i="79"/>
  <c r="S70" i="79"/>
  <c r="R70" i="79"/>
  <c r="P70" i="79"/>
  <c r="V66" i="79"/>
  <c r="S66" i="79"/>
  <c r="S59" i="79" s="1"/>
  <c r="R66" i="79"/>
  <c r="R59" i="79" s="1"/>
  <c r="P66" i="79"/>
  <c r="X53" i="79"/>
  <c r="V53" i="79"/>
  <c r="S53" i="79"/>
  <c r="R53" i="79"/>
  <c r="X50" i="79"/>
  <c r="V50" i="79"/>
  <c r="S50" i="79"/>
  <c r="R50" i="79"/>
  <c r="P50" i="79"/>
  <c r="X45" i="79"/>
  <c r="X40" i="79" s="1"/>
  <c r="V45" i="79"/>
  <c r="V40" i="79" s="1"/>
  <c r="S45" i="79"/>
  <c r="S40" i="79" s="1"/>
  <c r="R45" i="79"/>
  <c r="R40" i="79" s="1"/>
  <c r="P45" i="79"/>
  <c r="X37" i="79"/>
  <c r="V37" i="79"/>
  <c r="S37" i="79"/>
  <c r="R37" i="79"/>
  <c r="P37" i="79"/>
  <c r="X33" i="79"/>
  <c r="V33" i="79"/>
  <c r="S33" i="79"/>
  <c r="R33" i="79"/>
  <c r="P33" i="79"/>
  <c r="X24" i="79"/>
  <c r="V24" i="79"/>
  <c r="S24" i="79"/>
  <c r="R24" i="79"/>
  <c r="P24" i="79"/>
  <c r="X20" i="79"/>
  <c r="V20" i="79"/>
  <c r="S20" i="79"/>
  <c r="R20" i="79"/>
  <c r="P20" i="79"/>
  <c r="M20" i="79" s="1"/>
  <c r="X6" i="79"/>
  <c r="V6" i="79"/>
  <c r="S6" i="79"/>
  <c r="R6" i="79"/>
  <c r="P6" i="79"/>
  <c r="M24" i="79" l="1"/>
  <c r="M50" i="79"/>
  <c r="M126" i="79"/>
  <c r="P162" i="79"/>
  <c r="M162" i="79" s="1"/>
  <c r="M164" i="79"/>
  <c r="M201" i="79"/>
  <c r="M246" i="79"/>
  <c r="P40" i="79"/>
  <c r="M40" i="79" s="1"/>
  <c r="M45" i="79"/>
  <c r="M33" i="79"/>
  <c r="P59" i="79"/>
  <c r="M82" i="79"/>
  <c r="M172" i="79"/>
  <c r="M212" i="79"/>
  <c r="M267" i="79"/>
  <c r="M6" i="79"/>
  <c r="M37" i="79"/>
  <c r="M90" i="79"/>
  <c r="M179" i="79"/>
  <c r="M215" i="79"/>
  <c r="M270" i="79"/>
  <c r="P5" i="79"/>
  <c r="X5" i="79"/>
  <c r="R5" i="79"/>
  <c r="V5" i="79"/>
  <c r="S241" i="79"/>
  <c r="S240" i="79" s="1"/>
  <c r="X241" i="79"/>
  <c r="X240" i="79" s="1"/>
  <c r="S81" i="79"/>
  <c r="S177" i="79"/>
  <c r="R241" i="79"/>
  <c r="R240" i="79" s="1"/>
  <c r="V241" i="79"/>
  <c r="V240" i="79" s="1"/>
  <c r="P177" i="79"/>
  <c r="X177" i="79"/>
  <c r="V177" i="79"/>
  <c r="X32" i="79"/>
  <c r="S32" i="79"/>
  <c r="R32" i="79"/>
  <c r="V32" i="79"/>
  <c r="S5" i="79"/>
  <c r="M5" i="79" l="1"/>
  <c r="M32" i="79"/>
  <c r="S278" i="79"/>
  <c r="R261" i="83"/>
  <c r="Q261" i="83"/>
  <c r="P261" i="83"/>
  <c r="M261" i="83" s="1"/>
  <c r="R258" i="83"/>
  <c r="Q258" i="83"/>
  <c r="P258" i="83"/>
  <c r="M258" i="83" s="1"/>
  <c r="R245" i="83"/>
  <c r="Q245" i="83"/>
  <c r="P245" i="83"/>
  <c r="R241" i="83"/>
  <c r="Q241" i="83"/>
  <c r="P241" i="83"/>
  <c r="R228" i="83"/>
  <c r="Q228" i="83"/>
  <c r="P228" i="83"/>
  <c r="M228" i="83" s="1"/>
  <c r="R214" i="83"/>
  <c r="Q214" i="83"/>
  <c r="P214" i="83"/>
  <c r="M214" i="83" s="1"/>
  <c r="R211" i="83"/>
  <c r="Q211" i="83"/>
  <c r="P211" i="83"/>
  <c r="R200" i="83"/>
  <c r="Q200" i="83"/>
  <c r="P200" i="83"/>
  <c r="R189" i="83"/>
  <c r="Q189" i="83"/>
  <c r="P189" i="83"/>
  <c r="M189" i="83" s="1"/>
  <c r="R178" i="83"/>
  <c r="Q178" i="83"/>
  <c r="P178" i="83"/>
  <c r="M178" i="83" s="1"/>
  <c r="Q171" i="83"/>
  <c r="P171" i="83"/>
  <c r="R159" i="83"/>
  <c r="Q159" i="83"/>
  <c r="Q157" i="83" s="1"/>
  <c r="P159" i="83"/>
  <c r="R145" i="83"/>
  <c r="Q145" i="83"/>
  <c r="P145" i="83"/>
  <c r="M145" i="83" s="1"/>
  <c r="R130" i="83"/>
  <c r="Q130" i="83"/>
  <c r="P130" i="83"/>
  <c r="R127" i="83"/>
  <c r="Q127" i="83"/>
  <c r="P127" i="83"/>
  <c r="R116" i="83"/>
  <c r="Q116" i="83"/>
  <c r="P116" i="83"/>
  <c r="M116" i="83" s="1"/>
  <c r="R105" i="83"/>
  <c r="Q105" i="83"/>
  <c r="P105" i="83"/>
  <c r="M105" i="83" s="1"/>
  <c r="R94" i="83"/>
  <c r="Q94" i="83"/>
  <c r="P94" i="83"/>
  <c r="R89" i="83"/>
  <c r="Q89" i="83"/>
  <c r="P89" i="83"/>
  <c r="R86" i="83"/>
  <c r="Q86" i="83"/>
  <c r="P86" i="83"/>
  <c r="M86" i="83" s="1"/>
  <c r="R80" i="83"/>
  <c r="Q80" i="83"/>
  <c r="P80" i="83"/>
  <c r="R76" i="83"/>
  <c r="Q76" i="83"/>
  <c r="P76" i="83"/>
  <c r="Q60" i="83"/>
  <c r="P60" i="83"/>
  <c r="R57" i="83"/>
  <c r="Q57" i="83"/>
  <c r="P57" i="83"/>
  <c r="M57" i="83" s="1"/>
  <c r="R50" i="83"/>
  <c r="Q50" i="83"/>
  <c r="P50" i="83"/>
  <c r="Q40" i="83"/>
  <c r="R37" i="83"/>
  <c r="Q37" i="83"/>
  <c r="P37" i="83"/>
  <c r="Q33" i="83"/>
  <c r="P33" i="83"/>
  <c r="Q24" i="83"/>
  <c r="P24" i="83"/>
  <c r="Q20" i="83"/>
  <c r="P20" i="83"/>
  <c r="M20" i="83" s="1"/>
  <c r="Q6" i="83"/>
  <c r="P6" i="83"/>
  <c r="M257" i="84"/>
  <c r="O257" i="84" s="1"/>
  <c r="M256" i="84"/>
  <c r="O256" i="84" s="1"/>
  <c r="M255" i="84"/>
  <c r="O255" i="84" s="1"/>
  <c r="M254" i="84"/>
  <c r="O254" i="84" s="1"/>
  <c r="M253" i="84"/>
  <c r="O253" i="84" s="1"/>
  <c r="M252" i="84"/>
  <c r="O252" i="84" s="1"/>
  <c r="M251" i="84"/>
  <c r="O251" i="84" s="1"/>
  <c r="N250" i="84"/>
  <c r="M249" i="84"/>
  <c r="O249" i="84" s="1"/>
  <c r="M248" i="84"/>
  <c r="N247" i="84"/>
  <c r="M246" i="84"/>
  <c r="O246" i="84" s="1"/>
  <c r="M245" i="84"/>
  <c r="O245" i="84" s="1"/>
  <c r="M244" i="84"/>
  <c r="O244" i="84" s="1"/>
  <c r="M243" i="84"/>
  <c r="O243" i="84" s="1"/>
  <c r="M242" i="84"/>
  <c r="O242" i="84" s="1"/>
  <c r="M241" i="84"/>
  <c r="O241" i="84" s="1"/>
  <c r="M240" i="84"/>
  <c r="O240" i="84" s="1"/>
  <c r="M239" i="84"/>
  <c r="O239" i="84" s="1"/>
  <c r="M238" i="84"/>
  <c r="O238" i="84" s="1"/>
  <c r="M237" i="84"/>
  <c r="O237" i="84" s="1"/>
  <c r="M236" i="84"/>
  <c r="O236" i="84" s="1"/>
  <c r="M235" i="84"/>
  <c r="N234" i="84"/>
  <c r="M233" i="84"/>
  <c r="O233" i="84" s="1"/>
  <c r="M232" i="84"/>
  <c r="O232" i="84" s="1"/>
  <c r="M231" i="84"/>
  <c r="N230" i="84"/>
  <c r="M227" i="84"/>
  <c r="O227" i="84" s="1"/>
  <c r="M226" i="84"/>
  <c r="O226" i="84" s="1"/>
  <c r="M225" i="84"/>
  <c r="O225" i="84" s="1"/>
  <c r="M224" i="84"/>
  <c r="O224" i="84" s="1"/>
  <c r="M223" i="84"/>
  <c r="O223" i="84" s="1"/>
  <c r="M222" i="84"/>
  <c r="O222" i="84" s="1"/>
  <c r="M221" i="84"/>
  <c r="O221" i="84" s="1"/>
  <c r="M220" i="84"/>
  <c r="O220" i="84" s="1"/>
  <c r="M219" i="84"/>
  <c r="O219" i="84" s="1"/>
  <c r="M218" i="84"/>
  <c r="O218" i="84" s="1"/>
  <c r="N217" i="84"/>
  <c r="M216" i="84"/>
  <c r="O216" i="84" s="1"/>
  <c r="M215" i="84"/>
  <c r="O215" i="84" s="1"/>
  <c r="M214" i="84"/>
  <c r="O214" i="84" s="1"/>
  <c r="M213" i="84"/>
  <c r="O213" i="84" s="1"/>
  <c r="M212" i="84"/>
  <c r="O212" i="84" s="1"/>
  <c r="M211" i="84"/>
  <c r="O211" i="84" s="1"/>
  <c r="M210" i="84"/>
  <c r="O210" i="84" s="1"/>
  <c r="M209" i="84"/>
  <c r="O209" i="84" s="1"/>
  <c r="M208" i="84"/>
  <c r="O208" i="84" s="1"/>
  <c r="M207" i="84"/>
  <c r="O207" i="84" s="1"/>
  <c r="M206" i="84"/>
  <c r="O206" i="84" s="1"/>
  <c r="M205" i="84"/>
  <c r="M204" i="84"/>
  <c r="O204" i="84" s="1"/>
  <c r="N203" i="84"/>
  <c r="M202" i="84"/>
  <c r="O202" i="84" s="1"/>
  <c r="M201" i="84"/>
  <c r="O201" i="84" s="1"/>
  <c r="N200" i="84"/>
  <c r="M199" i="84"/>
  <c r="O199" i="84" s="1"/>
  <c r="M198" i="84"/>
  <c r="O198" i="84" s="1"/>
  <c r="M197" i="84"/>
  <c r="O197" i="84" s="1"/>
  <c r="M196" i="84"/>
  <c r="O196" i="84" s="1"/>
  <c r="M195" i="84"/>
  <c r="O195" i="84" s="1"/>
  <c r="M194" i="84"/>
  <c r="O194" i="84" s="1"/>
  <c r="M193" i="84"/>
  <c r="O193" i="84" s="1"/>
  <c r="M192" i="84"/>
  <c r="O192" i="84" s="1"/>
  <c r="M191" i="84"/>
  <c r="O191" i="84" s="1"/>
  <c r="M190" i="84"/>
  <c r="N189" i="84"/>
  <c r="M188" i="84"/>
  <c r="O188" i="84" s="1"/>
  <c r="M187" i="84"/>
  <c r="O187" i="84" s="1"/>
  <c r="M186" i="84"/>
  <c r="O186" i="84" s="1"/>
  <c r="M185" i="84"/>
  <c r="O185" i="84" s="1"/>
  <c r="M184" i="84"/>
  <c r="O184" i="84" s="1"/>
  <c r="M183" i="84"/>
  <c r="O183" i="84" s="1"/>
  <c r="M182" i="84"/>
  <c r="O182" i="84" s="1"/>
  <c r="M181" i="84"/>
  <c r="O181" i="84" s="1"/>
  <c r="M180" i="84"/>
  <c r="O180" i="84" s="1"/>
  <c r="M179" i="84"/>
  <c r="N178" i="84"/>
  <c r="M177" i="84"/>
  <c r="O177" i="84" s="1"/>
  <c r="M176" i="84"/>
  <c r="O176" i="84" s="1"/>
  <c r="M175" i="84"/>
  <c r="O175" i="84" s="1"/>
  <c r="M174" i="84"/>
  <c r="O174" i="84" s="1"/>
  <c r="M173" i="84"/>
  <c r="O173" i="84" s="1"/>
  <c r="M172" i="84"/>
  <c r="O172" i="84" s="1"/>
  <c r="M171" i="84"/>
  <c r="O171" i="84" s="1"/>
  <c r="M170" i="84"/>
  <c r="O170" i="84" s="1"/>
  <c r="M169" i="84"/>
  <c r="M168" i="84"/>
  <c r="O168" i="84" s="1"/>
  <c r="N167" i="84"/>
  <c r="M166" i="84"/>
  <c r="N160" i="84"/>
  <c r="O158" i="84"/>
  <c r="O157" i="84"/>
  <c r="M155" i="84"/>
  <c r="O155" i="84" s="1"/>
  <c r="N152" i="84"/>
  <c r="N150" i="84" s="1"/>
  <c r="M151" i="84"/>
  <c r="M149" i="84"/>
  <c r="O149" i="84" s="1"/>
  <c r="M148" i="84"/>
  <c r="O148" i="84" s="1"/>
  <c r="M147" i="84"/>
  <c r="O147" i="84" s="1"/>
  <c r="M146" i="84"/>
  <c r="O146" i="84" s="1"/>
  <c r="M145" i="84"/>
  <c r="O145" i="84" s="1"/>
  <c r="M144" i="84"/>
  <c r="O144" i="84" s="1"/>
  <c r="M143" i="84"/>
  <c r="O143" i="84" s="1"/>
  <c r="M142" i="84"/>
  <c r="O142" i="84" s="1"/>
  <c r="M141" i="84"/>
  <c r="O141" i="84" s="1"/>
  <c r="M140" i="84"/>
  <c r="O140" i="84" s="1"/>
  <c r="M139" i="84"/>
  <c r="O139" i="84" s="1"/>
  <c r="N138" i="84"/>
  <c r="M137" i="84"/>
  <c r="O137" i="84" s="1"/>
  <c r="M136" i="84"/>
  <c r="O136" i="84" s="1"/>
  <c r="M135" i="84"/>
  <c r="O135" i="84" s="1"/>
  <c r="M134" i="84"/>
  <c r="O134" i="84" s="1"/>
  <c r="M133" i="84"/>
  <c r="O133" i="84" s="1"/>
  <c r="M132" i="84"/>
  <c r="O132" i="84" s="1"/>
  <c r="M131" i="84"/>
  <c r="O131" i="84" s="1"/>
  <c r="M130" i="84"/>
  <c r="O130" i="84" s="1"/>
  <c r="M129" i="84"/>
  <c r="O129" i="84" s="1"/>
  <c r="M128" i="84"/>
  <c r="O128" i="84" s="1"/>
  <c r="M127" i="84"/>
  <c r="O127" i="84" s="1"/>
  <c r="M126" i="84"/>
  <c r="O126" i="84" s="1"/>
  <c r="M125" i="84"/>
  <c r="O125" i="84" s="1"/>
  <c r="M124" i="84"/>
  <c r="O124" i="84" s="1"/>
  <c r="N123" i="84"/>
  <c r="M122" i="84"/>
  <c r="O122" i="84" s="1"/>
  <c r="M121" i="84"/>
  <c r="N120" i="84"/>
  <c r="M119" i="84"/>
  <c r="O119" i="84" s="1"/>
  <c r="M118" i="84"/>
  <c r="O118" i="84" s="1"/>
  <c r="M117" i="84"/>
  <c r="O117" i="84" s="1"/>
  <c r="M116" i="84"/>
  <c r="O116" i="84" s="1"/>
  <c r="M115" i="84"/>
  <c r="O115" i="84" s="1"/>
  <c r="M114" i="84"/>
  <c r="O114" i="84" s="1"/>
  <c r="M113" i="84"/>
  <c r="O113" i="84" s="1"/>
  <c r="M112" i="84"/>
  <c r="O112" i="84" s="1"/>
  <c r="M111" i="84"/>
  <c r="M110" i="84"/>
  <c r="O110" i="84" s="1"/>
  <c r="N109" i="84"/>
  <c r="M108" i="84"/>
  <c r="O108" i="84" s="1"/>
  <c r="M107" i="84"/>
  <c r="O107" i="84" s="1"/>
  <c r="M106" i="84"/>
  <c r="O106" i="84" s="1"/>
  <c r="M105" i="84"/>
  <c r="O105" i="84" s="1"/>
  <c r="M104" i="84"/>
  <c r="O104" i="84" s="1"/>
  <c r="M103" i="84"/>
  <c r="O103" i="84" s="1"/>
  <c r="M102" i="84"/>
  <c r="O102" i="84" s="1"/>
  <c r="M101" i="84"/>
  <c r="O101" i="84" s="1"/>
  <c r="M100" i="84"/>
  <c r="O100" i="84" s="1"/>
  <c r="M99" i="84"/>
  <c r="O99" i="84" s="1"/>
  <c r="N98" i="84"/>
  <c r="M97" i="84"/>
  <c r="O97" i="84" s="1"/>
  <c r="M96" i="84"/>
  <c r="O96" i="84" s="1"/>
  <c r="M95" i="84"/>
  <c r="O95" i="84" s="1"/>
  <c r="M94" i="84"/>
  <c r="O94" i="84" s="1"/>
  <c r="M93" i="84"/>
  <c r="O93" i="84" s="1"/>
  <c r="M92" i="84"/>
  <c r="O92" i="84" s="1"/>
  <c r="M91" i="84"/>
  <c r="O91" i="84" s="1"/>
  <c r="M90" i="84"/>
  <c r="O90" i="84" s="1"/>
  <c r="M89" i="84"/>
  <c r="O89" i="84" s="1"/>
  <c r="M88" i="84"/>
  <c r="N87" i="84"/>
  <c r="M86" i="84"/>
  <c r="O86" i="84" s="1"/>
  <c r="M85" i="84"/>
  <c r="O85" i="84" s="1"/>
  <c r="M84" i="84"/>
  <c r="O84" i="84" s="1"/>
  <c r="M83" i="84"/>
  <c r="N82" i="84"/>
  <c r="M81" i="84"/>
  <c r="M80" i="84"/>
  <c r="O80" i="84" s="1"/>
  <c r="N79" i="84"/>
  <c r="M77" i="84"/>
  <c r="O77" i="84" s="1"/>
  <c r="M76" i="84"/>
  <c r="O76" i="84" s="1"/>
  <c r="M75" i="84"/>
  <c r="O75" i="84" s="1"/>
  <c r="M74" i="84"/>
  <c r="N73" i="84"/>
  <c r="M72" i="84"/>
  <c r="O72" i="84" s="1"/>
  <c r="M71" i="84"/>
  <c r="O71" i="84" s="1"/>
  <c r="M70" i="84"/>
  <c r="N69" i="84"/>
  <c r="M68" i="84"/>
  <c r="O68" i="84" s="1"/>
  <c r="M67" i="84"/>
  <c r="O67" i="84" s="1"/>
  <c r="M66" i="84"/>
  <c r="O66" i="84" s="1"/>
  <c r="M65" i="84"/>
  <c r="O65" i="84" s="1"/>
  <c r="M64" i="84"/>
  <c r="O64" i="84" s="1"/>
  <c r="M63" i="84"/>
  <c r="O63" i="84" s="1"/>
  <c r="O61" i="84"/>
  <c r="O59" i="84"/>
  <c r="O58" i="84"/>
  <c r="N56" i="84"/>
  <c r="O55" i="84"/>
  <c r="O54" i="84"/>
  <c r="N53" i="84"/>
  <c r="O49" i="84"/>
  <c r="O48" i="84"/>
  <c r="O47" i="84"/>
  <c r="N45" i="84"/>
  <c r="N40" i="84" s="1"/>
  <c r="M43" i="84"/>
  <c r="M42" i="84"/>
  <c r="M39" i="84"/>
  <c r="O39" i="84" s="1"/>
  <c r="M38" i="84"/>
  <c r="N37" i="84"/>
  <c r="M36" i="84"/>
  <c r="O36" i="84" s="1"/>
  <c r="M35" i="84"/>
  <c r="M34" i="84"/>
  <c r="O34" i="84" s="1"/>
  <c r="N33" i="84"/>
  <c r="M31" i="84"/>
  <c r="O31" i="84" s="1"/>
  <c r="M30" i="84"/>
  <c r="O30" i="84" s="1"/>
  <c r="M29" i="84"/>
  <c r="O29" i="84" s="1"/>
  <c r="M28" i="84"/>
  <c r="O28" i="84" s="1"/>
  <c r="M27" i="84"/>
  <c r="O27" i="84" s="1"/>
  <c r="M26" i="84"/>
  <c r="O26" i="84" s="1"/>
  <c r="M25" i="84"/>
  <c r="N24" i="84"/>
  <c r="M23" i="84"/>
  <c r="O23" i="84" s="1"/>
  <c r="M22" i="84"/>
  <c r="O22" i="84" s="1"/>
  <c r="M21" i="84"/>
  <c r="N20" i="84"/>
  <c r="M19" i="84"/>
  <c r="O19" i="84" s="1"/>
  <c r="M18" i="84"/>
  <c r="O18" i="84" s="1"/>
  <c r="M17" i="84"/>
  <c r="O17" i="84" s="1"/>
  <c r="M16" i="84"/>
  <c r="O16" i="84" s="1"/>
  <c r="M15" i="84"/>
  <c r="O15" i="84" s="1"/>
  <c r="M14" i="84"/>
  <c r="O14" i="84" s="1"/>
  <c r="M13" i="84"/>
  <c r="O13" i="84" s="1"/>
  <c r="M12" i="84"/>
  <c r="O12" i="84" s="1"/>
  <c r="M11" i="84"/>
  <c r="O11" i="84" s="1"/>
  <c r="M10" i="84"/>
  <c r="O10" i="84" s="1"/>
  <c r="M9" i="84"/>
  <c r="O9" i="84" s="1"/>
  <c r="M8" i="84"/>
  <c r="M7" i="84"/>
  <c r="N6" i="84"/>
  <c r="O268" i="83"/>
  <c r="O267" i="83"/>
  <c r="O266" i="83"/>
  <c r="O265" i="83"/>
  <c r="O264" i="83"/>
  <c r="O263" i="83"/>
  <c r="O262" i="83"/>
  <c r="N261" i="83"/>
  <c r="O260" i="83"/>
  <c r="O259" i="83"/>
  <c r="N258" i="83"/>
  <c r="O257" i="83"/>
  <c r="O256" i="83"/>
  <c r="O255" i="83"/>
  <c r="O253" i="83"/>
  <c r="O252" i="83"/>
  <c r="O251" i="83"/>
  <c r="O250" i="83"/>
  <c r="O249" i="83"/>
  <c r="O248" i="83"/>
  <c r="O247" i="83"/>
  <c r="N245" i="83"/>
  <c r="O244" i="83"/>
  <c r="O243" i="83"/>
  <c r="O242" i="83"/>
  <c r="N241" i="83"/>
  <c r="O238" i="83"/>
  <c r="O237" i="83"/>
  <c r="O236" i="83"/>
  <c r="O235" i="83"/>
  <c r="O234" i="83"/>
  <c r="O233" i="83"/>
  <c r="O232" i="83"/>
  <c r="O231" i="83"/>
  <c r="O230" i="83"/>
  <c r="O229" i="83"/>
  <c r="N228" i="83"/>
  <c r="O227" i="83"/>
  <c r="O226" i="83"/>
  <c r="O225" i="83"/>
  <c r="O224" i="83"/>
  <c r="O223" i="83"/>
  <c r="O222" i="83"/>
  <c r="O221" i="83"/>
  <c r="O220" i="83"/>
  <c r="O219" i="83"/>
  <c r="O218" i="83"/>
  <c r="O217" i="83"/>
  <c r="O215" i="83"/>
  <c r="N214" i="83"/>
  <c r="O213" i="83"/>
  <c r="O212" i="83"/>
  <c r="N211" i="83"/>
  <c r="O210" i="83"/>
  <c r="O209" i="83"/>
  <c r="O208" i="83"/>
  <c r="O207" i="83"/>
  <c r="O206" i="83"/>
  <c r="O205" i="83"/>
  <c r="O204" i="83"/>
  <c r="O203" i="83"/>
  <c r="O202" i="83"/>
  <c r="N200" i="83"/>
  <c r="O199" i="83"/>
  <c r="O198" i="83"/>
  <c r="O197" i="83"/>
  <c r="O196" i="83"/>
  <c r="O195" i="83"/>
  <c r="O194" i="83"/>
  <c r="O193" i="83"/>
  <c r="O192" i="83"/>
  <c r="O191" i="83"/>
  <c r="N189" i="83"/>
  <c r="O188" i="83"/>
  <c r="O187" i="83"/>
  <c r="O186" i="83"/>
  <c r="O185" i="83"/>
  <c r="O184" i="83"/>
  <c r="O183" i="83"/>
  <c r="O182" i="83"/>
  <c r="O181" i="83"/>
  <c r="O179" i="83"/>
  <c r="N178" i="83"/>
  <c r="O174" i="83"/>
  <c r="N171" i="83"/>
  <c r="O161" i="83"/>
  <c r="N159" i="83"/>
  <c r="N157" i="83" s="1"/>
  <c r="O158" i="83"/>
  <c r="O156" i="83"/>
  <c r="O155" i="83"/>
  <c r="O154" i="83"/>
  <c r="O153" i="83"/>
  <c r="O152" i="83"/>
  <c r="O151" i="83"/>
  <c r="O150" i="83"/>
  <c r="O149" i="83"/>
  <c r="O146" i="83"/>
  <c r="N145" i="83"/>
  <c r="O144" i="83"/>
  <c r="O143" i="83"/>
  <c r="O142" i="83"/>
  <c r="O141" i="83"/>
  <c r="O140" i="83"/>
  <c r="O139" i="83"/>
  <c r="O138" i="83"/>
  <c r="O137" i="83"/>
  <c r="O136" i="83"/>
  <c r="O135" i="83"/>
  <c r="O134" i="83"/>
  <c r="O133" i="83"/>
  <c r="O132" i="83"/>
  <c r="O131" i="83"/>
  <c r="N130" i="83"/>
  <c r="O129" i="83"/>
  <c r="N127" i="83"/>
  <c r="O126" i="83"/>
  <c r="O125" i="83"/>
  <c r="O123" i="83"/>
  <c r="O122" i="83"/>
  <c r="O121" i="83"/>
  <c r="O120" i="83"/>
  <c r="O119" i="83"/>
  <c r="O117" i="83"/>
  <c r="N116" i="83"/>
  <c r="O115" i="83"/>
  <c r="O114" i="83"/>
  <c r="O113" i="83"/>
  <c r="O112" i="83"/>
  <c r="O111" i="83"/>
  <c r="O110" i="83"/>
  <c r="O109" i="83"/>
  <c r="O108" i="83"/>
  <c r="O107" i="83"/>
  <c r="O106" i="83"/>
  <c r="N105" i="83"/>
  <c r="O104" i="83"/>
  <c r="O103" i="83"/>
  <c r="O102" i="83"/>
  <c r="O101" i="83"/>
  <c r="O100" i="83"/>
  <c r="O99" i="83"/>
  <c r="O98" i="83"/>
  <c r="O97" i="83"/>
  <c r="O96" i="83"/>
  <c r="O95" i="83"/>
  <c r="N94" i="83"/>
  <c r="O93" i="83"/>
  <c r="O92" i="83"/>
  <c r="O91" i="83"/>
  <c r="N89" i="83"/>
  <c r="O87" i="83"/>
  <c r="N86" i="83"/>
  <c r="O84" i="83"/>
  <c r="O83" i="83"/>
  <c r="O82" i="83"/>
  <c r="O81" i="83"/>
  <c r="N80" i="83"/>
  <c r="O79" i="83"/>
  <c r="O78" i="83"/>
  <c r="N76" i="83"/>
  <c r="N69" i="83" s="1"/>
  <c r="O75" i="83"/>
  <c r="O74" i="83"/>
  <c r="O73" i="83"/>
  <c r="O72" i="83"/>
  <c r="O71" i="83"/>
  <c r="O70" i="83"/>
  <c r="O61" i="83"/>
  <c r="N60" i="83"/>
  <c r="N57" i="83"/>
  <c r="O54" i="83"/>
  <c r="N50" i="83"/>
  <c r="O45" i="83"/>
  <c r="O41" i="83"/>
  <c r="N37" i="83"/>
  <c r="O36" i="83"/>
  <c r="O35" i="83"/>
  <c r="N33" i="83"/>
  <c r="N24" i="83"/>
  <c r="O22" i="83"/>
  <c r="R20" i="83" s="1"/>
  <c r="N20" i="83"/>
  <c r="O19" i="83"/>
  <c r="O18" i="83"/>
  <c r="O17" i="83"/>
  <c r="O16" i="83"/>
  <c r="O14" i="83"/>
  <c r="O13" i="83"/>
  <c r="O12" i="83"/>
  <c r="O11" i="83"/>
  <c r="O10" i="83"/>
  <c r="O9" i="83"/>
  <c r="O8" i="83"/>
  <c r="N6" i="83"/>
  <c r="M258" i="82"/>
  <c r="O258" i="82" s="1"/>
  <c r="M257" i="82"/>
  <c r="O257" i="82" s="1"/>
  <c r="M256" i="82"/>
  <c r="O256" i="82" s="1"/>
  <c r="M255" i="82"/>
  <c r="O255" i="82" s="1"/>
  <c r="M254" i="82"/>
  <c r="M253" i="82"/>
  <c r="O253" i="82" s="1"/>
  <c r="M252" i="82"/>
  <c r="O252" i="82" s="1"/>
  <c r="N251" i="82"/>
  <c r="M250" i="82"/>
  <c r="O250" i="82" s="1"/>
  <c r="M249" i="82"/>
  <c r="N248" i="82"/>
  <c r="M247" i="82"/>
  <c r="O247" i="82" s="1"/>
  <c r="M246" i="82"/>
  <c r="O246" i="82" s="1"/>
  <c r="M245" i="82"/>
  <c r="O245" i="82" s="1"/>
  <c r="M244" i="82"/>
  <c r="M243" i="82"/>
  <c r="M242" i="82"/>
  <c r="O242" i="82" s="1"/>
  <c r="M241" i="82"/>
  <c r="O241" i="82" s="1"/>
  <c r="M240" i="82"/>
  <c r="O240" i="82" s="1"/>
  <c r="M239" i="82"/>
  <c r="O239" i="82" s="1"/>
  <c r="M238" i="82"/>
  <c r="O238" i="82" s="1"/>
  <c r="M237" i="82"/>
  <c r="O237" i="82" s="1"/>
  <c r="M236" i="82"/>
  <c r="N235" i="82"/>
  <c r="M234" i="82"/>
  <c r="O234" i="82" s="1"/>
  <c r="M233" i="82"/>
  <c r="O233" i="82" s="1"/>
  <c r="M232" i="82"/>
  <c r="N231" i="82"/>
  <c r="M228" i="82"/>
  <c r="O228" i="82" s="1"/>
  <c r="M227" i="82"/>
  <c r="O227" i="82" s="1"/>
  <c r="M226" i="82"/>
  <c r="O226" i="82" s="1"/>
  <c r="M225" i="82"/>
  <c r="O225" i="82" s="1"/>
  <c r="M224" i="82"/>
  <c r="O224" i="82" s="1"/>
  <c r="M223" i="82"/>
  <c r="O223" i="82" s="1"/>
  <c r="M222" i="82"/>
  <c r="M221" i="82"/>
  <c r="O221" i="82" s="1"/>
  <c r="M220" i="82"/>
  <c r="O220" i="82" s="1"/>
  <c r="M219" i="82"/>
  <c r="O219" i="82" s="1"/>
  <c r="N218" i="82"/>
  <c r="M217" i="82"/>
  <c r="O217" i="82" s="1"/>
  <c r="M216" i="82"/>
  <c r="O216" i="82" s="1"/>
  <c r="M215" i="82"/>
  <c r="O215" i="82" s="1"/>
  <c r="M214" i="82"/>
  <c r="O214" i="82" s="1"/>
  <c r="M213" i="82"/>
  <c r="O213" i="82" s="1"/>
  <c r="M212" i="82"/>
  <c r="O212" i="82" s="1"/>
  <c r="M211" i="82"/>
  <c r="O211" i="82" s="1"/>
  <c r="M210" i="82"/>
  <c r="O210" i="82" s="1"/>
  <c r="M209" i="82"/>
  <c r="O209" i="82" s="1"/>
  <c r="M208" i="82"/>
  <c r="O208" i="82" s="1"/>
  <c r="M207" i="82"/>
  <c r="O207" i="82" s="1"/>
  <c r="M206" i="82"/>
  <c r="M205" i="82"/>
  <c r="O205" i="82" s="1"/>
  <c r="N204" i="82"/>
  <c r="M203" i="82"/>
  <c r="O203" i="82" s="1"/>
  <c r="M202" i="82"/>
  <c r="O202" i="82" s="1"/>
  <c r="N201" i="82"/>
  <c r="M200" i="82"/>
  <c r="O200" i="82" s="1"/>
  <c r="M199" i="82"/>
  <c r="O199" i="82" s="1"/>
  <c r="M198" i="82"/>
  <c r="O198" i="82" s="1"/>
  <c r="M197" i="82"/>
  <c r="O197" i="82" s="1"/>
  <c r="M196" i="82"/>
  <c r="O196" i="82" s="1"/>
  <c r="M195" i="82"/>
  <c r="O195" i="82" s="1"/>
  <c r="M194" i="82"/>
  <c r="O194" i="82" s="1"/>
  <c r="M193" i="82"/>
  <c r="O193" i="82" s="1"/>
  <c r="M192" i="82"/>
  <c r="O192" i="82" s="1"/>
  <c r="M191" i="82"/>
  <c r="N190" i="82"/>
  <c r="M189" i="82"/>
  <c r="O189" i="82" s="1"/>
  <c r="M188" i="82"/>
  <c r="O188" i="82" s="1"/>
  <c r="M187" i="82"/>
  <c r="O187" i="82" s="1"/>
  <c r="M186" i="82"/>
  <c r="O186" i="82" s="1"/>
  <c r="M185" i="82"/>
  <c r="O185" i="82" s="1"/>
  <c r="M184" i="82"/>
  <c r="O184" i="82" s="1"/>
  <c r="M183" i="82"/>
  <c r="O183" i="82" s="1"/>
  <c r="M182" i="82"/>
  <c r="O182" i="82" s="1"/>
  <c r="M181" i="82"/>
  <c r="O181" i="82" s="1"/>
  <c r="M180" i="82"/>
  <c r="N179" i="82"/>
  <c r="M178" i="82"/>
  <c r="O178" i="82" s="1"/>
  <c r="M177" i="82"/>
  <c r="O177" i="82" s="1"/>
  <c r="M176" i="82"/>
  <c r="O176" i="82" s="1"/>
  <c r="M175" i="82"/>
  <c r="O175" i="82" s="1"/>
  <c r="M174" i="82"/>
  <c r="O174" i="82" s="1"/>
  <c r="M173" i="82"/>
  <c r="O173" i="82" s="1"/>
  <c r="M172" i="82"/>
  <c r="O172" i="82" s="1"/>
  <c r="M171" i="82"/>
  <c r="O171" i="82" s="1"/>
  <c r="M170" i="82"/>
  <c r="O170" i="82" s="1"/>
  <c r="M169" i="82"/>
  <c r="O169" i="82" s="1"/>
  <c r="N168" i="82"/>
  <c r="M167" i="82"/>
  <c r="O165" i="82"/>
  <c r="O164" i="82"/>
  <c r="O163" i="82"/>
  <c r="O162" i="82"/>
  <c r="N161" i="82"/>
  <c r="O160" i="82"/>
  <c r="O159" i="82"/>
  <c r="O158" i="82"/>
  <c r="O157" i="82"/>
  <c r="M156" i="82"/>
  <c r="O156" i="82" s="1"/>
  <c r="M155" i="82"/>
  <c r="O155" i="82" s="1"/>
  <c r="M154" i="82"/>
  <c r="N153" i="82"/>
  <c r="N151" i="82" s="1"/>
  <c r="M152" i="82"/>
  <c r="O152" i="82" s="1"/>
  <c r="M150" i="82"/>
  <c r="O150" i="82" s="1"/>
  <c r="M149" i="82"/>
  <c r="O149" i="82" s="1"/>
  <c r="M148" i="82"/>
  <c r="O148" i="82" s="1"/>
  <c r="M147" i="82"/>
  <c r="O147" i="82" s="1"/>
  <c r="M146" i="82"/>
  <c r="O146" i="82" s="1"/>
  <c r="M145" i="82"/>
  <c r="O145" i="82" s="1"/>
  <c r="M144" i="82"/>
  <c r="O144" i="82" s="1"/>
  <c r="M143" i="82"/>
  <c r="M142" i="82"/>
  <c r="M141" i="82"/>
  <c r="M140" i="82"/>
  <c r="O140" i="82" s="1"/>
  <c r="N139" i="82"/>
  <c r="M138" i="82"/>
  <c r="O138" i="82" s="1"/>
  <c r="M137" i="82"/>
  <c r="O137" i="82" s="1"/>
  <c r="M136" i="82"/>
  <c r="O136" i="82" s="1"/>
  <c r="M135" i="82"/>
  <c r="O135" i="82" s="1"/>
  <c r="M134" i="82"/>
  <c r="O134" i="82" s="1"/>
  <c r="M133" i="82"/>
  <c r="O133" i="82" s="1"/>
  <c r="M132" i="82"/>
  <c r="O132" i="82" s="1"/>
  <c r="M131" i="82"/>
  <c r="O131" i="82" s="1"/>
  <c r="M130" i="82"/>
  <c r="O130" i="82" s="1"/>
  <c r="M129" i="82"/>
  <c r="O129" i="82" s="1"/>
  <c r="M128" i="82"/>
  <c r="O128" i="82" s="1"/>
  <c r="M127" i="82"/>
  <c r="O127" i="82" s="1"/>
  <c r="M126" i="82"/>
  <c r="O126" i="82" s="1"/>
  <c r="M125" i="82"/>
  <c r="N124" i="82"/>
  <c r="M123" i="82"/>
  <c r="O123" i="82" s="1"/>
  <c r="M122" i="82"/>
  <c r="N121" i="82"/>
  <c r="M120" i="82"/>
  <c r="O120" i="82" s="1"/>
  <c r="M119" i="82"/>
  <c r="O119" i="82" s="1"/>
  <c r="M118" i="82"/>
  <c r="M117" i="82"/>
  <c r="M116" i="82"/>
  <c r="M115" i="82"/>
  <c r="M114" i="82"/>
  <c r="M113" i="82"/>
  <c r="M112" i="82"/>
  <c r="M111" i="82"/>
  <c r="N110" i="82"/>
  <c r="M109" i="82"/>
  <c r="O109" i="82" s="1"/>
  <c r="M108" i="82"/>
  <c r="O108" i="82" s="1"/>
  <c r="M107" i="82"/>
  <c r="O107" i="82" s="1"/>
  <c r="M106" i="82"/>
  <c r="O106" i="82" s="1"/>
  <c r="M105" i="82"/>
  <c r="O105" i="82" s="1"/>
  <c r="M104" i="82"/>
  <c r="O104" i="82" s="1"/>
  <c r="M103" i="82"/>
  <c r="O103" i="82" s="1"/>
  <c r="M102" i="82"/>
  <c r="O102" i="82" s="1"/>
  <c r="M101" i="82"/>
  <c r="O101" i="82" s="1"/>
  <c r="M100" i="82"/>
  <c r="O100" i="82" s="1"/>
  <c r="N99" i="82"/>
  <c r="M98" i="82"/>
  <c r="O98" i="82" s="1"/>
  <c r="M97" i="82"/>
  <c r="O97" i="82" s="1"/>
  <c r="M96" i="82"/>
  <c r="O96" i="82" s="1"/>
  <c r="M95" i="82"/>
  <c r="O95" i="82" s="1"/>
  <c r="M94" i="82"/>
  <c r="O94" i="82" s="1"/>
  <c r="M93" i="82"/>
  <c r="O93" i="82" s="1"/>
  <c r="M92" i="82"/>
  <c r="O92" i="82" s="1"/>
  <c r="M91" i="82"/>
  <c r="O91" i="82" s="1"/>
  <c r="M90" i="82"/>
  <c r="O90" i="82" s="1"/>
  <c r="M89" i="82"/>
  <c r="N88" i="82"/>
  <c r="M87" i="82"/>
  <c r="O87" i="82" s="1"/>
  <c r="M86" i="82"/>
  <c r="O86" i="82" s="1"/>
  <c r="M85" i="82"/>
  <c r="O85" i="82" s="1"/>
  <c r="M84" i="82"/>
  <c r="N83" i="82"/>
  <c r="M82" i="82"/>
  <c r="M81" i="82"/>
  <c r="O81" i="82" s="1"/>
  <c r="N80" i="82"/>
  <c r="M78" i="82"/>
  <c r="M77" i="82"/>
  <c r="M76" i="82"/>
  <c r="M75" i="82"/>
  <c r="N74" i="82"/>
  <c r="M73" i="82"/>
  <c r="O73" i="82" s="1"/>
  <c r="M72" i="82"/>
  <c r="M71" i="82"/>
  <c r="O71" i="82" s="1"/>
  <c r="N70" i="82"/>
  <c r="M69" i="82"/>
  <c r="O69" i="82" s="1"/>
  <c r="M68" i="82"/>
  <c r="O68" i="82" s="1"/>
  <c r="M67" i="82"/>
  <c r="O67" i="82" s="1"/>
  <c r="M66" i="82"/>
  <c r="O66" i="82" s="1"/>
  <c r="M65" i="82"/>
  <c r="O65" i="82" s="1"/>
  <c r="M64" i="82"/>
  <c r="O61" i="82"/>
  <c r="O60" i="82"/>
  <c r="O59" i="82"/>
  <c r="N57" i="82"/>
  <c r="O56" i="82"/>
  <c r="O55" i="82"/>
  <c r="N54" i="82"/>
  <c r="O49" i="82"/>
  <c r="M48" i="82"/>
  <c r="O48" i="82" s="1"/>
  <c r="M47" i="82"/>
  <c r="O47" i="82" s="1"/>
  <c r="M46" i="82"/>
  <c r="N45" i="82"/>
  <c r="N40" i="82" s="1"/>
  <c r="O43" i="82"/>
  <c r="O42" i="82"/>
  <c r="N37" i="82"/>
  <c r="M36" i="82"/>
  <c r="O36" i="82" s="1"/>
  <c r="M34" i="82"/>
  <c r="O34" i="82" s="1"/>
  <c r="N33" i="82"/>
  <c r="M31" i="82"/>
  <c r="O31" i="82" s="1"/>
  <c r="M30" i="82"/>
  <c r="O30" i="82" s="1"/>
  <c r="M29" i="82"/>
  <c r="O29" i="82" s="1"/>
  <c r="M28" i="82"/>
  <c r="O28" i="82" s="1"/>
  <c r="M27" i="82"/>
  <c r="O27" i="82" s="1"/>
  <c r="M26" i="82"/>
  <c r="O26" i="82" s="1"/>
  <c r="O25" i="82"/>
  <c r="N24" i="82"/>
  <c r="M23" i="82"/>
  <c r="O23" i="82" s="1"/>
  <c r="M21" i="82"/>
  <c r="O21" i="82" s="1"/>
  <c r="N20" i="82"/>
  <c r="M19" i="82"/>
  <c r="O19" i="82" s="1"/>
  <c r="M18" i="82"/>
  <c r="O18" i="82" s="1"/>
  <c r="M17" i="82"/>
  <c r="O17" i="82" s="1"/>
  <c r="M16" i="82"/>
  <c r="O16" i="82" s="1"/>
  <c r="M15" i="82"/>
  <c r="O15" i="82" s="1"/>
  <c r="M14" i="82"/>
  <c r="O14" i="82" s="1"/>
  <c r="M13" i="82"/>
  <c r="O13" i="82" s="1"/>
  <c r="M12" i="82"/>
  <c r="O12" i="82" s="1"/>
  <c r="M11" i="82"/>
  <c r="O11" i="82" s="1"/>
  <c r="M10" i="82"/>
  <c r="O10" i="82" s="1"/>
  <c r="M9" i="82"/>
  <c r="O9" i="82" s="1"/>
  <c r="O8" i="82"/>
  <c r="M7" i="82"/>
  <c r="N6" i="82"/>
  <c r="N5" i="82" s="1"/>
  <c r="M254" i="81"/>
  <c r="O254" i="81" s="1"/>
  <c r="M253" i="81"/>
  <c r="O253" i="81" s="1"/>
  <c r="M252" i="81"/>
  <c r="O252" i="81" s="1"/>
  <c r="M251" i="81"/>
  <c r="O251" i="81" s="1"/>
  <c r="M250" i="81"/>
  <c r="O250" i="81" s="1"/>
  <c r="M249" i="81"/>
  <c r="M248" i="81"/>
  <c r="O248" i="81" s="1"/>
  <c r="AB247" i="81"/>
  <c r="AA247" i="81"/>
  <c r="Z247" i="81"/>
  <c r="Y247" i="81"/>
  <c r="X247" i="81"/>
  <c r="W247" i="81"/>
  <c r="U247" i="81"/>
  <c r="T247" i="81"/>
  <c r="S247" i="81"/>
  <c r="R247" i="81"/>
  <c r="Q247" i="81"/>
  <c r="P247" i="81"/>
  <c r="N247" i="81"/>
  <c r="M246" i="81"/>
  <c r="O246" i="81" s="1"/>
  <c r="M245" i="81"/>
  <c r="O245" i="81" s="1"/>
  <c r="AB244" i="81"/>
  <c r="AA244" i="81"/>
  <c r="Z244" i="81"/>
  <c r="Y244" i="81"/>
  <c r="X244" i="81"/>
  <c r="W244" i="81"/>
  <c r="U244" i="81"/>
  <c r="T244" i="81"/>
  <c r="S244" i="81"/>
  <c r="R244" i="81"/>
  <c r="Q244" i="81"/>
  <c r="P244" i="81"/>
  <c r="N244" i="81"/>
  <c r="M243" i="81"/>
  <c r="O243" i="81" s="1"/>
  <c r="M242" i="81"/>
  <c r="O242" i="81" s="1"/>
  <c r="M241" i="81"/>
  <c r="O241" i="81" s="1"/>
  <c r="M240" i="81"/>
  <c r="O240" i="81" s="1"/>
  <c r="M239" i="81"/>
  <c r="O239" i="81" s="1"/>
  <c r="M238" i="81"/>
  <c r="O238" i="81" s="1"/>
  <c r="M237" i="81"/>
  <c r="O237" i="81" s="1"/>
  <c r="M236" i="81"/>
  <c r="O236" i="81" s="1"/>
  <c r="M235" i="81"/>
  <c r="O235" i="81" s="1"/>
  <c r="M234" i="81"/>
  <c r="O234" i="81" s="1"/>
  <c r="M233" i="81"/>
  <c r="O233" i="81" s="1"/>
  <c r="M232" i="81"/>
  <c r="AB231" i="81"/>
  <c r="AA231" i="81"/>
  <c r="Z231" i="81"/>
  <c r="Y231" i="81"/>
  <c r="X231" i="81"/>
  <c r="W231" i="81"/>
  <c r="U231" i="81"/>
  <c r="T231" i="81"/>
  <c r="S231" i="81"/>
  <c r="R231" i="81"/>
  <c r="Q231" i="81"/>
  <c r="P231" i="81"/>
  <c r="N231" i="81"/>
  <c r="M230" i="81"/>
  <c r="O230" i="81" s="1"/>
  <c r="M229" i="81"/>
  <c r="O229" i="81" s="1"/>
  <c r="M228" i="81"/>
  <c r="O228" i="81" s="1"/>
  <c r="AB227" i="81"/>
  <c r="AA227" i="81"/>
  <c r="Z227" i="81"/>
  <c r="Y227" i="81"/>
  <c r="Y226" i="81" s="1"/>
  <c r="Y225" i="81" s="1"/>
  <c r="X227" i="81"/>
  <c r="W227" i="81"/>
  <c r="U227" i="81"/>
  <c r="T227" i="81"/>
  <c r="S227" i="81"/>
  <c r="R227" i="81"/>
  <c r="Q227" i="81"/>
  <c r="P227" i="81"/>
  <c r="N227" i="81"/>
  <c r="M224" i="81"/>
  <c r="O224" i="81" s="1"/>
  <c r="M223" i="81"/>
  <c r="O223" i="81" s="1"/>
  <c r="M222" i="81"/>
  <c r="O222" i="81" s="1"/>
  <c r="M221" i="81"/>
  <c r="O221" i="81" s="1"/>
  <c r="M220" i="81"/>
  <c r="O220" i="81" s="1"/>
  <c r="M219" i="81"/>
  <c r="O219" i="81" s="1"/>
  <c r="M218" i="81"/>
  <c r="O218" i="81" s="1"/>
  <c r="M217" i="81"/>
  <c r="O217" i="81" s="1"/>
  <c r="M216" i="81"/>
  <c r="M215" i="81"/>
  <c r="O215" i="81" s="1"/>
  <c r="AB214" i="81"/>
  <c r="AA214" i="81"/>
  <c r="Z214" i="81"/>
  <c r="Y214" i="81"/>
  <c r="X214" i="81"/>
  <c r="W214" i="81"/>
  <c r="U214" i="81"/>
  <c r="T214" i="81"/>
  <c r="S214" i="81"/>
  <c r="R214" i="81"/>
  <c r="Q214" i="81"/>
  <c r="P214" i="81"/>
  <c r="N214" i="81"/>
  <c r="M213" i="81"/>
  <c r="O213" i="81" s="1"/>
  <c r="M212" i="81"/>
  <c r="O212" i="81" s="1"/>
  <c r="M211" i="81"/>
  <c r="O211" i="81" s="1"/>
  <c r="M210" i="81"/>
  <c r="O210" i="81" s="1"/>
  <c r="M209" i="81"/>
  <c r="O209" i="81" s="1"/>
  <c r="M208" i="81"/>
  <c r="O208" i="81" s="1"/>
  <c r="M207" i="81"/>
  <c r="O207" i="81" s="1"/>
  <c r="M206" i="81"/>
  <c r="O206" i="81" s="1"/>
  <c r="M205" i="81"/>
  <c r="O205" i="81" s="1"/>
  <c r="M204" i="81"/>
  <c r="O204" i="81" s="1"/>
  <c r="M203" i="81"/>
  <c r="O203" i="81" s="1"/>
  <c r="M202" i="81"/>
  <c r="O202" i="81" s="1"/>
  <c r="M201" i="81"/>
  <c r="AB200" i="81"/>
  <c r="AA200" i="81"/>
  <c r="Z200" i="81"/>
  <c r="Y200" i="81"/>
  <c r="X200" i="81"/>
  <c r="W200" i="81"/>
  <c r="U200" i="81"/>
  <c r="T200" i="81"/>
  <c r="S200" i="81"/>
  <c r="R200" i="81"/>
  <c r="Q200" i="81"/>
  <c r="P200" i="81"/>
  <c r="N200" i="81"/>
  <c r="M199" i="81"/>
  <c r="M198" i="81"/>
  <c r="O198" i="81" s="1"/>
  <c r="AB197" i="81"/>
  <c r="AA197" i="81"/>
  <c r="Z197" i="81"/>
  <c r="Y197" i="81"/>
  <c r="X197" i="81"/>
  <c r="W197" i="81"/>
  <c r="U197" i="81"/>
  <c r="T197" i="81"/>
  <c r="S197" i="81"/>
  <c r="R197" i="81"/>
  <c r="Q197" i="81"/>
  <c r="P197" i="81"/>
  <c r="N197" i="81"/>
  <c r="M196" i="81"/>
  <c r="O196" i="81" s="1"/>
  <c r="M195" i="81"/>
  <c r="O195" i="81" s="1"/>
  <c r="M194" i="81"/>
  <c r="O194" i="81" s="1"/>
  <c r="M193" i="81"/>
  <c r="O193" i="81" s="1"/>
  <c r="M192" i="81"/>
  <c r="O192" i="81" s="1"/>
  <c r="M191" i="81"/>
  <c r="O191" i="81" s="1"/>
  <c r="M190" i="81"/>
  <c r="O190" i="81" s="1"/>
  <c r="M189" i="81"/>
  <c r="O189" i="81" s="1"/>
  <c r="M188" i="81"/>
  <c r="O188" i="81" s="1"/>
  <c r="M187" i="81"/>
  <c r="AB186" i="81"/>
  <c r="AA186" i="81"/>
  <c r="Z186" i="81"/>
  <c r="Y186" i="81"/>
  <c r="X186" i="81"/>
  <c r="W186" i="81"/>
  <c r="U186" i="81"/>
  <c r="T186" i="81"/>
  <c r="S186" i="81"/>
  <c r="R186" i="81"/>
  <c r="Q186" i="81"/>
  <c r="P186" i="81"/>
  <c r="N186" i="81"/>
  <c r="M185" i="81"/>
  <c r="O185" i="81" s="1"/>
  <c r="M184" i="81"/>
  <c r="O184" i="81" s="1"/>
  <c r="M183" i="81"/>
  <c r="O183" i="81" s="1"/>
  <c r="M182" i="81"/>
  <c r="O182" i="81" s="1"/>
  <c r="M181" i="81"/>
  <c r="O181" i="81" s="1"/>
  <c r="M180" i="81"/>
  <c r="O180" i="81" s="1"/>
  <c r="M179" i="81"/>
  <c r="O179" i="81" s="1"/>
  <c r="M178" i="81"/>
  <c r="O178" i="81" s="1"/>
  <c r="M177" i="81"/>
  <c r="O177" i="81" s="1"/>
  <c r="M176" i="81"/>
  <c r="O176" i="81" s="1"/>
  <c r="AB175" i="81"/>
  <c r="AA175" i="81"/>
  <c r="Z175" i="81"/>
  <c r="Y175" i="81"/>
  <c r="X175" i="81"/>
  <c r="W175" i="81"/>
  <c r="U175" i="81"/>
  <c r="T175" i="81"/>
  <c r="S175" i="81"/>
  <c r="R175" i="81"/>
  <c r="Q175" i="81"/>
  <c r="P175" i="81"/>
  <c r="N175" i="81"/>
  <c r="M174" i="81"/>
  <c r="O174" i="81" s="1"/>
  <c r="M173" i="81"/>
  <c r="O173" i="81" s="1"/>
  <c r="M172" i="81"/>
  <c r="O172" i="81" s="1"/>
  <c r="M171" i="81"/>
  <c r="O171" i="81" s="1"/>
  <c r="M170" i="81"/>
  <c r="O170" i="81" s="1"/>
  <c r="M169" i="81"/>
  <c r="O169" i="81" s="1"/>
  <c r="M168" i="81"/>
  <c r="O168" i="81" s="1"/>
  <c r="M167" i="81"/>
  <c r="O167" i="81" s="1"/>
  <c r="M166" i="81"/>
  <c r="O166" i="81" s="1"/>
  <c r="M165" i="81"/>
  <c r="AB164" i="81"/>
  <c r="AA164" i="81"/>
  <c r="Z164" i="81"/>
  <c r="Y164" i="81"/>
  <c r="X164" i="81"/>
  <c r="W164" i="81"/>
  <c r="U164" i="81"/>
  <c r="T164" i="81"/>
  <c r="S164" i="81"/>
  <c r="R164" i="81"/>
  <c r="Q164" i="81"/>
  <c r="P164" i="81"/>
  <c r="N164" i="81"/>
  <c r="M163" i="81"/>
  <c r="O163" i="81" s="1"/>
  <c r="O161" i="81"/>
  <c r="M160" i="81"/>
  <c r="O160" i="81" s="1"/>
  <c r="H160" i="81" s="1"/>
  <c r="H160" i="66" s="1"/>
  <c r="H157" i="66" s="1"/>
  <c r="M159" i="81"/>
  <c r="O159" i="81" s="1"/>
  <c r="H159" i="81" s="1"/>
  <c r="H159" i="66" s="1"/>
  <c r="AB157" i="81"/>
  <c r="AA157" i="81"/>
  <c r="Z157" i="81"/>
  <c r="Y157" i="81"/>
  <c r="X157" i="81"/>
  <c r="W157" i="81"/>
  <c r="U157" i="81"/>
  <c r="T157" i="81"/>
  <c r="S157" i="81"/>
  <c r="R157" i="81"/>
  <c r="Q157" i="81"/>
  <c r="P157" i="81"/>
  <c r="N157" i="81"/>
  <c r="O156" i="81"/>
  <c r="M155" i="81"/>
  <c r="M154" i="81"/>
  <c r="M153" i="81"/>
  <c r="O153" i="81" s="1"/>
  <c r="M152" i="81"/>
  <c r="M151" i="81"/>
  <c r="O151" i="81" s="1"/>
  <c r="AB149" i="81"/>
  <c r="AA149" i="81"/>
  <c r="Z149" i="81"/>
  <c r="Y149" i="81"/>
  <c r="X149" i="81"/>
  <c r="W149" i="81"/>
  <c r="U149" i="81"/>
  <c r="T149" i="81"/>
  <c r="T147" i="81" s="1"/>
  <c r="S149" i="81"/>
  <c r="R149" i="81"/>
  <c r="Q149" i="81"/>
  <c r="P149" i="81"/>
  <c r="N149" i="81"/>
  <c r="N147" i="81" s="1"/>
  <c r="M148" i="81"/>
  <c r="M146" i="81"/>
  <c r="O146" i="81" s="1"/>
  <c r="M145" i="81"/>
  <c r="O145" i="81" s="1"/>
  <c r="M144" i="81"/>
  <c r="O144" i="81" s="1"/>
  <c r="M143" i="81"/>
  <c r="O143" i="81" s="1"/>
  <c r="M142" i="81"/>
  <c r="O142" i="81" s="1"/>
  <c r="M141" i="81"/>
  <c r="O141" i="81" s="1"/>
  <c r="M140" i="81"/>
  <c r="O140" i="81" s="1"/>
  <c r="M139" i="81"/>
  <c r="O139" i="81" s="1"/>
  <c r="M138" i="81"/>
  <c r="O138" i="81" s="1"/>
  <c r="M137" i="81"/>
  <c r="M136" i="81"/>
  <c r="O136" i="81" s="1"/>
  <c r="AB135" i="81"/>
  <c r="AA135" i="81"/>
  <c r="Z135" i="81"/>
  <c r="Y135" i="81"/>
  <c r="X135" i="81"/>
  <c r="W135" i="81"/>
  <c r="U135" i="81"/>
  <c r="T135" i="81"/>
  <c r="S135" i="81"/>
  <c r="R135" i="81"/>
  <c r="Q135" i="81"/>
  <c r="P135" i="81"/>
  <c r="N135" i="81"/>
  <c r="M134" i="81"/>
  <c r="O134" i="81" s="1"/>
  <c r="M133" i="81"/>
  <c r="O133" i="81" s="1"/>
  <c r="M132" i="81"/>
  <c r="O132" i="81" s="1"/>
  <c r="M131" i="81"/>
  <c r="O131" i="81" s="1"/>
  <c r="M130" i="81"/>
  <c r="O130" i="81" s="1"/>
  <c r="M129" i="81"/>
  <c r="O129" i="81" s="1"/>
  <c r="M128" i="81"/>
  <c r="O128" i="81" s="1"/>
  <c r="M127" i="81"/>
  <c r="O127" i="81" s="1"/>
  <c r="M126" i="81"/>
  <c r="O126" i="81" s="1"/>
  <c r="M125" i="81"/>
  <c r="O125" i="81" s="1"/>
  <c r="M124" i="81"/>
  <c r="O124" i="81" s="1"/>
  <c r="M123" i="81"/>
  <c r="O123" i="81" s="1"/>
  <c r="M122" i="81"/>
  <c r="O122" i="81" s="1"/>
  <c r="M121" i="81"/>
  <c r="O121" i="81" s="1"/>
  <c r="AB120" i="81"/>
  <c r="AA120" i="81"/>
  <c r="Z120" i="81"/>
  <c r="Y120" i="81"/>
  <c r="X120" i="81"/>
  <c r="W120" i="81"/>
  <c r="U120" i="81"/>
  <c r="T120" i="81"/>
  <c r="S120" i="81"/>
  <c r="R120" i="81"/>
  <c r="Q120" i="81"/>
  <c r="P120" i="81"/>
  <c r="N120" i="81"/>
  <c r="M119" i="81"/>
  <c r="O119" i="81" s="1"/>
  <c r="M118" i="81"/>
  <c r="O118" i="81" s="1"/>
  <c r="AB117" i="81"/>
  <c r="AA117" i="81"/>
  <c r="Z117" i="81"/>
  <c r="Y117" i="81"/>
  <c r="X117" i="81"/>
  <c r="W117" i="81"/>
  <c r="U117" i="81"/>
  <c r="T117" i="81"/>
  <c r="S117" i="81"/>
  <c r="R117" i="81"/>
  <c r="Q117" i="81"/>
  <c r="P117" i="81"/>
  <c r="N117" i="81"/>
  <c r="M116" i="81"/>
  <c r="O116" i="81" s="1"/>
  <c r="M115" i="81"/>
  <c r="O115" i="81" s="1"/>
  <c r="M114" i="81"/>
  <c r="O114" i="81" s="1"/>
  <c r="M113" i="81"/>
  <c r="O113" i="81" s="1"/>
  <c r="M112" i="81"/>
  <c r="O112" i="81" s="1"/>
  <c r="M111" i="81"/>
  <c r="O111" i="81" s="1"/>
  <c r="M110" i="81"/>
  <c r="O110" i="81" s="1"/>
  <c r="M109" i="81"/>
  <c r="O109" i="81" s="1"/>
  <c r="M108" i="81"/>
  <c r="O108" i="81" s="1"/>
  <c r="M107" i="81"/>
  <c r="AB106" i="81"/>
  <c r="AA106" i="81"/>
  <c r="Z106" i="81"/>
  <c r="Y106" i="81"/>
  <c r="X106" i="81"/>
  <c r="W106" i="81"/>
  <c r="U106" i="81"/>
  <c r="T106" i="81"/>
  <c r="S106" i="81"/>
  <c r="R106" i="81"/>
  <c r="Q106" i="81"/>
  <c r="P106" i="81"/>
  <c r="N106" i="81"/>
  <c r="M105" i="81"/>
  <c r="O105" i="81" s="1"/>
  <c r="M104" i="81"/>
  <c r="O104" i="81" s="1"/>
  <c r="M103" i="81"/>
  <c r="O103" i="81" s="1"/>
  <c r="M102" i="81"/>
  <c r="O102" i="81" s="1"/>
  <c r="M101" i="81"/>
  <c r="O101" i="81" s="1"/>
  <c r="M100" i="81"/>
  <c r="O100" i="81" s="1"/>
  <c r="M99" i="81"/>
  <c r="O99" i="81" s="1"/>
  <c r="M98" i="81"/>
  <c r="O98" i="81" s="1"/>
  <c r="M97" i="81"/>
  <c r="O97" i="81" s="1"/>
  <c r="M96" i="81"/>
  <c r="O96" i="81" s="1"/>
  <c r="AB95" i="81"/>
  <c r="AA95" i="81"/>
  <c r="Z95" i="81"/>
  <c r="Y95" i="81"/>
  <c r="X95" i="81"/>
  <c r="W95" i="81"/>
  <c r="U95" i="81"/>
  <c r="T95" i="81"/>
  <c r="S95" i="81"/>
  <c r="R95" i="81"/>
  <c r="Q95" i="81"/>
  <c r="P95" i="81"/>
  <c r="N95" i="81"/>
  <c r="M94" i="81"/>
  <c r="O94" i="81" s="1"/>
  <c r="M93" i="81"/>
  <c r="O93" i="81" s="1"/>
  <c r="M92" i="81"/>
  <c r="O92" i="81" s="1"/>
  <c r="M91" i="81"/>
  <c r="O91" i="81" s="1"/>
  <c r="M90" i="81"/>
  <c r="O90" i="81" s="1"/>
  <c r="M89" i="81"/>
  <c r="O89" i="81" s="1"/>
  <c r="M88" i="81"/>
  <c r="O88" i="81" s="1"/>
  <c r="M87" i="81"/>
  <c r="O87" i="81" s="1"/>
  <c r="M86" i="81"/>
  <c r="O86" i="81" s="1"/>
  <c r="M85" i="81"/>
  <c r="O85" i="81" s="1"/>
  <c r="AB84" i="81"/>
  <c r="AA84" i="81"/>
  <c r="Z84" i="81"/>
  <c r="Y84" i="81"/>
  <c r="X84" i="81"/>
  <c r="W84" i="81"/>
  <c r="U84" i="81"/>
  <c r="T84" i="81"/>
  <c r="S84" i="81"/>
  <c r="R84" i="81"/>
  <c r="Q84" i="81"/>
  <c r="P84" i="81"/>
  <c r="N84" i="81"/>
  <c r="M83" i="81"/>
  <c r="O83" i="81" s="1"/>
  <c r="M82" i="81"/>
  <c r="O82" i="81" s="1"/>
  <c r="M81" i="81"/>
  <c r="O81" i="81" s="1"/>
  <c r="M80" i="81"/>
  <c r="AB79" i="81"/>
  <c r="AA79" i="81"/>
  <c r="Z79" i="81"/>
  <c r="Y79" i="81"/>
  <c r="X79" i="81"/>
  <c r="W79" i="81"/>
  <c r="U79" i="81"/>
  <c r="T79" i="81"/>
  <c r="S79" i="81"/>
  <c r="R79" i="81"/>
  <c r="Q79" i="81"/>
  <c r="P79" i="81"/>
  <c r="N79" i="81"/>
  <c r="M78" i="81"/>
  <c r="O78" i="81" s="1"/>
  <c r="M77" i="81"/>
  <c r="AB76" i="81"/>
  <c r="AA76" i="81"/>
  <c r="Z76" i="81"/>
  <c r="Y76" i="81"/>
  <c r="X76" i="81"/>
  <c r="W76" i="81"/>
  <c r="U76" i="81"/>
  <c r="T76" i="81"/>
  <c r="S76" i="81"/>
  <c r="R76" i="81"/>
  <c r="Q76" i="81"/>
  <c r="P76" i="81"/>
  <c r="N76" i="81"/>
  <c r="M74" i="81"/>
  <c r="O74" i="81" s="1"/>
  <c r="M73" i="81"/>
  <c r="O73" i="81" s="1"/>
  <c r="M72" i="81"/>
  <c r="O72" i="81" s="1"/>
  <c r="M71" i="81"/>
  <c r="O71" i="81" s="1"/>
  <c r="AB70" i="81"/>
  <c r="AA70" i="81"/>
  <c r="Z70" i="81"/>
  <c r="Y70" i="81"/>
  <c r="X70" i="81"/>
  <c r="W70" i="81"/>
  <c r="U70" i="81"/>
  <c r="T70" i="81"/>
  <c r="S70" i="81"/>
  <c r="R70" i="81"/>
  <c r="Q70" i="81"/>
  <c r="P70" i="81"/>
  <c r="N70" i="81"/>
  <c r="M69" i="81"/>
  <c r="O69" i="81" s="1"/>
  <c r="M68" i="81"/>
  <c r="M67" i="81"/>
  <c r="O67" i="81" s="1"/>
  <c r="AB66" i="81"/>
  <c r="AB59" i="81" s="1"/>
  <c r="AA66" i="81"/>
  <c r="Z66" i="81"/>
  <c r="Y66" i="81"/>
  <c r="X66" i="81"/>
  <c r="X59" i="81" s="1"/>
  <c r="W66" i="81"/>
  <c r="W59" i="81" s="1"/>
  <c r="U66" i="81"/>
  <c r="T66" i="81"/>
  <c r="T59" i="81" s="1"/>
  <c r="S66" i="81"/>
  <c r="S59" i="81" s="1"/>
  <c r="R66" i="81"/>
  <c r="R59" i="81" s="1"/>
  <c r="Q66" i="81"/>
  <c r="Q59" i="81" s="1"/>
  <c r="P66" i="81"/>
  <c r="N66" i="81"/>
  <c r="N59" i="81" s="1"/>
  <c r="M65" i="81"/>
  <c r="O65" i="81" s="1"/>
  <c r="M64" i="81"/>
  <c r="O64" i="81" s="1"/>
  <c r="M63" i="81"/>
  <c r="O63" i="81" s="1"/>
  <c r="M62" i="81"/>
  <c r="O62" i="81" s="1"/>
  <c r="M61" i="81"/>
  <c r="O61" i="81" s="1"/>
  <c r="M60" i="81"/>
  <c r="O60" i="81" s="1"/>
  <c r="Y59" i="81"/>
  <c r="M58" i="81"/>
  <c r="O58" i="81" s="1"/>
  <c r="M57" i="81"/>
  <c r="O57" i="81" s="1"/>
  <c r="M56" i="81"/>
  <c r="O56" i="81" s="1"/>
  <c r="M55" i="81"/>
  <c r="O54" i="81"/>
  <c r="AB53" i="81"/>
  <c r="AA53" i="81"/>
  <c r="Z53" i="81"/>
  <c r="Y53" i="81"/>
  <c r="X53" i="81"/>
  <c r="W53" i="81"/>
  <c r="U53" i="81"/>
  <c r="T53" i="81"/>
  <c r="S53" i="81"/>
  <c r="R53" i="81"/>
  <c r="Q53" i="81"/>
  <c r="P53" i="81"/>
  <c r="N53" i="81"/>
  <c r="M52" i="81"/>
  <c r="O52" i="81" s="1"/>
  <c r="M51" i="81"/>
  <c r="O51" i="81" s="1"/>
  <c r="AB50" i="81"/>
  <c r="AA50" i="81"/>
  <c r="Z50" i="81"/>
  <c r="Y50" i="81"/>
  <c r="X50" i="81"/>
  <c r="W50" i="81"/>
  <c r="U50" i="81"/>
  <c r="T50" i="81"/>
  <c r="S50" i="81"/>
  <c r="R50" i="81"/>
  <c r="Q50" i="81"/>
  <c r="P50" i="81"/>
  <c r="N50" i="81"/>
  <c r="M49" i="81"/>
  <c r="M48" i="81"/>
  <c r="O48" i="81" s="1"/>
  <c r="M47" i="81"/>
  <c r="O47" i="81" s="1"/>
  <c r="M46" i="81"/>
  <c r="AB45" i="81"/>
  <c r="AA45" i="81"/>
  <c r="AA40" i="81" s="1"/>
  <c r="Z45" i="81"/>
  <c r="Y45" i="81"/>
  <c r="Y40" i="81" s="1"/>
  <c r="X45" i="81"/>
  <c r="X40" i="81" s="1"/>
  <c r="W45" i="81"/>
  <c r="W40" i="81" s="1"/>
  <c r="U45" i="81"/>
  <c r="U40" i="81" s="1"/>
  <c r="T45" i="81"/>
  <c r="T40" i="81" s="1"/>
  <c r="S45" i="81"/>
  <c r="S40" i="81" s="1"/>
  <c r="R45" i="81"/>
  <c r="R40" i="81" s="1"/>
  <c r="Q45" i="81"/>
  <c r="Q40" i="81" s="1"/>
  <c r="P45" i="81"/>
  <c r="P40" i="81" s="1"/>
  <c r="N45" i="81"/>
  <c r="N40" i="81" s="1"/>
  <c r="M43" i="81"/>
  <c r="O43" i="81" s="1"/>
  <c r="M42" i="81"/>
  <c r="O42" i="81" s="1"/>
  <c r="M41" i="81"/>
  <c r="AB40" i="81"/>
  <c r="M39" i="81"/>
  <c r="M38" i="81"/>
  <c r="O38" i="81" s="1"/>
  <c r="AB37" i="81"/>
  <c r="AA37" i="81"/>
  <c r="Z37" i="81"/>
  <c r="Y37" i="81"/>
  <c r="X37" i="81"/>
  <c r="W37" i="81"/>
  <c r="U37" i="81"/>
  <c r="T37" i="81"/>
  <c r="S37" i="81"/>
  <c r="R37" i="81"/>
  <c r="Q37" i="81"/>
  <c r="P37" i="81"/>
  <c r="N37" i="81"/>
  <c r="M36" i="81"/>
  <c r="O36" i="81" s="1"/>
  <c r="M34" i="81"/>
  <c r="AB33" i="81"/>
  <c r="AA33" i="81"/>
  <c r="Z33" i="81"/>
  <c r="Y33" i="81"/>
  <c r="X33" i="81"/>
  <c r="W33" i="81"/>
  <c r="U33" i="81"/>
  <c r="T33" i="81"/>
  <c r="S33" i="81"/>
  <c r="R33" i="81"/>
  <c r="Q33" i="81"/>
  <c r="P33" i="81"/>
  <c r="N33" i="81"/>
  <c r="M31" i="81"/>
  <c r="O31" i="81" s="1"/>
  <c r="M30" i="81"/>
  <c r="O30" i="81" s="1"/>
  <c r="M29" i="81"/>
  <c r="O29" i="81" s="1"/>
  <c r="M28" i="81"/>
  <c r="O28" i="81" s="1"/>
  <c r="M27" i="81"/>
  <c r="O27" i="81" s="1"/>
  <c r="M26" i="81"/>
  <c r="O26" i="81" s="1"/>
  <c r="M25" i="81"/>
  <c r="AB24" i="81"/>
  <c r="AA24" i="81"/>
  <c r="Z24" i="81"/>
  <c r="Y24" i="81"/>
  <c r="X24" i="81"/>
  <c r="W24" i="81"/>
  <c r="U24" i="81"/>
  <c r="T24" i="81"/>
  <c r="S24" i="81"/>
  <c r="R24" i="81"/>
  <c r="Q24" i="81"/>
  <c r="P24" i="81"/>
  <c r="N24" i="81"/>
  <c r="M23" i="81"/>
  <c r="O23" i="81" s="1"/>
  <c r="M22" i="81"/>
  <c r="O22" i="81" s="1"/>
  <c r="M21" i="81"/>
  <c r="AB20" i="81"/>
  <c r="AA20" i="81"/>
  <c r="Z20" i="81"/>
  <c r="Y20" i="81"/>
  <c r="X20" i="81"/>
  <c r="W20" i="81"/>
  <c r="U20" i="81"/>
  <c r="T20" i="81"/>
  <c r="S20" i="81"/>
  <c r="R20" i="81"/>
  <c r="Q20" i="81"/>
  <c r="P20" i="81"/>
  <c r="N20" i="81"/>
  <c r="M19" i="81"/>
  <c r="O19" i="81" s="1"/>
  <c r="M18" i="81"/>
  <c r="O18" i="81" s="1"/>
  <c r="M17" i="81"/>
  <c r="O17" i="81" s="1"/>
  <c r="M16" i="81"/>
  <c r="O16" i="81" s="1"/>
  <c r="M15" i="81"/>
  <c r="O15" i="81" s="1"/>
  <c r="M14" i="81"/>
  <c r="O14" i="81" s="1"/>
  <c r="M13" i="81"/>
  <c r="O13" i="81" s="1"/>
  <c r="M12" i="81"/>
  <c r="O12" i="81" s="1"/>
  <c r="M11" i="81"/>
  <c r="O11" i="81" s="1"/>
  <c r="M10" i="81"/>
  <c r="O10" i="81" s="1"/>
  <c r="M9" i="81"/>
  <c r="O9" i="81" s="1"/>
  <c r="M8" i="81"/>
  <c r="O8" i="81" s="1"/>
  <c r="M7" i="81"/>
  <c r="O7" i="81" s="1"/>
  <c r="AB6" i="81"/>
  <c r="AA6" i="81"/>
  <c r="AA5" i="81" s="1"/>
  <c r="Z6" i="81"/>
  <c r="Y6" i="81"/>
  <c r="X6" i="81"/>
  <c r="W6" i="81"/>
  <c r="W5" i="81" s="1"/>
  <c r="U6" i="81"/>
  <c r="T6" i="81"/>
  <c r="S6" i="81"/>
  <c r="R6" i="81"/>
  <c r="R5" i="81" s="1"/>
  <c r="Q6" i="81"/>
  <c r="P6" i="81"/>
  <c r="N6" i="81"/>
  <c r="O257" i="80"/>
  <c r="O256" i="80"/>
  <c r="O255" i="80"/>
  <c r="O254" i="80"/>
  <c r="O253" i="80"/>
  <c r="O252" i="80"/>
  <c r="N250" i="80"/>
  <c r="O249" i="80"/>
  <c r="O248" i="80"/>
  <c r="N247" i="80"/>
  <c r="O246" i="80"/>
  <c r="O245" i="80"/>
  <c r="O244" i="80"/>
  <c r="O243" i="80"/>
  <c r="O242" i="80"/>
  <c r="O241" i="80"/>
  <c r="O240" i="80"/>
  <c r="O239" i="80"/>
  <c r="O238" i="80"/>
  <c r="O237" i="80"/>
  <c r="O236" i="80"/>
  <c r="N234" i="80"/>
  <c r="O233" i="80"/>
  <c r="O232" i="80"/>
  <c r="N230" i="80"/>
  <c r="N217" i="80"/>
  <c r="N203" i="80"/>
  <c r="N200" i="80"/>
  <c r="N189" i="80"/>
  <c r="N178" i="80"/>
  <c r="N167" i="80"/>
  <c r="N160" i="80"/>
  <c r="O160" i="80" s="1"/>
  <c r="N152" i="80"/>
  <c r="N138" i="80"/>
  <c r="N123" i="80"/>
  <c r="N120" i="80"/>
  <c r="N109" i="80"/>
  <c r="N98" i="80"/>
  <c r="N87" i="80"/>
  <c r="N82" i="80"/>
  <c r="N79" i="80"/>
  <c r="N73" i="80"/>
  <c r="N69" i="80"/>
  <c r="N53" i="80"/>
  <c r="O53" i="80" s="1"/>
  <c r="N45" i="80"/>
  <c r="N37" i="80"/>
  <c r="O37" i="80" s="1"/>
  <c r="N24" i="80"/>
  <c r="O24" i="80" s="1"/>
  <c r="N20" i="80"/>
  <c r="M251" i="66"/>
  <c r="O251" i="66" s="1"/>
  <c r="N270" i="79"/>
  <c r="N267" i="79"/>
  <c r="M243" i="66"/>
  <c r="O243" i="66" s="1"/>
  <c r="O255" i="79"/>
  <c r="N246" i="79"/>
  <c r="N242" i="79"/>
  <c r="N229" i="79"/>
  <c r="N215" i="79"/>
  <c r="N212" i="79"/>
  <c r="N201" i="79"/>
  <c r="N190" i="79"/>
  <c r="N179" i="79"/>
  <c r="M163" i="66"/>
  <c r="O163" i="66" s="1"/>
  <c r="N172" i="79"/>
  <c r="N164" i="79"/>
  <c r="O146" i="79"/>
  <c r="O143" i="79"/>
  <c r="N141" i="79"/>
  <c r="N126" i="79"/>
  <c r="N123" i="79"/>
  <c r="N112" i="79"/>
  <c r="N101" i="79"/>
  <c r="N90" i="79"/>
  <c r="O86" i="79"/>
  <c r="N85" i="79"/>
  <c r="N82" i="79"/>
  <c r="N70" i="79"/>
  <c r="N66" i="79"/>
  <c r="N53" i="79"/>
  <c r="N50" i="79"/>
  <c r="N45" i="79"/>
  <c r="N37" i="79"/>
  <c r="N33" i="79"/>
  <c r="N24" i="79"/>
  <c r="N20" i="79"/>
  <c r="N6" i="79"/>
  <c r="P157" i="83" l="1"/>
  <c r="M159" i="83"/>
  <c r="M80" i="83"/>
  <c r="M167" i="66"/>
  <c r="O167" i="66" s="1"/>
  <c r="M247" i="66"/>
  <c r="O247" i="66" s="1"/>
  <c r="M37" i="83"/>
  <c r="M50" i="83"/>
  <c r="M76" i="83"/>
  <c r="M94" i="83"/>
  <c r="O94" i="83" s="1"/>
  <c r="M130" i="83"/>
  <c r="M211" i="83"/>
  <c r="M245" i="83"/>
  <c r="M255" i="66"/>
  <c r="O255" i="66" s="1"/>
  <c r="M171" i="66"/>
  <c r="O171" i="66" s="1"/>
  <c r="M89" i="83"/>
  <c r="M127" i="83"/>
  <c r="O127" i="83" s="1"/>
  <c r="M200" i="83"/>
  <c r="M241" i="83"/>
  <c r="M250" i="66"/>
  <c r="O250" i="66" s="1"/>
  <c r="M254" i="66"/>
  <c r="O254" i="66" s="1"/>
  <c r="M85" i="66"/>
  <c r="O85" i="66" s="1"/>
  <c r="P5" i="83"/>
  <c r="M63" i="66"/>
  <c r="O63" i="66" s="1"/>
  <c r="M67" i="66"/>
  <c r="O67" i="66" s="1"/>
  <c r="M77" i="66"/>
  <c r="O77" i="66" s="1"/>
  <c r="M121" i="66"/>
  <c r="O121" i="66" s="1"/>
  <c r="M125" i="66"/>
  <c r="O125" i="66" s="1"/>
  <c r="M129" i="66"/>
  <c r="O129" i="66" s="1"/>
  <c r="M133" i="66"/>
  <c r="O133" i="66" s="1"/>
  <c r="M141" i="66"/>
  <c r="O141" i="66" s="1"/>
  <c r="M145" i="66"/>
  <c r="O145" i="66" s="1"/>
  <c r="M179" i="66"/>
  <c r="O179" i="66" s="1"/>
  <c r="M183" i="66"/>
  <c r="O183" i="66" s="1"/>
  <c r="M187" i="66"/>
  <c r="O187" i="66" s="1"/>
  <c r="M191" i="66"/>
  <c r="O191" i="66" s="1"/>
  <c r="M195" i="66"/>
  <c r="O195" i="66" s="1"/>
  <c r="M199" i="66"/>
  <c r="O199" i="66" s="1"/>
  <c r="M203" i="66"/>
  <c r="O203" i="66" s="1"/>
  <c r="M207" i="66"/>
  <c r="O207" i="66" s="1"/>
  <c r="M211" i="66"/>
  <c r="O211" i="66" s="1"/>
  <c r="M215" i="66"/>
  <c r="O215" i="66" s="1"/>
  <c r="M219" i="66"/>
  <c r="O219" i="66" s="1"/>
  <c r="M223" i="66"/>
  <c r="O223" i="66" s="1"/>
  <c r="M230" i="66"/>
  <c r="O230" i="66" s="1"/>
  <c r="M234" i="66"/>
  <c r="O234" i="66" s="1"/>
  <c r="M238" i="66"/>
  <c r="O238" i="66" s="1"/>
  <c r="N5" i="81"/>
  <c r="S5" i="81"/>
  <c r="X5" i="81"/>
  <c r="AB5" i="81"/>
  <c r="U5" i="81"/>
  <c r="Z5" i="81"/>
  <c r="J248" i="81"/>
  <c r="I248" i="81"/>
  <c r="H248" i="81"/>
  <c r="J149" i="84"/>
  <c r="I149" i="84"/>
  <c r="H149" i="84"/>
  <c r="J9" i="81"/>
  <c r="I9" i="81"/>
  <c r="H9" i="81"/>
  <c r="J17" i="81"/>
  <c r="I17" i="81"/>
  <c r="H17" i="81"/>
  <c r="J71" i="81"/>
  <c r="I71" i="81"/>
  <c r="H71" i="81"/>
  <c r="J100" i="81"/>
  <c r="I100" i="81"/>
  <c r="H100" i="81"/>
  <c r="J104" i="81"/>
  <c r="I104" i="81"/>
  <c r="H104" i="81"/>
  <c r="J112" i="81"/>
  <c r="I112" i="81"/>
  <c r="H112" i="81"/>
  <c r="J119" i="81"/>
  <c r="I119" i="81"/>
  <c r="H119" i="81"/>
  <c r="J127" i="81"/>
  <c r="I127" i="81"/>
  <c r="H127" i="81"/>
  <c r="J143" i="81"/>
  <c r="I143" i="81"/>
  <c r="H143" i="81"/>
  <c r="J163" i="81"/>
  <c r="I163" i="81"/>
  <c r="H163" i="81"/>
  <c r="J171" i="81"/>
  <c r="I171" i="81"/>
  <c r="H171" i="81"/>
  <c r="J183" i="81"/>
  <c r="I183" i="81"/>
  <c r="H183" i="81"/>
  <c r="J195" i="81"/>
  <c r="I195" i="81"/>
  <c r="H195" i="81"/>
  <c r="J207" i="81"/>
  <c r="I207" i="81"/>
  <c r="H207" i="81"/>
  <c r="J211" i="81"/>
  <c r="I211" i="81"/>
  <c r="H211" i="81"/>
  <c r="J223" i="81"/>
  <c r="I223" i="81"/>
  <c r="H223" i="81"/>
  <c r="J228" i="81"/>
  <c r="I228" i="81"/>
  <c r="H228" i="81"/>
  <c r="J236" i="81"/>
  <c r="I236" i="81"/>
  <c r="H236" i="81"/>
  <c r="H14" i="82"/>
  <c r="J14" i="82"/>
  <c r="I14" i="82"/>
  <c r="H23" i="82"/>
  <c r="J23" i="82"/>
  <c r="I23" i="82"/>
  <c r="H68" i="82"/>
  <c r="J68" i="82"/>
  <c r="I68" i="82"/>
  <c r="H71" i="82"/>
  <c r="J71" i="82"/>
  <c r="I71" i="82"/>
  <c r="H92" i="82"/>
  <c r="J92" i="82"/>
  <c r="I92" i="82"/>
  <c r="H96" i="82"/>
  <c r="J96" i="82"/>
  <c r="I96" i="82"/>
  <c r="H100" i="82"/>
  <c r="J100" i="82"/>
  <c r="I100" i="82"/>
  <c r="H104" i="82"/>
  <c r="J104" i="82"/>
  <c r="I104" i="82"/>
  <c r="H128" i="82"/>
  <c r="J128" i="82"/>
  <c r="I128" i="82"/>
  <c r="H136" i="82"/>
  <c r="J136" i="82"/>
  <c r="I136" i="82"/>
  <c r="H144" i="82"/>
  <c r="J144" i="82"/>
  <c r="I144" i="82"/>
  <c r="H155" i="82"/>
  <c r="J155" i="82"/>
  <c r="J151" i="66" s="1"/>
  <c r="I155" i="82"/>
  <c r="H176" i="82"/>
  <c r="J176" i="82"/>
  <c r="I176" i="82"/>
  <c r="H184" i="82"/>
  <c r="J184" i="82"/>
  <c r="I184" i="82"/>
  <c r="H188" i="82"/>
  <c r="J188" i="82"/>
  <c r="I188" i="82"/>
  <c r="H192" i="82"/>
  <c r="J192" i="82"/>
  <c r="I192" i="82"/>
  <c r="H208" i="82"/>
  <c r="J208" i="82"/>
  <c r="I208" i="82"/>
  <c r="H212" i="82"/>
  <c r="J212" i="82"/>
  <c r="I212" i="82"/>
  <c r="H216" i="82"/>
  <c r="J216" i="82"/>
  <c r="I216" i="82"/>
  <c r="H220" i="82"/>
  <c r="J220" i="82"/>
  <c r="I220" i="82"/>
  <c r="H228" i="82"/>
  <c r="J228" i="82"/>
  <c r="I228" i="82"/>
  <c r="H234" i="82"/>
  <c r="J234" i="82"/>
  <c r="I234" i="82"/>
  <c r="H238" i="82"/>
  <c r="J238" i="82"/>
  <c r="I238" i="82"/>
  <c r="H242" i="82"/>
  <c r="J242" i="82"/>
  <c r="I242" i="82"/>
  <c r="H250" i="82"/>
  <c r="J250" i="82"/>
  <c r="I250" i="82"/>
  <c r="H258" i="82"/>
  <c r="J258" i="82"/>
  <c r="I258" i="82"/>
  <c r="J28" i="84"/>
  <c r="I28" i="84"/>
  <c r="H28" i="84"/>
  <c r="J48" i="84"/>
  <c r="I48" i="84"/>
  <c r="H48" i="84"/>
  <c r="J65" i="84"/>
  <c r="I65" i="84"/>
  <c r="H65" i="84"/>
  <c r="J102" i="84"/>
  <c r="I102" i="84"/>
  <c r="H102" i="84"/>
  <c r="J106" i="84"/>
  <c r="I106" i="84"/>
  <c r="H106" i="84"/>
  <c r="J118" i="84"/>
  <c r="I118" i="84"/>
  <c r="H118" i="84"/>
  <c r="J122" i="84"/>
  <c r="I122" i="84"/>
  <c r="H122" i="84"/>
  <c r="J125" i="84"/>
  <c r="I125" i="84"/>
  <c r="H125" i="84"/>
  <c r="J129" i="84"/>
  <c r="I129" i="84"/>
  <c r="H129" i="84"/>
  <c r="J137" i="84"/>
  <c r="I137" i="84"/>
  <c r="H137" i="84"/>
  <c r="J145" i="84"/>
  <c r="I145" i="84"/>
  <c r="H145" i="84"/>
  <c r="J173" i="84"/>
  <c r="I173" i="84"/>
  <c r="H173" i="84"/>
  <c r="J177" i="84"/>
  <c r="I177" i="84"/>
  <c r="H177" i="84"/>
  <c r="J193" i="84"/>
  <c r="I193" i="84"/>
  <c r="H193" i="84"/>
  <c r="J197" i="84"/>
  <c r="I197" i="84"/>
  <c r="H197" i="84"/>
  <c r="J208" i="84"/>
  <c r="I208" i="84"/>
  <c r="H208" i="84"/>
  <c r="J216" i="84"/>
  <c r="I216" i="84"/>
  <c r="H216" i="84"/>
  <c r="J224" i="84"/>
  <c r="I224" i="84"/>
  <c r="H224" i="84"/>
  <c r="J246" i="84"/>
  <c r="I246" i="84"/>
  <c r="H246" i="84"/>
  <c r="M64" i="66"/>
  <c r="O64" i="66" s="1"/>
  <c r="M78" i="66"/>
  <c r="O78" i="66" s="1"/>
  <c r="M82" i="66"/>
  <c r="O82" i="66" s="1"/>
  <c r="M122" i="66"/>
  <c r="O122" i="66" s="1"/>
  <c r="M130" i="66"/>
  <c r="O130" i="66" s="1"/>
  <c r="M168" i="66"/>
  <c r="O168" i="66" s="1"/>
  <c r="M180" i="66"/>
  <c r="O180" i="66" s="1"/>
  <c r="M196" i="66"/>
  <c r="O196" i="66" s="1"/>
  <c r="M208" i="66"/>
  <c r="O208" i="66" s="1"/>
  <c r="M216" i="66"/>
  <c r="O216" i="66" s="1"/>
  <c r="M231" i="66"/>
  <c r="O231" i="66" s="1"/>
  <c r="M235" i="66"/>
  <c r="O235" i="66" s="1"/>
  <c r="J10" i="81"/>
  <c r="I10" i="81"/>
  <c r="H10" i="81"/>
  <c r="J22" i="81"/>
  <c r="I22" i="81"/>
  <c r="H22" i="81"/>
  <c r="J26" i="81"/>
  <c r="I26" i="81"/>
  <c r="H26" i="81"/>
  <c r="V40" i="81"/>
  <c r="J64" i="81"/>
  <c r="I64" i="81"/>
  <c r="H64" i="81"/>
  <c r="J72" i="81"/>
  <c r="I72" i="81"/>
  <c r="H72" i="81"/>
  <c r="J81" i="81"/>
  <c r="I81" i="81"/>
  <c r="H81" i="81"/>
  <c r="J89" i="81"/>
  <c r="I89" i="81"/>
  <c r="H89" i="81"/>
  <c r="J93" i="81"/>
  <c r="I93" i="81"/>
  <c r="H93" i="81"/>
  <c r="J101" i="81"/>
  <c r="I101" i="81"/>
  <c r="H101" i="81"/>
  <c r="J105" i="81"/>
  <c r="I105" i="81"/>
  <c r="H105" i="81"/>
  <c r="J113" i="81"/>
  <c r="I113" i="81"/>
  <c r="H113" i="81"/>
  <c r="J132" i="81"/>
  <c r="I132" i="81"/>
  <c r="H132" i="81"/>
  <c r="J140" i="81"/>
  <c r="I140" i="81"/>
  <c r="H140" i="81"/>
  <c r="J172" i="81"/>
  <c r="I172" i="81"/>
  <c r="H172" i="81"/>
  <c r="J180" i="81"/>
  <c r="I180" i="81"/>
  <c r="H180" i="81"/>
  <c r="J184" i="81"/>
  <c r="I184" i="81"/>
  <c r="H184" i="81"/>
  <c r="J188" i="81"/>
  <c r="I188" i="81"/>
  <c r="H188" i="81"/>
  <c r="J208" i="81"/>
  <c r="I208" i="81"/>
  <c r="H208" i="81"/>
  <c r="J212" i="81"/>
  <c r="I212" i="81"/>
  <c r="H212" i="81"/>
  <c r="J229" i="81"/>
  <c r="I229" i="81"/>
  <c r="H229" i="81"/>
  <c r="J233" i="81"/>
  <c r="I233" i="81"/>
  <c r="H233" i="81"/>
  <c r="V244" i="81"/>
  <c r="J245" i="81"/>
  <c r="I245" i="81"/>
  <c r="H245" i="81"/>
  <c r="J252" i="81"/>
  <c r="I252" i="81"/>
  <c r="H252" i="81"/>
  <c r="H15" i="82"/>
  <c r="J15" i="82"/>
  <c r="I15" i="82"/>
  <c r="H19" i="82"/>
  <c r="J19" i="82"/>
  <c r="I19" i="82"/>
  <c r="H29" i="82"/>
  <c r="J29" i="82"/>
  <c r="I29" i="82"/>
  <c r="H69" i="82"/>
  <c r="J69" i="82"/>
  <c r="I69" i="82"/>
  <c r="H81" i="82"/>
  <c r="J81" i="82"/>
  <c r="I81" i="82"/>
  <c r="H85" i="82"/>
  <c r="J85" i="82"/>
  <c r="I85" i="82"/>
  <c r="H93" i="82"/>
  <c r="J93" i="82"/>
  <c r="I93" i="82"/>
  <c r="H97" i="82"/>
  <c r="J97" i="82"/>
  <c r="I97" i="82"/>
  <c r="H101" i="82"/>
  <c r="J101" i="82"/>
  <c r="I101" i="82"/>
  <c r="H109" i="82"/>
  <c r="J109" i="82"/>
  <c r="I109" i="82"/>
  <c r="H133" i="82"/>
  <c r="J133" i="82"/>
  <c r="I133" i="82"/>
  <c r="H137" i="82"/>
  <c r="J137" i="82"/>
  <c r="I137" i="82"/>
  <c r="H149" i="82"/>
  <c r="J149" i="82"/>
  <c r="I149" i="82"/>
  <c r="H152" i="82"/>
  <c r="J152" i="82"/>
  <c r="I152" i="82"/>
  <c r="H173" i="82"/>
  <c r="J173" i="82"/>
  <c r="I173" i="82"/>
  <c r="H177" i="82"/>
  <c r="J177" i="82"/>
  <c r="I177" i="82"/>
  <c r="H181" i="82"/>
  <c r="J181" i="82"/>
  <c r="I181" i="82"/>
  <c r="H189" i="82"/>
  <c r="J189" i="82"/>
  <c r="I189" i="82"/>
  <c r="H193" i="82"/>
  <c r="J193" i="82"/>
  <c r="I193" i="82"/>
  <c r="H209" i="82"/>
  <c r="J209" i="82"/>
  <c r="I209" i="82"/>
  <c r="H217" i="82"/>
  <c r="J217" i="82"/>
  <c r="I217" i="82"/>
  <c r="H221" i="82"/>
  <c r="J221" i="82"/>
  <c r="I221" i="82"/>
  <c r="H247" i="82"/>
  <c r="J247" i="82"/>
  <c r="I247" i="82"/>
  <c r="H255" i="82"/>
  <c r="J255" i="82"/>
  <c r="I255" i="82"/>
  <c r="M65" i="66"/>
  <c r="O65" i="66" s="1"/>
  <c r="M36" i="66"/>
  <c r="O36" i="66" s="1"/>
  <c r="M62" i="66"/>
  <c r="O62" i="66" s="1"/>
  <c r="M116" i="66"/>
  <c r="O116" i="66" s="1"/>
  <c r="M124" i="66"/>
  <c r="O124" i="66" s="1"/>
  <c r="M128" i="66"/>
  <c r="O128" i="66" s="1"/>
  <c r="M132" i="66"/>
  <c r="O132" i="66" s="1"/>
  <c r="M136" i="66"/>
  <c r="O136" i="66" s="1"/>
  <c r="M140" i="66"/>
  <c r="O140" i="66" s="1"/>
  <c r="M144" i="66"/>
  <c r="O144" i="66" s="1"/>
  <c r="M166" i="66"/>
  <c r="O166" i="66" s="1"/>
  <c r="M170" i="66"/>
  <c r="O170" i="66" s="1"/>
  <c r="M174" i="66"/>
  <c r="O174" i="66" s="1"/>
  <c r="M178" i="66"/>
  <c r="O178" i="66" s="1"/>
  <c r="M182" i="66"/>
  <c r="O182" i="66" s="1"/>
  <c r="M190" i="66"/>
  <c r="O190" i="66" s="1"/>
  <c r="M194" i="66"/>
  <c r="O194" i="66" s="1"/>
  <c r="M198" i="66"/>
  <c r="O198" i="66" s="1"/>
  <c r="M202" i="66"/>
  <c r="O202" i="66" s="1"/>
  <c r="M206" i="66"/>
  <c r="O206" i="66" s="1"/>
  <c r="M210" i="66"/>
  <c r="O210" i="66" s="1"/>
  <c r="M218" i="66"/>
  <c r="O218" i="66" s="1"/>
  <c r="M222" i="66"/>
  <c r="O222" i="66" s="1"/>
  <c r="M229" i="66"/>
  <c r="O229" i="66" s="1"/>
  <c r="M233" i="66"/>
  <c r="O233" i="66" s="1"/>
  <c r="M237" i="66"/>
  <c r="O237" i="66" s="1"/>
  <c r="M242" i="66"/>
  <c r="O242" i="66" s="1"/>
  <c r="M246" i="66"/>
  <c r="O246" i="66" s="1"/>
  <c r="Q5" i="81"/>
  <c r="J8" i="81"/>
  <c r="I8" i="81"/>
  <c r="H8" i="81"/>
  <c r="J12" i="81"/>
  <c r="I12" i="81"/>
  <c r="H12" i="81"/>
  <c r="J16" i="81"/>
  <c r="I16" i="81"/>
  <c r="H16" i="81"/>
  <c r="J28" i="81"/>
  <c r="I28" i="81"/>
  <c r="H28" i="81"/>
  <c r="J38" i="81"/>
  <c r="I38" i="81"/>
  <c r="H38" i="81"/>
  <c r="J43" i="81"/>
  <c r="I43" i="81"/>
  <c r="H43" i="81"/>
  <c r="J48" i="81"/>
  <c r="I48" i="81"/>
  <c r="H48" i="81"/>
  <c r="J52" i="81"/>
  <c r="I52" i="81"/>
  <c r="H52" i="81"/>
  <c r="J56" i="81"/>
  <c r="I56" i="81"/>
  <c r="H56" i="81"/>
  <c r="J62" i="81"/>
  <c r="I62" i="81"/>
  <c r="H62" i="81"/>
  <c r="J74" i="81"/>
  <c r="I74" i="81"/>
  <c r="H74" i="81"/>
  <c r="J83" i="81"/>
  <c r="I83" i="81"/>
  <c r="H83" i="81"/>
  <c r="J87" i="81"/>
  <c r="I87" i="81"/>
  <c r="H87" i="81"/>
  <c r="J91" i="81"/>
  <c r="I91" i="81"/>
  <c r="H91" i="81"/>
  <c r="J99" i="81"/>
  <c r="I99" i="81"/>
  <c r="H99" i="81"/>
  <c r="J103" i="81"/>
  <c r="I103" i="81"/>
  <c r="H103" i="81"/>
  <c r="J111" i="81"/>
  <c r="I111" i="81"/>
  <c r="H111" i="81"/>
  <c r="J115" i="81"/>
  <c r="I115" i="81"/>
  <c r="H115" i="81"/>
  <c r="J118" i="81"/>
  <c r="J117" i="81" s="1"/>
  <c r="I118" i="81"/>
  <c r="H118" i="81"/>
  <c r="J122" i="81"/>
  <c r="I122" i="81"/>
  <c r="H122" i="81"/>
  <c r="J126" i="81"/>
  <c r="I126" i="81"/>
  <c r="H126" i="81"/>
  <c r="J130" i="81"/>
  <c r="I130" i="81"/>
  <c r="H130" i="81"/>
  <c r="J134" i="81"/>
  <c r="I134" i="81"/>
  <c r="H134" i="81"/>
  <c r="J138" i="81"/>
  <c r="I138" i="81"/>
  <c r="H138" i="81"/>
  <c r="J142" i="81"/>
  <c r="I142" i="81"/>
  <c r="H142" i="81"/>
  <c r="J146" i="81"/>
  <c r="I146" i="81"/>
  <c r="H146" i="81"/>
  <c r="U162" i="81"/>
  <c r="J166" i="81"/>
  <c r="I166" i="81"/>
  <c r="H166" i="81"/>
  <c r="J170" i="81"/>
  <c r="I170" i="81"/>
  <c r="H170" i="81"/>
  <c r="J174" i="81"/>
  <c r="I174" i="81"/>
  <c r="H174" i="81"/>
  <c r="J178" i="81"/>
  <c r="I178" i="81"/>
  <c r="H178" i="81"/>
  <c r="J182" i="81"/>
  <c r="I182" i="81"/>
  <c r="H182" i="81"/>
  <c r="J190" i="81"/>
  <c r="I190" i="81"/>
  <c r="H190" i="81"/>
  <c r="J194" i="81"/>
  <c r="I194" i="81"/>
  <c r="H194" i="81"/>
  <c r="J198" i="81"/>
  <c r="I198" i="81"/>
  <c r="H198" i="81"/>
  <c r="J202" i="81"/>
  <c r="I202" i="81"/>
  <c r="H202" i="81"/>
  <c r="J206" i="81"/>
  <c r="I206" i="81"/>
  <c r="H206" i="81"/>
  <c r="J210" i="81"/>
  <c r="I210" i="81"/>
  <c r="H210" i="81"/>
  <c r="J218" i="81"/>
  <c r="I218" i="81"/>
  <c r="H218" i="81"/>
  <c r="J222" i="81"/>
  <c r="I222" i="81"/>
  <c r="H222" i="81"/>
  <c r="J235" i="81"/>
  <c r="I235" i="81"/>
  <c r="H235" i="81"/>
  <c r="J239" i="81"/>
  <c r="I239" i="81"/>
  <c r="H239" i="81"/>
  <c r="J243" i="81"/>
  <c r="I243" i="81"/>
  <c r="H243" i="81"/>
  <c r="J250" i="81"/>
  <c r="I250" i="81"/>
  <c r="H250" i="81"/>
  <c r="J254" i="81"/>
  <c r="I254" i="81"/>
  <c r="H254" i="81"/>
  <c r="H9" i="82"/>
  <c r="J9" i="82"/>
  <c r="I9" i="82"/>
  <c r="H13" i="82"/>
  <c r="J13" i="82"/>
  <c r="I13" i="82"/>
  <c r="H17" i="82"/>
  <c r="J17" i="82"/>
  <c r="I17" i="82"/>
  <c r="H21" i="82"/>
  <c r="H20" i="82" s="1"/>
  <c r="J21" i="82"/>
  <c r="J20" i="82" s="1"/>
  <c r="I21" i="82"/>
  <c r="H27" i="82"/>
  <c r="J27" i="82"/>
  <c r="I27" i="82"/>
  <c r="H31" i="82"/>
  <c r="J31" i="82"/>
  <c r="I31" i="82"/>
  <c r="H48" i="82"/>
  <c r="J48" i="82"/>
  <c r="I48" i="82"/>
  <c r="H56" i="82"/>
  <c r="J56" i="82"/>
  <c r="I56" i="82"/>
  <c r="H67" i="82"/>
  <c r="J67" i="82"/>
  <c r="I67" i="82"/>
  <c r="H87" i="82"/>
  <c r="J87" i="82"/>
  <c r="I87" i="82"/>
  <c r="H91" i="82"/>
  <c r="J91" i="82"/>
  <c r="I91" i="82"/>
  <c r="H95" i="82"/>
  <c r="J95" i="82"/>
  <c r="I95" i="82"/>
  <c r="H103" i="82"/>
  <c r="J103" i="82"/>
  <c r="I103" i="82"/>
  <c r="H107" i="82"/>
  <c r="J107" i="82"/>
  <c r="I107" i="82"/>
  <c r="H119" i="82"/>
  <c r="J119" i="82"/>
  <c r="I119" i="82"/>
  <c r="H123" i="82"/>
  <c r="J123" i="82"/>
  <c r="I123" i="82"/>
  <c r="H127" i="82"/>
  <c r="J127" i="82"/>
  <c r="I127" i="82"/>
  <c r="H131" i="82"/>
  <c r="J131" i="82"/>
  <c r="I131" i="82"/>
  <c r="H135" i="82"/>
  <c r="J135" i="82"/>
  <c r="I135" i="82"/>
  <c r="H147" i="82"/>
  <c r="J147" i="82"/>
  <c r="I147" i="82"/>
  <c r="H171" i="82"/>
  <c r="J171" i="82"/>
  <c r="I171" i="82"/>
  <c r="H175" i="82"/>
  <c r="J175" i="82"/>
  <c r="I175" i="82"/>
  <c r="H183" i="82"/>
  <c r="J183" i="82"/>
  <c r="I183" i="82"/>
  <c r="H187" i="82"/>
  <c r="J187" i="82"/>
  <c r="I187" i="82"/>
  <c r="H195" i="82"/>
  <c r="J195" i="82"/>
  <c r="I195" i="82"/>
  <c r="H199" i="82"/>
  <c r="J199" i="82"/>
  <c r="I199" i="82"/>
  <c r="H203" i="82"/>
  <c r="J203" i="82"/>
  <c r="I203" i="82"/>
  <c r="H207" i="82"/>
  <c r="J207" i="82"/>
  <c r="I207" i="82"/>
  <c r="H211" i="82"/>
  <c r="J211" i="82"/>
  <c r="I211" i="82"/>
  <c r="H215" i="82"/>
  <c r="J215" i="82"/>
  <c r="I215" i="82"/>
  <c r="H219" i="82"/>
  <c r="J219" i="82"/>
  <c r="I219" i="82"/>
  <c r="H223" i="82"/>
  <c r="J223" i="82"/>
  <c r="I223" i="82"/>
  <c r="H227" i="82"/>
  <c r="J227" i="82"/>
  <c r="I227" i="82"/>
  <c r="H233" i="82"/>
  <c r="J233" i="82"/>
  <c r="I233" i="82"/>
  <c r="H237" i="82"/>
  <c r="J237" i="82"/>
  <c r="I237" i="82"/>
  <c r="H241" i="82"/>
  <c r="J241" i="82"/>
  <c r="I241" i="82"/>
  <c r="H245" i="82"/>
  <c r="J245" i="82"/>
  <c r="I245" i="82"/>
  <c r="H253" i="82"/>
  <c r="J253" i="82"/>
  <c r="I253" i="82"/>
  <c r="H257" i="82"/>
  <c r="J257" i="82"/>
  <c r="I257" i="82"/>
  <c r="J11" i="84"/>
  <c r="I11" i="84"/>
  <c r="H11" i="84"/>
  <c r="J15" i="84"/>
  <c r="I15" i="84"/>
  <c r="H15" i="84"/>
  <c r="J19" i="84"/>
  <c r="I19" i="84"/>
  <c r="H19" i="84"/>
  <c r="J23" i="84"/>
  <c r="I23" i="84"/>
  <c r="H23" i="84"/>
  <c r="J27" i="84"/>
  <c r="I27" i="84"/>
  <c r="H27" i="84"/>
  <c r="J31" i="84"/>
  <c r="I31" i="84"/>
  <c r="H31" i="84"/>
  <c r="J36" i="84"/>
  <c r="I36" i="84"/>
  <c r="H36" i="84"/>
  <c r="J47" i="84"/>
  <c r="I47" i="84"/>
  <c r="H47" i="84"/>
  <c r="J54" i="84"/>
  <c r="I54" i="84"/>
  <c r="H54" i="84"/>
  <c r="J59" i="84"/>
  <c r="J56" i="66" s="1"/>
  <c r="I59" i="84"/>
  <c r="H59" i="84"/>
  <c r="J64" i="84"/>
  <c r="I64" i="84"/>
  <c r="H64" i="84"/>
  <c r="J68" i="84"/>
  <c r="I68" i="84"/>
  <c r="H68" i="84"/>
  <c r="J72" i="84"/>
  <c r="I72" i="84"/>
  <c r="H72" i="84"/>
  <c r="J76" i="84"/>
  <c r="I76" i="84"/>
  <c r="H76" i="84"/>
  <c r="J85" i="84"/>
  <c r="I85" i="84"/>
  <c r="H85" i="84"/>
  <c r="J89" i="84"/>
  <c r="I89" i="84"/>
  <c r="H89" i="84"/>
  <c r="J93" i="84"/>
  <c r="I93" i="84"/>
  <c r="H93" i="84"/>
  <c r="J97" i="84"/>
  <c r="I97" i="84"/>
  <c r="H97" i="84"/>
  <c r="J101" i="84"/>
  <c r="I101" i="84"/>
  <c r="H101" i="84"/>
  <c r="J105" i="84"/>
  <c r="I105" i="84"/>
  <c r="H105" i="84"/>
  <c r="J113" i="84"/>
  <c r="I113" i="84"/>
  <c r="H113" i="84"/>
  <c r="J117" i="84"/>
  <c r="I117" i="84"/>
  <c r="H117" i="84"/>
  <c r="J124" i="84"/>
  <c r="I124" i="84"/>
  <c r="H124" i="84"/>
  <c r="J128" i="84"/>
  <c r="I128" i="84"/>
  <c r="H128" i="84"/>
  <c r="J132" i="84"/>
  <c r="I132" i="84"/>
  <c r="H132" i="84"/>
  <c r="J136" i="84"/>
  <c r="I136" i="84"/>
  <c r="H136" i="84"/>
  <c r="J140" i="84"/>
  <c r="I140" i="84"/>
  <c r="H140" i="84"/>
  <c r="J144" i="84"/>
  <c r="I144" i="84"/>
  <c r="H144" i="84"/>
  <c r="J148" i="84"/>
  <c r="I148" i="84"/>
  <c r="H148" i="84"/>
  <c r="J155" i="84"/>
  <c r="I155" i="84"/>
  <c r="H155" i="84"/>
  <c r="J168" i="84"/>
  <c r="I168" i="84"/>
  <c r="H168" i="84"/>
  <c r="J172" i="84"/>
  <c r="I172" i="84"/>
  <c r="H172" i="84"/>
  <c r="J176" i="84"/>
  <c r="I176" i="84"/>
  <c r="H176" i="84"/>
  <c r="J180" i="84"/>
  <c r="I180" i="84"/>
  <c r="H180" i="84"/>
  <c r="J184" i="84"/>
  <c r="I184" i="84"/>
  <c r="H184" i="84"/>
  <c r="J188" i="84"/>
  <c r="I188" i="84"/>
  <c r="H188" i="84"/>
  <c r="J192" i="84"/>
  <c r="I192" i="84"/>
  <c r="H192" i="84"/>
  <c r="J196" i="84"/>
  <c r="I196" i="84"/>
  <c r="H196" i="84"/>
  <c r="M200" i="84"/>
  <c r="O200" i="84" s="1"/>
  <c r="J207" i="84"/>
  <c r="I207" i="84"/>
  <c r="H207" i="84"/>
  <c r="J211" i="84"/>
  <c r="J208" i="66" s="1"/>
  <c r="I211" i="84"/>
  <c r="H211" i="84"/>
  <c r="H208" i="66" s="1"/>
  <c r="J215" i="84"/>
  <c r="J212" i="66" s="1"/>
  <c r="I215" i="84"/>
  <c r="I212" i="66" s="1"/>
  <c r="H215" i="84"/>
  <c r="J219" i="84"/>
  <c r="I219" i="84"/>
  <c r="H219" i="84"/>
  <c r="J223" i="84"/>
  <c r="I223" i="84"/>
  <c r="H223" i="84"/>
  <c r="J227" i="84"/>
  <c r="I227" i="84"/>
  <c r="H227" i="84"/>
  <c r="J233" i="84"/>
  <c r="I233" i="84"/>
  <c r="H233" i="84"/>
  <c r="J237" i="84"/>
  <c r="I237" i="84"/>
  <c r="H237" i="84"/>
  <c r="J241" i="84"/>
  <c r="I241" i="84"/>
  <c r="H241" i="84"/>
  <c r="J245" i="84"/>
  <c r="I245" i="84"/>
  <c r="H245" i="84"/>
  <c r="J249" i="84"/>
  <c r="I249" i="84"/>
  <c r="H249" i="84"/>
  <c r="J253" i="84"/>
  <c r="I253" i="84"/>
  <c r="H253" i="84"/>
  <c r="J257" i="84"/>
  <c r="I257" i="84"/>
  <c r="I255" i="66" s="1"/>
  <c r="H257" i="84"/>
  <c r="H255" i="66" s="1"/>
  <c r="R240" i="83"/>
  <c r="R239" i="83" s="1"/>
  <c r="J29" i="81"/>
  <c r="I29" i="81"/>
  <c r="H29" i="81"/>
  <c r="J57" i="81"/>
  <c r="I57" i="81"/>
  <c r="H57" i="81"/>
  <c r="J88" i="81"/>
  <c r="I88" i="81"/>
  <c r="H88" i="81"/>
  <c r="J108" i="81"/>
  <c r="I108" i="81"/>
  <c r="H108" i="81"/>
  <c r="J131" i="81"/>
  <c r="I131" i="81"/>
  <c r="H131" i="81"/>
  <c r="J179" i="81"/>
  <c r="I179" i="81"/>
  <c r="H179" i="81"/>
  <c r="J203" i="81"/>
  <c r="I203" i="81"/>
  <c r="H203" i="81"/>
  <c r="J219" i="81"/>
  <c r="I219" i="81"/>
  <c r="H219" i="81"/>
  <c r="J240" i="81"/>
  <c r="I240" i="81"/>
  <c r="H240" i="81"/>
  <c r="J251" i="81"/>
  <c r="I251" i="81"/>
  <c r="H251" i="81"/>
  <c r="H10" i="82"/>
  <c r="J10" i="82"/>
  <c r="I10" i="82"/>
  <c r="H28" i="82"/>
  <c r="J28" i="82"/>
  <c r="I28" i="82"/>
  <c r="H108" i="82"/>
  <c r="J108" i="82"/>
  <c r="I108" i="82"/>
  <c r="H120" i="82"/>
  <c r="J120" i="82"/>
  <c r="I120" i="82"/>
  <c r="H140" i="82"/>
  <c r="J140" i="82"/>
  <c r="I140" i="82"/>
  <c r="H148" i="82"/>
  <c r="J148" i="82"/>
  <c r="I148" i="82"/>
  <c r="H172" i="82"/>
  <c r="J172" i="82"/>
  <c r="I172" i="82"/>
  <c r="H196" i="82"/>
  <c r="J196" i="82"/>
  <c r="I196" i="82"/>
  <c r="H224" i="82"/>
  <c r="J224" i="82"/>
  <c r="I224" i="82"/>
  <c r="H246" i="82"/>
  <c r="J246" i="82"/>
  <c r="I246" i="82"/>
  <c r="J16" i="84"/>
  <c r="I16" i="84"/>
  <c r="H16" i="84"/>
  <c r="J86" i="84"/>
  <c r="I86" i="84"/>
  <c r="H86" i="84"/>
  <c r="J94" i="84"/>
  <c r="J91" i="66" s="1"/>
  <c r="I94" i="84"/>
  <c r="H94" i="84"/>
  <c r="J114" i="84"/>
  <c r="I114" i="84"/>
  <c r="H114" i="84"/>
  <c r="J141" i="84"/>
  <c r="I141" i="84"/>
  <c r="H141" i="84"/>
  <c r="J181" i="84"/>
  <c r="I181" i="84"/>
  <c r="H181" i="84"/>
  <c r="J204" i="84"/>
  <c r="I204" i="84"/>
  <c r="H204" i="84"/>
  <c r="J220" i="84"/>
  <c r="I220" i="84"/>
  <c r="H220" i="84"/>
  <c r="J238" i="84"/>
  <c r="I238" i="84"/>
  <c r="H238" i="84"/>
  <c r="M60" i="66"/>
  <c r="O60" i="66" s="1"/>
  <c r="M126" i="66"/>
  <c r="O126" i="66" s="1"/>
  <c r="M172" i="66"/>
  <c r="O172" i="66" s="1"/>
  <c r="M176" i="66"/>
  <c r="O176" i="66" s="1"/>
  <c r="M192" i="66"/>
  <c r="O192" i="66" s="1"/>
  <c r="M204" i="66"/>
  <c r="O204" i="66" s="1"/>
  <c r="M224" i="66"/>
  <c r="O224" i="66" s="1"/>
  <c r="M244" i="66"/>
  <c r="O244" i="66" s="1"/>
  <c r="M252" i="66"/>
  <c r="O252" i="66" s="1"/>
  <c r="J18" i="81"/>
  <c r="I18" i="81"/>
  <c r="H18" i="81"/>
  <c r="J60" i="81"/>
  <c r="I60" i="81"/>
  <c r="H60" i="81"/>
  <c r="J97" i="81"/>
  <c r="I97" i="81"/>
  <c r="H97" i="81"/>
  <c r="M117" i="81"/>
  <c r="O117" i="81" s="1"/>
  <c r="J124" i="81"/>
  <c r="I124" i="81"/>
  <c r="H124" i="81"/>
  <c r="J136" i="81"/>
  <c r="I136" i="81"/>
  <c r="H136" i="81"/>
  <c r="J144" i="81"/>
  <c r="I144" i="81"/>
  <c r="H144" i="81"/>
  <c r="V157" i="81"/>
  <c r="J176" i="81"/>
  <c r="I176" i="81"/>
  <c r="H176" i="81"/>
  <c r="J196" i="81"/>
  <c r="I196" i="81"/>
  <c r="H196" i="81"/>
  <c r="J220" i="81"/>
  <c r="I220" i="81"/>
  <c r="H220" i="81"/>
  <c r="J237" i="81"/>
  <c r="I237" i="81"/>
  <c r="H237" i="81"/>
  <c r="H34" i="82"/>
  <c r="J34" i="82"/>
  <c r="I34" i="82"/>
  <c r="H65" i="82"/>
  <c r="J65" i="82"/>
  <c r="I65" i="82"/>
  <c r="H156" i="82"/>
  <c r="J156" i="82"/>
  <c r="I156" i="82"/>
  <c r="H169" i="82"/>
  <c r="J169" i="82"/>
  <c r="I169" i="82"/>
  <c r="H197" i="82"/>
  <c r="J197" i="82"/>
  <c r="I197" i="82"/>
  <c r="H213" i="82"/>
  <c r="J213" i="82"/>
  <c r="I213" i="82"/>
  <c r="H239" i="82"/>
  <c r="J239" i="82"/>
  <c r="I239" i="82"/>
  <c r="J9" i="84"/>
  <c r="I9" i="84"/>
  <c r="I9" i="66" s="1"/>
  <c r="H9" i="84"/>
  <c r="H9" i="66" s="1"/>
  <c r="J13" i="84"/>
  <c r="I13" i="84"/>
  <c r="H13" i="84"/>
  <c r="J17" i="84"/>
  <c r="I17" i="84"/>
  <c r="H17" i="84"/>
  <c r="H17" i="66" s="1"/>
  <c r="J29" i="84"/>
  <c r="I29" i="84"/>
  <c r="H29" i="84"/>
  <c r="H29" i="66" s="1"/>
  <c r="J34" i="84"/>
  <c r="I34" i="84"/>
  <c r="H34" i="84"/>
  <c r="J61" i="84"/>
  <c r="I61" i="84"/>
  <c r="H61" i="84"/>
  <c r="J66" i="84"/>
  <c r="I66" i="84"/>
  <c r="H66" i="84"/>
  <c r="J91" i="84"/>
  <c r="I91" i="84"/>
  <c r="H91" i="84"/>
  <c r="J95" i="84"/>
  <c r="I95" i="84"/>
  <c r="H95" i="84"/>
  <c r="J99" i="84"/>
  <c r="I99" i="84"/>
  <c r="H99" i="84"/>
  <c r="J103" i="84"/>
  <c r="I103" i="84"/>
  <c r="I100" i="66" s="1"/>
  <c r="H103" i="84"/>
  <c r="H100" i="66" s="1"/>
  <c r="J107" i="84"/>
  <c r="I107" i="84"/>
  <c r="H107" i="84"/>
  <c r="H104" i="66" s="1"/>
  <c r="J115" i="84"/>
  <c r="I115" i="84"/>
  <c r="H115" i="84"/>
  <c r="J119" i="84"/>
  <c r="I119" i="84"/>
  <c r="H119" i="84"/>
  <c r="M123" i="84"/>
  <c r="O123" i="84" s="1"/>
  <c r="J126" i="84"/>
  <c r="I126" i="84"/>
  <c r="H126" i="84"/>
  <c r="J130" i="84"/>
  <c r="J127" i="66" s="1"/>
  <c r="I130" i="84"/>
  <c r="H130" i="84"/>
  <c r="J134" i="84"/>
  <c r="I134" i="84"/>
  <c r="H134" i="84"/>
  <c r="H131" i="66" s="1"/>
  <c r="J142" i="84"/>
  <c r="I142" i="84"/>
  <c r="H142" i="84"/>
  <c r="J146" i="84"/>
  <c r="J143" i="66" s="1"/>
  <c r="I146" i="84"/>
  <c r="H146" i="84"/>
  <c r="J157" i="84"/>
  <c r="J154" i="66" s="1"/>
  <c r="I157" i="84"/>
  <c r="H157" i="84"/>
  <c r="J170" i="84"/>
  <c r="I170" i="84"/>
  <c r="H170" i="84"/>
  <c r="J174" i="84"/>
  <c r="J171" i="66" s="1"/>
  <c r="I174" i="84"/>
  <c r="H174" i="84"/>
  <c r="J182" i="84"/>
  <c r="J179" i="66" s="1"/>
  <c r="I182" i="84"/>
  <c r="I179" i="66" s="1"/>
  <c r="H182" i="84"/>
  <c r="J186" i="84"/>
  <c r="J183" i="66" s="1"/>
  <c r="I186" i="84"/>
  <c r="I183" i="66" s="1"/>
  <c r="H186" i="84"/>
  <c r="H183" i="66" s="1"/>
  <c r="J194" i="84"/>
  <c r="I194" i="84"/>
  <c r="H194" i="84"/>
  <c r="J198" i="84"/>
  <c r="I198" i="84"/>
  <c r="H198" i="84"/>
  <c r="J201" i="84"/>
  <c r="I201" i="84"/>
  <c r="H201" i="84"/>
  <c r="J209" i="84"/>
  <c r="I209" i="84"/>
  <c r="H209" i="84"/>
  <c r="J213" i="84"/>
  <c r="I213" i="84"/>
  <c r="H213" i="84"/>
  <c r="J221" i="84"/>
  <c r="I221" i="84"/>
  <c r="H221" i="84"/>
  <c r="J225" i="84"/>
  <c r="I225" i="84"/>
  <c r="H225" i="84"/>
  <c r="J239" i="84"/>
  <c r="I239" i="84"/>
  <c r="H239" i="84"/>
  <c r="J243" i="84"/>
  <c r="I243" i="84"/>
  <c r="H243" i="84"/>
  <c r="J251" i="84"/>
  <c r="I251" i="84"/>
  <c r="H251" i="84"/>
  <c r="J255" i="84"/>
  <c r="I255" i="84"/>
  <c r="H255" i="84"/>
  <c r="J13" i="81"/>
  <c r="I13" i="81"/>
  <c r="H13" i="81"/>
  <c r="J63" i="81"/>
  <c r="I63" i="81"/>
  <c r="H63" i="81"/>
  <c r="J67" i="81"/>
  <c r="I67" i="81"/>
  <c r="H67" i="81"/>
  <c r="J92" i="81"/>
  <c r="I92" i="81"/>
  <c r="H92" i="81"/>
  <c r="J96" i="81"/>
  <c r="I96" i="81"/>
  <c r="H96" i="81"/>
  <c r="J116" i="81"/>
  <c r="I116" i="81"/>
  <c r="H116" i="81"/>
  <c r="J123" i="81"/>
  <c r="I123" i="81"/>
  <c r="H123" i="81"/>
  <c r="J139" i="81"/>
  <c r="I139" i="81"/>
  <c r="H139" i="81"/>
  <c r="J167" i="81"/>
  <c r="I167" i="81"/>
  <c r="H167" i="81"/>
  <c r="J191" i="81"/>
  <c r="I191" i="81"/>
  <c r="H191" i="81"/>
  <c r="J215" i="81"/>
  <c r="I215" i="81"/>
  <c r="H215" i="81"/>
  <c r="H18" i="82"/>
  <c r="J18" i="82"/>
  <c r="I18" i="82"/>
  <c r="H132" i="82"/>
  <c r="J132" i="82"/>
  <c r="I132" i="82"/>
  <c r="H200" i="82"/>
  <c r="J200" i="82"/>
  <c r="I200" i="82"/>
  <c r="J12" i="84"/>
  <c r="I12" i="84"/>
  <c r="H12" i="84"/>
  <c r="J55" i="84"/>
  <c r="I55" i="84"/>
  <c r="H55" i="84"/>
  <c r="J77" i="84"/>
  <c r="I77" i="84"/>
  <c r="H77" i="84"/>
  <c r="J90" i="84"/>
  <c r="I90" i="84"/>
  <c r="I87" i="66" s="1"/>
  <c r="H90" i="84"/>
  <c r="J110" i="84"/>
  <c r="I110" i="84"/>
  <c r="H110" i="84"/>
  <c r="J133" i="84"/>
  <c r="I133" i="84"/>
  <c r="H133" i="84"/>
  <c r="J185" i="84"/>
  <c r="I185" i="84"/>
  <c r="H185" i="84"/>
  <c r="J212" i="84"/>
  <c r="I212" i="84"/>
  <c r="H212" i="84"/>
  <c r="J242" i="84"/>
  <c r="I242" i="84"/>
  <c r="H242" i="84"/>
  <c r="J254" i="84"/>
  <c r="I254" i="84"/>
  <c r="H254" i="84"/>
  <c r="M69" i="66"/>
  <c r="O69" i="66" s="1"/>
  <c r="M118" i="66"/>
  <c r="O118" i="66" s="1"/>
  <c r="M134" i="66"/>
  <c r="O134" i="66" s="1"/>
  <c r="M142" i="66"/>
  <c r="O142" i="66" s="1"/>
  <c r="M184" i="66"/>
  <c r="O184" i="66" s="1"/>
  <c r="M188" i="66"/>
  <c r="O188" i="66" s="1"/>
  <c r="M212" i="66"/>
  <c r="O212" i="66" s="1"/>
  <c r="M220" i="66"/>
  <c r="O220" i="66" s="1"/>
  <c r="M239" i="66"/>
  <c r="O239" i="66" s="1"/>
  <c r="J14" i="81"/>
  <c r="I14" i="81"/>
  <c r="H14" i="81"/>
  <c r="J30" i="81"/>
  <c r="I30" i="81"/>
  <c r="H30" i="81"/>
  <c r="J36" i="81"/>
  <c r="I36" i="81"/>
  <c r="H36" i="81"/>
  <c r="J58" i="81"/>
  <c r="I58" i="81"/>
  <c r="H58" i="81"/>
  <c r="J85" i="81"/>
  <c r="I85" i="81"/>
  <c r="H85" i="81"/>
  <c r="J109" i="81"/>
  <c r="I109" i="81"/>
  <c r="H109" i="81"/>
  <c r="J128" i="81"/>
  <c r="I128" i="81"/>
  <c r="H128" i="81"/>
  <c r="J168" i="81"/>
  <c r="I168" i="81"/>
  <c r="H168" i="81"/>
  <c r="J192" i="81"/>
  <c r="I192" i="81"/>
  <c r="H192" i="81"/>
  <c r="J204" i="81"/>
  <c r="I204" i="81"/>
  <c r="H204" i="81"/>
  <c r="J224" i="81"/>
  <c r="I224" i="81"/>
  <c r="H224" i="81"/>
  <c r="J241" i="81"/>
  <c r="I241" i="81"/>
  <c r="H241" i="81"/>
  <c r="H11" i="82"/>
  <c r="J11" i="82"/>
  <c r="I11" i="82"/>
  <c r="H105" i="82"/>
  <c r="J105" i="82"/>
  <c r="I105" i="82"/>
  <c r="H129" i="82"/>
  <c r="J129" i="82"/>
  <c r="I129" i="82"/>
  <c r="H145" i="82"/>
  <c r="J145" i="82"/>
  <c r="I145" i="82"/>
  <c r="H185" i="82"/>
  <c r="J185" i="82"/>
  <c r="I185" i="82"/>
  <c r="H205" i="82"/>
  <c r="J205" i="82"/>
  <c r="I205" i="82"/>
  <c r="H225" i="82"/>
  <c r="J225" i="82"/>
  <c r="I225" i="82"/>
  <c r="M115" i="66"/>
  <c r="O115" i="66" s="1"/>
  <c r="M119" i="66"/>
  <c r="O119" i="66" s="1"/>
  <c r="M123" i="66"/>
  <c r="O123" i="66" s="1"/>
  <c r="M127" i="66"/>
  <c r="O127" i="66" s="1"/>
  <c r="M131" i="66"/>
  <c r="O131" i="66" s="1"/>
  <c r="M139" i="66"/>
  <c r="O139" i="66" s="1"/>
  <c r="M143" i="66"/>
  <c r="O143" i="66" s="1"/>
  <c r="M165" i="66"/>
  <c r="O165" i="66" s="1"/>
  <c r="M169" i="66"/>
  <c r="O169" i="66" s="1"/>
  <c r="M173" i="66"/>
  <c r="O173" i="66" s="1"/>
  <c r="M177" i="66"/>
  <c r="O177" i="66" s="1"/>
  <c r="M181" i="66"/>
  <c r="O181" i="66" s="1"/>
  <c r="M185" i="66"/>
  <c r="O185" i="66" s="1"/>
  <c r="M189" i="66"/>
  <c r="O189" i="66" s="1"/>
  <c r="M193" i="66"/>
  <c r="O193" i="66" s="1"/>
  <c r="M201" i="66"/>
  <c r="O201" i="66" s="1"/>
  <c r="M205" i="66"/>
  <c r="O205" i="66" s="1"/>
  <c r="M209" i="66"/>
  <c r="O209" i="66" s="1"/>
  <c r="M213" i="66"/>
  <c r="O213" i="66" s="1"/>
  <c r="M217" i="66"/>
  <c r="O217" i="66" s="1"/>
  <c r="M221" i="66"/>
  <c r="O221" i="66" s="1"/>
  <c r="M236" i="66"/>
  <c r="O236" i="66" s="1"/>
  <c r="M249" i="66"/>
  <c r="O249" i="66" s="1"/>
  <c r="M253" i="66"/>
  <c r="O253" i="66" s="1"/>
  <c r="J7" i="81"/>
  <c r="J6" i="81" s="1"/>
  <c r="I7" i="81"/>
  <c r="H7" i="81"/>
  <c r="J11" i="81"/>
  <c r="I11" i="81"/>
  <c r="H11" i="81"/>
  <c r="J15" i="81"/>
  <c r="I15" i="81"/>
  <c r="H15" i="81"/>
  <c r="J19" i="81"/>
  <c r="I19" i="81"/>
  <c r="H19" i="81"/>
  <c r="J23" i="81"/>
  <c r="I23" i="81"/>
  <c r="H23" i="81"/>
  <c r="J27" i="81"/>
  <c r="I27" i="81"/>
  <c r="H27" i="81"/>
  <c r="J31" i="81"/>
  <c r="I31" i="81"/>
  <c r="H31" i="81"/>
  <c r="J42" i="81"/>
  <c r="I42" i="81"/>
  <c r="H42" i="81"/>
  <c r="J47" i="81"/>
  <c r="I47" i="81"/>
  <c r="H47" i="81"/>
  <c r="J51" i="81"/>
  <c r="I51" i="81"/>
  <c r="I50" i="81" s="1"/>
  <c r="H51" i="81"/>
  <c r="H50" i="81" s="1"/>
  <c r="J61" i="81"/>
  <c r="I61" i="81"/>
  <c r="H61" i="81"/>
  <c r="J65" i="81"/>
  <c r="I65" i="81"/>
  <c r="H65" i="81"/>
  <c r="J69" i="81"/>
  <c r="I69" i="81"/>
  <c r="H69" i="81"/>
  <c r="J73" i="81"/>
  <c r="I73" i="81"/>
  <c r="H73" i="81"/>
  <c r="J78" i="81"/>
  <c r="I78" i="81"/>
  <c r="H78" i="81"/>
  <c r="J82" i="81"/>
  <c r="I82" i="81"/>
  <c r="H82" i="81"/>
  <c r="J86" i="81"/>
  <c r="I86" i="81"/>
  <c r="H86" i="81"/>
  <c r="J90" i="81"/>
  <c r="I90" i="81"/>
  <c r="H90" i="81"/>
  <c r="J94" i="81"/>
  <c r="I94" i="81"/>
  <c r="H94" i="81"/>
  <c r="J98" i="81"/>
  <c r="I98" i="81"/>
  <c r="H98" i="81"/>
  <c r="J102" i="81"/>
  <c r="I102" i="81"/>
  <c r="H102" i="81"/>
  <c r="J110" i="81"/>
  <c r="I110" i="81"/>
  <c r="H110" i="81"/>
  <c r="J114" i="81"/>
  <c r="I114" i="81"/>
  <c r="H114" i="81"/>
  <c r="V120" i="81"/>
  <c r="J121" i="81"/>
  <c r="I121" i="81"/>
  <c r="H121" i="81"/>
  <c r="H120" i="81" s="1"/>
  <c r="J125" i="81"/>
  <c r="I125" i="81"/>
  <c r="H125" i="81"/>
  <c r="J129" i="81"/>
  <c r="I129" i="81"/>
  <c r="H129" i="81"/>
  <c r="J133" i="81"/>
  <c r="I133" i="81"/>
  <c r="H133" i="81"/>
  <c r="J141" i="81"/>
  <c r="I141" i="81"/>
  <c r="H141" i="81"/>
  <c r="J145" i="81"/>
  <c r="I145" i="81"/>
  <c r="H145" i="81"/>
  <c r="H151" i="81"/>
  <c r="I151" i="81"/>
  <c r="J169" i="81"/>
  <c r="I169" i="81"/>
  <c r="H169" i="81"/>
  <c r="J173" i="81"/>
  <c r="I173" i="81"/>
  <c r="H173" i="81"/>
  <c r="J177" i="81"/>
  <c r="I177" i="81"/>
  <c r="H177" i="81"/>
  <c r="J181" i="81"/>
  <c r="I181" i="81"/>
  <c r="H181" i="81"/>
  <c r="J185" i="81"/>
  <c r="I185" i="81"/>
  <c r="H185" i="81"/>
  <c r="J189" i="81"/>
  <c r="I189" i="81"/>
  <c r="H189" i="81"/>
  <c r="J193" i="81"/>
  <c r="I193" i="81"/>
  <c r="H193" i="81"/>
  <c r="V200" i="81"/>
  <c r="J205" i="81"/>
  <c r="I205" i="81"/>
  <c r="H205" i="81"/>
  <c r="J209" i="81"/>
  <c r="I209" i="81"/>
  <c r="H209" i="81"/>
  <c r="J213" i="81"/>
  <c r="I213" i="81"/>
  <c r="H213" i="81"/>
  <c r="J217" i="81"/>
  <c r="I217" i="81"/>
  <c r="H217" i="81"/>
  <c r="J221" i="81"/>
  <c r="I221" i="81"/>
  <c r="H221" i="81"/>
  <c r="J230" i="81"/>
  <c r="I230" i="81"/>
  <c r="H230" i="81"/>
  <c r="J234" i="81"/>
  <c r="I234" i="81"/>
  <c r="H234" i="81"/>
  <c r="J238" i="81"/>
  <c r="I238" i="81"/>
  <c r="H238" i="81"/>
  <c r="J242" i="81"/>
  <c r="I242" i="81"/>
  <c r="H242" i="81"/>
  <c r="J246" i="81"/>
  <c r="I246" i="81"/>
  <c r="H246" i="81"/>
  <c r="J253" i="81"/>
  <c r="I253" i="81"/>
  <c r="H253" i="81"/>
  <c r="H12" i="82"/>
  <c r="J12" i="82"/>
  <c r="I12" i="82"/>
  <c r="H16" i="82"/>
  <c r="J16" i="82"/>
  <c r="I16" i="82"/>
  <c r="H26" i="82"/>
  <c r="J26" i="82"/>
  <c r="J24" i="82" s="1"/>
  <c r="I26" i="82"/>
  <c r="H30" i="82"/>
  <c r="J30" i="82"/>
  <c r="I30" i="82"/>
  <c r="H36" i="82"/>
  <c r="J36" i="82"/>
  <c r="I36" i="82"/>
  <c r="H47" i="82"/>
  <c r="J47" i="82"/>
  <c r="I47" i="82"/>
  <c r="H55" i="82"/>
  <c r="J55" i="82"/>
  <c r="J54" i="82" s="1"/>
  <c r="I55" i="82"/>
  <c r="H66" i="82"/>
  <c r="J66" i="82"/>
  <c r="I66" i="82"/>
  <c r="M70" i="82"/>
  <c r="H73" i="82"/>
  <c r="J73" i="82"/>
  <c r="I73" i="82"/>
  <c r="H86" i="82"/>
  <c r="J86" i="82"/>
  <c r="I86" i="82"/>
  <c r="H90" i="82"/>
  <c r="J90" i="82"/>
  <c r="I90" i="82"/>
  <c r="H94" i="82"/>
  <c r="J94" i="82"/>
  <c r="I94" i="82"/>
  <c r="H98" i="82"/>
  <c r="J98" i="82"/>
  <c r="I98" i="82"/>
  <c r="H102" i="82"/>
  <c r="J102" i="82"/>
  <c r="I102" i="82"/>
  <c r="H106" i="82"/>
  <c r="J106" i="82"/>
  <c r="I106" i="82"/>
  <c r="H126" i="82"/>
  <c r="J126" i="82"/>
  <c r="I126" i="82"/>
  <c r="H130" i="82"/>
  <c r="J130" i="82"/>
  <c r="I130" i="82"/>
  <c r="H134" i="82"/>
  <c r="J134" i="82"/>
  <c r="I134" i="82"/>
  <c r="H138" i="82"/>
  <c r="J138" i="82"/>
  <c r="I138" i="82"/>
  <c r="H146" i="82"/>
  <c r="J146" i="82"/>
  <c r="I146" i="82"/>
  <c r="H150" i="82"/>
  <c r="J150" i="82"/>
  <c r="I150" i="82"/>
  <c r="H170" i="82"/>
  <c r="J170" i="82"/>
  <c r="I170" i="82"/>
  <c r="H174" i="82"/>
  <c r="H168" i="82" s="1"/>
  <c r="J174" i="82"/>
  <c r="I174" i="82"/>
  <c r="H178" i="82"/>
  <c r="J178" i="82"/>
  <c r="I178" i="82"/>
  <c r="H182" i="82"/>
  <c r="J182" i="82"/>
  <c r="I182" i="82"/>
  <c r="H186" i="82"/>
  <c r="J186" i="82"/>
  <c r="I186" i="82"/>
  <c r="H194" i="82"/>
  <c r="J194" i="82"/>
  <c r="I194" i="82"/>
  <c r="H198" i="82"/>
  <c r="J198" i="82"/>
  <c r="I198" i="82"/>
  <c r="H202" i="82"/>
  <c r="J202" i="82"/>
  <c r="I202" i="82"/>
  <c r="I201" i="82" s="1"/>
  <c r="H210" i="82"/>
  <c r="J210" i="82"/>
  <c r="I210" i="82"/>
  <c r="H214" i="82"/>
  <c r="J214" i="82"/>
  <c r="I214" i="82"/>
  <c r="H226" i="82"/>
  <c r="J226" i="82"/>
  <c r="I226" i="82"/>
  <c r="H240" i="82"/>
  <c r="J240" i="82"/>
  <c r="I240" i="82"/>
  <c r="H252" i="82"/>
  <c r="J252" i="82"/>
  <c r="I252" i="82"/>
  <c r="H256" i="82"/>
  <c r="J256" i="82"/>
  <c r="I256" i="82"/>
  <c r="J10" i="84"/>
  <c r="I10" i="84"/>
  <c r="I10" i="66" s="1"/>
  <c r="H10" i="84"/>
  <c r="J14" i="84"/>
  <c r="I14" i="84"/>
  <c r="H14" i="84"/>
  <c r="H14" i="66" s="1"/>
  <c r="J18" i="84"/>
  <c r="I18" i="84"/>
  <c r="H18" i="84"/>
  <c r="J22" i="84"/>
  <c r="J22" i="66" s="1"/>
  <c r="I22" i="84"/>
  <c r="I22" i="66" s="1"/>
  <c r="H22" i="84"/>
  <c r="H22" i="66" s="1"/>
  <c r="J26" i="84"/>
  <c r="I26" i="84"/>
  <c r="I26" i="66" s="1"/>
  <c r="H26" i="84"/>
  <c r="H26" i="66" s="1"/>
  <c r="J30" i="84"/>
  <c r="J30" i="66" s="1"/>
  <c r="I30" i="84"/>
  <c r="H30" i="84"/>
  <c r="J58" i="84"/>
  <c r="I58" i="84"/>
  <c r="H58" i="84"/>
  <c r="J63" i="84"/>
  <c r="I63" i="84"/>
  <c r="H63" i="84"/>
  <c r="J67" i="84"/>
  <c r="I67" i="84"/>
  <c r="I64" i="66" s="1"/>
  <c r="H67" i="84"/>
  <c r="H64" i="66" s="1"/>
  <c r="J71" i="84"/>
  <c r="I71" i="84"/>
  <c r="H71" i="84"/>
  <c r="J75" i="84"/>
  <c r="I75" i="84"/>
  <c r="H75" i="84"/>
  <c r="J80" i="84"/>
  <c r="I80" i="84"/>
  <c r="H80" i="84"/>
  <c r="J84" i="84"/>
  <c r="I84" i="84"/>
  <c r="H84" i="84"/>
  <c r="J92" i="84"/>
  <c r="I92" i="84"/>
  <c r="H92" i="84"/>
  <c r="H89" i="66" s="1"/>
  <c r="J96" i="84"/>
  <c r="I96" i="84"/>
  <c r="H96" i="84"/>
  <c r="J100" i="84"/>
  <c r="I100" i="84"/>
  <c r="I97" i="66" s="1"/>
  <c r="H100" i="84"/>
  <c r="H97" i="66" s="1"/>
  <c r="J104" i="84"/>
  <c r="I104" i="84"/>
  <c r="H104" i="84"/>
  <c r="H101" i="66" s="1"/>
  <c r="J108" i="84"/>
  <c r="I108" i="84"/>
  <c r="H108" i="84"/>
  <c r="H105" i="66" s="1"/>
  <c r="J112" i="84"/>
  <c r="I112" i="84"/>
  <c r="H112" i="84"/>
  <c r="J116" i="84"/>
  <c r="I116" i="84"/>
  <c r="H116" i="84"/>
  <c r="J127" i="84"/>
  <c r="I127" i="84"/>
  <c r="H127" i="84"/>
  <c r="H124" i="66" s="1"/>
  <c r="J131" i="84"/>
  <c r="J128" i="66" s="1"/>
  <c r="I131" i="84"/>
  <c r="H131" i="84"/>
  <c r="J135" i="84"/>
  <c r="I135" i="84"/>
  <c r="H135" i="84"/>
  <c r="J139" i="84"/>
  <c r="I139" i="84"/>
  <c r="H139" i="84"/>
  <c r="J143" i="84"/>
  <c r="J140" i="66" s="1"/>
  <c r="I143" i="84"/>
  <c r="I140" i="66" s="1"/>
  <c r="H143" i="84"/>
  <c r="H140" i="66" s="1"/>
  <c r="J147" i="84"/>
  <c r="I147" i="84"/>
  <c r="H147" i="84"/>
  <c r="H144" i="66" s="1"/>
  <c r="J158" i="84"/>
  <c r="J155" i="66" s="1"/>
  <c r="I158" i="84"/>
  <c r="H158" i="84"/>
  <c r="J171" i="84"/>
  <c r="I171" i="84"/>
  <c r="I168" i="66" s="1"/>
  <c r="H171" i="84"/>
  <c r="H168" i="66" s="1"/>
  <c r="J175" i="84"/>
  <c r="I175" i="84"/>
  <c r="H175" i="84"/>
  <c r="J183" i="84"/>
  <c r="J180" i="66" s="1"/>
  <c r="I183" i="84"/>
  <c r="H183" i="84"/>
  <c r="H180" i="66" s="1"/>
  <c r="J187" i="84"/>
  <c r="I187" i="84"/>
  <c r="I184" i="66" s="1"/>
  <c r="H187" i="84"/>
  <c r="J191" i="84"/>
  <c r="I191" i="84"/>
  <c r="H191" i="84"/>
  <c r="J195" i="84"/>
  <c r="I195" i="84"/>
  <c r="H195" i="84"/>
  <c r="H192" i="66" s="1"/>
  <c r="J199" i="84"/>
  <c r="I199" i="84"/>
  <c r="H199" i="84"/>
  <c r="H196" i="66" s="1"/>
  <c r="J202" i="84"/>
  <c r="I202" i="84"/>
  <c r="H202" i="84"/>
  <c r="J206" i="84"/>
  <c r="J203" i="66" s="1"/>
  <c r="I206" i="84"/>
  <c r="I203" i="66" s="1"/>
  <c r="H206" i="84"/>
  <c r="J210" i="84"/>
  <c r="I210" i="84"/>
  <c r="H210" i="84"/>
  <c r="H207" i="66" s="1"/>
  <c r="J214" i="84"/>
  <c r="J211" i="66" s="1"/>
  <c r="I214" i="84"/>
  <c r="H214" i="84"/>
  <c r="J218" i="84"/>
  <c r="I218" i="84"/>
  <c r="H218" i="84"/>
  <c r="J222" i="84"/>
  <c r="J219" i="66" s="1"/>
  <c r="I222" i="84"/>
  <c r="I219" i="66" s="1"/>
  <c r="H222" i="84"/>
  <c r="J226" i="84"/>
  <c r="I226" i="84"/>
  <c r="I223" i="66" s="1"/>
  <c r="H226" i="84"/>
  <c r="J232" i="84"/>
  <c r="I232" i="84"/>
  <c r="H232" i="84"/>
  <c r="J236" i="84"/>
  <c r="J234" i="66" s="1"/>
  <c r="I236" i="84"/>
  <c r="H236" i="84"/>
  <c r="H234" i="66" s="1"/>
  <c r="J240" i="84"/>
  <c r="J238" i="66" s="1"/>
  <c r="I240" i="84"/>
  <c r="I238" i="66" s="1"/>
  <c r="H240" i="84"/>
  <c r="J244" i="84"/>
  <c r="I244" i="84"/>
  <c r="I242" i="66" s="1"/>
  <c r="H244" i="84"/>
  <c r="H242" i="66" s="1"/>
  <c r="J252" i="84"/>
  <c r="I252" i="84"/>
  <c r="H252" i="84"/>
  <c r="J256" i="84"/>
  <c r="J254" i="66" s="1"/>
  <c r="I256" i="84"/>
  <c r="I254" i="66" s="1"/>
  <c r="H256" i="84"/>
  <c r="H157" i="81"/>
  <c r="O12" i="69" s="1"/>
  <c r="H33" i="82"/>
  <c r="O75" i="82"/>
  <c r="F75" i="82" s="1"/>
  <c r="O77" i="82"/>
  <c r="O111" i="82"/>
  <c r="G111" i="82" s="1"/>
  <c r="O113" i="82"/>
  <c r="O115" i="82"/>
  <c r="F115" i="82" s="1"/>
  <c r="O117" i="82"/>
  <c r="O141" i="82"/>
  <c r="F141" i="82" s="1"/>
  <c r="M137" i="66"/>
  <c r="O137" i="66" s="1"/>
  <c r="O243" i="82"/>
  <c r="O72" i="82"/>
  <c r="G72" i="82" s="1"/>
  <c r="M68" i="66"/>
  <c r="O68" i="66" s="1"/>
  <c r="O76" i="82"/>
  <c r="O78" i="82"/>
  <c r="O114" i="82"/>
  <c r="G114" i="82" s="1"/>
  <c r="O116" i="82"/>
  <c r="G116" i="82" s="1"/>
  <c r="O118" i="82"/>
  <c r="O142" i="82"/>
  <c r="H201" i="82"/>
  <c r="O244" i="82"/>
  <c r="F244" i="82" s="1"/>
  <c r="O165" i="79"/>
  <c r="O167" i="79"/>
  <c r="O169" i="79"/>
  <c r="O171" i="79"/>
  <c r="O175" i="79"/>
  <c r="O22" i="79"/>
  <c r="O35" i="79"/>
  <c r="O39" i="79"/>
  <c r="O44" i="79"/>
  <c r="O58" i="79"/>
  <c r="O87" i="79"/>
  <c r="M81" i="66"/>
  <c r="O81" i="66" s="1"/>
  <c r="O89" i="79"/>
  <c r="M83" i="66"/>
  <c r="O83" i="66" s="1"/>
  <c r="O93" i="79"/>
  <c r="M87" i="66"/>
  <c r="O87" i="66" s="1"/>
  <c r="O95" i="79"/>
  <c r="M89" i="66"/>
  <c r="O89" i="66" s="1"/>
  <c r="O97" i="79"/>
  <c r="M91" i="66"/>
  <c r="O91" i="66" s="1"/>
  <c r="O99" i="79"/>
  <c r="M93" i="66"/>
  <c r="O93" i="66" s="1"/>
  <c r="O103" i="79"/>
  <c r="M97" i="66"/>
  <c r="O97" i="66" s="1"/>
  <c r="O105" i="79"/>
  <c r="M99" i="66"/>
  <c r="O99" i="66" s="1"/>
  <c r="O107" i="79"/>
  <c r="M101" i="66"/>
  <c r="O101" i="66" s="1"/>
  <c r="O109" i="79"/>
  <c r="M103" i="66"/>
  <c r="O103" i="66" s="1"/>
  <c r="O111" i="79"/>
  <c r="M105" i="66"/>
  <c r="O105" i="66" s="1"/>
  <c r="O7" i="79"/>
  <c r="O38" i="79"/>
  <c r="O43" i="79"/>
  <c r="O92" i="79"/>
  <c r="M86" i="66"/>
  <c r="O86" i="66" s="1"/>
  <c r="O94" i="79"/>
  <c r="M88" i="66"/>
  <c r="O88" i="66" s="1"/>
  <c r="O96" i="79"/>
  <c r="M90" i="66"/>
  <c r="O90" i="66" s="1"/>
  <c r="O98" i="79"/>
  <c r="M92" i="66"/>
  <c r="O92" i="66" s="1"/>
  <c r="O100" i="79"/>
  <c r="M94" i="66"/>
  <c r="O94" i="66" s="1"/>
  <c r="O102" i="79"/>
  <c r="M96" i="66"/>
  <c r="O96" i="66" s="1"/>
  <c r="O104" i="79"/>
  <c r="M98" i="66"/>
  <c r="O98" i="66" s="1"/>
  <c r="O106" i="79"/>
  <c r="M100" i="66"/>
  <c r="O100" i="66" s="1"/>
  <c r="O108" i="79"/>
  <c r="M102" i="66"/>
  <c r="O102" i="66" s="1"/>
  <c r="O110" i="79"/>
  <c r="M104" i="66"/>
  <c r="O104" i="66" s="1"/>
  <c r="N162" i="79"/>
  <c r="O166" i="79"/>
  <c r="O168" i="79"/>
  <c r="O170" i="79"/>
  <c r="O174" i="79"/>
  <c r="O176" i="79"/>
  <c r="V141" i="79"/>
  <c r="V81" i="79" s="1"/>
  <c r="F216" i="84"/>
  <c r="G216" i="84"/>
  <c r="F172" i="81"/>
  <c r="G172" i="81"/>
  <c r="F244" i="84"/>
  <c r="G244" i="84"/>
  <c r="F14" i="81"/>
  <c r="G14" i="81"/>
  <c r="F22" i="81"/>
  <c r="G22" i="81"/>
  <c r="F30" i="81"/>
  <c r="G30" i="81"/>
  <c r="F36" i="81"/>
  <c r="G36" i="81"/>
  <c r="F61" i="81"/>
  <c r="G61" i="81"/>
  <c r="F69" i="81"/>
  <c r="G69" i="81"/>
  <c r="AA59" i="81"/>
  <c r="F82" i="81"/>
  <c r="G82" i="81"/>
  <c r="F90" i="81"/>
  <c r="G90" i="81"/>
  <c r="F94" i="81"/>
  <c r="G94" i="81"/>
  <c r="F102" i="81"/>
  <c r="G102" i="81"/>
  <c r="F114" i="81"/>
  <c r="G114" i="81"/>
  <c r="F125" i="81"/>
  <c r="G125" i="81"/>
  <c r="F129" i="81"/>
  <c r="G129" i="81"/>
  <c r="F133" i="81"/>
  <c r="G133" i="81"/>
  <c r="F145" i="81"/>
  <c r="G145" i="81"/>
  <c r="F170" i="81"/>
  <c r="G170" i="81"/>
  <c r="F173" i="81"/>
  <c r="G173" i="81"/>
  <c r="F177" i="81"/>
  <c r="G177" i="81"/>
  <c r="F185" i="81"/>
  <c r="G185" i="81"/>
  <c r="F193" i="81"/>
  <c r="G193" i="81"/>
  <c r="F213" i="81"/>
  <c r="G213" i="81"/>
  <c r="F221" i="81"/>
  <c r="G221" i="81"/>
  <c r="F230" i="81"/>
  <c r="G230" i="81"/>
  <c r="F234" i="81"/>
  <c r="G234" i="81"/>
  <c r="F242" i="81"/>
  <c r="G242" i="81"/>
  <c r="F245" i="81"/>
  <c r="G245" i="81"/>
  <c r="F10" i="82"/>
  <c r="G10" i="82"/>
  <c r="F18" i="82"/>
  <c r="G18" i="82"/>
  <c r="F56" i="82"/>
  <c r="G56" i="82"/>
  <c r="F87" i="82"/>
  <c r="G87" i="82"/>
  <c r="F102" i="82"/>
  <c r="G102" i="82"/>
  <c r="F118" i="82"/>
  <c r="G118" i="82"/>
  <c r="F134" i="82"/>
  <c r="G134" i="82"/>
  <c r="F138" i="82"/>
  <c r="G138" i="82"/>
  <c r="F146" i="82"/>
  <c r="G146" i="82"/>
  <c r="F152" i="82"/>
  <c r="G152" i="82"/>
  <c r="F156" i="82"/>
  <c r="G156" i="82"/>
  <c r="F176" i="82"/>
  <c r="G176" i="82"/>
  <c r="F184" i="82"/>
  <c r="G184" i="82"/>
  <c r="F188" i="82"/>
  <c r="G188" i="82"/>
  <c r="F196" i="82"/>
  <c r="G196" i="82"/>
  <c r="F212" i="82"/>
  <c r="G212" i="82"/>
  <c r="F216" i="82"/>
  <c r="G216" i="82"/>
  <c r="F220" i="82"/>
  <c r="G220" i="82"/>
  <c r="F228" i="82"/>
  <c r="G228" i="82"/>
  <c r="F252" i="82"/>
  <c r="G252" i="82"/>
  <c r="O15" i="83"/>
  <c r="O23" i="83"/>
  <c r="F9" i="84"/>
  <c r="G9" i="84"/>
  <c r="F13" i="84"/>
  <c r="G13" i="84"/>
  <c r="F17" i="84"/>
  <c r="G17" i="84"/>
  <c r="O25" i="84"/>
  <c r="F29" i="84"/>
  <c r="G29" i="84"/>
  <c r="F34" i="84"/>
  <c r="G34" i="84"/>
  <c r="O44" i="84"/>
  <c r="F48" i="84"/>
  <c r="G48" i="84"/>
  <c r="F55" i="84"/>
  <c r="G55" i="84"/>
  <c r="F63" i="84"/>
  <c r="G63" i="84"/>
  <c r="F67" i="84"/>
  <c r="G67" i="84"/>
  <c r="F71" i="84"/>
  <c r="G71" i="84"/>
  <c r="F75" i="84"/>
  <c r="G75" i="84"/>
  <c r="F91" i="84"/>
  <c r="G91" i="84"/>
  <c r="F95" i="84"/>
  <c r="G95" i="84"/>
  <c r="F99" i="84"/>
  <c r="G99" i="84"/>
  <c r="F103" i="84"/>
  <c r="G103" i="84"/>
  <c r="F107" i="84"/>
  <c r="G107" i="84"/>
  <c r="F115" i="84"/>
  <c r="G115" i="84"/>
  <c r="F119" i="84"/>
  <c r="G119" i="84"/>
  <c r="F126" i="84"/>
  <c r="G126" i="84"/>
  <c r="F130" i="84"/>
  <c r="G130" i="84"/>
  <c r="F134" i="84"/>
  <c r="G134" i="84"/>
  <c r="F142" i="84"/>
  <c r="G142" i="84"/>
  <c r="F146" i="84"/>
  <c r="G146" i="84"/>
  <c r="F149" i="84"/>
  <c r="G149" i="84"/>
  <c r="O156" i="84"/>
  <c r="F173" i="84"/>
  <c r="G173" i="84"/>
  <c r="F177" i="84"/>
  <c r="G177" i="84"/>
  <c r="F181" i="84"/>
  <c r="G181" i="84"/>
  <c r="F185" i="84"/>
  <c r="G185" i="84"/>
  <c r="F193" i="84"/>
  <c r="G193" i="84"/>
  <c r="F197" i="84"/>
  <c r="G197" i="84"/>
  <c r="F204" i="84"/>
  <c r="G204" i="84"/>
  <c r="F208" i="84"/>
  <c r="G208" i="84"/>
  <c r="F212" i="84"/>
  <c r="G212" i="84"/>
  <c r="F219" i="84"/>
  <c r="G219" i="84"/>
  <c r="F223" i="84"/>
  <c r="G223" i="84"/>
  <c r="F227" i="84"/>
  <c r="G227" i="84"/>
  <c r="F232" i="84"/>
  <c r="G232" i="84"/>
  <c r="F236" i="84"/>
  <c r="G236" i="84"/>
  <c r="F240" i="84"/>
  <c r="G240" i="84"/>
  <c r="F254" i="84"/>
  <c r="G254" i="84"/>
  <c r="V6" i="81"/>
  <c r="F7" i="81"/>
  <c r="G7" i="81"/>
  <c r="F11" i="81"/>
  <c r="G11" i="81"/>
  <c r="F15" i="81"/>
  <c r="G15" i="81"/>
  <c r="F19" i="81"/>
  <c r="G19" i="81"/>
  <c r="F23" i="81"/>
  <c r="G23" i="81"/>
  <c r="F27" i="81"/>
  <c r="G27" i="81"/>
  <c r="F31" i="81"/>
  <c r="G31" i="81"/>
  <c r="O49" i="81"/>
  <c r="F57" i="81"/>
  <c r="G57" i="81"/>
  <c r="F62" i="81"/>
  <c r="G62" i="81"/>
  <c r="F74" i="81"/>
  <c r="G74" i="81"/>
  <c r="F83" i="81"/>
  <c r="G83" i="81"/>
  <c r="F87" i="81"/>
  <c r="G87" i="81"/>
  <c r="F91" i="81"/>
  <c r="G91" i="81"/>
  <c r="F99" i="81"/>
  <c r="G99" i="81"/>
  <c r="F103" i="81"/>
  <c r="G103" i="81"/>
  <c r="V106" i="81"/>
  <c r="F111" i="81"/>
  <c r="G111" i="81"/>
  <c r="F115" i="81"/>
  <c r="G115" i="81"/>
  <c r="V117" i="81"/>
  <c r="F118" i="81"/>
  <c r="G118" i="81"/>
  <c r="F122" i="81"/>
  <c r="G122" i="81"/>
  <c r="F126" i="81"/>
  <c r="G126" i="81"/>
  <c r="F130" i="81"/>
  <c r="G130" i="81"/>
  <c r="F134" i="81"/>
  <c r="G134" i="81"/>
  <c r="F138" i="81"/>
  <c r="G138" i="81"/>
  <c r="F142" i="81"/>
  <c r="G142" i="81"/>
  <c r="F146" i="81"/>
  <c r="G146" i="81"/>
  <c r="V149" i="81"/>
  <c r="F151" i="81"/>
  <c r="G151" i="81"/>
  <c r="F159" i="81"/>
  <c r="G159" i="81"/>
  <c r="G159" i="66" s="1"/>
  <c r="F163" i="81"/>
  <c r="G163" i="81"/>
  <c r="F167" i="81"/>
  <c r="G167" i="81"/>
  <c r="F171" i="81"/>
  <c r="G171" i="81"/>
  <c r="F174" i="81"/>
  <c r="G174" i="81"/>
  <c r="F178" i="81"/>
  <c r="G178" i="81"/>
  <c r="F182" i="81"/>
  <c r="G182" i="81"/>
  <c r="F190" i="81"/>
  <c r="G190" i="81"/>
  <c r="F194" i="81"/>
  <c r="G194" i="81"/>
  <c r="V197" i="81"/>
  <c r="F198" i="81"/>
  <c r="G198" i="81"/>
  <c r="F202" i="81"/>
  <c r="G202" i="81"/>
  <c r="F206" i="81"/>
  <c r="G206" i="81"/>
  <c r="F210" i="81"/>
  <c r="G210" i="81"/>
  <c r="F218" i="81"/>
  <c r="G218" i="81"/>
  <c r="F222" i="81"/>
  <c r="G222" i="81"/>
  <c r="N226" i="81"/>
  <c r="N225" i="81" s="1"/>
  <c r="S226" i="81"/>
  <c r="S225" i="81" s="1"/>
  <c r="X226" i="81"/>
  <c r="X225" i="81" s="1"/>
  <c r="AB226" i="81"/>
  <c r="AB225" i="81" s="1"/>
  <c r="F235" i="81"/>
  <c r="G235" i="81"/>
  <c r="F239" i="81"/>
  <c r="G239" i="81"/>
  <c r="F243" i="81"/>
  <c r="G243" i="81"/>
  <c r="F246" i="81"/>
  <c r="G246" i="81"/>
  <c r="F253" i="81"/>
  <c r="G253" i="81"/>
  <c r="F11" i="82"/>
  <c r="G11" i="82"/>
  <c r="F15" i="82"/>
  <c r="G15" i="82"/>
  <c r="F19" i="82"/>
  <c r="G19" i="82"/>
  <c r="F28" i="82"/>
  <c r="G28" i="82"/>
  <c r="M54" i="82"/>
  <c r="O54" i="82" s="1"/>
  <c r="F68" i="82"/>
  <c r="G68" i="82"/>
  <c r="F71" i="82"/>
  <c r="G71" i="82"/>
  <c r="F92" i="82"/>
  <c r="G92" i="82"/>
  <c r="F96" i="82"/>
  <c r="G96" i="82"/>
  <c r="F103" i="82"/>
  <c r="G103" i="82"/>
  <c r="F107" i="82"/>
  <c r="G107" i="82"/>
  <c r="G115" i="82"/>
  <c r="F119" i="82"/>
  <c r="G119" i="82"/>
  <c r="F123" i="82"/>
  <c r="G123" i="82"/>
  <c r="F127" i="82"/>
  <c r="G127" i="82"/>
  <c r="F131" i="82"/>
  <c r="G131" i="82"/>
  <c r="F135" i="82"/>
  <c r="G135" i="82"/>
  <c r="F147" i="82"/>
  <c r="G147" i="82"/>
  <c r="F169" i="82"/>
  <c r="G169" i="82"/>
  <c r="F173" i="82"/>
  <c r="G173" i="82"/>
  <c r="F177" i="82"/>
  <c r="G177" i="82"/>
  <c r="F181" i="82"/>
  <c r="G181" i="82"/>
  <c r="F185" i="82"/>
  <c r="G185" i="82"/>
  <c r="F189" i="82"/>
  <c r="G189" i="82"/>
  <c r="F193" i="82"/>
  <c r="G193" i="82"/>
  <c r="F197" i="82"/>
  <c r="G197" i="82"/>
  <c r="F205" i="82"/>
  <c r="G205" i="82"/>
  <c r="F209" i="82"/>
  <c r="G209" i="82"/>
  <c r="F213" i="82"/>
  <c r="G213" i="82"/>
  <c r="F217" i="82"/>
  <c r="G217" i="82"/>
  <c r="F221" i="82"/>
  <c r="G221" i="82"/>
  <c r="F225" i="82"/>
  <c r="G225" i="82"/>
  <c r="F233" i="82"/>
  <c r="G233" i="82"/>
  <c r="F237" i="82"/>
  <c r="G237" i="82"/>
  <c r="F241" i="82"/>
  <c r="G241" i="82"/>
  <c r="F245" i="82"/>
  <c r="G245" i="82"/>
  <c r="F253" i="82"/>
  <c r="G253" i="82"/>
  <c r="F257" i="82"/>
  <c r="G257" i="82"/>
  <c r="O29" i="83"/>
  <c r="O34" i="83"/>
  <c r="O38" i="83"/>
  <c r="O162" i="83"/>
  <c r="F10" i="84"/>
  <c r="G10" i="84"/>
  <c r="F14" i="84"/>
  <c r="G14" i="84"/>
  <c r="F18" i="84"/>
  <c r="G18" i="84"/>
  <c r="F22" i="84"/>
  <c r="G22" i="84"/>
  <c r="G22" i="66" s="1"/>
  <c r="F26" i="84"/>
  <c r="G26" i="84"/>
  <c r="F30" i="84"/>
  <c r="G30" i="84"/>
  <c r="O35" i="84"/>
  <c r="F61" i="84"/>
  <c r="G61" i="84"/>
  <c r="F64" i="84"/>
  <c r="G64" i="84"/>
  <c r="F68" i="84"/>
  <c r="G68" i="84"/>
  <c r="F72" i="84"/>
  <c r="G72" i="84"/>
  <c r="F76" i="84"/>
  <c r="G76" i="84"/>
  <c r="F80" i="84"/>
  <c r="G80" i="84"/>
  <c r="F84" i="84"/>
  <c r="G84" i="84"/>
  <c r="F92" i="84"/>
  <c r="G92" i="84"/>
  <c r="F96" i="84"/>
  <c r="G96" i="84"/>
  <c r="F100" i="84"/>
  <c r="G100" i="84"/>
  <c r="F104" i="84"/>
  <c r="G104" i="84"/>
  <c r="F108" i="84"/>
  <c r="G108" i="84"/>
  <c r="F112" i="84"/>
  <c r="G112" i="84"/>
  <c r="F116" i="84"/>
  <c r="G116" i="84"/>
  <c r="F127" i="84"/>
  <c r="G127" i="84"/>
  <c r="F131" i="84"/>
  <c r="G131" i="84"/>
  <c r="F135" i="84"/>
  <c r="G135" i="84"/>
  <c r="F139" i="84"/>
  <c r="G139" i="84"/>
  <c r="F143" i="84"/>
  <c r="G143" i="84"/>
  <c r="F147" i="84"/>
  <c r="G147" i="84"/>
  <c r="F157" i="84"/>
  <c r="G157" i="84"/>
  <c r="F170" i="84"/>
  <c r="G170" i="84"/>
  <c r="F174" i="84"/>
  <c r="G174" i="84"/>
  <c r="F182" i="84"/>
  <c r="G182" i="84"/>
  <c r="F186" i="84"/>
  <c r="G186" i="84"/>
  <c r="F194" i="84"/>
  <c r="G194" i="84"/>
  <c r="F198" i="84"/>
  <c r="G198" i="84"/>
  <c r="F201" i="84"/>
  <c r="G201" i="84"/>
  <c r="F209" i="84"/>
  <c r="G209" i="84"/>
  <c r="F213" i="84"/>
  <c r="G213" i="84"/>
  <c r="F220" i="84"/>
  <c r="G220" i="84"/>
  <c r="F224" i="84"/>
  <c r="G224" i="84"/>
  <c r="F233" i="84"/>
  <c r="G233" i="84"/>
  <c r="F237" i="84"/>
  <c r="G237" i="84"/>
  <c r="F241" i="84"/>
  <c r="G241" i="84"/>
  <c r="F251" i="84"/>
  <c r="G251" i="84"/>
  <c r="F255" i="84"/>
  <c r="G255" i="84"/>
  <c r="F18" i="81"/>
  <c r="G18" i="81"/>
  <c r="F52" i="81"/>
  <c r="G52" i="81"/>
  <c r="F56" i="81"/>
  <c r="G56" i="81"/>
  <c r="F65" i="81"/>
  <c r="G65" i="81"/>
  <c r="F78" i="81"/>
  <c r="G78" i="81"/>
  <c r="F86" i="81"/>
  <c r="G86" i="81"/>
  <c r="F110" i="81"/>
  <c r="G110" i="81"/>
  <c r="F141" i="81"/>
  <c r="G141" i="81"/>
  <c r="F181" i="81"/>
  <c r="G181" i="81"/>
  <c r="F205" i="81"/>
  <c r="G205" i="81"/>
  <c r="F217" i="81"/>
  <c r="G217" i="81"/>
  <c r="F238" i="81"/>
  <c r="G238" i="81"/>
  <c r="F248" i="81"/>
  <c r="G248" i="81"/>
  <c r="F14" i="82"/>
  <c r="G14" i="82"/>
  <c r="F23" i="82"/>
  <c r="G23" i="82"/>
  <c r="F27" i="82"/>
  <c r="G27" i="82"/>
  <c r="G78" i="82"/>
  <c r="F91" i="82"/>
  <c r="G91" i="82"/>
  <c r="F106" i="82"/>
  <c r="G106" i="82"/>
  <c r="F126" i="82"/>
  <c r="G126" i="82"/>
  <c r="G142" i="82"/>
  <c r="F200" i="82"/>
  <c r="G200" i="82"/>
  <c r="F208" i="82"/>
  <c r="G208" i="82"/>
  <c r="F256" i="82"/>
  <c r="G256" i="82"/>
  <c r="F8" i="81"/>
  <c r="G8" i="81"/>
  <c r="F12" i="81"/>
  <c r="G12" i="81"/>
  <c r="F16" i="81"/>
  <c r="G16" i="81"/>
  <c r="F28" i="81"/>
  <c r="G28" i="81"/>
  <c r="V37" i="81"/>
  <c r="F38" i="81"/>
  <c r="G38" i="81"/>
  <c r="G38" i="66" s="1"/>
  <c r="V45" i="81"/>
  <c r="V53" i="81"/>
  <c r="F58" i="81"/>
  <c r="G58" i="81"/>
  <c r="F63" i="81"/>
  <c r="G63" i="81"/>
  <c r="P59" i="81"/>
  <c r="V66" i="81"/>
  <c r="F67" i="81"/>
  <c r="G67" i="81"/>
  <c r="V70" i="81"/>
  <c r="F71" i="81"/>
  <c r="G71" i="81"/>
  <c r="S75" i="81"/>
  <c r="V79" i="81"/>
  <c r="F88" i="81"/>
  <c r="G88" i="81"/>
  <c r="F92" i="81"/>
  <c r="G92" i="81"/>
  <c r="V95" i="81"/>
  <c r="F96" i="81"/>
  <c r="G96" i="81"/>
  <c r="F100" i="81"/>
  <c r="G100" i="81"/>
  <c r="F104" i="81"/>
  <c r="G104" i="81"/>
  <c r="F108" i="81"/>
  <c r="G108" i="81"/>
  <c r="F112" i="81"/>
  <c r="G112" i="81"/>
  <c r="F116" i="81"/>
  <c r="G116" i="81"/>
  <c r="F119" i="81"/>
  <c r="G119" i="81"/>
  <c r="F123" i="81"/>
  <c r="G123" i="81"/>
  <c r="F127" i="81"/>
  <c r="G127" i="81"/>
  <c r="F131" i="81"/>
  <c r="G131" i="81"/>
  <c r="F139" i="81"/>
  <c r="G139" i="81"/>
  <c r="F143" i="81"/>
  <c r="G143" i="81"/>
  <c r="F160" i="81"/>
  <c r="G160" i="81"/>
  <c r="G160" i="66" s="1"/>
  <c r="G157" i="66" s="1"/>
  <c r="F168" i="81"/>
  <c r="G168" i="81"/>
  <c r="F179" i="81"/>
  <c r="G179" i="81"/>
  <c r="F183" i="81"/>
  <c r="G183" i="81"/>
  <c r="V186" i="81"/>
  <c r="F191" i="81"/>
  <c r="G191" i="81"/>
  <c r="F195" i="81"/>
  <c r="G195" i="81"/>
  <c r="F203" i="81"/>
  <c r="G203" i="81"/>
  <c r="F207" i="81"/>
  <c r="G207" i="81"/>
  <c r="F211" i="81"/>
  <c r="G211" i="81"/>
  <c r="V214" i="81"/>
  <c r="F215" i="81"/>
  <c r="G215" i="81"/>
  <c r="F219" i="81"/>
  <c r="G219" i="81"/>
  <c r="F223" i="81"/>
  <c r="G223" i="81"/>
  <c r="V227" i="81"/>
  <c r="F228" i="81"/>
  <c r="G228" i="81"/>
  <c r="V231" i="81"/>
  <c r="F236" i="81"/>
  <c r="G236" i="81"/>
  <c r="F240" i="81"/>
  <c r="G240" i="81"/>
  <c r="M244" i="81"/>
  <c r="O244" i="81" s="1"/>
  <c r="F250" i="81"/>
  <c r="G250" i="81"/>
  <c r="F254" i="81"/>
  <c r="G254" i="81"/>
  <c r="F12" i="82"/>
  <c r="G12" i="82"/>
  <c r="F16" i="82"/>
  <c r="G16" i="82"/>
  <c r="F29" i="82"/>
  <c r="G29" i="82"/>
  <c r="F34" i="82"/>
  <c r="G34" i="82"/>
  <c r="F47" i="82"/>
  <c r="G47" i="82"/>
  <c r="F65" i="82"/>
  <c r="G65" i="82"/>
  <c r="F69" i="82"/>
  <c r="G69" i="82"/>
  <c r="F76" i="82"/>
  <c r="G76" i="82"/>
  <c r="F81" i="82"/>
  <c r="G81" i="82"/>
  <c r="F85" i="82"/>
  <c r="G85" i="82"/>
  <c r="F93" i="82"/>
  <c r="G93" i="82"/>
  <c r="F97" i="82"/>
  <c r="G97" i="82"/>
  <c r="F100" i="82"/>
  <c r="G100" i="82"/>
  <c r="F104" i="82"/>
  <c r="G104" i="82"/>
  <c r="F108" i="82"/>
  <c r="G108" i="82"/>
  <c r="F116" i="82"/>
  <c r="F120" i="82"/>
  <c r="G120" i="82"/>
  <c r="F128" i="82"/>
  <c r="G128" i="82"/>
  <c r="F132" i="82"/>
  <c r="G132" i="82"/>
  <c r="F136" i="82"/>
  <c r="G136" i="82"/>
  <c r="F140" i="82"/>
  <c r="G140" i="82"/>
  <c r="F144" i="82"/>
  <c r="G144" i="82"/>
  <c r="F148" i="82"/>
  <c r="G148" i="82"/>
  <c r="F170" i="82"/>
  <c r="G170" i="82"/>
  <c r="F174" i="82"/>
  <c r="G174" i="82"/>
  <c r="F178" i="82"/>
  <c r="G178" i="82"/>
  <c r="F182" i="82"/>
  <c r="G182" i="82"/>
  <c r="F186" i="82"/>
  <c r="G186" i="82"/>
  <c r="F194" i="82"/>
  <c r="G194" i="82"/>
  <c r="F198" i="82"/>
  <c r="G198" i="82"/>
  <c r="F202" i="82"/>
  <c r="G202" i="82"/>
  <c r="F210" i="82"/>
  <c r="G210" i="82"/>
  <c r="F214" i="82"/>
  <c r="G214" i="82"/>
  <c r="F226" i="82"/>
  <c r="G226" i="82"/>
  <c r="F234" i="82"/>
  <c r="G234" i="82"/>
  <c r="F238" i="82"/>
  <c r="G238" i="82"/>
  <c r="F242" i="82"/>
  <c r="G242" i="82"/>
  <c r="F246" i="82"/>
  <c r="G246" i="82"/>
  <c r="F250" i="82"/>
  <c r="G250" i="82"/>
  <c r="F258" i="82"/>
  <c r="G258" i="82"/>
  <c r="O26" i="83"/>
  <c r="O30" i="83"/>
  <c r="O39" i="83"/>
  <c r="O59" i="83"/>
  <c r="O124" i="83"/>
  <c r="O166" i="83"/>
  <c r="O7" i="84"/>
  <c r="F11" i="84"/>
  <c r="G11" i="84"/>
  <c r="F15" i="84"/>
  <c r="G15" i="84"/>
  <c r="F19" i="84"/>
  <c r="G19" i="84"/>
  <c r="F23" i="84"/>
  <c r="G23" i="84"/>
  <c r="F27" i="84"/>
  <c r="F27" i="66" s="1"/>
  <c r="G27" i="84"/>
  <c r="F31" i="84"/>
  <c r="G31" i="84"/>
  <c r="F36" i="84"/>
  <c r="G36" i="84"/>
  <c r="O42" i="84"/>
  <c r="F58" i="84"/>
  <c r="G58" i="84"/>
  <c r="F65" i="84"/>
  <c r="G65" i="84"/>
  <c r="F77" i="84"/>
  <c r="G77" i="84"/>
  <c r="F85" i="84"/>
  <c r="G85" i="84"/>
  <c r="F89" i="84"/>
  <c r="G89" i="84"/>
  <c r="F93" i="84"/>
  <c r="G93" i="84"/>
  <c r="F97" i="84"/>
  <c r="G97" i="84"/>
  <c r="F101" i="84"/>
  <c r="G101" i="84"/>
  <c r="F105" i="84"/>
  <c r="G105" i="84"/>
  <c r="F113" i="84"/>
  <c r="G113" i="84"/>
  <c r="F117" i="84"/>
  <c r="G117" i="84"/>
  <c r="F124" i="84"/>
  <c r="G124" i="84"/>
  <c r="F128" i="84"/>
  <c r="G128" i="84"/>
  <c r="F132" i="84"/>
  <c r="G132" i="84"/>
  <c r="F136" i="84"/>
  <c r="G136" i="84"/>
  <c r="F140" i="84"/>
  <c r="G140" i="84"/>
  <c r="F144" i="84"/>
  <c r="G144" i="84"/>
  <c r="F148" i="84"/>
  <c r="G148" i="84"/>
  <c r="F158" i="84"/>
  <c r="G158" i="84"/>
  <c r="N165" i="84"/>
  <c r="F171" i="84"/>
  <c r="G171" i="84"/>
  <c r="F175" i="84"/>
  <c r="G175" i="84"/>
  <c r="F183" i="84"/>
  <c r="G183" i="84"/>
  <c r="F187" i="84"/>
  <c r="G187" i="84"/>
  <c r="F191" i="84"/>
  <c r="G191" i="84"/>
  <c r="F195" i="84"/>
  <c r="G195" i="84"/>
  <c r="F199" i="84"/>
  <c r="G199" i="84"/>
  <c r="F202" i="84"/>
  <c r="F200" i="84" s="1"/>
  <c r="G202" i="84"/>
  <c r="F206" i="84"/>
  <c r="G206" i="84"/>
  <c r="F210" i="84"/>
  <c r="G210" i="84"/>
  <c r="F214" i="84"/>
  <c r="G214" i="84"/>
  <c r="F221" i="84"/>
  <c r="G221" i="84"/>
  <c r="F225" i="84"/>
  <c r="G225" i="84"/>
  <c r="N229" i="84"/>
  <c r="N228" i="84" s="1"/>
  <c r="F238" i="84"/>
  <c r="G238" i="84"/>
  <c r="F242" i="84"/>
  <c r="G242" i="84"/>
  <c r="F245" i="84"/>
  <c r="G245" i="84"/>
  <c r="F249" i="84"/>
  <c r="G249" i="84"/>
  <c r="F252" i="84"/>
  <c r="G252" i="84"/>
  <c r="F256" i="84"/>
  <c r="G256" i="84"/>
  <c r="R176" i="83"/>
  <c r="F10" i="81"/>
  <c r="G10" i="81"/>
  <c r="F26" i="81"/>
  <c r="G26" i="81"/>
  <c r="F43" i="81"/>
  <c r="G43" i="81"/>
  <c r="F48" i="81"/>
  <c r="G48" i="81"/>
  <c r="F73" i="81"/>
  <c r="G73" i="81"/>
  <c r="F98" i="81"/>
  <c r="G98" i="81"/>
  <c r="F121" i="81"/>
  <c r="F120" i="81" s="1"/>
  <c r="G121" i="81"/>
  <c r="F166" i="81"/>
  <c r="G166" i="81"/>
  <c r="F189" i="81"/>
  <c r="G189" i="81"/>
  <c r="F209" i="81"/>
  <c r="G209" i="81"/>
  <c r="F252" i="81"/>
  <c r="G252" i="81"/>
  <c r="F31" i="82"/>
  <c r="G31" i="82"/>
  <c r="F67" i="82"/>
  <c r="G67" i="82"/>
  <c r="F95" i="82"/>
  <c r="G95" i="82"/>
  <c r="F114" i="82"/>
  <c r="F130" i="82"/>
  <c r="G130" i="82"/>
  <c r="F150" i="82"/>
  <c r="G150" i="82"/>
  <c r="F172" i="82"/>
  <c r="G172" i="82"/>
  <c r="F192" i="82"/>
  <c r="G192" i="82"/>
  <c r="F224" i="82"/>
  <c r="G224" i="82"/>
  <c r="F240" i="82"/>
  <c r="G240" i="82"/>
  <c r="O28" i="83"/>
  <c r="O54" i="79"/>
  <c r="M6" i="81"/>
  <c r="O6" i="81" s="1"/>
  <c r="F9" i="81"/>
  <c r="G9" i="81"/>
  <c r="F13" i="81"/>
  <c r="G13" i="81"/>
  <c r="F17" i="81"/>
  <c r="G17" i="81"/>
  <c r="V20" i="81"/>
  <c r="V24" i="81"/>
  <c r="F29" i="81"/>
  <c r="G29" i="81"/>
  <c r="V33" i="81"/>
  <c r="F42" i="81"/>
  <c r="G42" i="81"/>
  <c r="F47" i="81"/>
  <c r="G47" i="81"/>
  <c r="V50" i="81"/>
  <c r="F51" i="81"/>
  <c r="F50" i="81" s="1"/>
  <c r="G51" i="81"/>
  <c r="F60" i="81"/>
  <c r="G60" i="81"/>
  <c r="F64" i="81"/>
  <c r="G64" i="81"/>
  <c r="U59" i="81"/>
  <c r="Z59" i="81"/>
  <c r="F72" i="81"/>
  <c r="G72" i="81"/>
  <c r="V76" i="81"/>
  <c r="F81" i="81"/>
  <c r="G81" i="81"/>
  <c r="V84" i="81"/>
  <c r="F85" i="81"/>
  <c r="G85" i="81"/>
  <c r="F89" i="81"/>
  <c r="G89" i="81"/>
  <c r="F93" i="81"/>
  <c r="G93" i="81"/>
  <c r="F97" i="81"/>
  <c r="G97" i="81"/>
  <c r="F101" i="81"/>
  <c r="G101" i="81"/>
  <c r="F105" i="81"/>
  <c r="G105" i="81"/>
  <c r="F109" i="81"/>
  <c r="G109" i="81"/>
  <c r="F113" i="81"/>
  <c r="G113" i="81"/>
  <c r="F124" i="81"/>
  <c r="G124" i="81"/>
  <c r="F128" i="81"/>
  <c r="G128" i="81"/>
  <c r="F132" i="81"/>
  <c r="G132" i="81"/>
  <c r="V135" i="81"/>
  <c r="F136" i="81"/>
  <c r="G136" i="81"/>
  <c r="F140" i="81"/>
  <c r="G140" i="81"/>
  <c r="F144" i="81"/>
  <c r="G144" i="81"/>
  <c r="V164" i="81"/>
  <c r="F169" i="81"/>
  <c r="G169" i="81"/>
  <c r="V175" i="81"/>
  <c r="F176" i="81"/>
  <c r="G176" i="81"/>
  <c r="F180" i="81"/>
  <c r="G180" i="81"/>
  <c r="F184" i="81"/>
  <c r="G184" i="81"/>
  <c r="F188" i="81"/>
  <c r="G188" i="81"/>
  <c r="F192" i="81"/>
  <c r="G192" i="81"/>
  <c r="F196" i="81"/>
  <c r="G196" i="81"/>
  <c r="F204" i="81"/>
  <c r="G204" i="81"/>
  <c r="F208" i="81"/>
  <c r="G208" i="81"/>
  <c r="F212" i="81"/>
  <c r="G212" i="81"/>
  <c r="F220" i="81"/>
  <c r="G220" i="81"/>
  <c r="F224" i="81"/>
  <c r="G224" i="81"/>
  <c r="F229" i="81"/>
  <c r="G229" i="81"/>
  <c r="Q226" i="81"/>
  <c r="Q225" i="81" s="1"/>
  <c r="U226" i="81"/>
  <c r="U225" i="81" s="1"/>
  <c r="Z226" i="81"/>
  <c r="Z225" i="81" s="1"/>
  <c r="F233" i="81"/>
  <c r="G233" i="81"/>
  <c r="F237" i="81"/>
  <c r="G237" i="81"/>
  <c r="F241" i="81"/>
  <c r="G241" i="81"/>
  <c r="V247" i="81"/>
  <c r="F251" i="81"/>
  <c r="G251" i="81"/>
  <c r="F9" i="82"/>
  <c r="G9" i="82"/>
  <c r="F13" i="82"/>
  <c r="G13" i="82"/>
  <c r="F17" i="82"/>
  <c r="G17" i="82"/>
  <c r="F21" i="82"/>
  <c r="G21" i="82"/>
  <c r="F26" i="82"/>
  <c r="G26" i="82"/>
  <c r="F30" i="82"/>
  <c r="G30" i="82"/>
  <c r="F36" i="82"/>
  <c r="F33" i="82" s="1"/>
  <c r="G36" i="82"/>
  <c r="F48" i="82"/>
  <c r="G48" i="82"/>
  <c r="F55" i="82"/>
  <c r="G55" i="82"/>
  <c r="F66" i="82"/>
  <c r="G66" i="82"/>
  <c r="F73" i="82"/>
  <c r="G73" i="82"/>
  <c r="F77" i="82"/>
  <c r="F86" i="82"/>
  <c r="G86" i="82"/>
  <c r="F90" i="82"/>
  <c r="G90" i="82"/>
  <c r="F94" i="82"/>
  <c r="G94" i="82"/>
  <c r="F98" i="82"/>
  <c r="G98" i="82"/>
  <c r="F101" i="82"/>
  <c r="G101" i="82"/>
  <c r="F105" i="82"/>
  <c r="G105" i="82"/>
  <c r="F109" i="82"/>
  <c r="G109" i="82"/>
  <c r="F113" i="82"/>
  <c r="F117" i="82"/>
  <c r="G117" i="82"/>
  <c r="F129" i="82"/>
  <c r="G129" i="82"/>
  <c r="F133" i="82"/>
  <c r="G133" i="82"/>
  <c r="F137" i="82"/>
  <c r="G137" i="82"/>
  <c r="F145" i="82"/>
  <c r="G145" i="82"/>
  <c r="F149" i="82"/>
  <c r="G149" i="82"/>
  <c r="F155" i="82"/>
  <c r="G155" i="82"/>
  <c r="F171" i="82"/>
  <c r="G171" i="82"/>
  <c r="F175" i="82"/>
  <c r="G175" i="82"/>
  <c r="F183" i="82"/>
  <c r="G183" i="82"/>
  <c r="F187" i="82"/>
  <c r="G187" i="82"/>
  <c r="F195" i="82"/>
  <c r="G195" i="82"/>
  <c r="F199" i="82"/>
  <c r="G199" i="82"/>
  <c r="F203" i="82"/>
  <c r="F201" i="82" s="1"/>
  <c r="G203" i="82"/>
  <c r="F207" i="82"/>
  <c r="G207" i="82"/>
  <c r="F211" i="82"/>
  <c r="G211" i="82"/>
  <c r="F215" i="82"/>
  <c r="G215" i="82"/>
  <c r="F219" i="82"/>
  <c r="G219" i="82"/>
  <c r="F223" i="82"/>
  <c r="G223" i="82"/>
  <c r="F227" i="82"/>
  <c r="G227" i="82"/>
  <c r="F239" i="82"/>
  <c r="G239" i="82"/>
  <c r="F247" i="82"/>
  <c r="G247" i="82"/>
  <c r="F255" i="82"/>
  <c r="G255" i="82"/>
  <c r="O27" i="83"/>
  <c r="O31" i="83"/>
  <c r="O167" i="83"/>
  <c r="F12" i="84"/>
  <c r="G12" i="84"/>
  <c r="F16" i="84"/>
  <c r="G16" i="84"/>
  <c r="G16" i="66" s="1"/>
  <c r="F28" i="84"/>
  <c r="G28" i="84"/>
  <c r="O43" i="84"/>
  <c r="F47" i="84"/>
  <c r="G47" i="84"/>
  <c r="F54" i="84"/>
  <c r="F53" i="84" s="1"/>
  <c r="G54" i="84"/>
  <c r="F59" i="84"/>
  <c r="F56" i="66" s="1"/>
  <c r="G59" i="84"/>
  <c r="F66" i="84"/>
  <c r="G66" i="84"/>
  <c r="G63" i="66" s="1"/>
  <c r="F86" i="84"/>
  <c r="G86" i="84"/>
  <c r="G83" i="66" s="1"/>
  <c r="F90" i="84"/>
  <c r="G90" i="84"/>
  <c r="F94" i="84"/>
  <c r="G94" i="84"/>
  <c r="G91" i="66" s="1"/>
  <c r="F102" i="84"/>
  <c r="G102" i="84"/>
  <c r="F106" i="84"/>
  <c r="G106" i="84"/>
  <c r="G103" i="66" s="1"/>
  <c r="F110" i="84"/>
  <c r="G110" i="84"/>
  <c r="F114" i="84"/>
  <c r="G114" i="84"/>
  <c r="G111" i="66" s="1"/>
  <c r="F118" i="84"/>
  <c r="G118" i="84"/>
  <c r="F122" i="84"/>
  <c r="G122" i="84"/>
  <c r="G119" i="66" s="1"/>
  <c r="F125" i="84"/>
  <c r="G125" i="84"/>
  <c r="F129" i="84"/>
  <c r="G129" i="84"/>
  <c r="G126" i="66" s="1"/>
  <c r="F133" i="84"/>
  <c r="G133" i="84"/>
  <c r="F137" i="84"/>
  <c r="G137" i="84"/>
  <c r="G134" i="66" s="1"/>
  <c r="F141" i="84"/>
  <c r="G141" i="84"/>
  <c r="F145" i="84"/>
  <c r="G145" i="84"/>
  <c r="F155" i="84"/>
  <c r="G155" i="84"/>
  <c r="O159" i="84"/>
  <c r="F168" i="84"/>
  <c r="G168" i="84"/>
  <c r="F172" i="84"/>
  <c r="G172" i="84"/>
  <c r="G169" i="66" s="1"/>
  <c r="F176" i="84"/>
  <c r="G176" i="84"/>
  <c r="F180" i="84"/>
  <c r="G180" i="84"/>
  <c r="G177" i="66" s="1"/>
  <c r="F184" i="84"/>
  <c r="G184" i="84"/>
  <c r="F188" i="84"/>
  <c r="G188" i="84"/>
  <c r="F192" i="84"/>
  <c r="G192" i="84"/>
  <c r="F196" i="84"/>
  <c r="G196" i="84"/>
  <c r="G193" i="66" s="1"/>
  <c r="F207" i="84"/>
  <c r="G207" i="84"/>
  <c r="F211" i="84"/>
  <c r="G211" i="84"/>
  <c r="F215" i="84"/>
  <c r="G215" i="84"/>
  <c r="F218" i="84"/>
  <c r="G218" i="84"/>
  <c r="G215" i="66" s="1"/>
  <c r="F222" i="84"/>
  <c r="G222" i="84"/>
  <c r="G219" i="66" s="1"/>
  <c r="F226" i="84"/>
  <c r="G226" i="84"/>
  <c r="G223" i="66" s="1"/>
  <c r="F239" i="84"/>
  <c r="G239" i="84"/>
  <c r="G237" i="66" s="1"/>
  <c r="F243" i="84"/>
  <c r="G243" i="84"/>
  <c r="F246" i="84"/>
  <c r="G246" i="84"/>
  <c r="M250" i="84"/>
  <c r="O250" i="84" s="1"/>
  <c r="F253" i="84"/>
  <c r="G253" i="84"/>
  <c r="F257" i="84"/>
  <c r="G257" i="84"/>
  <c r="O65" i="83"/>
  <c r="O67" i="83"/>
  <c r="O66" i="83"/>
  <c r="O68" i="83"/>
  <c r="N40" i="83"/>
  <c r="N32" i="83" s="1"/>
  <c r="O52" i="83"/>
  <c r="O53" i="83"/>
  <c r="W147" i="81"/>
  <c r="M149" i="81"/>
  <c r="M147" i="81" s="1"/>
  <c r="M50" i="81"/>
  <c r="O50" i="81" s="1"/>
  <c r="M186" i="81"/>
  <c r="O186" i="81" s="1"/>
  <c r="F227" i="81"/>
  <c r="M74" i="82"/>
  <c r="O74" i="82" s="1"/>
  <c r="F20" i="82"/>
  <c r="M124" i="82"/>
  <c r="O124" i="82" s="1"/>
  <c r="M201" i="82"/>
  <c r="O201" i="82" s="1"/>
  <c r="M248" i="82"/>
  <c r="O248" i="82" s="1"/>
  <c r="F161" i="82"/>
  <c r="O84" i="79"/>
  <c r="O124" i="79"/>
  <c r="O128" i="79"/>
  <c r="O130" i="79"/>
  <c r="O132" i="79"/>
  <c r="O134" i="79"/>
  <c r="O136" i="79"/>
  <c r="O138" i="79"/>
  <c r="O140" i="79"/>
  <c r="O125" i="79"/>
  <c r="O129" i="79"/>
  <c r="O131" i="79"/>
  <c r="O133" i="79"/>
  <c r="O135" i="79"/>
  <c r="O137" i="79"/>
  <c r="O139" i="79"/>
  <c r="O114" i="79"/>
  <c r="O118" i="79"/>
  <c r="O122" i="79"/>
  <c r="O115" i="79"/>
  <c r="O117" i="79"/>
  <c r="O119" i="79"/>
  <c r="O121" i="79"/>
  <c r="O62" i="82"/>
  <c r="O58" i="82"/>
  <c r="O44" i="82"/>
  <c r="O39" i="82"/>
  <c r="O35" i="82"/>
  <c r="O148" i="83"/>
  <c r="P240" i="83"/>
  <c r="O147" i="83"/>
  <c r="O254" i="83"/>
  <c r="R33" i="83"/>
  <c r="M33" i="83" s="1"/>
  <c r="O33" i="83" s="1"/>
  <c r="O9" i="79"/>
  <c r="O11" i="79"/>
  <c r="O13" i="79"/>
  <c r="O15" i="79"/>
  <c r="O17" i="79"/>
  <c r="O19" i="79"/>
  <c r="O23" i="79"/>
  <c r="O27" i="79"/>
  <c r="O29" i="79"/>
  <c r="O31" i="79"/>
  <c r="O36" i="79"/>
  <c r="O42" i="79"/>
  <c r="O46" i="79"/>
  <c r="O48" i="79"/>
  <c r="O52" i="79"/>
  <c r="O61" i="79"/>
  <c r="O63" i="79"/>
  <c r="O65" i="79"/>
  <c r="O67" i="79"/>
  <c r="O69" i="79"/>
  <c r="O142" i="79"/>
  <c r="O155" i="79"/>
  <c r="O157" i="79"/>
  <c r="O159" i="79"/>
  <c r="O181" i="79"/>
  <c r="O183" i="79"/>
  <c r="O185" i="79"/>
  <c r="O187" i="79"/>
  <c r="O189" i="79"/>
  <c r="O191" i="79"/>
  <c r="O193" i="79"/>
  <c r="O195" i="79"/>
  <c r="O197" i="79"/>
  <c r="O199" i="79"/>
  <c r="O203" i="79"/>
  <c r="O205" i="79"/>
  <c r="O207" i="79"/>
  <c r="O209" i="79"/>
  <c r="O211" i="79"/>
  <c r="O217" i="79"/>
  <c r="O219" i="79"/>
  <c r="O221" i="79"/>
  <c r="O223" i="79"/>
  <c r="O225" i="79"/>
  <c r="O227" i="79"/>
  <c r="O231" i="79"/>
  <c r="O233" i="79"/>
  <c r="O235" i="79"/>
  <c r="O237" i="79"/>
  <c r="O239" i="79"/>
  <c r="O245" i="79"/>
  <c r="O247" i="79"/>
  <c r="O249" i="79"/>
  <c r="O251" i="79"/>
  <c r="O253" i="79"/>
  <c r="O265" i="79"/>
  <c r="O269" i="79"/>
  <c r="O271" i="79"/>
  <c r="O273" i="79"/>
  <c r="O275" i="79"/>
  <c r="O277" i="79"/>
  <c r="O8" i="79"/>
  <c r="O10" i="79"/>
  <c r="O12" i="79"/>
  <c r="O14" i="79"/>
  <c r="O16" i="79"/>
  <c r="O18" i="79"/>
  <c r="O26" i="79"/>
  <c r="O28" i="79"/>
  <c r="O30" i="79"/>
  <c r="N40" i="79"/>
  <c r="O47" i="79"/>
  <c r="O49" i="79"/>
  <c r="O55" i="79"/>
  <c r="O57" i="79"/>
  <c r="O62" i="79"/>
  <c r="O64" i="79"/>
  <c r="N59" i="79"/>
  <c r="O68" i="79"/>
  <c r="O72" i="79"/>
  <c r="O154" i="79"/>
  <c r="O156" i="79"/>
  <c r="O158" i="79"/>
  <c r="O160" i="79"/>
  <c r="O178" i="79"/>
  <c r="O180" i="79"/>
  <c r="O182" i="79"/>
  <c r="O184" i="79"/>
  <c r="O186" i="79"/>
  <c r="O188" i="79"/>
  <c r="O192" i="79"/>
  <c r="O194" i="79"/>
  <c r="O196" i="79"/>
  <c r="O198" i="79"/>
  <c r="O200" i="79"/>
  <c r="O204" i="79"/>
  <c r="O206" i="79"/>
  <c r="O208" i="79"/>
  <c r="O210" i="79"/>
  <c r="O214" i="79"/>
  <c r="O216" i="79"/>
  <c r="O218" i="79"/>
  <c r="O220" i="79"/>
  <c r="O222" i="79"/>
  <c r="O224" i="79"/>
  <c r="O226" i="79"/>
  <c r="O228" i="79"/>
  <c r="O230" i="79"/>
  <c r="O232" i="79"/>
  <c r="O234" i="79"/>
  <c r="O236" i="79"/>
  <c r="O238" i="79"/>
  <c r="O244" i="79"/>
  <c r="O248" i="79"/>
  <c r="O250" i="79"/>
  <c r="O252" i="79"/>
  <c r="O254" i="79"/>
  <c r="Q241" i="79" s="1"/>
  <c r="Q240" i="79" s="1"/>
  <c r="O264" i="79"/>
  <c r="O266" i="79"/>
  <c r="O272" i="79"/>
  <c r="O274" i="79"/>
  <c r="O276" i="79"/>
  <c r="P147" i="81"/>
  <c r="R147" i="81"/>
  <c r="Y147" i="81"/>
  <c r="AA147" i="81"/>
  <c r="O155" i="81"/>
  <c r="I155" i="81" s="1"/>
  <c r="O152" i="81"/>
  <c r="Q147" i="81"/>
  <c r="S147" i="81"/>
  <c r="U147" i="81"/>
  <c r="X147" i="81"/>
  <c r="Z147" i="81"/>
  <c r="AB147" i="81"/>
  <c r="O148" i="81"/>
  <c r="O150" i="81"/>
  <c r="O154" i="81"/>
  <c r="I154" i="81" s="1"/>
  <c r="P85" i="79"/>
  <c r="Q85" i="79"/>
  <c r="Q81" i="79" s="1"/>
  <c r="O154" i="84"/>
  <c r="O120" i="79"/>
  <c r="O164" i="84"/>
  <c r="O161" i="84"/>
  <c r="O163" i="84"/>
  <c r="O113" i="79"/>
  <c r="X112" i="79" s="1"/>
  <c r="O80" i="79"/>
  <c r="O25" i="83"/>
  <c r="N5" i="83"/>
  <c r="O35" i="81"/>
  <c r="O57" i="84"/>
  <c r="O46" i="83"/>
  <c r="N229" i="80"/>
  <c r="N228" i="80" s="1"/>
  <c r="O228" i="80" s="1"/>
  <c r="M80" i="82"/>
  <c r="O80" i="82" s="1"/>
  <c r="O70" i="82"/>
  <c r="N230" i="82"/>
  <c r="N229" i="82" s="1"/>
  <c r="M251" i="82"/>
  <c r="O251" i="82" s="1"/>
  <c r="M98" i="84"/>
  <c r="O98" i="84" s="1"/>
  <c r="M203" i="84"/>
  <c r="O203" i="84" s="1"/>
  <c r="O57" i="83"/>
  <c r="P241" i="79"/>
  <c r="N241" i="79"/>
  <c r="N32" i="84"/>
  <c r="M53" i="81"/>
  <c r="O161" i="82"/>
  <c r="M135" i="81"/>
  <c r="O135" i="81" s="1"/>
  <c r="AA75" i="81"/>
  <c r="R75" i="81"/>
  <c r="O254" i="82"/>
  <c r="M231" i="82"/>
  <c r="O231" i="82" s="1"/>
  <c r="O232" i="82"/>
  <c r="M204" i="82"/>
  <c r="O204" i="82" s="1"/>
  <c r="N166" i="82"/>
  <c r="M168" i="82"/>
  <c r="O168" i="82" s="1"/>
  <c r="O206" i="82"/>
  <c r="O125" i="82"/>
  <c r="M88" i="82"/>
  <c r="O88" i="82" s="1"/>
  <c r="N79" i="82"/>
  <c r="O89" i="82"/>
  <c r="N63" i="82"/>
  <c r="O33" i="82"/>
  <c r="M37" i="82"/>
  <c r="M32" i="82" s="1"/>
  <c r="O38" i="82"/>
  <c r="O20" i="82"/>
  <c r="O250" i="80"/>
  <c r="O230" i="80"/>
  <c r="N78" i="80"/>
  <c r="O78" i="80" s="1"/>
  <c r="O251" i="80"/>
  <c r="N32" i="80"/>
  <c r="O32" i="80" s="1"/>
  <c r="O190" i="79"/>
  <c r="O83" i="79"/>
  <c r="O88" i="79"/>
  <c r="M227" i="81"/>
  <c r="P226" i="81"/>
  <c r="T226" i="81"/>
  <c r="T225" i="81" s="1"/>
  <c r="M231" i="81"/>
  <c r="O231" i="81" s="1"/>
  <c r="M247" i="81"/>
  <c r="O247" i="81" s="1"/>
  <c r="T162" i="81"/>
  <c r="Z162" i="81"/>
  <c r="O187" i="81"/>
  <c r="P162" i="81"/>
  <c r="Y162" i="81"/>
  <c r="Q162" i="81"/>
  <c r="M197" i="81"/>
  <c r="O197" i="81" s="1"/>
  <c r="M214" i="81"/>
  <c r="O214" i="81" s="1"/>
  <c r="Y75" i="81"/>
  <c r="AB75" i="81"/>
  <c r="O137" i="81"/>
  <c r="P75" i="81"/>
  <c r="T75" i="81"/>
  <c r="M79" i="81"/>
  <c r="O79" i="81" s="1"/>
  <c r="X75" i="81"/>
  <c r="W75" i="81"/>
  <c r="M95" i="81"/>
  <c r="O95" i="81" s="1"/>
  <c r="N75" i="81"/>
  <c r="M66" i="81"/>
  <c r="O66" i="81" s="1"/>
  <c r="S32" i="81"/>
  <c r="AA32" i="81"/>
  <c r="M45" i="81"/>
  <c r="O45" i="81" s="1"/>
  <c r="R32" i="81"/>
  <c r="M37" i="81"/>
  <c r="O37" i="81" s="1"/>
  <c r="P32" i="81"/>
  <c r="W32" i="81"/>
  <c r="AB32" i="81"/>
  <c r="N32" i="81"/>
  <c r="X32" i="81"/>
  <c r="P5" i="81"/>
  <c r="T5" i="81"/>
  <c r="Y5" i="81"/>
  <c r="M20" i="81"/>
  <c r="O20" i="81" s="1"/>
  <c r="M189" i="84"/>
  <c r="O189" i="84" s="1"/>
  <c r="O205" i="84"/>
  <c r="O162" i="84"/>
  <c r="M109" i="84"/>
  <c r="O109" i="84" s="1"/>
  <c r="N78" i="84"/>
  <c r="N62" i="84"/>
  <c r="M20" i="84"/>
  <c r="O20" i="84" s="1"/>
  <c r="O21" i="84"/>
  <c r="M6" i="84"/>
  <c r="O8" i="84"/>
  <c r="N5" i="84"/>
  <c r="N240" i="83"/>
  <c r="N239" i="83" s="1"/>
  <c r="O211" i="83"/>
  <c r="N176" i="83"/>
  <c r="O200" i="83"/>
  <c r="O172" i="83"/>
  <c r="O116" i="83"/>
  <c r="R85" i="83"/>
  <c r="O86" i="83"/>
  <c r="P69" i="83"/>
  <c r="O76" i="83"/>
  <c r="Q32" i="83"/>
  <c r="O175" i="83"/>
  <c r="R171" i="83" s="1"/>
  <c r="M171" i="83" s="1"/>
  <c r="O171" i="83" s="1"/>
  <c r="R69" i="83"/>
  <c r="O58" i="83"/>
  <c r="O77" i="83"/>
  <c r="N85" i="83"/>
  <c r="O118" i="83"/>
  <c r="O201" i="83"/>
  <c r="Q240" i="83"/>
  <c r="Q239" i="83" s="1"/>
  <c r="O105" i="83"/>
  <c r="O214" i="83"/>
  <c r="O261" i="83"/>
  <c r="P85" i="83"/>
  <c r="P176" i="83"/>
  <c r="O7" i="83"/>
  <c r="O130" i="83"/>
  <c r="O178" i="83"/>
  <c r="Q69" i="83"/>
  <c r="Q85" i="83"/>
  <c r="Q176" i="83"/>
  <c r="O37" i="83"/>
  <c r="Q5" i="83"/>
  <c r="N5" i="79"/>
  <c r="N177" i="79"/>
  <c r="N62" i="80"/>
  <c r="O62" i="80" s="1"/>
  <c r="N165" i="80"/>
  <c r="O165" i="80" s="1"/>
  <c r="O145" i="83"/>
  <c r="O228" i="83"/>
  <c r="O258" i="83"/>
  <c r="O24" i="84"/>
  <c r="M33" i="84"/>
  <c r="M79" i="84"/>
  <c r="O81" i="84"/>
  <c r="O153" i="84"/>
  <c r="O179" i="84"/>
  <c r="M178" i="84"/>
  <c r="O178" i="84" s="1"/>
  <c r="O235" i="84"/>
  <c r="M234" i="84"/>
  <c r="O234" i="84" s="1"/>
  <c r="O51" i="83"/>
  <c r="O50" i="83"/>
  <c r="O173" i="83"/>
  <c r="O177" i="83"/>
  <c r="O216" i="83"/>
  <c r="O46" i="84"/>
  <c r="M45" i="84"/>
  <c r="O45" i="84" s="1"/>
  <c r="O60" i="84"/>
  <c r="O56" i="84"/>
  <c r="O88" i="84"/>
  <c r="M87" i="84"/>
  <c r="O87" i="84" s="1"/>
  <c r="O90" i="83"/>
  <c r="O89" i="83"/>
  <c r="O160" i="83"/>
  <c r="O159" i="83"/>
  <c r="O190" i="83"/>
  <c r="O189" i="83"/>
  <c r="O246" i="83"/>
  <c r="O245" i="83"/>
  <c r="O38" i="84"/>
  <c r="M37" i="84"/>
  <c r="O37" i="84" s="1"/>
  <c r="O70" i="84"/>
  <c r="M69" i="84"/>
  <c r="O83" i="84"/>
  <c r="M82" i="84"/>
  <c r="O82" i="84" s="1"/>
  <c r="O151" i="84"/>
  <c r="M167" i="84"/>
  <c r="O167" i="84" s="1"/>
  <c r="O169" i="84"/>
  <c r="O21" i="83"/>
  <c r="O20" i="83"/>
  <c r="O88" i="83"/>
  <c r="O128" i="83"/>
  <c r="O180" i="83"/>
  <c r="M73" i="84"/>
  <c r="O73" i="84" s="1"/>
  <c r="O74" i="84"/>
  <c r="M230" i="84"/>
  <c r="O231" i="84"/>
  <c r="M247" i="84"/>
  <c r="O247" i="84" s="1"/>
  <c r="O248" i="84"/>
  <c r="O121" i="84"/>
  <c r="M120" i="84"/>
  <c r="O120" i="84" s="1"/>
  <c r="M53" i="84"/>
  <c r="O53" i="84" s="1"/>
  <c r="O111" i="84"/>
  <c r="M138" i="84"/>
  <c r="O138" i="84" s="1"/>
  <c r="O190" i="84"/>
  <c r="M217" i="84"/>
  <c r="O217" i="84" s="1"/>
  <c r="O166" i="84"/>
  <c r="O25" i="81"/>
  <c r="M24" i="81"/>
  <c r="O24" i="81" s="1"/>
  <c r="T32" i="81"/>
  <c r="O34" i="81"/>
  <c r="M33" i="81"/>
  <c r="O77" i="81"/>
  <c r="M76" i="81"/>
  <c r="O21" i="81"/>
  <c r="O39" i="81"/>
  <c r="O41" i="81"/>
  <c r="M84" i="81"/>
  <c r="O84" i="81" s="1"/>
  <c r="R162" i="81"/>
  <c r="AA162" i="81"/>
  <c r="O201" i="81"/>
  <c r="M200" i="81"/>
  <c r="O200" i="81" s="1"/>
  <c r="O216" i="81"/>
  <c r="O232" i="81"/>
  <c r="O24" i="82"/>
  <c r="O143" i="82"/>
  <c r="M139" i="82"/>
  <c r="O139" i="82" s="1"/>
  <c r="O180" i="82"/>
  <c r="M179" i="82"/>
  <c r="O179" i="82" s="1"/>
  <c r="M190" i="82"/>
  <c r="O190" i="82" s="1"/>
  <c r="O191" i="82"/>
  <c r="Q32" i="81"/>
  <c r="U32" i="81"/>
  <c r="O46" i="81"/>
  <c r="M70" i="81"/>
  <c r="O70" i="81" s="1"/>
  <c r="Q75" i="81"/>
  <c r="U75" i="81"/>
  <c r="Z75" i="81"/>
  <c r="O80" i="81"/>
  <c r="O107" i="81"/>
  <c r="M106" i="81"/>
  <c r="O106" i="81" s="1"/>
  <c r="O158" i="81"/>
  <c r="M157" i="81"/>
  <c r="O157" i="81" s="1"/>
  <c r="S162" i="81"/>
  <c r="X162" i="81"/>
  <c r="AB162" i="81"/>
  <c r="M175" i="81"/>
  <c r="O175" i="81" s="1"/>
  <c r="O199" i="81"/>
  <c r="O249" i="81"/>
  <c r="O7" i="82"/>
  <c r="O22" i="82"/>
  <c r="O82" i="82"/>
  <c r="O122" i="82"/>
  <c r="M121" i="82"/>
  <c r="O121" i="82" s="1"/>
  <c r="O236" i="82"/>
  <c r="M235" i="82"/>
  <c r="O235" i="82" s="1"/>
  <c r="O249" i="82"/>
  <c r="Y32" i="81"/>
  <c r="O84" i="82"/>
  <c r="M83" i="82"/>
  <c r="O83" i="82" s="1"/>
  <c r="N162" i="81"/>
  <c r="W162" i="81"/>
  <c r="O154" i="82"/>
  <c r="M153" i="82"/>
  <c r="O55" i="81"/>
  <c r="O68" i="81"/>
  <c r="M120" i="81"/>
  <c r="O120" i="81" s="1"/>
  <c r="O165" i="81"/>
  <c r="M164" i="81"/>
  <c r="O227" i="81"/>
  <c r="R226" i="81"/>
  <c r="R225" i="81" s="1"/>
  <c r="W226" i="81"/>
  <c r="W225" i="81" s="1"/>
  <c r="AA226" i="81"/>
  <c r="AA225" i="81" s="1"/>
  <c r="N32" i="82"/>
  <c r="O64" i="82"/>
  <c r="M99" i="82"/>
  <c r="O99" i="82" s="1"/>
  <c r="M110" i="82"/>
  <c r="O110" i="82" s="1"/>
  <c r="O112" i="82"/>
  <c r="O222" i="82"/>
  <c r="M218" i="82"/>
  <c r="O218" i="82" s="1"/>
  <c r="O46" i="82"/>
  <c r="M45" i="82"/>
  <c r="O167" i="82"/>
  <c r="O235" i="80"/>
  <c r="O231" i="80"/>
  <c r="O25" i="79"/>
  <c r="O34" i="79"/>
  <c r="O41" i="79"/>
  <c r="O60" i="79"/>
  <c r="O71" i="79"/>
  <c r="O179" i="79"/>
  <c r="O213" i="79"/>
  <c r="O116" i="79"/>
  <c r="O173" i="79"/>
  <c r="O21" i="79"/>
  <c r="O163" i="79"/>
  <c r="O51" i="79"/>
  <c r="O50" i="79"/>
  <c r="N81" i="79"/>
  <c r="O202" i="79"/>
  <c r="O243" i="79"/>
  <c r="O37" i="79"/>
  <c r="O91" i="79"/>
  <c r="O127" i="79"/>
  <c r="O268" i="79"/>
  <c r="AB248" i="66"/>
  <c r="AA248" i="66"/>
  <c r="Z248" i="66"/>
  <c r="Y248" i="66"/>
  <c r="X248" i="66"/>
  <c r="W248" i="66"/>
  <c r="U248" i="66"/>
  <c r="T248" i="66"/>
  <c r="S248" i="66"/>
  <c r="R248" i="66"/>
  <c r="Q248" i="66"/>
  <c r="N296" i="78"/>
  <c r="N248" i="66" s="1"/>
  <c r="AB245" i="66"/>
  <c r="AA245" i="66"/>
  <c r="Z245" i="66"/>
  <c r="Y245" i="66"/>
  <c r="X245" i="66"/>
  <c r="W245" i="66"/>
  <c r="U245" i="66"/>
  <c r="T245" i="66"/>
  <c r="S245" i="66"/>
  <c r="R245" i="66"/>
  <c r="Q245" i="66"/>
  <c r="N293" i="78"/>
  <c r="N245" i="66" s="1"/>
  <c r="AB232" i="66"/>
  <c r="AA232" i="66"/>
  <c r="Z232" i="66"/>
  <c r="Y232" i="66"/>
  <c r="X232" i="66"/>
  <c r="W232" i="66"/>
  <c r="U232" i="66"/>
  <c r="T232" i="66"/>
  <c r="S232" i="66"/>
  <c r="R232" i="66"/>
  <c r="Q232" i="66"/>
  <c r="N280" i="78"/>
  <c r="N232" i="66" s="1"/>
  <c r="AB228" i="66"/>
  <c r="AA228" i="66"/>
  <c r="Z228" i="66"/>
  <c r="Y228" i="66"/>
  <c r="X228" i="66"/>
  <c r="W228" i="66"/>
  <c r="U228" i="66"/>
  <c r="T228" i="66"/>
  <c r="S228" i="66"/>
  <c r="R228" i="66"/>
  <c r="Q228" i="66"/>
  <c r="N276" i="78"/>
  <c r="N228" i="66" s="1"/>
  <c r="N263" i="78"/>
  <c r="N214" i="66" s="1"/>
  <c r="N162" i="66" s="1"/>
  <c r="AB200" i="66"/>
  <c r="AA200" i="66"/>
  <c r="Z200" i="66"/>
  <c r="Y200" i="66"/>
  <c r="X200" i="66"/>
  <c r="W200" i="66"/>
  <c r="U200" i="66"/>
  <c r="T200" i="66"/>
  <c r="S200" i="66"/>
  <c r="R200" i="66"/>
  <c r="Q200" i="66"/>
  <c r="N249" i="78"/>
  <c r="N200" i="66" s="1"/>
  <c r="AB197" i="66"/>
  <c r="AA197" i="66"/>
  <c r="Z197" i="66"/>
  <c r="Y197" i="66"/>
  <c r="X197" i="66"/>
  <c r="W197" i="66"/>
  <c r="U197" i="66"/>
  <c r="T197" i="66"/>
  <c r="S197" i="66"/>
  <c r="R197" i="66"/>
  <c r="Q197" i="66"/>
  <c r="N246" i="78"/>
  <c r="N197" i="66" s="1"/>
  <c r="AB186" i="66"/>
  <c r="AA186" i="66"/>
  <c r="Z186" i="66"/>
  <c r="Y186" i="66"/>
  <c r="X186" i="66"/>
  <c r="W186" i="66"/>
  <c r="U186" i="66"/>
  <c r="T186" i="66"/>
  <c r="S186" i="66"/>
  <c r="R186" i="66"/>
  <c r="Q186" i="66"/>
  <c r="N235" i="78"/>
  <c r="N186" i="66" s="1"/>
  <c r="AB175" i="66"/>
  <c r="AA175" i="66"/>
  <c r="Z175" i="66"/>
  <c r="Y175" i="66"/>
  <c r="X175" i="66"/>
  <c r="W175" i="66"/>
  <c r="U175" i="66"/>
  <c r="T175" i="66"/>
  <c r="S175" i="66"/>
  <c r="R175" i="66"/>
  <c r="Q175" i="66"/>
  <c r="N224" i="78"/>
  <c r="N175" i="66" s="1"/>
  <c r="AB164" i="66"/>
  <c r="AA164" i="66"/>
  <c r="Z164" i="66"/>
  <c r="Y164" i="66"/>
  <c r="X164" i="66"/>
  <c r="W164" i="66"/>
  <c r="U164" i="66"/>
  <c r="T164" i="66"/>
  <c r="S164" i="66"/>
  <c r="R164" i="66"/>
  <c r="Q164" i="66"/>
  <c r="N213" i="78"/>
  <c r="N164" i="66" s="1"/>
  <c r="N202" i="78"/>
  <c r="N157" i="66" s="1"/>
  <c r="O157" i="66" s="1"/>
  <c r="N189" i="78"/>
  <c r="N149" i="66" s="1"/>
  <c r="N172" i="78"/>
  <c r="AB120" i="66"/>
  <c r="AA120" i="66"/>
  <c r="Z120" i="66"/>
  <c r="Y120" i="66"/>
  <c r="X120" i="66"/>
  <c r="W120" i="66"/>
  <c r="U120" i="66"/>
  <c r="T120" i="66"/>
  <c r="S120" i="66"/>
  <c r="R120" i="66"/>
  <c r="Q120" i="66"/>
  <c r="N157" i="78"/>
  <c r="N120" i="66" s="1"/>
  <c r="AB117" i="66"/>
  <c r="AA117" i="66"/>
  <c r="Z117" i="66"/>
  <c r="Y117" i="66"/>
  <c r="X117" i="66"/>
  <c r="W117" i="66"/>
  <c r="U117" i="66"/>
  <c r="T117" i="66"/>
  <c r="S117" i="66"/>
  <c r="R117" i="66"/>
  <c r="Q117" i="66"/>
  <c r="N154" i="78"/>
  <c r="N117" i="66" s="1"/>
  <c r="N143" i="78"/>
  <c r="AB95" i="66"/>
  <c r="AA95" i="66"/>
  <c r="Z95" i="66"/>
  <c r="Y95" i="66"/>
  <c r="X95" i="66"/>
  <c r="W95" i="66"/>
  <c r="U95" i="66"/>
  <c r="T95" i="66"/>
  <c r="S95" i="66"/>
  <c r="R95" i="66"/>
  <c r="Q95" i="66"/>
  <c r="N132" i="78"/>
  <c r="N95" i="66" s="1"/>
  <c r="AB84" i="66"/>
  <c r="AA84" i="66"/>
  <c r="Z84" i="66"/>
  <c r="Y84" i="66"/>
  <c r="X84" i="66"/>
  <c r="W84" i="66"/>
  <c r="U84" i="66"/>
  <c r="T84" i="66"/>
  <c r="S84" i="66"/>
  <c r="R84" i="66"/>
  <c r="Q84" i="66"/>
  <c r="N121" i="78"/>
  <c r="N84" i="66" s="1"/>
  <c r="N116" i="78"/>
  <c r="AB76" i="66"/>
  <c r="AA76" i="66"/>
  <c r="Z76" i="66"/>
  <c r="Y76" i="66"/>
  <c r="X76" i="66"/>
  <c r="W76" i="66"/>
  <c r="U76" i="66"/>
  <c r="T76" i="66"/>
  <c r="S76" i="66"/>
  <c r="R76" i="66"/>
  <c r="Q76" i="66"/>
  <c r="N113" i="78"/>
  <c r="N76" i="66" s="1"/>
  <c r="N107" i="78"/>
  <c r="AA66" i="66"/>
  <c r="Z66" i="66"/>
  <c r="Y66" i="66"/>
  <c r="U66" i="66"/>
  <c r="T66" i="66"/>
  <c r="S66" i="66"/>
  <c r="R66" i="66"/>
  <c r="Q66" i="66"/>
  <c r="V66" i="66" s="1"/>
  <c r="N103" i="78"/>
  <c r="N66" i="66" s="1"/>
  <c r="N88" i="78"/>
  <c r="N82" i="78"/>
  <c r="N60" i="78"/>
  <c r="N47" i="78"/>
  <c r="N39" i="78"/>
  <c r="N28" i="78"/>
  <c r="O264" i="78"/>
  <c r="O251" i="78"/>
  <c r="O247" i="78"/>
  <c r="O236" i="78"/>
  <c r="V5" i="81" l="1"/>
  <c r="G115" i="66"/>
  <c r="G141" i="82"/>
  <c r="G19" i="66"/>
  <c r="G11" i="66"/>
  <c r="I230" i="66"/>
  <c r="J223" i="66"/>
  <c r="I211" i="66"/>
  <c r="J207" i="66"/>
  <c r="I144" i="66"/>
  <c r="I128" i="66"/>
  <c r="J124" i="66"/>
  <c r="J64" i="66"/>
  <c r="H54" i="82"/>
  <c r="H87" i="66"/>
  <c r="I95" i="81"/>
  <c r="H167" i="66"/>
  <c r="I127" i="66"/>
  <c r="J123" i="66"/>
  <c r="J116" i="66"/>
  <c r="J255" i="66"/>
  <c r="I208" i="66"/>
  <c r="F198" i="66"/>
  <c r="M176" i="83"/>
  <c r="M69" i="83"/>
  <c r="P81" i="79"/>
  <c r="M85" i="79"/>
  <c r="G212" i="66"/>
  <c r="G247" i="66"/>
  <c r="I234" i="66"/>
  <c r="J230" i="66"/>
  <c r="H203" i="66"/>
  <c r="H188" i="66"/>
  <c r="I132" i="66"/>
  <c r="I93" i="66"/>
  <c r="J89" i="66"/>
  <c r="I18" i="66"/>
  <c r="J14" i="66"/>
  <c r="I131" i="66"/>
  <c r="J63" i="66"/>
  <c r="I29" i="66"/>
  <c r="J17" i="66"/>
  <c r="I20" i="82"/>
  <c r="F175" i="81"/>
  <c r="M85" i="83"/>
  <c r="M226" i="81"/>
  <c r="O258" i="80"/>
  <c r="P240" i="79"/>
  <c r="M240" i="79" s="1"/>
  <c r="M241" i="79"/>
  <c r="P239" i="83"/>
  <c r="M239" i="83" s="1"/>
  <c r="M240" i="83"/>
  <c r="F72" i="82"/>
  <c r="H223" i="66"/>
  <c r="I188" i="66"/>
  <c r="J184" i="66"/>
  <c r="H172" i="66"/>
  <c r="J132" i="66"/>
  <c r="J93" i="66"/>
  <c r="H81" i="66"/>
  <c r="J18" i="66"/>
  <c r="H10" i="66"/>
  <c r="H52" i="66"/>
  <c r="I195" i="66"/>
  <c r="H179" i="66"/>
  <c r="I171" i="66"/>
  <c r="H143" i="66"/>
  <c r="I92" i="66"/>
  <c r="J88" i="66"/>
  <c r="J29" i="66"/>
  <c r="H56" i="66"/>
  <c r="I117" i="81"/>
  <c r="N258" i="80"/>
  <c r="G51" i="66"/>
  <c r="G190" i="66"/>
  <c r="G178" i="66"/>
  <c r="G170" i="66"/>
  <c r="J182" i="66"/>
  <c r="H12" i="66"/>
  <c r="H236" i="66"/>
  <c r="F30" i="66"/>
  <c r="O45" i="66"/>
  <c r="N147" i="66"/>
  <c r="O149" i="66"/>
  <c r="M230" i="82"/>
  <c r="O63" i="82"/>
  <c r="F123" i="84"/>
  <c r="F24" i="82"/>
  <c r="F84" i="81"/>
  <c r="G254" i="66"/>
  <c r="G168" i="66"/>
  <c r="G141" i="66"/>
  <c r="G133" i="66"/>
  <c r="G125" i="66"/>
  <c r="G110" i="66"/>
  <c r="G98" i="66"/>
  <c r="G62" i="66"/>
  <c r="G206" i="66"/>
  <c r="G179" i="66"/>
  <c r="G167" i="66"/>
  <c r="G132" i="66"/>
  <c r="G124" i="66"/>
  <c r="G101" i="66"/>
  <c r="G93" i="66"/>
  <c r="G61" i="66"/>
  <c r="F26" i="66"/>
  <c r="G255" i="66"/>
  <c r="F217" i="84"/>
  <c r="G204" i="66"/>
  <c r="G14" i="66"/>
  <c r="F33" i="84"/>
  <c r="J130" i="66"/>
  <c r="I123" i="66"/>
  <c r="H92" i="66"/>
  <c r="F20" i="66"/>
  <c r="F5" i="66" s="1"/>
  <c r="F6" i="81"/>
  <c r="G220" i="66"/>
  <c r="G209" i="66"/>
  <c r="G29" i="66"/>
  <c r="J253" i="66"/>
  <c r="I237" i="66"/>
  <c r="I206" i="66"/>
  <c r="I154" i="66"/>
  <c r="I168" i="82"/>
  <c r="I217" i="66"/>
  <c r="J224" i="66"/>
  <c r="H189" i="66"/>
  <c r="I185" i="66"/>
  <c r="H173" i="66"/>
  <c r="I169" i="66"/>
  <c r="H145" i="66"/>
  <c r="I141" i="66"/>
  <c r="H129" i="66"/>
  <c r="I125" i="66"/>
  <c r="I102" i="66"/>
  <c r="J98" i="66"/>
  <c r="H90" i="66"/>
  <c r="I86" i="66"/>
  <c r="J82" i="66"/>
  <c r="H69" i="66"/>
  <c r="I65" i="66"/>
  <c r="J61" i="66"/>
  <c r="I47" i="66"/>
  <c r="J36" i="66"/>
  <c r="H27" i="66"/>
  <c r="I23" i="66"/>
  <c r="J19" i="66"/>
  <c r="H11" i="66"/>
  <c r="H24" i="82"/>
  <c r="H244" i="66"/>
  <c r="I221" i="66"/>
  <c r="H194" i="66"/>
  <c r="I190" i="66"/>
  <c r="H142" i="66"/>
  <c r="I134" i="66"/>
  <c r="J126" i="66"/>
  <c r="H119" i="66"/>
  <c r="I115" i="66"/>
  <c r="I48" i="66"/>
  <c r="H99" i="82"/>
  <c r="J227" i="81"/>
  <c r="H70" i="81"/>
  <c r="G208" i="66"/>
  <c r="G47" i="66"/>
  <c r="G50" i="81"/>
  <c r="G222" i="66"/>
  <c r="G196" i="66"/>
  <c r="G36" i="66"/>
  <c r="G27" i="66"/>
  <c r="G191" i="66"/>
  <c r="F24" i="66"/>
  <c r="I210" i="66"/>
  <c r="J206" i="66"/>
  <c r="H58" i="66"/>
  <c r="H64" i="82"/>
  <c r="J64" i="82"/>
  <c r="I64" i="82"/>
  <c r="G82" i="66"/>
  <c r="G239" i="66"/>
  <c r="G217" i="66"/>
  <c r="H46" i="82"/>
  <c r="J46" i="82"/>
  <c r="J45" i="82" s="1"/>
  <c r="J40" i="82" s="1"/>
  <c r="I46" i="82"/>
  <c r="I45" i="82" s="1"/>
  <c r="I40" i="82" s="1"/>
  <c r="H222" i="82"/>
  <c r="J222" i="82"/>
  <c r="J218" i="66" s="1"/>
  <c r="I222" i="82"/>
  <c r="I218" i="66" s="1"/>
  <c r="J55" i="81"/>
  <c r="J53" i="81" s="1"/>
  <c r="I55" i="81"/>
  <c r="I53" i="81" s="1"/>
  <c r="H55" i="81"/>
  <c r="H53" i="81" s="1"/>
  <c r="H249" i="82"/>
  <c r="H248" i="82" s="1"/>
  <c r="J249" i="82"/>
  <c r="J248" i="82" s="1"/>
  <c r="I249" i="82"/>
  <c r="I248" i="82" s="1"/>
  <c r="H82" i="82"/>
  <c r="H80" i="82" s="1"/>
  <c r="J82" i="82"/>
  <c r="I82" i="82"/>
  <c r="J107" i="81"/>
  <c r="J106" i="81" s="1"/>
  <c r="I107" i="81"/>
  <c r="I106" i="81" s="1"/>
  <c r="H107" i="81"/>
  <c r="H106" i="81" s="1"/>
  <c r="H180" i="82"/>
  <c r="J180" i="82"/>
  <c r="J179" i="82" s="1"/>
  <c r="I180" i="82"/>
  <c r="I179" i="82" s="1"/>
  <c r="J232" i="81"/>
  <c r="J231" i="81" s="1"/>
  <c r="I232" i="81"/>
  <c r="I231" i="81" s="1"/>
  <c r="H232" i="81"/>
  <c r="H231" i="81" s="1"/>
  <c r="J39" i="81"/>
  <c r="J39" i="66" s="1"/>
  <c r="I39" i="81"/>
  <c r="I39" i="66" s="1"/>
  <c r="H39" i="81"/>
  <c r="H39" i="66" s="1"/>
  <c r="J25" i="81"/>
  <c r="J24" i="81" s="1"/>
  <c r="I25" i="81"/>
  <c r="I24" i="81" s="1"/>
  <c r="H25" i="81"/>
  <c r="H24" i="81" s="1"/>
  <c r="J190" i="84"/>
  <c r="I190" i="84"/>
  <c r="H190" i="84"/>
  <c r="J248" i="84"/>
  <c r="I248" i="84"/>
  <c r="H248" i="84"/>
  <c r="J81" i="84"/>
  <c r="I81" i="84"/>
  <c r="I78" i="66" s="1"/>
  <c r="H81" i="84"/>
  <c r="H79" i="84" s="1"/>
  <c r="J137" i="81"/>
  <c r="I137" i="81"/>
  <c r="I135" i="81" s="1"/>
  <c r="H137" i="81"/>
  <c r="H135" i="81" s="1"/>
  <c r="J187" i="81"/>
  <c r="J186" i="81" s="1"/>
  <c r="I187" i="81"/>
  <c r="I186" i="81" s="1"/>
  <c r="H187" i="81"/>
  <c r="H186" i="81" s="1"/>
  <c r="H125" i="82"/>
  <c r="H121" i="66" s="1"/>
  <c r="J125" i="82"/>
  <c r="J124" i="82" s="1"/>
  <c r="I125" i="82"/>
  <c r="I124" i="82" s="1"/>
  <c r="G148" i="81"/>
  <c r="J148" i="81"/>
  <c r="J147" i="81" s="1"/>
  <c r="I148" i="81"/>
  <c r="H148" i="81"/>
  <c r="G185" i="66"/>
  <c r="G142" i="66"/>
  <c r="G28" i="66"/>
  <c r="G12" i="66"/>
  <c r="G211" i="66"/>
  <c r="G203" i="66"/>
  <c r="G188" i="66"/>
  <c r="G180" i="66"/>
  <c r="G140" i="66"/>
  <c r="G26" i="66"/>
  <c r="G18" i="66"/>
  <c r="G10" i="66"/>
  <c r="F117" i="81"/>
  <c r="F95" i="81"/>
  <c r="G146" i="66"/>
  <c r="G127" i="66"/>
  <c r="G116" i="66"/>
  <c r="G104" i="66"/>
  <c r="G96" i="66"/>
  <c r="G88" i="66"/>
  <c r="G48" i="66"/>
  <c r="G17" i="66"/>
  <c r="G9" i="66"/>
  <c r="G242" i="66"/>
  <c r="G213" i="66"/>
  <c r="H141" i="82"/>
  <c r="J141" i="82"/>
  <c r="I141" i="82"/>
  <c r="I137" i="66" s="1"/>
  <c r="H115" i="82"/>
  <c r="J115" i="82"/>
  <c r="J111" i="66" s="1"/>
  <c r="I115" i="82"/>
  <c r="H111" i="82"/>
  <c r="J111" i="82"/>
  <c r="I111" i="82"/>
  <c r="H75" i="82"/>
  <c r="J75" i="82"/>
  <c r="I75" i="82"/>
  <c r="H238" i="66"/>
  <c r="H219" i="66"/>
  <c r="I217" i="84"/>
  <c r="I215" i="66"/>
  <c r="J196" i="66"/>
  <c r="I155" i="66"/>
  <c r="J144" i="66"/>
  <c r="H138" i="84"/>
  <c r="H136" i="66"/>
  <c r="J105" i="66"/>
  <c r="H60" i="66"/>
  <c r="I55" i="66"/>
  <c r="I54" i="82"/>
  <c r="I24" i="82"/>
  <c r="I149" i="81"/>
  <c r="I151" i="66"/>
  <c r="I6" i="81"/>
  <c r="H84" i="81"/>
  <c r="J252" i="66"/>
  <c r="H209" i="66"/>
  <c r="I182" i="66"/>
  <c r="J52" i="66"/>
  <c r="H95" i="81"/>
  <c r="I253" i="66"/>
  <c r="J250" i="84"/>
  <c r="J249" i="66"/>
  <c r="H237" i="66"/>
  <c r="I222" i="66"/>
  <c r="H206" i="66"/>
  <c r="I200" i="84"/>
  <c r="I198" i="66"/>
  <c r="J195" i="66"/>
  <c r="I143" i="66"/>
  <c r="H127" i="66"/>
  <c r="I116" i="66"/>
  <c r="J104" i="66"/>
  <c r="H98" i="84"/>
  <c r="H96" i="66"/>
  <c r="I88" i="66"/>
  <c r="I63" i="66"/>
  <c r="J58" i="66"/>
  <c r="J33" i="84"/>
  <c r="I17" i="66"/>
  <c r="J13" i="66"/>
  <c r="J175" i="81"/>
  <c r="H217" i="66"/>
  <c r="J178" i="66"/>
  <c r="H111" i="66"/>
  <c r="I91" i="66"/>
  <c r="J83" i="66"/>
  <c r="H247" i="66"/>
  <c r="I243" i="66"/>
  <c r="J239" i="66"/>
  <c r="H231" i="66"/>
  <c r="I224" i="66"/>
  <c r="J220" i="66"/>
  <c r="H212" i="66"/>
  <c r="J204" i="66"/>
  <c r="J193" i="66"/>
  <c r="H185" i="66"/>
  <c r="I181" i="66"/>
  <c r="J177" i="66"/>
  <c r="H169" i="66"/>
  <c r="J152" i="66"/>
  <c r="H141" i="66"/>
  <c r="J133" i="66"/>
  <c r="H125" i="66"/>
  <c r="I123" i="84"/>
  <c r="I121" i="66"/>
  <c r="H102" i="66"/>
  <c r="I98" i="66"/>
  <c r="J94" i="66"/>
  <c r="H86" i="66"/>
  <c r="I82" i="66"/>
  <c r="H65" i="66"/>
  <c r="I61" i="66"/>
  <c r="H47" i="66"/>
  <c r="I36" i="66"/>
  <c r="J31" i="66"/>
  <c r="H23" i="66"/>
  <c r="I19" i="66"/>
  <c r="J15" i="66"/>
  <c r="I218" i="82"/>
  <c r="H37" i="81"/>
  <c r="H38" i="66"/>
  <c r="I80" i="82"/>
  <c r="J244" i="81"/>
  <c r="H221" i="66"/>
  <c r="I213" i="66"/>
  <c r="J205" i="66"/>
  <c r="H190" i="66"/>
  <c r="I174" i="66"/>
  <c r="J170" i="66"/>
  <c r="H134" i="66"/>
  <c r="I126" i="66"/>
  <c r="J122" i="66"/>
  <c r="H115" i="66"/>
  <c r="I103" i="66"/>
  <c r="J99" i="66"/>
  <c r="H48" i="66"/>
  <c r="I28" i="66"/>
  <c r="J99" i="82"/>
  <c r="I227" i="81"/>
  <c r="J146" i="66"/>
  <c r="H112" i="82"/>
  <c r="J112" i="82"/>
  <c r="I112" i="82"/>
  <c r="H7" i="82"/>
  <c r="H6" i="82" s="1"/>
  <c r="J7" i="82"/>
  <c r="J6" i="82" s="1"/>
  <c r="J5" i="82" s="1"/>
  <c r="I7" i="82"/>
  <c r="I6" i="82" s="1"/>
  <c r="I5" i="82" s="1"/>
  <c r="J80" i="81"/>
  <c r="J79" i="81" s="1"/>
  <c r="I80" i="81"/>
  <c r="I79" i="81" s="1"/>
  <c r="H80" i="81"/>
  <c r="H79" i="81" s="1"/>
  <c r="J34" i="81"/>
  <c r="J33" i="81" s="1"/>
  <c r="I34" i="81"/>
  <c r="I33" i="81" s="1"/>
  <c r="H34" i="81"/>
  <c r="H33" i="81" s="1"/>
  <c r="J166" i="84"/>
  <c r="I166" i="84"/>
  <c r="H166" i="84"/>
  <c r="G69" i="66"/>
  <c r="G230" i="66"/>
  <c r="H142" i="82"/>
  <c r="H138" i="66" s="1"/>
  <c r="H135" i="66" s="1"/>
  <c r="J142" i="82"/>
  <c r="I142" i="82"/>
  <c r="H78" i="82"/>
  <c r="J78" i="82"/>
  <c r="J74" i="66" s="1"/>
  <c r="I78" i="82"/>
  <c r="I74" i="66" s="1"/>
  <c r="H243" i="82"/>
  <c r="J243" i="82"/>
  <c r="I243" i="82"/>
  <c r="I240" i="66" s="1"/>
  <c r="J217" i="84"/>
  <c r="J215" i="66"/>
  <c r="I84" i="81"/>
  <c r="J222" i="66"/>
  <c r="H210" i="66"/>
  <c r="J200" i="84"/>
  <c r="J198" i="66"/>
  <c r="H191" i="66"/>
  <c r="I98" i="84"/>
  <c r="I96" i="66"/>
  <c r="I247" i="66"/>
  <c r="H235" i="66"/>
  <c r="I231" i="66"/>
  <c r="I38" i="66"/>
  <c r="J174" i="66"/>
  <c r="H62" i="66"/>
  <c r="J28" i="66"/>
  <c r="J249" i="81"/>
  <c r="J250" i="66" s="1"/>
  <c r="I249" i="81"/>
  <c r="I247" i="81" s="1"/>
  <c r="H249" i="81"/>
  <c r="H247" i="81" s="1"/>
  <c r="J46" i="81"/>
  <c r="J45" i="81" s="1"/>
  <c r="I46" i="81"/>
  <c r="I45" i="81" s="1"/>
  <c r="H46" i="81"/>
  <c r="H45" i="81" s="1"/>
  <c r="H143" i="82"/>
  <c r="H139" i="66" s="1"/>
  <c r="J143" i="82"/>
  <c r="J139" i="66" s="1"/>
  <c r="I143" i="82"/>
  <c r="T255" i="81"/>
  <c r="J205" i="84"/>
  <c r="I205" i="84"/>
  <c r="I203" i="84" s="1"/>
  <c r="H205" i="84"/>
  <c r="H203" i="84" s="1"/>
  <c r="G244" i="66"/>
  <c r="G189" i="66"/>
  <c r="G181" i="66"/>
  <c r="G173" i="66"/>
  <c r="G138" i="66"/>
  <c r="G135" i="66" s="1"/>
  <c r="G130" i="66"/>
  <c r="G122" i="66"/>
  <c r="J43" i="84"/>
  <c r="J43" i="66" s="1"/>
  <c r="I43" i="84"/>
  <c r="I43" i="66" s="1"/>
  <c r="H43" i="84"/>
  <c r="H43" i="66" s="1"/>
  <c r="G243" i="82"/>
  <c r="G240" i="66" s="1"/>
  <c r="G207" i="66"/>
  <c r="G192" i="66"/>
  <c r="G184" i="66"/>
  <c r="F98" i="84"/>
  <c r="G31" i="66"/>
  <c r="G23" i="66"/>
  <c r="G15" i="66"/>
  <c r="J7" i="84"/>
  <c r="I7" i="84"/>
  <c r="H7" i="84"/>
  <c r="F142" i="82"/>
  <c r="F78" i="82"/>
  <c r="F74" i="82" s="1"/>
  <c r="G195" i="66"/>
  <c r="G144" i="66"/>
  <c r="G136" i="66"/>
  <c r="G81" i="66"/>
  <c r="G30" i="66"/>
  <c r="G151" i="66"/>
  <c r="G143" i="66"/>
  <c r="G131" i="66"/>
  <c r="G123" i="66"/>
  <c r="G112" i="66"/>
  <c r="G100" i="66"/>
  <c r="G92" i="66"/>
  <c r="G72" i="66"/>
  <c r="G64" i="66"/>
  <c r="G52" i="66"/>
  <c r="G50" i="66" s="1"/>
  <c r="J44" i="84"/>
  <c r="J44" i="66" s="1"/>
  <c r="I44" i="84"/>
  <c r="I44" i="66" s="1"/>
  <c r="H44" i="84"/>
  <c r="H44" i="66" s="1"/>
  <c r="G13" i="66"/>
  <c r="H244" i="82"/>
  <c r="H241" i="66" s="1"/>
  <c r="J244" i="82"/>
  <c r="I244" i="82"/>
  <c r="I241" i="66" s="1"/>
  <c r="H117" i="82"/>
  <c r="H113" i="66" s="1"/>
  <c r="J117" i="82"/>
  <c r="I117" i="82"/>
  <c r="I113" i="66" s="1"/>
  <c r="H113" i="82"/>
  <c r="H109" i="66" s="1"/>
  <c r="J113" i="82"/>
  <c r="J109" i="66" s="1"/>
  <c r="I113" i="82"/>
  <c r="I109" i="66" s="1"/>
  <c r="J77" i="82"/>
  <c r="J73" i="66" s="1"/>
  <c r="I77" i="82"/>
  <c r="I73" i="66" s="1"/>
  <c r="H250" i="66"/>
  <c r="H230" i="66"/>
  <c r="H211" i="66"/>
  <c r="I207" i="66"/>
  <c r="I192" i="66"/>
  <c r="J188" i="66"/>
  <c r="I172" i="66"/>
  <c r="J168" i="66"/>
  <c r="J138" i="84"/>
  <c r="J136" i="66"/>
  <c r="H128" i="66"/>
  <c r="I124" i="66"/>
  <c r="J113" i="66"/>
  <c r="I101" i="66"/>
  <c r="J97" i="66"/>
  <c r="I81" i="66"/>
  <c r="J79" i="84"/>
  <c r="J60" i="66"/>
  <c r="H30" i="66"/>
  <c r="J201" i="82"/>
  <c r="I120" i="81"/>
  <c r="J50" i="81"/>
  <c r="J84" i="81"/>
  <c r="H252" i="66"/>
  <c r="J209" i="66"/>
  <c r="H130" i="66"/>
  <c r="I107" i="66"/>
  <c r="J87" i="66"/>
  <c r="I12" i="66"/>
  <c r="J95" i="81"/>
  <c r="H250" i="84"/>
  <c r="H249" i="66"/>
  <c r="J237" i="66"/>
  <c r="H218" i="66"/>
  <c r="H195" i="66"/>
  <c r="I191" i="66"/>
  <c r="H171" i="66"/>
  <c r="I167" i="66"/>
  <c r="J98" i="84"/>
  <c r="J96" i="66"/>
  <c r="J92" i="66"/>
  <c r="H33" i="84"/>
  <c r="H13" i="66"/>
  <c r="J168" i="82"/>
  <c r="I33" i="82"/>
  <c r="I32" i="82" s="1"/>
  <c r="H175" i="81"/>
  <c r="I236" i="66"/>
  <c r="J217" i="66"/>
  <c r="H178" i="66"/>
  <c r="I138" i="66"/>
  <c r="I135" i="66" s="1"/>
  <c r="H83" i="66"/>
  <c r="I16" i="66"/>
  <c r="J247" i="66"/>
  <c r="H239" i="66"/>
  <c r="I235" i="66"/>
  <c r="J231" i="66"/>
  <c r="H220" i="66"/>
  <c r="H204" i="66"/>
  <c r="H193" i="66"/>
  <c r="I189" i="66"/>
  <c r="J185" i="66"/>
  <c r="H177" i="66"/>
  <c r="I173" i="66"/>
  <c r="J169" i="66"/>
  <c r="I145" i="66"/>
  <c r="J141" i="66"/>
  <c r="H133" i="66"/>
  <c r="I129" i="66"/>
  <c r="J125" i="66"/>
  <c r="J102" i="66"/>
  <c r="H94" i="66"/>
  <c r="I90" i="66"/>
  <c r="J86" i="66"/>
  <c r="I69" i="66"/>
  <c r="J65" i="66"/>
  <c r="I53" i="84"/>
  <c r="I51" i="66"/>
  <c r="J47" i="66"/>
  <c r="H31" i="66"/>
  <c r="I27" i="66"/>
  <c r="J23" i="66"/>
  <c r="H15" i="66"/>
  <c r="I11" i="66"/>
  <c r="H117" i="81"/>
  <c r="J38" i="66"/>
  <c r="J37" i="66" s="1"/>
  <c r="H244" i="81"/>
  <c r="I244" i="66"/>
  <c r="J221" i="66"/>
  <c r="H205" i="66"/>
  <c r="I194" i="66"/>
  <c r="J190" i="66"/>
  <c r="H170" i="66"/>
  <c r="I142" i="66"/>
  <c r="J134" i="66"/>
  <c r="H122" i="66"/>
  <c r="I119" i="66"/>
  <c r="J115" i="66"/>
  <c r="H99" i="66"/>
  <c r="I62" i="66"/>
  <c r="J48" i="66"/>
  <c r="I70" i="81"/>
  <c r="H146" i="66"/>
  <c r="J165" i="81"/>
  <c r="J164" i="81" s="1"/>
  <c r="I165" i="81"/>
  <c r="I164" i="81" s="1"/>
  <c r="H165" i="81"/>
  <c r="H164" i="81" s="1"/>
  <c r="H191" i="82"/>
  <c r="J191" i="82"/>
  <c r="J190" i="82" s="1"/>
  <c r="I191" i="82"/>
  <c r="I190" i="82" s="1"/>
  <c r="J216" i="81"/>
  <c r="J214" i="81" s="1"/>
  <c r="I216" i="81"/>
  <c r="I216" i="66" s="1"/>
  <c r="H216" i="81"/>
  <c r="H216" i="66" s="1"/>
  <c r="J21" i="81"/>
  <c r="J20" i="81" s="1"/>
  <c r="I21" i="81"/>
  <c r="I20" i="81" s="1"/>
  <c r="H21" i="81"/>
  <c r="H20" i="81" s="1"/>
  <c r="J121" i="84"/>
  <c r="I121" i="84"/>
  <c r="H121" i="84"/>
  <c r="J169" i="84"/>
  <c r="J166" i="66" s="1"/>
  <c r="I169" i="84"/>
  <c r="I166" i="66" s="1"/>
  <c r="H169" i="84"/>
  <c r="H166" i="66" s="1"/>
  <c r="J83" i="84"/>
  <c r="I83" i="84"/>
  <c r="H83" i="84"/>
  <c r="J60" i="84"/>
  <c r="J57" i="66" s="1"/>
  <c r="I60" i="84"/>
  <c r="I57" i="66" s="1"/>
  <c r="H60" i="84"/>
  <c r="H57" i="66" s="1"/>
  <c r="J179" i="84"/>
  <c r="I179" i="84"/>
  <c r="H179" i="84"/>
  <c r="J21" i="84"/>
  <c r="I21" i="84"/>
  <c r="H21" i="84"/>
  <c r="J159" i="84"/>
  <c r="J156" i="66" s="1"/>
  <c r="I159" i="84"/>
  <c r="I156" i="66" s="1"/>
  <c r="H159" i="84"/>
  <c r="H156" i="66" s="1"/>
  <c r="G90" i="66"/>
  <c r="G249" i="66"/>
  <c r="G231" i="66"/>
  <c r="G238" i="66"/>
  <c r="H116" i="82"/>
  <c r="H112" i="66" s="1"/>
  <c r="J116" i="82"/>
  <c r="J112" i="66" s="1"/>
  <c r="I116" i="82"/>
  <c r="H72" i="82"/>
  <c r="H70" i="82" s="1"/>
  <c r="J72" i="82"/>
  <c r="I72" i="82"/>
  <c r="I70" i="82" s="1"/>
  <c r="I138" i="84"/>
  <c r="I136" i="66"/>
  <c r="I60" i="66"/>
  <c r="J55" i="66"/>
  <c r="J56" i="84"/>
  <c r="H149" i="81"/>
  <c r="H151" i="66"/>
  <c r="J5" i="81"/>
  <c r="H240" i="66"/>
  <c r="I209" i="66"/>
  <c r="J203" i="84"/>
  <c r="I111" i="66"/>
  <c r="H16" i="66"/>
  <c r="J243" i="66"/>
  <c r="J181" i="66"/>
  <c r="J137" i="66"/>
  <c r="J123" i="84"/>
  <c r="J121" i="66"/>
  <c r="H53" i="84"/>
  <c r="H51" i="66"/>
  <c r="H50" i="66" s="1"/>
  <c r="J80" i="82"/>
  <c r="J213" i="66"/>
  <c r="J103" i="66"/>
  <c r="J70" i="82"/>
  <c r="H167" i="82"/>
  <c r="J167" i="82"/>
  <c r="I167" i="82"/>
  <c r="H154" i="82"/>
  <c r="J154" i="82"/>
  <c r="J153" i="82" s="1"/>
  <c r="J151" i="82" s="1"/>
  <c r="I154" i="82"/>
  <c r="I153" i="82" s="1"/>
  <c r="I151" i="82" s="1"/>
  <c r="H84" i="82"/>
  <c r="H83" i="82" s="1"/>
  <c r="J84" i="82"/>
  <c r="J83" i="82" s="1"/>
  <c r="I84" i="82"/>
  <c r="I83" i="82" s="1"/>
  <c r="H236" i="82"/>
  <c r="J236" i="82"/>
  <c r="J235" i="82" s="1"/>
  <c r="I236" i="82"/>
  <c r="I235" i="82" s="1"/>
  <c r="J111" i="84"/>
  <c r="J108" i="66" s="1"/>
  <c r="I111" i="84"/>
  <c r="H111" i="84"/>
  <c r="H108" i="66" s="1"/>
  <c r="J231" i="84"/>
  <c r="I231" i="84"/>
  <c r="H231" i="84"/>
  <c r="J74" i="84"/>
  <c r="I74" i="84"/>
  <c r="H74" i="84"/>
  <c r="N53" i="78"/>
  <c r="J68" i="81"/>
  <c r="J68" i="66" s="1"/>
  <c r="I68" i="81"/>
  <c r="I68" i="66" s="1"/>
  <c r="H68" i="81"/>
  <c r="H66" i="81" s="1"/>
  <c r="H59" i="81" s="1"/>
  <c r="H122" i="82"/>
  <c r="H121" i="82" s="1"/>
  <c r="J122" i="82"/>
  <c r="J121" i="82" s="1"/>
  <c r="I122" i="82"/>
  <c r="I121" i="82" s="1"/>
  <c r="J199" i="81"/>
  <c r="J199" i="66" s="1"/>
  <c r="I199" i="81"/>
  <c r="I199" i="66" s="1"/>
  <c r="H199" i="81"/>
  <c r="H197" i="81" s="1"/>
  <c r="J201" i="81"/>
  <c r="J200" i="81" s="1"/>
  <c r="I201" i="81"/>
  <c r="I200" i="81" s="1"/>
  <c r="H201" i="81"/>
  <c r="H200" i="81" s="1"/>
  <c r="J41" i="81"/>
  <c r="I41" i="81"/>
  <c r="H41" i="81"/>
  <c r="J77" i="81"/>
  <c r="J76" i="81" s="1"/>
  <c r="I77" i="81"/>
  <c r="I76" i="81" s="1"/>
  <c r="H77" i="81"/>
  <c r="H76" i="81" s="1"/>
  <c r="J151" i="84"/>
  <c r="I151" i="84"/>
  <c r="H151" i="84"/>
  <c r="J70" i="84"/>
  <c r="I70" i="84"/>
  <c r="H70" i="84"/>
  <c r="J88" i="84"/>
  <c r="I88" i="84"/>
  <c r="H88" i="84"/>
  <c r="J46" i="84"/>
  <c r="I46" i="84"/>
  <c r="H46" i="84"/>
  <c r="J235" i="84"/>
  <c r="I235" i="84"/>
  <c r="H235" i="84"/>
  <c r="J153" i="84"/>
  <c r="I153" i="84"/>
  <c r="H153" i="84"/>
  <c r="J8" i="84"/>
  <c r="J8" i="66" s="1"/>
  <c r="I8" i="84"/>
  <c r="I8" i="66" s="1"/>
  <c r="H8" i="84"/>
  <c r="H8" i="66" s="1"/>
  <c r="H89" i="82"/>
  <c r="J89" i="82"/>
  <c r="J88" i="82" s="1"/>
  <c r="I89" i="82"/>
  <c r="I88" i="82" s="1"/>
  <c r="H206" i="82"/>
  <c r="H204" i="82" s="1"/>
  <c r="J206" i="82"/>
  <c r="J204" i="82" s="1"/>
  <c r="I206" i="82"/>
  <c r="I204" i="82" s="1"/>
  <c r="H232" i="82"/>
  <c r="J232" i="82"/>
  <c r="J231" i="82" s="1"/>
  <c r="J230" i="82" s="1"/>
  <c r="I232" i="82"/>
  <c r="I231" i="82" s="1"/>
  <c r="H254" i="82"/>
  <c r="H251" i="66" s="1"/>
  <c r="J254" i="82"/>
  <c r="J251" i="82" s="1"/>
  <c r="I254" i="82"/>
  <c r="I251" i="82" s="1"/>
  <c r="H152" i="81"/>
  <c r="H152" i="66" s="1"/>
  <c r="I152" i="81"/>
  <c r="I152" i="66" s="1"/>
  <c r="G99" i="66"/>
  <c r="G87" i="66"/>
  <c r="G56" i="66"/>
  <c r="F243" i="82"/>
  <c r="G113" i="82"/>
  <c r="G109" i="66" s="1"/>
  <c r="G77" i="82"/>
  <c r="G73" i="66" s="1"/>
  <c r="G243" i="66"/>
  <c r="G236" i="66"/>
  <c r="G172" i="66"/>
  <c r="G145" i="66"/>
  <c r="G129" i="66"/>
  <c r="G114" i="66"/>
  <c r="G102" i="66"/>
  <c r="G94" i="66"/>
  <c r="G86" i="66"/>
  <c r="G74" i="66"/>
  <c r="J42" i="84"/>
  <c r="I42" i="84"/>
  <c r="H42" i="84"/>
  <c r="H42" i="66" s="1"/>
  <c r="G253" i="66"/>
  <c r="G235" i="66"/>
  <c r="G221" i="66"/>
  <c r="G210" i="66"/>
  <c r="G198" i="66"/>
  <c r="G183" i="66"/>
  <c r="G171" i="66"/>
  <c r="F138" i="84"/>
  <c r="G128" i="66"/>
  <c r="G113" i="66"/>
  <c r="G105" i="66"/>
  <c r="G97" i="66"/>
  <c r="G89" i="66"/>
  <c r="G65" i="66"/>
  <c r="G58" i="66"/>
  <c r="F111" i="82"/>
  <c r="G75" i="82"/>
  <c r="G252" i="66"/>
  <c r="G234" i="66"/>
  <c r="G224" i="66"/>
  <c r="G205" i="66"/>
  <c r="G194" i="66"/>
  <c r="G182" i="66"/>
  <c r="G174" i="66"/>
  <c r="J156" i="84"/>
  <c r="J153" i="66" s="1"/>
  <c r="I156" i="84"/>
  <c r="I153" i="66" s="1"/>
  <c r="H156" i="84"/>
  <c r="H153" i="66" s="1"/>
  <c r="J25" i="84"/>
  <c r="I25" i="84"/>
  <c r="H25" i="84"/>
  <c r="G244" i="82"/>
  <c r="G241" i="66" s="1"/>
  <c r="H118" i="82"/>
  <c r="H114" i="66" s="1"/>
  <c r="J118" i="82"/>
  <c r="J114" i="66" s="1"/>
  <c r="I118" i="82"/>
  <c r="H114" i="82"/>
  <c r="H110" i="66" s="1"/>
  <c r="J114" i="82"/>
  <c r="J110" i="66" s="1"/>
  <c r="I114" i="82"/>
  <c r="I110" i="66" s="1"/>
  <c r="H76" i="82"/>
  <c r="H72" i="66" s="1"/>
  <c r="J76" i="82"/>
  <c r="J72" i="66" s="1"/>
  <c r="I76" i="82"/>
  <c r="I72" i="66" s="1"/>
  <c r="H254" i="66"/>
  <c r="I250" i="66"/>
  <c r="J242" i="66"/>
  <c r="H217" i="84"/>
  <c r="H215" i="66"/>
  <c r="H199" i="66"/>
  <c r="I196" i="66"/>
  <c r="J192" i="66"/>
  <c r="H184" i="66"/>
  <c r="I180" i="66"/>
  <c r="J172" i="66"/>
  <c r="H132" i="66"/>
  <c r="I105" i="66"/>
  <c r="J101" i="66"/>
  <c r="H93" i="66"/>
  <c r="I89" i="66"/>
  <c r="J81" i="66"/>
  <c r="I30" i="66"/>
  <c r="J26" i="66"/>
  <c r="H18" i="66"/>
  <c r="I14" i="66"/>
  <c r="J10" i="66"/>
  <c r="J120" i="81"/>
  <c r="H6" i="81"/>
  <c r="H5" i="81" s="1"/>
  <c r="I252" i="66"/>
  <c r="J240" i="66"/>
  <c r="H182" i="66"/>
  <c r="I130" i="66"/>
  <c r="J107" i="66"/>
  <c r="H74" i="66"/>
  <c r="I52" i="66"/>
  <c r="J12" i="66"/>
  <c r="I214" i="81"/>
  <c r="H253" i="66"/>
  <c r="I250" i="84"/>
  <c r="I249" i="66"/>
  <c r="J241" i="66"/>
  <c r="H222" i="66"/>
  <c r="J210" i="66"/>
  <c r="H200" i="84"/>
  <c r="H198" i="66"/>
  <c r="J191" i="66"/>
  <c r="J167" i="66"/>
  <c r="I139" i="66"/>
  <c r="J131" i="66"/>
  <c r="H123" i="66"/>
  <c r="H116" i="66"/>
  <c r="I112" i="66"/>
  <c r="I104" i="66"/>
  <c r="J100" i="66"/>
  <c r="H88" i="66"/>
  <c r="H63" i="66"/>
  <c r="I58" i="66"/>
  <c r="I33" i="84"/>
  <c r="I13" i="66"/>
  <c r="J9" i="66"/>
  <c r="J33" i="82"/>
  <c r="I175" i="81"/>
  <c r="J135" i="81"/>
  <c r="J236" i="66"/>
  <c r="I178" i="66"/>
  <c r="J138" i="66"/>
  <c r="J135" i="66" s="1"/>
  <c r="H91" i="66"/>
  <c r="I83" i="66"/>
  <c r="J16" i="66"/>
  <c r="J251" i="66"/>
  <c r="H243" i="66"/>
  <c r="I239" i="66"/>
  <c r="J235" i="66"/>
  <c r="H224" i="66"/>
  <c r="I220" i="66"/>
  <c r="J216" i="66"/>
  <c r="I204" i="66"/>
  <c r="I193" i="66"/>
  <c r="J189" i="66"/>
  <c r="H181" i="66"/>
  <c r="I177" i="66"/>
  <c r="J173" i="66"/>
  <c r="H167" i="84"/>
  <c r="H165" i="66"/>
  <c r="J145" i="66"/>
  <c r="I133" i="66"/>
  <c r="J129" i="66"/>
  <c r="H123" i="84"/>
  <c r="I114" i="66"/>
  <c r="H98" i="66"/>
  <c r="I94" i="66"/>
  <c r="J90" i="66"/>
  <c r="H82" i="66"/>
  <c r="J69" i="66"/>
  <c r="H61" i="66"/>
  <c r="I56" i="66"/>
  <c r="J53" i="84"/>
  <c r="J51" i="66"/>
  <c r="H36" i="66"/>
  <c r="I31" i="66"/>
  <c r="J27" i="66"/>
  <c r="H19" i="66"/>
  <c r="I15" i="66"/>
  <c r="J11" i="66"/>
  <c r="I244" i="81"/>
  <c r="J244" i="66"/>
  <c r="H213" i="66"/>
  <c r="I205" i="66"/>
  <c r="J194" i="66"/>
  <c r="H174" i="66"/>
  <c r="I170" i="66"/>
  <c r="J142" i="66"/>
  <c r="H126" i="66"/>
  <c r="I122" i="66"/>
  <c r="J119" i="66"/>
  <c r="H103" i="66"/>
  <c r="I99" i="66"/>
  <c r="J62" i="66"/>
  <c r="H28" i="66"/>
  <c r="I99" i="82"/>
  <c r="H227" i="81"/>
  <c r="J70" i="81"/>
  <c r="I146" i="66"/>
  <c r="J247" i="81"/>
  <c r="F40" i="83"/>
  <c r="G154" i="81"/>
  <c r="G154" i="66" s="1"/>
  <c r="H154" i="81"/>
  <c r="H154" i="66" s="1"/>
  <c r="G155" i="81"/>
  <c r="G155" i="66" s="1"/>
  <c r="H155" i="81"/>
  <c r="H155" i="66" s="1"/>
  <c r="H190" i="82"/>
  <c r="G201" i="82"/>
  <c r="G33" i="82"/>
  <c r="H77" i="82"/>
  <c r="H73" i="66" s="1"/>
  <c r="F168" i="82"/>
  <c r="F70" i="82"/>
  <c r="H218" i="82"/>
  <c r="H45" i="82"/>
  <c r="H153" i="82"/>
  <c r="H235" i="82"/>
  <c r="H179" i="82"/>
  <c r="H88" i="82"/>
  <c r="H231" i="82"/>
  <c r="G54" i="82"/>
  <c r="G20" i="82"/>
  <c r="F99" i="82"/>
  <c r="O172" i="79"/>
  <c r="O24" i="79"/>
  <c r="O162" i="79"/>
  <c r="N240" i="79"/>
  <c r="W59" i="79"/>
  <c r="O90" i="79"/>
  <c r="O101" i="79"/>
  <c r="O20" i="79"/>
  <c r="O40" i="79"/>
  <c r="O85" i="79"/>
  <c r="N32" i="79"/>
  <c r="N278" i="79" s="1"/>
  <c r="O141" i="79"/>
  <c r="O53" i="81"/>
  <c r="V59" i="79"/>
  <c r="G24" i="82"/>
  <c r="G227" i="81"/>
  <c r="F191" i="82"/>
  <c r="G191" i="82"/>
  <c r="F216" i="81"/>
  <c r="F214" i="81" s="1"/>
  <c r="G216" i="81"/>
  <c r="G216" i="66" s="1"/>
  <c r="F83" i="84"/>
  <c r="F82" i="84" s="1"/>
  <c r="G83" i="84"/>
  <c r="G53" i="84"/>
  <c r="G200" i="84"/>
  <c r="F46" i="82"/>
  <c r="G46" i="82"/>
  <c r="F68" i="81"/>
  <c r="F66" i="81" s="1"/>
  <c r="G68" i="81"/>
  <c r="G68" i="66" s="1"/>
  <c r="F122" i="82"/>
  <c r="F121" i="82" s="1"/>
  <c r="G122" i="82"/>
  <c r="F199" i="81"/>
  <c r="F197" i="81" s="1"/>
  <c r="G199" i="81"/>
  <c r="G197" i="81" s="1"/>
  <c r="S255" i="81"/>
  <c r="F143" i="82"/>
  <c r="G143" i="82"/>
  <c r="G139" i="66" s="1"/>
  <c r="F111" i="84"/>
  <c r="F109" i="84" s="1"/>
  <c r="G111" i="84"/>
  <c r="F231" i="84"/>
  <c r="F230" i="84" s="1"/>
  <c r="G231" i="84"/>
  <c r="F74" i="84"/>
  <c r="F73" i="84" s="1"/>
  <c r="G74" i="84"/>
  <c r="G71" i="66" s="1"/>
  <c r="F179" i="84"/>
  <c r="F178" i="84" s="1"/>
  <c r="G179" i="84"/>
  <c r="F205" i="84"/>
  <c r="F203" i="84" s="1"/>
  <c r="G205" i="84"/>
  <c r="V32" i="81"/>
  <c r="G175" i="81"/>
  <c r="G123" i="84"/>
  <c r="G99" i="82"/>
  <c r="G70" i="81"/>
  <c r="G70" i="82"/>
  <c r="G6" i="81"/>
  <c r="F156" i="84"/>
  <c r="G156" i="84"/>
  <c r="G153" i="66" s="1"/>
  <c r="F44" i="84"/>
  <c r="G44" i="84"/>
  <c r="G44" i="66" s="1"/>
  <c r="G244" i="81"/>
  <c r="F84" i="82"/>
  <c r="F83" i="82" s="1"/>
  <c r="G84" i="82"/>
  <c r="F236" i="82"/>
  <c r="G236" i="82"/>
  <c r="F21" i="81"/>
  <c r="F20" i="81" s="1"/>
  <c r="F5" i="81" s="1"/>
  <c r="G21" i="81"/>
  <c r="G20" i="81" s="1"/>
  <c r="F34" i="81"/>
  <c r="F33" i="81" s="1"/>
  <c r="G34" i="81"/>
  <c r="G33" i="81" s="1"/>
  <c r="F166" i="84"/>
  <c r="G166" i="84"/>
  <c r="F60" i="84"/>
  <c r="F57" i="66" s="1"/>
  <c r="G60" i="84"/>
  <c r="G57" i="66" s="1"/>
  <c r="F159" i="84"/>
  <c r="G159" i="84"/>
  <c r="G156" i="66" s="1"/>
  <c r="G120" i="81"/>
  <c r="G95" i="81"/>
  <c r="F222" i="82"/>
  <c r="F218" i="82" s="1"/>
  <c r="G222" i="82"/>
  <c r="G218" i="66" s="1"/>
  <c r="F55" i="81"/>
  <c r="F53" i="81" s="1"/>
  <c r="G55" i="81"/>
  <c r="G53" i="81" s="1"/>
  <c r="F249" i="82"/>
  <c r="F248" i="82" s="1"/>
  <c r="G249" i="82"/>
  <c r="F82" i="82"/>
  <c r="F80" i="82" s="1"/>
  <c r="G82" i="82"/>
  <c r="G80" i="82" s="1"/>
  <c r="F107" i="81"/>
  <c r="F106" i="81" s="1"/>
  <c r="G107" i="81"/>
  <c r="G106" i="81" s="1"/>
  <c r="F201" i="81"/>
  <c r="F200" i="81" s="1"/>
  <c r="G201" i="81"/>
  <c r="G200" i="81" s="1"/>
  <c r="F41" i="81"/>
  <c r="G41" i="81"/>
  <c r="G41" i="66" s="1"/>
  <c r="F77" i="81"/>
  <c r="F76" i="81" s="1"/>
  <c r="G77" i="81"/>
  <c r="G76" i="81" s="1"/>
  <c r="F151" i="84"/>
  <c r="G151" i="84"/>
  <c r="F70" i="84"/>
  <c r="F69" i="84" s="1"/>
  <c r="G70" i="84"/>
  <c r="G67" i="66" s="1"/>
  <c r="F88" i="84"/>
  <c r="F87" i="84" s="1"/>
  <c r="G88" i="84"/>
  <c r="F46" i="84"/>
  <c r="F45" i="84" s="1"/>
  <c r="G46" i="84"/>
  <c r="O45" i="79"/>
  <c r="F8" i="84"/>
  <c r="F8" i="66" s="1"/>
  <c r="G8" i="84"/>
  <c r="G8" i="66" s="1"/>
  <c r="P225" i="81"/>
  <c r="V225" i="81" s="1"/>
  <c r="V226" i="81"/>
  <c r="F54" i="82"/>
  <c r="F43" i="84"/>
  <c r="G43" i="84"/>
  <c r="G43" i="66" s="1"/>
  <c r="G84" i="81"/>
  <c r="F42" i="84"/>
  <c r="G42" i="84"/>
  <c r="G42" i="66" s="1"/>
  <c r="F7" i="84"/>
  <c r="F6" i="84" s="1"/>
  <c r="G7" i="84"/>
  <c r="F70" i="81"/>
  <c r="G250" i="84"/>
  <c r="G74" i="82"/>
  <c r="G149" i="81"/>
  <c r="G98" i="84"/>
  <c r="G33" i="84"/>
  <c r="F244" i="81"/>
  <c r="F154" i="82"/>
  <c r="F153" i="82" s="1"/>
  <c r="F151" i="82" s="1"/>
  <c r="G154" i="82"/>
  <c r="F249" i="81"/>
  <c r="F247" i="81" s="1"/>
  <c r="G249" i="81"/>
  <c r="G250" i="66" s="1"/>
  <c r="F46" i="81"/>
  <c r="F45" i="81" s="1"/>
  <c r="G46" i="81"/>
  <c r="G45" i="81" s="1"/>
  <c r="F121" i="84"/>
  <c r="F120" i="84" s="1"/>
  <c r="G121" i="84"/>
  <c r="G118" i="66" s="1"/>
  <c r="F169" i="84"/>
  <c r="F167" i="84" s="1"/>
  <c r="G169" i="84"/>
  <c r="G166" i="66" s="1"/>
  <c r="F81" i="84"/>
  <c r="F79" i="84" s="1"/>
  <c r="G81" i="84"/>
  <c r="G78" i="66" s="1"/>
  <c r="F21" i="84"/>
  <c r="F20" i="84" s="1"/>
  <c r="G21" i="84"/>
  <c r="G21" i="66" s="1"/>
  <c r="F137" i="81"/>
  <c r="F137" i="66" s="1"/>
  <c r="G137" i="81"/>
  <c r="G135" i="81" s="1"/>
  <c r="F187" i="81"/>
  <c r="F186" i="81" s="1"/>
  <c r="G187" i="81"/>
  <c r="G186" i="81" s="1"/>
  <c r="F125" i="82"/>
  <c r="F124" i="82" s="1"/>
  <c r="G125" i="82"/>
  <c r="G121" i="66" s="1"/>
  <c r="V147" i="81"/>
  <c r="G217" i="84"/>
  <c r="G168" i="82"/>
  <c r="F167" i="82"/>
  <c r="G167" i="82"/>
  <c r="F112" i="82"/>
  <c r="G112" i="82"/>
  <c r="F64" i="82"/>
  <c r="G64" i="82"/>
  <c r="G60" i="66" s="1"/>
  <c r="F165" i="81"/>
  <c r="F164" i="81" s="1"/>
  <c r="G165" i="81"/>
  <c r="G164" i="81" s="1"/>
  <c r="F7" i="82"/>
  <c r="F6" i="82" s="1"/>
  <c r="G7" i="82"/>
  <c r="F157" i="81"/>
  <c r="F80" i="81"/>
  <c r="F79" i="81" s="1"/>
  <c r="G80" i="81"/>
  <c r="G79" i="81" s="1"/>
  <c r="M5" i="81"/>
  <c r="O5" i="81" s="1"/>
  <c r="F180" i="82"/>
  <c r="F179" i="82" s="1"/>
  <c r="G180" i="82"/>
  <c r="F232" i="81"/>
  <c r="F231" i="81" s="1"/>
  <c r="G232" i="81"/>
  <c r="G231" i="81" s="1"/>
  <c r="G226" i="81" s="1"/>
  <c r="F39" i="81"/>
  <c r="G39" i="81"/>
  <c r="G39" i="66" s="1"/>
  <c r="G37" i="66" s="1"/>
  <c r="F25" i="81"/>
  <c r="F24" i="81" s="1"/>
  <c r="G25" i="81"/>
  <c r="G24" i="81" s="1"/>
  <c r="F190" i="84"/>
  <c r="F189" i="84" s="1"/>
  <c r="G190" i="84"/>
  <c r="F248" i="84"/>
  <c r="F247" i="84" s="1"/>
  <c r="G248" i="84"/>
  <c r="G246" i="66" s="1"/>
  <c r="F235" i="84"/>
  <c r="F234" i="84" s="1"/>
  <c r="G235" i="84"/>
  <c r="F153" i="84"/>
  <c r="F152" i="84" s="1"/>
  <c r="G153" i="84"/>
  <c r="V75" i="81"/>
  <c r="V162" i="81"/>
  <c r="F89" i="82"/>
  <c r="F88" i="82" s="1"/>
  <c r="G89" i="82"/>
  <c r="F206" i="82"/>
  <c r="G206" i="82"/>
  <c r="F232" i="82"/>
  <c r="F231" i="82" s="1"/>
  <c r="G232" i="82"/>
  <c r="F254" i="82"/>
  <c r="G254" i="82"/>
  <c r="G251" i="66" s="1"/>
  <c r="F152" i="81"/>
  <c r="G152" i="81"/>
  <c r="G152" i="66" s="1"/>
  <c r="G214" i="81"/>
  <c r="V59" i="81"/>
  <c r="F250" i="84"/>
  <c r="G138" i="84"/>
  <c r="G117" i="81"/>
  <c r="F25" i="84"/>
  <c r="F24" i="84" s="1"/>
  <c r="G25" i="84"/>
  <c r="O110" i="78"/>
  <c r="O191" i="78"/>
  <c r="P197" i="66"/>
  <c r="V197" i="66" s="1"/>
  <c r="P175" i="66"/>
  <c r="V175" i="66" s="1"/>
  <c r="V214" i="66"/>
  <c r="M214" i="66" s="1"/>
  <c r="M162" i="66" s="1"/>
  <c r="P200" i="66"/>
  <c r="V200" i="66" s="1"/>
  <c r="P186" i="66"/>
  <c r="V186" i="66" s="1"/>
  <c r="P164" i="66"/>
  <c r="V164" i="66" s="1"/>
  <c r="P245" i="66"/>
  <c r="V245" i="66" s="1"/>
  <c r="P228" i="66"/>
  <c r="V228" i="66" s="1"/>
  <c r="O13" i="78"/>
  <c r="O282" i="78"/>
  <c r="P232" i="66"/>
  <c r="V232" i="66" s="1"/>
  <c r="P248" i="66"/>
  <c r="V248" i="66" s="1"/>
  <c r="P95" i="66"/>
  <c r="V95" i="66" s="1"/>
  <c r="P117" i="66"/>
  <c r="V117" i="66" s="1"/>
  <c r="P76" i="66"/>
  <c r="V76" i="66" s="1"/>
  <c r="P84" i="66"/>
  <c r="V84" i="66" s="1"/>
  <c r="P120" i="66"/>
  <c r="V120" i="66" s="1"/>
  <c r="R60" i="83"/>
  <c r="M60" i="83" s="1"/>
  <c r="O60" i="83" s="1"/>
  <c r="R229" i="79"/>
  <c r="O234" i="80"/>
  <c r="O247" i="80"/>
  <c r="O57" i="82"/>
  <c r="O149" i="81"/>
  <c r="F37" i="81"/>
  <c r="F235" i="82"/>
  <c r="F204" i="82"/>
  <c r="F251" i="82"/>
  <c r="F45" i="82"/>
  <c r="F190" i="82"/>
  <c r="F187" i="66"/>
  <c r="O126" i="79"/>
  <c r="O123" i="79"/>
  <c r="O82" i="79"/>
  <c r="O37" i="82"/>
  <c r="O267" i="79"/>
  <c r="O246" i="79"/>
  <c r="O270" i="79"/>
  <c r="O201" i="79"/>
  <c r="O215" i="79"/>
  <c r="O212" i="79"/>
  <c r="X66" i="79"/>
  <c r="M66" i="79" s="1"/>
  <c r="O66" i="79" s="1"/>
  <c r="O147" i="81"/>
  <c r="F155" i="81"/>
  <c r="F154" i="81"/>
  <c r="F148" i="81"/>
  <c r="O152" i="84"/>
  <c r="O160" i="84"/>
  <c r="F162" i="84"/>
  <c r="F163" i="84"/>
  <c r="O155" i="78"/>
  <c r="O114" i="78"/>
  <c r="O119" i="78"/>
  <c r="O146" i="78"/>
  <c r="R157" i="83"/>
  <c r="M157" i="83" s="1"/>
  <c r="O157" i="83" s="1"/>
  <c r="R40" i="83"/>
  <c r="P40" i="83"/>
  <c r="F9" i="66"/>
  <c r="F215" i="66"/>
  <c r="O150" i="84"/>
  <c r="M202" i="78"/>
  <c r="N275" i="78"/>
  <c r="N227" i="66" s="1"/>
  <c r="O227" i="66" s="1"/>
  <c r="O208" i="78"/>
  <c r="O230" i="78"/>
  <c r="O238" i="78"/>
  <c r="O242" i="78"/>
  <c r="O270" i="78"/>
  <c r="O279" i="78"/>
  <c r="O283" i="78"/>
  <c r="O287" i="78"/>
  <c r="O291" i="78"/>
  <c r="O302" i="78"/>
  <c r="O203" i="78"/>
  <c r="O226" i="78"/>
  <c r="O234" i="78"/>
  <c r="O239" i="78"/>
  <c r="O243" i="78"/>
  <c r="O266" i="78"/>
  <c r="O278" i="78"/>
  <c r="O286" i="78"/>
  <c r="O290" i="78"/>
  <c r="O298" i="78"/>
  <c r="O7" i="78"/>
  <c r="O182" i="78"/>
  <c r="O156" i="78"/>
  <c r="AB255" i="81"/>
  <c r="Q255" i="81"/>
  <c r="O166" i="82"/>
  <c r="N259" i="82"/>
  <c r="O229" i="80"/>
  <c r="O164" i="79"/>
  <c r="R255" i="81"/>
  <c r="U255" i="81"/>
  <c r="X255" i="81"/>
  <c r="AA255" i="81"/>
  <c r="N255" i="81"/>
  <c r="W255" i="81"/>
  <c r="Y255" i="81"/>
  <c r="N258" i="84"/>
  <c r="O6" i="84"/>
  <c r="O5" i="84"/>
  <c r="Q269" i="83"/>
  <c r="N269" i="83"/>
  <c r="M280" i="78"/>
  <c r="M232" i="66" s="1"/>
  <c r="O232" i="66" s="1"/>
  <c r="O299" i="78"/>
  <c r="M296" i="78"/>
  <c r="M248" i="66" s="1"/>
  <c r="O248" i="66" s="1"/>
  <c r="O284" i="78"/>
  <c r="O288" i="78"/>
  <c r="O292" i="78"/>
  <c r="O300" i="78"/>
  <c r="M293" i="78"/>
  <c r="M245" i="66" s="1"/>
  <c r="O245" i="66" s="1"/>
  <c r="O294" i="78"/>
  <c r="O295" i="78"/>
  <c r="O303" i="78"/>
  <c r="M276" i="78"/>
  <c r="O277" i="78"/>
  <c r="O281" i="78"/>
  <c r="O285" i="78"/>
  <c r="O289" i="78"/>
  <c r="O297" i="78"/>
  <c r="O301" i="78"/>
  <c r="R256" i="66"/>
  <c r="N211" i="78"/>
  <c r="O214" i="78"/>
  <c r="O218" i="78"/>
  <c r="O222" i="78"/>
  <c r="O254" i="78"/>
  <c r="O258" i="78"/>
  <c r="O219" i="78"/>
  <c r="O223" i="78"/>
  <c r="O227" i="78"/>
  <c r="O231" i="78"/>
  <c r="O259" i="78"/>
  <c r="O267" i="78"/>
  <c r="M246" i="78"/>
  <c r="M197" i="66" s="1"/>
  <c r="O197" i="66" s="1"/>
  <c r="O212" i="78"/>
  <c r="O216" i="78"/>
  <c r="O220" i="78"/>
  <c r="O228" i="78"/>
  <c r="O232" i="78"/>
  <c r="O240" i="78"/>
  <c r="O244" i="78"/>
  <c r="O248" i="78"/>
  <c r="O252" i="78"/>
  <c r="O256" i="78"/>
  <c r="O260" i="78"/>
  <c r="O268" i="78"/>
  <c r="O272" i="78"/>
  <c r="M235" i="78"/>
  <c r="M186" i="66" s="1"/>
  <c r="O186" i="66" s="1"/>
  <c r="W256" i="66"/>
  <c r="AA256" i="66"/>
  <c r="O250" i="78"/>
  <c r="O262" i="78"/>
  <c r="M249" i="78"/>
  <c r="M200" i="66" s="1"/>
  <c r="O200" i="66" s="1"/>
  <c r="M263" i="78"/>
  <c r="O215" i="78"/>
  <c r="O255" i="78"/>
  <c r="O271" i="78"/>
  <c r="M224" i="78"/>
  <c r="M175" i="66" s="1"/>
  <c r="O175" i="66" s="1"/>
  <c r="M213" i="78"/>
  <c r="M164" i="66" s="1"/>
  <c r="O164" i="66" s="1"/>
  <c r="O217" i="78"/>
  <c r="O221" i="78"/>
  <c r="O225" i="78"/>
  <c r="O229" i="78"/>
  <c r="O233" i="78"/>
  <c r="O237" i="78"/>
  <c r="O241" i="78"/>
  <c r="O245" i="78"/>
  <c r="O253" i="78"/>
  <c r="O257" i="78"/>
  <c r="O261" i="78"/>
  <c r="O265" i="78"/>
  <c r="O269" i="78"/>
  <c r="O273" i="78"/>
  <c r="O194" i="78"/>
  <c r="O197" i="78"/>
  <c r="O190" i="78"/>
  <c r="O204" i="78"/>
  <c r="O198" i="78"/>
  <c r="M189" i="78"/>
  <c r="N187" i="78"/>
  <c r="O188" i="78"/>
  <c r="O192" i="78"/>
  <c r="O199" i="78"/>
  <c r="O92" i="78"/>
  <c r="O178" i="78"/>
  <c r="M157" i="78"/>
  <c r="M120" i="66" s="1"/>
  <c r="O120" i="66" s="1"/>
  <c r="M172" i="78"/>
  <c r="O172" i="78" s="1"/>
  <c r="O158" i="78"/>
  <c r="O162" i="78"/>
  <c r="O166" i="78"/>
  <c r="O170" i="78"/>
  <c r="O159" i="78"/>
  <c r="O163" i="78"/>
  <c r="O167" i="78"/>
  <c r="O171" i="78"/>
  <c r="O175" i="78"/>
  <c r="O179" i="78"/>
  <c r="M154" i="78"/>
  <c r="M117" i="66" s="1"/>
  <c r="O117" i="66" s="1"/>
  <c r="O160" i="78"/>
  <c r="O164" i="78"/>
  <c r="O168" i="78"/>
  <c r="O176" i="78"/>
  <c r="O180" i="78"/>
  <c r="O161" i="78"/>
  <c r="O165" i="78"/>
  <c r="O169" i="78"/>
  <c r="O173" i="78"/>
  <c r="O177" i="78"/>
  <c r="O181" i="78"/>
  <c r="O138" i="78"/>
  <c r="O142" i="78"/>
  <c r="O118" i="78"/>
  <c r="O150" i="78"/>
  <c r="O94" i="78"/>
  <c r="O111" i="78"/>
  <c r="O95" i="78"/>
  <c r="O120" i="78"/>
  <c r="O152" i="78"/>
  <c r="O89" i="78"/>
  <c r="O106" i="78"/>
  <c r="O115" i="78"/>
  <c r="O134" i="78"/>
  <c r="O147" i="78"/>
  <c r="O153" i="78"/>
  <c r="O144" i="78"/>
  <c r="O148" i="78"/>
  <c r="M143" i="78"/>
  <c r="O145" i="78"/>
  <c r="O149" i="78"/>
  <c r="M121" i="78"/>
  <c r="M84" i="66" s="1"/>
  <c r="O84" i="66" s="1"/>
  <c r="M132" i="78"/>
  <c r="M95" i="66" s="1"/>
  <c r="O95" i="66" s="1"/>
  <c r="O122" i="78"/>
  <c r="O126" i="78"/>
  <c r="O130" i="78"/>
  <c r="O123" i="78"/>
  <c r="O127" i="78"/>
  <c r="O131" i="78"/>
  <c r="O135" i="78"/>
  <c r="O139" i="78"/>
  <c r="M113" i="78"/>
  <c r="M76" i="66" s="1"/>
  <c r="O76" i="66" s="1"/>
  <c r="M116" i="78"/>
  <c r="N112" i="78"/>
  <c r="O124" i="78"/>
  <c r="O128" i="78"/>
  <c r="O136" i="78"/>
  <c r="O140" i="78"/>
  <c r="O117" i="78"/>
  <c r="O125" i="78"/>
  <c r="O129" i="78"/>
  <c r="O133" i="78"/>
  <c r="O137" i="78"/>
  <c r="O141" i="78"/>
  <c r="O102" i="78"/>
  <c r="M103" i="78"/>
  <c r="M66" i="66" s="1"/>
  <c r="O66" i="66" s="1"/>
  <c r="N96" i="78"/>
  <c r="M107" i="78"/>
  <c r="O100" i="78"/>
  <c r="O104" i="78"/>
  <c r="O108" i="78"/>
  <c r="O98" i="78"/>
  <c r="O99" i="78"/>
  <c r="O97" i="78"/>
  <c r="O101" i="78"/>
  <c r="O105" i="78"/>
  <c r="O109" i="78"/>
  <c r="M88" i="78"/>
  <c r="O93" i="78"/>
  <c r="M82" i="78"/>
  <c r="O83" i="78"/>
  <c r="O84" i="78"/>
  <c r="O74" i="78"/>
  <c r="O52" i="78"/>
  <c r="O65" i="78"/>
  <c r="M60" i="78"/>
  <c r="O64" i="78"/>
  <c r="O55" i="78"/>
  <c r="O56" i="78"/>
  <c r="O32" i="78"/>
  <c r="O25" i="78"/>
  <c r="O21" i="78"/>
  <c r="O37" i="78"/>
  <c r="M39" i="78"/>
  <c r="O34" i="78"/>
  <c r="O48" i="78"/>
  <c r="O35" i="78"/>
  <c r="M47" i="78"/>
  <c r="O17" i="78"/>
  <c r="O29" i="78"/>
  <c r="O36" i="78"/>
  <c r="O43" i="78"/>
  <c r="N38" i="78"/>
  <c r="O46" i="78"/>
  <c r="O22" i="78"/>
  <c r="O19" i="78"/>
  <c r="O23" i="78"/>
  <c r="O18" i="78"/>
  <c r="O20" i="78"/>
  <c r="O14" i="78"/>
  <c r="O15" i="78"/>
  <c r="O16" i="78"/>
  <c r="O33" i="78"/>
  <c r="M28" i="78"/>
  <c r="M24" i="78"/>
  <c r="O26" i="78"/>
  <c r="O230" i="84"/>
  <c r="M229" i="84"/>
  <c r="O165" i="84"/>
  <c r="O69" i="84"/>
  <c r="O62" i="84"/>
  <c r="O241" i="83"/>
  <c r="O80" i="83"/>
  <c r="O69" i="83"/>
  <c r="O176" i="83"/>
  <c r="O79" i="84"/>
  <c r="O78" i="84"/>
  <c r="O85" i="83"/>
  <c r="O40" i="84"/>
  <c r="O33" i="84"/>
  <c r="O230" i="82"/>
  <c r="O45" i="82"/>
  <c r="O153" i="82"/>
  <c r="O151" i="82"/>
  <c r="O33" i="81"/>
  <c r="O226" i="81"/>
  <c r="M225" i="81"/>
  <c r="M162" i="81"/>
  <c r="O162" i="81" s="1"/>
  <c r="O164" i="81"/>
  <c r="O79" i="82"/>
  <c r="M5" i="82"/>
  <c r="O6" i="82"/>
  <c r="M59" i="81"/>
  <c r="O59" i="81" s="1"/>
  <c r="M75" i="81"/>
  <c r="O75" i="81" s="1"/>
  <c r="O76" i="81"/>
  <c r="O33" i="79"/>
  <c r="O242" i="79"/>
  <c r="O6" i="79"/>
  <c r="X256" i="66"/>
  <c r="S256" i="66"/>
  <c r="AB256" i="66"/>
  <c r="T256" i="66"/>
  <c r="Y256" i="66"/>
  <c r="Q256" i="66"/>
  <c r="U256" i="66"/>
  <c r="G37" i="81" l="1"/>
  <c r="J226" i="81"/>
  <c r="R177" i="79"/>
  <c r="M177" i="79" s="1"/>
  <c r="M229" i="79"/>
  <c r="O229" i="79" s="1"/>
  <c r="P32" i="83"/>
  <c r="M40" i="83"/>
  <c r="O40" i="83" s="1"/>
  <c r="H37" i="66"/>
  <c r="H227" i="66"/>
  <c r="H226" i="66" s="1"/>
  <c r="J50" i="66"/>
  <c r="G150" i="66"/>
  <c r="G149" i="66" s="1"/>
  <c r="G147" i="66" s="1"/>
  <c r="G187" i="66"/>
  <c r="J227" i="66"/>
  <c r="J226" i="66" s="1"/>
  <c r="F56" i="84"/>
  <c r="J167" i="84"/>
  <c r="F202" i="66"/>
  <c r="F229" i="84"/>
  <c r="F62" i="84"/>
  <c r="H56" i="84"/>
  <c r="R32" i="83"/>
  <c r="J53" i="66"/>
  <c r="I50" i="66"/>
  <c r="I106" i="66"/>
  <c r="I227" i="66"/>
  <c r="I226" i="66" s="1"/>
  <c r="O147" i="66"/>
  <c r="G20" i="66"/>
  <c r="J106" i="66"/>
  <c r="O162" i="66"/>
  <c r="O214" i="66"/>
  <c r="G70" i="66"/>
  <c r="G59" i="66" s="1"/>
  <c r="G227" i="66"/>
  <c r="G226" i="66" s="1"/>
  <c r="I37" i="66"/>
  <c r="I53" i="66"/>
  <c r="O32" i="66"/>
  <c r="O40" i="66"/>
  <c r="M6" i="69"/>
  <c r="F165" i="84"/>
  <c r="F226" i="81"/>
  <c r="F225" i="81" s="1"/>
  <c r="F139" i="82"/>
  <c r="H124" i="82"/>
  <c r="I139" i="82"/>
  <c r="I66" i="81"/>
  <c r="I59" i="81" s="1"/>
  <c r="G137" i="66"/>
  <c r="I167" i="84"/>
  <c r="I164" i="66" s="1"/>
  <c r="J78" i="66"/>
  <c r="I95" i="66"/>
  <c r="I147" i="81"/>
  <c r="G233" i="66"/>
  <c r="G80" i="66"/>
  <c r="G79" i="66" s="1"/>
  <c r="I34" i="66"/>
  <c r="I33" i="66" s="1"/>
  <c r="G55" i="66"/>
  <c r="G53" i="66" s="1"/>
  <c r="J75" i="81"/>
  <c r="I77" i="66"/>
  <c r="H139" i="82"/>
  <c r="F135" i="81"/>
  <c r="G95" i="66"/>
  <c r="F63" i="82"/>
  <c r="J32" i="82"/>
  <c r="I108" i="66"/>
  <c r="J164" i="66"/>
  <c r="I79" i="84"/>
  <c r="G199" i="66"/>
  <c r="I37" i="81"/>
  <c r="H107" i="66"/>
  <c r="H106" i="66" s="1"/>
  <c r="J139" i="82"/>
  <c r="G77" i="66"/>
  <c r="G108" i="66"/>
  <c r="H24" i="84"/>
  <c r="H25" i="66"/>
  <c r="H24" i="66" s="1"/>
  <c r="I152" i="84"/>
  <c r="I150" i="84" s="1"/>
  <c r="I150" i="66"/>
  <c r="I149" i="66" s="1"/>
  <c r="I147" i="66" s="1"/>
  <c r="H87" i="84"/>
  <c r="H84" i="66" s="1"/>
  <c r="H85" i="66"/>
  <c r="I69" i="84"/>
  <c r="I67" i="66"/>
  <c r="J73" i="84"/>
  <c r="J71" i="66"/>
  <c r="J70" i="66" s="1"/>
  <c r="J59" i="66" s="1"/>
  <c r="H120" i="84"/>
  <c r="H117" i="66" s="1"/>
  <c r="H118" i="66"/>
  <c r="J76" i="66"/>
  <c r="G165" i="66"/>
  <c r="I56" i="84"/>
  <c r="H189" i="84"/>
  <c r="H186" i="66" s="1"/>
  <c r="H187" i="66"/>
  <c r="F162" i="81"/>
  <c r="F110" i="82"/>
  <c r="F79" i="82" s="1"/>
  <c r="G7" i="66"/>
  <c r="G6" i="66" s="1"/>
  <c r="G46" i="66"/>
  <c r="G45" i="66" s="1"/>
  <c r="G40" i="66" s="1"/>
  <c r="G109" i="84"/>
  <c r="H110" i="82"/>
  <c r="H79" i="82" s="1"/>
  <c r="H137" i="66"/>
  <c r="H164" i="66"/>
  <c r="H201" i="66"/>
  <c r="H197" i="66"/>
  <c r="I24" i="84"/>
  <c r="I25" i="66"/>
  <c r="I24" i="66" s="1"/>
  <c r="J152" i="84"/>
  <c r="J150" i="66"/>
  <c r="J149" i="66" s="1"/>
  <c r="J147" i="66" s="1"/>
  <c r="H45" i="84"/>
  <c r="H46" i="66"/>
  <c r="H45" i="66" s="1"/>
  <c r="I87" i="84"/>
  <c r="I84" i="66" s="1"/>
  <c r="I85" i="66"/>
  <c r="J69" i="84"/>
  <c r="J67" i="66"/>
  <c r="H40" i="81"/>
  <c r="H32" i="81" s="1"/>
  <c r="H41" i="66"/>
  <c r="H230" i="84"/>
  <c r="H229" i="66"/>
  <c r="J120" i="66"/>
  <c r="G201" i="66"/>
  <c r="H20" i="84"/>
  <c r="H21" i="66"/>
  <c r="H20" i="66" s="1"/>
  <c r="I178" i="84"/>
  <c r="I175" i="66" s="1"/>
  <c r="I176" i="66"/>
  <c r="I120" i="84"/>
  <c r="I117" i="66" s="1"/>
  <c r="I118" i="66"/>
  <c r="J197" i="81"/>
  <c r="H214" i="81"/>
  <c r="H162" i="81" s="1"/>
  <c r="I109" i="84"/>
  <c r="H202" i="66"/>
  <c r="I197" i="81"/>
  <c r="I197" i="66" s="1"/>
  <c r="H109" i="84"/>
  <c r="H163" i="66"/>
  <c r="I120" i="66"/>
  <c r="J34" i="66"/>
  <c r="J33" i="66" s="1"/>
  <c r="J66" i="81"/>
  <c r="J59" i="81" s="1"/>
  <c r="H77" i="66"/>
  <c r="I214" i="66"/>
  <c r="I74" i="82"/>
  <c r="I63" i="82" s="1"/>
  <c r="J110" i="82"/>
  <c r="J79" i="82" s="1"/>
  <c r="H247" i="84"/>
  <c r="H245" i="66" s="1"/>
  <c r="H246" i="66"/>
  <c r="I189" i="84"/>
  <c r="I186" i="66" s="1"/>
  <c r="I187" i="66"/>
  <c r="J234" i="84"/>
  <c r="J232" i="66" s="1"/>
  <c r="J233" i="66"/>
  <c r="H178" i="84"/>
  <c r="H175" i="66" s="1"/>
  <c r="H176" i="66"/>
  <c r="I200" i="66"/>
  <c r="G202" i="66"/>
  <c r="G176" i="66"/>
  <c r="G229" i="66"/>
  <c r="F59" i="81"/>
  <c r="G197" i="66"/>
  <c r="H226" i="81"/>
  <c r="H225" i="81" s="1"/>
  <c r="H120" i="66"/>
  <c r="H200" i="66"/>
  <c r="H214" i="66"/>
  <c r="J24" i="84"/>
  <c r="J25" i="66"/>
  <c r="J24" i="66" s="1"/>
  <c r="I42" i="66"/>
  <c r="H234" i="84"/>
  <c r="H232" i="66" s="1"/>
  <c r="H233" i="66"/>
  <c r="I46" i="66"/>
  <c r="I45" i="66" s="1"/>
  <c r="I45" i="84"/>
  <c r="J87" i="84"/>
  <c r="J84" i="66" s="1"/>
  <c r="J85" i="66"/>
  <c r="I40" i="81"/>
  <c r="I32" i="81" s="1"/>
  <c r="I41" i="66"/>
  <c r="H73" i="84"/>
  <c r="H71" i="66"/>
  <c r="H70" i="66" s="1"/>
  <c r="H59" i="66" s="1"/>
  <c r="I230" i="84"/>
  <c r="I229" i="66"/>
  <c r="I76" i="66"/>
  <c r="I20" i="84"/>
  <c r="I21" i="66"/>
  <c r="I20" i="66" s="1"/>
  <c r="J178" i="84"/>
  <c r="J175" i="66" s="1"/>
  <c r="J176" i="66"/>
  <c r="H82" i="84"/>
  <c r="H80" i="66"/>
  <c r="H79" i="66" s="1"/>
  <c r="J120" i="84"/>
  <c r="J117" i="66" s="1"/>
  <c r="J118" i="66"/>
  <c r="I251" i="66"/>
  <c r="H68" i="66"/>
  <c r="H6" i="84"/>
  <c r="H7" i="66"/>
  <c r="H6" i="66" s="1"/>
  <c r="H5" i="66" s="1"/>
  <c r="I202" i="66"/>
  <c r="J218" i="82"/>
  <c r="J166" i="82" s="1"/>
  <c r="I163" i="66"/>
  <c r="I226" i="81"/>
  <c r="I225" i="81" s="1"/>
  <c r="J162" i="81"/>
  <c r="H75" i="81"/>
  <c r="I5" i="81"/>
  <c r="H76" i="66"/>
  <c r="J74" i="82"/>
  <c r="J63" i="82" s="1"/>
  <c r="H78" i="66"/>
  <c r="I247" i="84"/>
  <c r="I245" i="66" s="1"/>
  <c r="I246" i="66"/>
  <c r="J189" i="84"/>
  <c r="J186" i="66" s="1"/>
  <c r="J187" i="66"/>
  <c r="J229" i="82"/>
  <c r="I166" i="82"/>
  <c r="J200" i="66"/>
  <c r="J82" i="84"/>
  <c r="J80" i="66"/>
  <c r="J79" i="66" s="1"/>
  <c r="J6" i="84"/>
  <c r="J7" i="66"/>
  <c r="J6" i="66" s="1"/>
  <c r="I75" i="81"/>
  <c r="I110" i="82"/>
  <c r="O32" i="79"/>
  <c r="M275" i="78"/>
  <c r="M274" i="78" s="1"/>
  <c r="F75" i="81"/>
  <c r="G25" i="66"/>
  <c r="G24" i="66" s="1"/>
  <c r="G66" i="81"/>
  <c r="G59" i="81" s="1"/>
  <c r="F78" i="84"/>
  <c r="F40" i="81"/>
  <c r="F32" i="81" s="1"/>
  <c r="G85" i="66"/>
  <c r="G163" i="66"/>
  <c r="H251" i="82"/>
  <c r="H248" i="66" s="1"/>
  <c r="I248" i="66"/>
  <c r="J109" i="84"/>
  <c r="H55" i="66"/>
  <c r="H53" i="66" s="1"/>
  <c r="G34" i="66"/>
  <c r="G33" i="66" s="1"/>
  <c r="J42" i="66"/>
  <c r="I230" i="82"/>
  <c r="I229" i="82" s="1"/>
  <c r="H152" i="84"/>
  <c r="H150" i="66"/>
  <c r="H149" i="66" s="1"/>
  <c r="H147" i="66" s="1"/>
  <c r="I234" i="84"/>
  <c r="I232" i="66" s="1"/>
  <c r="I233" i="66"/>
  <c r="J45" i="84"/>
  <c r="J46" i="66"/>
  <c r="J45" i="66" s="1"/>
  <c r="H69" i="84"/>
  <c r="H67" i="66"/>
  <c r="J40" i="81"/>
  <c r="J41" i="66"/>
  <c r="I73" i="84"/>
  <c r="I71" i="66"/>
  <c r="I70" i="66" s="1"/>
  <c r="I59" i="66" s="1"/>
  <c r="J230" i="84"/>
  <c r="J229" i="66"/>
  <c r="J165" i="66"/>
  <c r="J201" i="66"/>
  <c r="J20" i="84"/>
  <c r="J21" i="66"/>
  <c r="J20" i="66" s="1"/>
  <c r="I82" i="84"/>
  <c r="I80" i="66"/>
  <c r="I79" i="66" s="1"/>
  <c r="J37" i="81"/>
  <c r="H34" i="66"/>
  <c r="H33" i="66" s="1"/>
  <c r="J95" i="66"/>
  <c r="J77" i="66"/>
  <c r="I6" i="84"/>
  <c r="I7" i="66"/>
  <c r="I6" i="66" s="1"/>
  <c r="G107" i="66"/>
  <c r="G106" i="66" s="1"/>
  <c r="J202" i="66"/>
  <c r="J225" i="81"/>
  <c r="J197" i="66"/>
  <c r="J214" i="66"/>
  <c r="J163" i="66"/>
  <c r="I165" i="66"/>
  <c r="I201" i="66"/>
  <c r="H95" i="66"/>
  <c r="J248" i="66"/>
  <c r="J247" i="84"/>
  <c r="J245" i="66" s="1"/>
  <c r="J246" i="66"/>
  <c r="H74" i="82"/>
  <c r="H63" i="82" s="1"/>
  <c r="H147" i="81"/>
  <c r="R24" i="83"/>
  <c r="M24" i="83" s="1"/>
  <c r="O24" i="83" s="1"/>
  <c r="R6" i="83"/>
  <c r="M228" i="66"/>
  <c r="O228" i="66" s="1"/>
  <c r="G179" i="82"/>
  <c r="G248" i="82"/>
  <c r="G139" i="82"/>
  <c r="G190" i="82"/>
  <c r="H5" i="82"/>
  <c r="F166" i="82"/>
  <c r="G251" i="82"/>
  <c r="G204" i="82"/>
  <c r="G231" i="82"/>
  <c r="G88" i="82"/>
  <c r="G6" i="82"/>
  <c r="G63" i="82"/>
  <c r="G110" i="82"/>
  <c r="G124" i="82"/>
  <c r="G120" i="66" s="1"/>
  <c r="G153" i="82"/>
  <c r="G235" i="82"/>
  <c r="G83" i="82"/>
  <c r="G121" i="82"/>
  <c r="G45" i="82"/>
  <c r="H230" i="82"/>
  <c r="H166" i="82"/>
  <c r="H151" i="82"/>
  <c r="H40" i="82"/>
  <c r="V278" i="79"/>
  <c r="G147" i="81"/>
  <c r="G247" i="81"/>
  <c r="G225" i="81" s="1"/>
  <c r="G56" i="84"/>
  <c r="G152" i="84"/>
  <c r="G87" i="84"/>
  <c r="G40" i="81"/>
  <c r="G32" i="81" s="1"/>
  <c r="G5" i="81"/>
  <c r="G178" i="84"/>
  <c r="G175" i="66" s="1"/>
  <c r="F228" i="84"/>
  <c r="G20" i="84"/>
  <c r="G120" i="84"/>
  <c r="F150" i="84"/>
  <c r="G167" i="84"/>
  <c r="G164" i="66" s="1"/>
  <c r="G230" i="84"/>
  <c r="O202" i="78"/>
  <c r="T12" i="69" s="1"/>
  <c r="N274" i="78"/>
  <c r="N226" i="66" s="1"/>
  <c r="O226" i="66" s="1"/>
  <c r="P255" i="81"/>
  <c r="V255" i="81" s="1"/>
  <c r="F40" i="84"/>
  <c r="F32" i="84" s="1"/>
  <c r="R112" i="79"/>
  <c r="G234" i="84"/>
  <c r="G232" i="66" s="1"/>
  <c r="G189" i="84"/>
  <c r="G186" i="66" s="1"/>
  <c r="G203" i="84"/>
  <c r="G218" i="82"/>
  <c r="G214" i="66" s="1"/>
  <c r="G45" i="84"/>
  <c r="G69" i="84"/>
  <c r="G75" i="81"/>
  <c r="G79" i="84"/>
  <c r="G76" i="66" s="1"/>
  <c r="G162" i="81"/>
  <c r="G73" i="84"/>
  <c r="G82" i="84"/>
  <c r="G247" i="84"/>
  <c r="G245" i="66" s="1"/>
  <c r="G6" i="84"/>
  <c r="G24" i="84"/>
  <c r="G157" i="81"/>
  <c r="N12" i="69" s="1"/>
  <c r="G60" i="83"/>
  <c r="F60" i="83"/>
  <c r="F32" i="83" s="1"/>
  <c r="F269" i="83" s="1"/>
  <c r="F5" i="84"/>
  <c r="O225" i="81"/>
  <c r="F250" i="66"/>
  <c r="F234" i="66"/>
  <c r="F40" i="82"/>
  <c r="F32" i="82" s="1"/>
  <c r="F5" i="82"/>
  <c r="F230" i="82"/>
  <c r="P269" i="83"/>
  <c r="M53" i="78"/>
  <c r="O177" i="79"/>
  <c r="W278" i="79"/>
  <c r="X70" i="79"/>
  <c r="F149" i="81"/>
  <c r="F160" i="84"/>
  <c r="F11" i="66"/>
  <c r="F16" i="66"/>
  <c r="F18" i="66"/>
  <c r="F17" i="66"/>
  <c r="F140" i="66"/>
  <c r="F139" i="66"/>
  <c r="F142" i="66"/>
  <c r="F141" i="66"/>
  <c r="F155" i="66"/>
  <c r="F157" i="66"/>
  <c r="F154" i="66"/>
  <c r="F220" i="66"/>
  <c r="F212" i="66"/>
  <c r="F204" i="66"/>
  <c r="F192" i="66"/>
  <c r="F184" i="66"/>
  <c r="F176" i="66"/>
  <c r="F168" i="66"/>
  <c r="F222" i="66"/>
  <c r="F166" i="66"/>
  <c r="F201" i="66"/>
  <c r="F219" i="66"/>
  <c r="F207" i="66"/>
  <c r="F199" i="66"/>
  <c r="F191" i="66"/>
  <c r="F179" i="66"/>
  <c r="F167" i="66"/>
  <c r="F218" i="66"/>
  <c r="F182" i="66"/>
  <c r="F174" i="66"/>
  <c r="F209" i="66"/>
  <c r="F173" i="66"/>
  <c r="F165" i="66"/>
  <c r="F194" i="66"/>
  <c r="F185" i="66"/>
  <c r="F193" i="66"/>
  <c r="F181" i="66"/>
  <c r="F12" i="66"/>
  <c r="F10" i="66"/>
  <c r="F14" i="66"/>
  <c r="F144" i="66"/>
  <c r="F136" i="66"/>
  <c r="F143" i="66"/>
  <c r="F159" i="66"/>
  <c r="F224" i="66"/>
  <c r="F216" i="66"/>
  <c r="F208" i="66"/>
  <c r="F196" i="66"/>
  <c r="F188" i="66"/>
  <c r="F180" i="66"/>
  <c r="F172" i="66"/>
  <c r="F206" i="66"/>
  <c r="F213" i="66"/>
  <c r="F223" i="66"/>
  <c r="F211" i="66"/>
  <c r="F203" i="66"/>
  <c r="F195" i="66"/>
  <c r="F183" i="66"/>
  <c r="F171" i="66"/>
  <c r="F163" i="66"/>
  <c r="F210" i="66"/>
  <c r="F178" i="66"/>
  <c r="F170" i="66"/>
  <c r="F205" i="66"/>
  <c r="F169" i="66"/>
  <c r="F145" i="66"/>
  <c r="F217" i="66"/>
  <c r="F190" i="66"/>
  <c r="F177" i="66"/>
  <c r="F221" i="66"/>
  <c r="F189" i="66"/>
  <c r="F263" i="78"/>
  <c r="F162" i="66" s="1"/>
  <c r="F154" i="78"/>
  <c r="F6" i="78"/>
  <c r="O229" i="82"/>
  <c r="O32" i="84"/>
  <c r="O296" i="78"/>
  <c r="O293" i="78"/>
  <c r="O276" i="78"/>
  <c r="O280" i="78"/>
  <c r="O246" i="78"/>
  <c r="O249" i="78"/>
  <c r="O235" i="78"/>
  <c r="O224" i="78"/>
  <c r="O213" i="78"/>
  <c r="M211" i="78"/>
  <c r="O263" i="78"/>
  <c r="M187" i="78"/>
  <c r="O189" i="78"/>
  <c r="M96" i="78"/>
  <c r="O154" i="78"/>
  <c r="O157" i="78"/>
  <c r="O82" i="78"/>
  <c r="O143" i="78"/>
  <c r="O116" i="78"/>
  <c r="O132" i="78"/>
  <c r="O113" i="78"/>
  <c r="O121" i="78"/>
  <c r="O103" i="78"/>
  <c r="O107" i="78"/>
  <c r="O88" i="78"/>
  <c r="O60" i="78"/>
  <c r="O39" i="78"/>
  <c r="O47" i="78"/>
  <c r="O28" i="78"/>
  <c r="M5" i="78"/>
  <c r="O228" i="84"/>
  <c r="O229" i="84"/>
  <c r="O239" i="83"/>
  <c r="O240" i="83"/>
  <c r="O5" i="82"/>
  <c r="O40" i="82"/>
  <c r="O241" i="79"/>
  <c r="O5" i="79"/>
  <c r="AR273" i="68"/>
  <c r="AQ273" i="68"/>
  <c r="AP273" i="68"/>
  <c r="AO273" i="68"/>
  <c r="AN273" i="68"/>
  <c r="AM273" i="68"/>
  <c r="AK273" i="68"/>
  <c r="AJ273" i="68"/>
  <c r="AI273" i="68"/>
  <c r="AH273" i="68"/>
  <c r="AG273" i="68"/>
  <c r="AE273" i="68"/>
  <c r="R273" i="68"/>
  <c r="Q273" i="68"/>
  <c r="P273" i="68"/>
  <c r="O273" i="68"/>
  <c r="N273" i="68"/>
  <c r="AR270" i="68"/>
  <c r="AQ270" i="68"/>
  <c r="AP270" i="68"/>
  <c r="AO270" i="68"/>
  <c r="AN270" i="68"/>
  <c r="AM270" i="68"/>
  <c r="AK270" i="68"/>
  <c r="AJ270" i="68"/>
  <c r="AI270" i="68"/>
  <c r="AH270" i="68"/>
  <c r="AG270" i="68"/>
  <c r="AE270" i="68"/>
  <c r="R270" i="68"/>
  <c r="Q270" i="68"/>
  <c r="P270" i="68"/>
  <c r="O270" i="68"/>
  <c r="N270" i="68"/>
  <c r="AR262" i="68"/>
  <c r="AQ262" i="68"/>
  <c r="AP262" i="68"/>
  <c r="AO262" i="68"/>
  <c r="AN262" i="68"/>
  <c r="AM262" i="68"/>
  <c r="AK262" i="68"/>
  <c r="AJ262" i="68"/>
  <c r="AI262" i="68"/>
  <c r="AH262" i="68"/>
  <c r="AG262" i="68"/>
  <c r="AE262" i="68"/>
  <c r="Q262" i="68"/>
  <c r="P262" i="68"/>
  <c r="O262" i="68"/>
  <c r="N262" i="68"/>
  <c r="AR255" i="68"/>
  <c r="AR254" i="68" s="1"/>
  <c r="AQ255" i="68"/>
  <c r="AQ254" i="68" s="1"/>
  <c r="AP255" i="68"/>
  <c r="AP254" i="68" s="1"/>
  <c r="AO255" i="68"/>
  <c r="AO254" i="68" s="1"/>
  <c r="AN255" i="68"/>
  <c r="AN254" i="68" s="1"/>
  <c r="AM255" i="68"/>
  <c r="AM254" i="68" s="1"/>
  <c r="AK255" i="68"/>
  <c r="AK254" i="68" s="1"/>
  <c r="AJ255" i="68"/>
  <c r="AJ254" i="68" s="1"/>
  <c r="AI255" i="68"/>
  <c r="AI254" i="68" s="1"/>
  <c r="AH255" i="68"/>
  <c r="AH254" i="68" s="1"/>
  <c r="AG255" i="68"/>
  <c r="AG254" i="68" s="1"/>
  <c r="AE255" i="68"/>
  <c r="AE254" i="68" s="1"/>
  <c r="R255" i="68"/>
  <c r="R254" i="68" s="1"/>
  <c r="Q255" i="68"/>
  <c r="Q254" i="68" s="1"/>
  <c r="P255" i="68"/>
  <c r="P254" i="68" s="1"/>
  <c r="O255" i="68"/>
  <c r="O254" i="68" s="1"/>
  <c r="N255" i="68"/>
  <c r="N254" i="68" s="1"/>
  <c r="AR250" i="68"/>
  <c r="AQ250" i="68"/>
  <c r="AP250" i="68"/>
  <c r="AO250" i="68"/>
  <c r="AN250" i="68"/>
  <c r="AM250" i="68"/>
  <c r="AK250" i="68"/>
  <c r="AJ250" i="68"/>
  <c r="AI250" i="68"/>
  <c r="AH250" i="68"/>
  <c r="AG250" i="68"/>
  <c r="AE250" i="68"/>
  <c r="R250" i="68"/>
  <c r="Q250" i="68"/>
  <c r="P250" i="68"/>
  <c r="O250" i="68"/>
  <c r="N250" i="68"/>
  <c r="AR235" i="68"/>
  <c r="AQ235" i="68"/>
  <c r="AP235" i="68"/>
  <c r="AO235" i="68"/>
  <c r="AN235" i="68"/>
  <c r="AM235" i="68"/>
  <c r="AK235" i="68"/>
  <c r="AJ235" i="68"/>
  <c r="AI235" i="68"/>
  <c r="AH235" i="68"/>
  <c r="AG235" i="68"/>
  <c r="AE235" i="68"/>
  <c r="R235" i="68"/>
  <c r="Q235" i="68"/>
  <c r="P235" i="68"/>
  <c r="O235" i="68"/>
  <c r="N235" i="68"/>
  <c r="AR225" i="68"/>
  <c r="AQ225" i="68"/>
  <c r="AP225" i="68"/>
  <c r="AO225" i="68"/>
  <c r="AN225" i="68"/>
  <c r="AM225" i="68"/>
  <c r="AK225" i="68"/>
  <c r="AJ225" i="68"/>
  <c r="AI225" i="68"/>
  <c r="AH225" i="68"/>
  <c r="AG225" i="68"/>
  <c r="AE225" i="68"/>
  <c r="R225" i="68"/>
  <c r="Q225" i="68"/>
  <c r="P225" i="68"/>
  <c r="O225" i="68"/>
  <c r="N225" i="68"/>
  <c r="AR209" i="68"/>
  <c r="AQ209" i="68"/>
  <c r="AP209" i="68"/>
  <c r="AO209" i="68"/>
  <c r="AN209" i="68"/>
  <c r="AM209" i="68"/>
  <c r="AK209" i="68"/>
  <c r="AJ209" i="68"/>
  <c r="AI209" i="68"/>
  <c r="AH209" i="68"/>
  <c r="AG209" i="68"/>
  <c r="AE209" i="68"/>
  <c r="R209" i="68"/>
  <c r="Q209" i="68"/>
  <c r="P209" i="68"/>
  <c r="O209" i="68"/>
  <c r="N209" i="68"/>
  <c r="AR199" i="68"/>
  <c r="AQ199" i="68"/>
  <c r="AP199" i="68"/>
  <c r="AO199" i="68"/>
  <c r="AN199" i="68"/>
  <c r="AM199" i="68"/>
  <c r="AK199" i="68"/>
  <c r="AJ199" i="68"/>
  <c r="AI199" i="68"/>
  <c r="AH199" i="68"/>
  <c r="AG199" i="68"/>
  <c r="AE199" i="68"/>
  <c r="R199" i="68"/>
  <c r="Q199" i="68"/>
  <c r="P199" i="68"/>
  <c r="O199" i="68"/>
  <c r="N199" i="68"/>
  <c r="AR191" i="68"/>
  <c r="AQ191" i="68"/>
  <c r="AP191" i="68"/>
  <c r="AO191" i="68"/>
  <c r="AN191" i="68"/>
  <c r="AM191" i="68"/>
  <c r="AK191" i="68"/>
  <c r="AJ191" i="68"/>
  <c r="AI191" i="68"/>
  <c r="AH191" i="68"/>
  <c r="AG191" i="68"/>
  <c r="AE191" i="68"/>
  <c r="R191" i="68"/>
  <c r="Q191" i="68"/>
  <c r="P191" i="68"/>
  <c r="O191" i="68"/>
  <c r="N191" i="68"/>
  <c r="AR187" i="68"/>
  <c r="AQ187" i="68"/>
  <c r="AP187" i="68"/>
  <c r="AO187" i="68"/>
  <c r="AN187" i="68"/>
  <c r="AM187" i="68"/>
  <c r="AK187" i="68"/>
  <c r="AJ187" i="68"/>
  <c r="AI187" i="68"/>
  <c r="AH187" i="68"/>
  <c r="AG187" i="68"/>
  <c r="AE187" i="68"/>
  <c r="R187" i="68"/>
  <c r="Q187" i="68"/>
  <c r="O187" i="68"/>
  <c r="N187" i="68"/>
  <c r="AR181" i="68"/>
  <c r="AQ181" i="68"/>
  <c r="AP181" i="68"/>
  <c r="AO181" i="68"/>
  <c r="AN181" i="68"/>
  <c r="AM181" i="68"/>
  <c r="AK181" i="68"/>
  <c r="AJ181" i="68"/>
  <c r="AI181" i="68"/>
  <c r="AH181" i="68"/>
  <c r="AG181" i="68"/>
  <c r="AE181" i="68"/>
  <c r="R181" i="68"/>
  <c r="Q181" i="68"/>
  <c r="P181" i="68"/>
  <c r="O181" i="68"/>
  <c r="AR177" i="68"/>
  <c r="AQ177" i="68"/>
  <c r="AP177" i="68"/>
  <c r="AO177" i="68"/>
  <c r="AN177" i="68"/>
  <c r="AM177" i="68"/>
  <c r="AK177" i="68"/>
  <c r="AJ177" i="68"/>
  <c r="AI177" i="68"/>
  <c r="AH177" i="68"/>
  <c r="AG177" i="68"/>
  <c r="AE177" i="68"/>
  <c r="R177" i="68"/>
  <c r="Q177" i="68"/>
  <c r="P177" i="68"/>
  <c r="O177" i="68"/>
  <c r="N177" i="68"/>
  <c r="AR173" i="68"/>
  <c r="AR171" i="68" s="1"/>
  <c r="AQ173" i="68"/>
  <c r="AQ171" i="68" s="1"/>
  <c r="AP173" i="68"/>
  <c r="AP171" i="68" s="1"/>
  <c r="AO171" i="68"/>
  <c r="AN173" i="68"/>
  <c r="AM173" i="68"/>
  <c r="AM171" i="68" s="1"/>
  <c r="AK173" i="68"/>
  <c r="AJ173" i="68"/>
  <c r="AJ171" i="68" s="1"/>
  <c r="AI173" i="68"/>
  <c r="AI171" i="68" s="1"/>
  <c r="AH173" i="68"/>
  <c r="AH171" i="68" s="1"/>
  <c r="AG173" i="68"/>
  <c r="AG171" i="68" s="1"/>
  <c r="AE173" i="68"/>
  <c r="AE171" i="68" s="1"/>
  <c r="R173" i="68"/>
  <c r="R171" i="68" s="1"/>
  <c r="Q173" i="68"/>
  <c r="Q171" i="68" s="1"/>
  <c r="P173" i="68"/>
  <c r="P171" i="68" s="1"/>
  <c r="O173" i="68"/>
  <c r="O171" i="68" s="1"/>
  <c r="AN171" i="68"/>
  <c r="AR160" i="68"/>
  <c r="AQ160" i="68"/>
  <c r="AP160" i="68"/>
  <c r="AO160" i="68"/>
  <c r="AN160" i="68"/>
  <c r="AM160" i="68"/>
  <c r="AK160" i="68"/>
  <c r="AJ160" i="68"/>
  <c r="AI160" i="68"/>
  <c r="AH160" i="68"/>
  <c r="AE160" i="68"/>
  <c r="R160" i="68"/>
  <c r="Q160" i="68"/>
  <c r="O160" i="68"/>
  <c r="N160" i="68"/>
  <c r="AR155" i="68"/>
  <c r="AK155" i="68"/>
  <c r="AE155" i="68"/>
  <c r="R155" i="68"/>
  <c r="Q155" i="68"/>
  <c r="AK149" i="68"/>
  <c r="AI149" i="68"/>
  <c r="AE149" i="68"/>
  <c r="R149" i="68"/>
  <c r="Q149" i="68"/>
  <c r="O149" i="68"/>
  <c r="AR136" i="68"/>
  <c r="AQ136" i="68"/>
  <c r="AP136" i="68"/>
  <c r="AO136" i="68"/>
  <c r="AN136" i="68"/>
  <c r="AK136" i="68"/>
  <c r="AJ136" i="68"/>
  <c r="AI136" i="68"/>
  <c r="AG136" i="68"/>
  <c r="AE139" i="68"/>
  <c r="AE136" i="68" s="1"/>
  <c r="R139" i="68"/>
  <c r="R136" i="68" s="1"/>
  <c r="Q139" i="68"/>
  <c r="Q136" i="68" s="1"/>
  <c r="O139" i="68"/>
  <c r="O136" i="68" s="1"/>
  <c r="AM136" i="68"/>
  <c r="AR121" i="68"/>
  <c r="AQ121" i="68"/>
  <c r="AP121" i="68"/>
  <c r="AO121" i="68"/>
  <c r="AN121" i="68"/>
  <c r="AM121" i="68"/>
  <c r="AK121" i="68"/>
  <c r="AJ121" i="68"/>
  <c r="AI121" i="68"/>
  <c r="AH121" i="68"/>
  <c r="AG121" i="68"/>
  <c r="R121" i="68"/>
  <c r="Q121" i="68"/>
  <c r="P121" i="68"/>
  <c r="O121" i="68"/>
  <c r="N121" i="68"/>
  <c r="AR117" i="68"/>
  <c r="AQ117" i="68"/>
  <c r="AP117" i="68"/>
  <c r="AO117" i="68"/>
  <c r="AN117" i="68"/>
  <c r="AM117" i="68"/>
  <c r="AK117" i="68"/>
  <c r="AJ117" i="68"/>
  <c r="AI117" i="68"/>
  <c r="AH117" i="68"/>
  <c r="AG117" i="68"/>
  <c r="R117" i="68"/>
  <c r="Q117" i="68"/>
  <c r="P117" i="68"/>
  <c r="O117" i="68"/>
  <c r="N117" i="68"/>
  <c r="AR111" i="68"/>
  <c r="AQ111" i="68"/>
  <c r="AP111" i="68"/>
  <c r="AO111" i="68"/>
  <c r="AN111" i="68"/>
  <c r="AM111" i="68"/>
  <c r="AK111" i="68"/>
  <c r="AJ111" i="68"/>
  <c r="AI111" i="68"/>
  <c r="AH111" i="68"/>
  <c r="AG111" i="68"/>
  <c r="R111" i="68"/>
  <c r="Q111" i="68"/>
  <c r="P111" i="68"/>
  <c r="O111" i="68"/>
  <c r="N111" i="68"/>
  <c r="AR105" i="68"/>
  <c r="AQ105" i="68"/>
  <c r="AP105" i="68"/>
  <c r="AO105" i="68"/>
  <c r="AN105" i="68"/>
  <c r="AM105" i="68"/>
  <c r="AK105" i="68"/>
  <c r="AJ105" i="68"/>
  <c r="AI105" i="68"/>
  <c r="AH105" i="68"/>
  <c r="AG105" i="68"/>
  <c r="R105" i="68"/>
  <c r="Q105" i="68"/>
  <c r="P105" i="68"/>
  <c r="O105" i="68"/>
  <c r="N105" i="68"/>
  <c r="AR100" i="68"/>
  <c r="AQ100" i="68"/>
  <c r="AP100" i="68"/>
  <c r="AO100" i="68"/>
  <c r="AN100" i="68"/>
  <c r="AM100" i="68"/>
  <c r="AK100" i="68"/>
  <c r="AJ100" i="68"/>
  <c r="AI100" i="68"/>
  <c r="AH100" i="68"/>
  <c r="AG100" i="68"/>
  <c r="R100" i="68"/>
  <c r="Q100" i="68"/>
  <c r="P100" i="68"/>
  <c r="O100" i="68"/>
  <c r="N100" i="68"/>
  <c r="AR88" i="68"/>
  <c r="AQ88" i="68"/>
  <c r="AP88" i="68"/>
  <c r="AO88" i="68"/>
  <c r="AN88" i="68"/>
  <c r="AM88" i="68"/>
  <c r="AK88" i="68"/>
  <c r="AJ88" i="68"/>
  <c r="AI88" i="68"/>
  <c r="AH88" i="68"/>
  <c r="AG88" i="68"/>
  <c r="AE88" i="68"/>
  <c r="R88" i="68"/>
  <c r="Q88" i="68"/>
  <c r="P88" i="68"/>
  <c r="O88" i="68"/>
  <c r="N88" i="68"/>
  <c r="AR77" i="68"/>
  <c r="AQ77" i="68"/>
  <c r="AP77" i="68"/>
  <c r="AO77" i="68"/>
  <c r="AN77" i="68"/>
  <c r="AM77" i="68"/>
  <c r="AK77" i="68"/>
  <c r="AJ77" i="68"/>
  <c r="AI77" i="68"/>
  <c r="AH77" i="68"/>
  <c r="AG77" i="68"/>
  <c r="AE77" i="68"/>
  <c r="R77" i="68"/>
  <c r="Q77" i="68"/>
  <c r="P77" i="68"/>
  <c r="O77" i="68"/>
  <c r="N77" i="68"/>
  <c r="AR66" i="68"/>
  <c r="AQ66" i="68"/>
  <c r="AP66" i="68"/>
  <c r="AO66" i="68"/>
  <c r="AN66" i="68"/>
  <c r="AM66" i="68"/>
  <c r="AK66" i="68"/>
  <c r="AJ66" i="68"/>
  <c r="AI66" i="68"/>
  <c r="AH66" i="68"/>
  <c r="AG66" i="68"/>
  <c r="AE66" i="68"/>
  <c r="R66" i="68"/>
  <c r="Q66" i="68"/>
  <c r="P66" i="68"/>
  <c r="O66" i="68"/>
  <c r="N66" i="68"/>
  <c r="AR49" i="68"/>
  <c r="AQ49" i="68"/>
  <c r="AP49" i="68"/>
  <c r="AO49" i="68"/>
  <c r="AN49" i="68"/>
  <c r="AM49" i="68"/>
  <c r="AK49" i="68"/>
  <c r="AJ49" i="68"/>
  <c r="AI49" i="68"/>
  <c r="AH49" i="68"/>
  <c r="AG49" i="68"/>
  <c r="AE49" i="68"/>
  <c r="R49" i="68"/>
  <c r="P49" i="68"/>
  <c r="O49" i="68"/>
  <c r="N49" i="68"/>
  <c r="AR38" i="68"/>
  <c r="AQ38" i="68"/>
  <c r="AP38" i="68"/>
  <c r="AO38" i="68"/>
  <c r="AN38" i="68"/>
  <c r="AM38" i="68"/>
  <c r="AK38" i="68"/>
  <c r="AJ38" i="68"/>
  <c r="AI38" i="68"/>
  <c r="AH38" i="68"/>
  <c r="AG38" i="68"/>
  <c r="AE38" i="68"/>
  <c r="R38" i="68"/>
  <c r="Q38" i="68"/>
  <c r="P38" i="68"/>
  <c r="O38" i="68"/>
  <c r="N38" i="68"/>
  <c r="AR27" i="68"/>
  <c r="AQ27" i="68"/>
  <c r="AP27" i="68"/>
  <c r="AO27" i="68"/>
  <c r="AN27" i="68"/>
  <c r="AM27" i="68"/>
  <c r="AK27" i="68"/>
  <c r="AJ27" i="68"/>
  <c r="AI27" i="68"/>
  <c r="AH27" i="68"/>
  <c r="AG27" i="68"/>
  <c r="AE27" i="68"/>
  <c r="R27" i="68"/>
  <c r="Q27" i="68"/>
  <c r="P27" i="68"/>
  <c r="O27" i="68"/>
  <c r="N27" i="68"/>
  <c r="AR6" i="68"/>
  <c r="AQ6" i="68"/>
  <c r="AP6" i="68"/>
  <c r="AO6" i="68"/>
  <c r="AN6" i="68"/>
  <c r="AM6" i="68"/>
  <c r="AK6" i="68"/>
  <c r="AJ6" i="68"/>
  <c r="AI6" i="68"/>
  <c r="AH6" i="68"/>
  <c r="AG6" i="68"/>
  <c r="AE7" i="68"/>
  <c r="AE6" i="68" s="1"/>
  <c r="R7" i="68"/>
  <c r="R6" i="68" s="1"/>
  <c r="P7" i="68"/>
  <c r="P6" i="68" s="1"/>
  <c r="O7" i="68"/>
  <c r="O6" i="68" s="1"/>
  <c r="N7" i="68"/>
  <c r="N6" i="68" s="1"/>
  <c r="AF273" i="68"/>
  <c r="AF270" i="68"/>
  <c r="AF262" i="68"/>
  <c r="AF255" i="68"/>
  <c r="AF250" i="68"/>
  <c r="AF235" i="68"/>
  <c r="AF225" i="68"/>
  <c r="AF209" i="68"/>
  <c r="AF199" i="68"/>
  <c r="AF181" i="68"/>
  <c r="AF177" i="68"/>
  <c r="AF173" i="68"/>
  <c r="AF171" i="68" s="1"/>
  <c r="AF160" i="68"/>
  <c r="AF149" i="68"/>
  <c r="AF136" i="68"/>
  <c r="AF117" i="68"/>
  <c r="AF111" i="68"/>
  <c r="AF105" i="68"/>
  <c r="AF100" i="68"/>
  <c r="AF66" i="68"/>
  <c r="AF49" i="68"/>
  <c r="AF38" i="68"/>
  <c r="AF27" i="68"/>
  <c r="M280" i="68"/>
  <c r="M279" i="68"/>
  <c r="M278" i="68"/>
  <c r="M277" i="68"/>
  <c r="M276" i="68"/>
  <c r="M275" i="68"/>
  <c r="M274" i="68"/>
  <c r="M272" i="68"/>
  <c r="M271" i="68"/>
  <c r="M269" i="68"/>
  <c r="M268" i="68"/>
  <c r="M267" i="68"/>
  <c r="M266" i="68"/>
  <c r="M265" i="68"/>
  <c r="Q265" i="68" s="1"/>
  <c r="M264" i="68"/>
  <c r="M194" i="68"/>
  <c r="M193" i="68"/>
  <c r="M192" i="68"/>
  <c r="M190" i="68"/>
  <c r="M188" i="68"/>
  <c r="N183" i="68"/>
  <c r="N181" i="68" s="1"/>
  <c r="M182" i="68"/>
  <c r="M180" i="68"/>
  <c r="N180" i="68" s="1"/>
  <c r="M179" i="68"/>
  <c r="M178" i="68"/>
  <c r="M175" i="68"/>
  <c r="M174" i="68"/>
  <c r="M170" i="68"/>
  <c r="M168" i="68"/>
  <c r="M167" i="68"/>
  <c r="M166" i="68"/>
  <c r="M165" i="68"/>
  <c r="M164" i="68"/>
  <c r="M161" i="68"/>
  <c r="M138" i="68"/>
  <c r="M128" i="68"/>
  <c r="AE128" i="68" s="1"/>
  <c r="M127" i="68"/>
  <c r="AE127" i="68" s="1"/>
  <c r="M126" i="68"/>
  <c r="AE126" i="68" s="1"/>
  <c r="M125" i="68"/>
  <c r="AE125" i="68" s="1"/>
  <c r="M124" i="68"/>
  <c r="AE124" i="68" s="1"/>
  <c r="M123" i="68"/>
  <c r="AE123" i="68" s="1"/>
  <c r="M122" i="68"/>
  <c r="M119" i="68"/>
  <c r="AE119" i="68" s="1"/>
  <c r="M118" i="68"/>
  <c r="M115" i="68"/>
  <c r="AE115" i="68" s="1"/>
  <c r="H115" i="68" s="1"/>
  <c r="M114" i="68"/>
  <c r="AE114" i="68" s="1"/>
  <c r="H114" i="68" s="1"/>
  <c r="M113" i="68"/>
  <c r="AE113" i="68" s="1"/>
  <c r="H113" i="68" s="1"/>
  <c r="H111" i="68" s="1"/>
  <c r="AE102" i="68"/>
  <c r="AE101" i="68"/>
  <c r="M62" i="68"/>
  <c r="M61" i="68"/>
  <c r="M60" i="68"/>
  <c r="M53" i="68"/>
  <c r="M52" i="68"/>
  <c r="M51" i="68"/>
  <c r="M50" i="68"/>
  <c r="M48" i="68"/>
  <c r="M47" i="68"/>
  <c r="M46" i="68"/>
  <c r="M45" i="68"/>
  <c r="M44" i="68"/>
  <c r="M43" i="68"/>
  <c r="M42" i="68"/>
  <c r="M41" i="68"/>
  <c r="M40" i="68"/>
  <c r="M39" i="68"/>
  <c r="M37" i="68"/>
  <c r="M36" i="68"/>
  <c r="M35" i="68"/>
  <c r="M34" i="68"/>
  <c r="M33" i="68"/>
  <c r="M32" i="68"/>
  <c r="M31" i="68"/>
  <c r="M30" i="68"/>
  <c r="M29" i="68"/>
  <c r="M28" i="68"/>
  <c r="M26" i="68"/>
  <c r="M25" i="68"/>
  <c r="M24" i="68"/>
  <c r="Q23" i="68"/>
  <c r="X59" i="79" l="1"/>
  <c r="M59" i="79" s="1"/>
  <c r="M70" i="79"/>
  <c r="O70" i="79" s="1"/>
  <c r="G84" i="66"/>
  <c r="R81" i="79"/>
  <c r="R278" i="79" s="1"/>
  <c r="M112" i="79"/>
  <c r="R5" i="83"/>
  <c r="M5" i="83" s="1"/>
  <c r="O5" i="83" s="1"/>
  <c r="M6" i="83"/>
  <c r="O6" i="83" s="1"/>
  <c r="M32" i="83"/>
  <c r="O32" i="83" s="1"/>
  <c r="G5" i="66"/>
  <c r="I75" i="66"/>
  <c r="J75" i="66"/>
  <c r="N6" i="69"/>
  <c r="I5" i="66"/>
  <c r="O6" i="69"/>
  <c r="P11" i="69"/>
  <c r="P6" i="69"/>
  <c r="J40" i="66"/>
  <c r="J32" i="66" s="1"/>
  <c r="H75" i="66"/>
  <c r="I40" i="66"/>
  <c r="I32" i="66" s="1"/>
  <c r="H40" i="66"/>
  <c r="H32" i="66" s="1"/>
  <c r="N256" i="66"/>
  <c r="V162" i="66"/>
  <c r="P256" i="66"/>
  <c r="V256" i="66" s="1"/>
  <c r="G32" i="66"/>
  <c r="J5" i="66"/>
  <c r="Q6" i="69"/>
  <c r="G75" i="66"/>
  <c r="G228" i="66"/>
  <c r="I162" i="81"/>
  <c r="O274" i="78"/>
  <c r="O275" i="78"/>
  <c r="G79" i="82"/>
  <c r="I79" i="82"/>
  <c r="J259" i="82"/>
  <c r="I165" i="84"/>
  <c r="I162" i="66" s="1"/>
  <c r="P13" i="69" s="1"/>
  <c r="AL100" i="68"/>
  <c r="AL209" i="68"/>
  <c r="G66" i="66"/>
  <c r="I255" i="81"/>
  <c r="H126" i="68"/>
  <c r="J126" i="68"/>
  <c r="K126" i="68"/>
  <c r="G248" i="66"/>
  <c r="H127" i="68"/>
  <c r="J127" i="68"/>
  <c r="K127" i="68"/>
  <c r="J32" i="81"/>
  <c r="J255" i="81" s="1"/>
  <c r="H150" i="84"/>
  <c r="O11" i="69" s="1"/>
  <c r="J5" i="84"/>
  <c r="Q5" i="69" s="1"/>
  <c r="I78" i="84"/>
  <c r="I40" i="84"/>
  <c r="J78" i="84"/>
  <c r="H124" i="68"/>
  <c r="J124" i="68"/>
  <c r="K124" i="68"/>
  <c r="G117" i="66"/>
  <c r="I5" i="84"/>
  <c r="H78" i="84"/>
  <c r="H229" i="84"/>
  <c r="H228" i="66"/>
  <c r="J66" i="66"/>
  <c r="J62" i="84"/>
  <c r="Q8" i="69" s="1"/>
  <c r="H40" i="84"/>
  <c r="H165" i="84"/>
  <c r="H162" i="66" s="1"/>
  <c r="O13" i="69" s="1"/>
  <c r="I66" i="66"/>
  <c r="I62" i="84"/>
  <c r="P8" i="69" s="1"/>
  <c r="H255" i="81"/>
  <c r="H123" i="68"/>
  <c r="J123" i="68"/>
  <c r="K123" i="68"/>
  <c r="H128" i="68"/>
  <c r="J128" i="68"/>
  <c r="K128" i="68"/>
  <c r="H119" i="68"/>
  <c r="J119" i="68"/>
  <c r="K119" i="68"/>
  <c r="H125" i="68"/>
  <c r="J125" i="68"/>
  <c r="K125" i="68"/>
  <c r="G150" i="84"/>
  <c r="G200" i="66"/>
  <c r="J165" i="84"/>
  <c r="J162" i="66" s="1"/>
  <c r="Q13" i="69" s="1"/>
  <c r="J229" i="84"/>
  <c r="J228" i="66"/>
  <c r="H62" i="84"/>
  <c r="O8" i="69" s="1"/>
  <c r="H66" i="66"/>
  <c r="J40" i="84"/>
  <c r="I259" i="82"/>
  <c r="H5" i="84"/>
  <c r="I229" i="84"/>
  <c r="I228" i="66"/>
  <c r="J150" i="84"/>
  <c r="Q11" i="69" s="1"/>
  <c r="T6" i="69"/>
  <c r="H32" i="82"/>
  <c r="H229" i="82"/>
  <c r="G40" i="82"/>
  <c r="G151" i="82"/>
  <c r="G5" i="82"/>
  <c r="G230" i="82"/>
  <c r="M38" i="78"/>
  <c r="O38" i="78" s="1"/>
  <c r="AD51" i="68"/>
  <c r="AD49" i="68" s="1"/>
  <c r="AD5" i="68" s="1"/>
  <c r="AD247" i="68" s="1"/>
  <c r="G229" i="84"/>
  <c r="G62" i="84"/>
  <c r="N8" i="69" s="1"/>
  <c r="G166" i="82"/>
  <c r="G165" i="84"/>
  <c r="AL262" i="68"/>
  <c r="AL155" i="68"/>
  <c r="M155" i="68" s="1"/>
  <c r="G5" i="84"/>
  <c r="G78" i="84"/>
  <c r="G255" i="81"/>
  <c r="AL225" i="68"/>
  <c r="AL235" i="68"/>
  <c r="AL7" i="68"/>
  <c r="M7" i="68" s="1"/>
  <c r="Q7" i="68" s="1"/>
  <c r="AL66" i="68"/>
  <c r="AL160" i="68"/>
  <c r="AL199" i="68"/>
  <c r="AL250" i="68"/>
  <c r="AG185" i="68"/>
  <c r="AP185" i="68"/>
  <c r="G40" i="84"/>
  <c r="F114" i="68"/>
  <c r="G114" i="68"/>
  <c r="F124" i="68"/>
  <c r="G124" i="68"/>
  <c r="F126" i="68"/>
  <c r="G126" i="68"/>
  <c r="F128" i="68"/>
  <c r="G128" i="68"/>
  <c r="AF254" i="68"/>
  <c r="AL254" i="68" s="1"/>
  <c r="AL255" i="68"/>
  <c r="AL270" i="68"/>
  <c r="G270" i="68" s="1"/>
  <c r="G249" i="68" s="1"/>
  <c r="F113" i="68"/>
  <c r="F111" i="68" s="1"/>
  <c r="G113" i="68"/>
  <c r="G111" i="68" s="1"/>
  <c r="F115" i="68"/>
  <c r="G115" i="68"/>
  <c r="F119" i="68"/>
  <c r="G119" i="68"/>
  <c r="F123" i="68"/>
  <c r="G123" i="68"/>
  <c r="F125" i="68"/>
  <c r="G125" i="68"/>
  <c r="F127" i="68"/>
  <c r="G127" i="68"/>
  <c r="AL273" i="68"/>
  <c r="G273" i="68" s="1"/>
  <c r="AL105" i="68"/>
  <c r="AL117" i="68"/>
  <c r="AL149" i="68"/>
  <c r="M149" i="68" s="1"/>
  <c r="O96" i="78"/>
  <c r="T8" i="69" s="1"/>
  <c r="G32" i="83"/>
  <c r="AL177" i="68"/>
  <c r="F177" i="68" s="1"/>
  <c r="O32" i="82"/>
  <c r="O53" i="78"/>
  <c r="F117" i="66"/>
  <c r="F235" i="66"/>
  <c r="F247" i="66"/>
  <c r="F121" i="66"/>
  <c r="F122" i="66"/>
  <c r="F131" i="66"/>
  <c r="F128" i="66"/>
  <c r="F69" i="66"/>
  <c r="F116" i="66"/>
  <c r="F86" i="66"/>
  <c r="F102" i="66"/>
  <c r="F103" i="66"/>
  <c r="F96" i="66"/>
  <c r="F67" i="66"/>
  <c r="F60" i="66"/>
  <c r="F42" i="66"/>
  <c r="F36" i="66"/>
  <c r="F239" i="66"/>
  <c r="F230" i="66"/>
  <c r="F119" i="66"/>
  <c r="F244" i="66"/>
  <c r="F255" i="66"/>
  <c r="F237" i="66"/>
  <c r="F133" i="66"/>
  <c r="F134" i="66"/>
  <c r="F127" i="66"/>
  <c r="F124" i="66"/>
  <c r="F81" i="66"/>
  <c r="F83" i="66"/>
  <c r="F93" i="66"/>
  <c r="F98" i="66"/>
  <c r="F99" i="66"/>
  <c r="F92" i="66"/>
  <c r="F65" i="66"/>
  <c r="F64" i="66"/>
  <c r="F118" i="66"/>
  <c r="F82" i="66"/>
  <c r="F243" i="66"/>
  <c r="F238" i="66"/>
  <c r="F251" i="66"/>
  <c r="F252" i="66"/>
  <c r="F233" i="66"/>
  <c r="F253" i="66"/>
  <c r="F129" i="66"/>
  <c r="F130" i="66"/>
  <c r="F123" i="66"/>
  <c r="F105" i="66"/>
  <c r="F115" i="66"/>
  <c r="F97" i="66"/>
  <c r="F89" i="66"/>
  <c r="F94" i="66"/>
  <c r="F91" i="66"/>
  <c r="F88" i="66"/>
  <c r="F104" i="66"/>
  <c r="F68" i="66"/>
  <c r="F231" i="66"/>
  <c r="F254" i="66"/>
  <c r="F242" i="66"/>
  <c r="F236" i="66"/>
  <c r="F246" i="66"/>
  <c r="F229" i="66"/>
  <c r="F249" i="66"/>
  <c r="F125" i="66"/>
  <c r="F126" i="66"/>
  <c r="F132" i="66"/>
  <c r="F101" i="66"/>
  <c r="F78" i="66"/>
  <c r="F85" i="66"/>
  <c r="F90" i="66"/>
  <c r="F87" i="66"/>
  <c r="F100" i="66"/>
  <c r="F63" i="66"/>
  <c r="F62" i="66"/>
  <c r="F70" i="66"/>
  <c r="F59" i="66" s="1"/>
  <c r="F77" i="66"/>
  <c r="AL49" i="68"/>
  <c r="Q24" i="68"/>
  <c r="AL38" i="68"/>
  <c r="AL27" i="68"/>
  <c r="AK185" i="68"/>
  <c r="AL181" i="68"/>
  <c r="AK171" i="68"/>
  <c r="AL171" i="68" s="1"/>
  <c r="AL173" i="68"/>
  <c r="AK110" i="68"/>
  <c r="AK99" i="68" s="1"/>
  <c r="AL111" i="68"/>
  <c r="AH136" i="68"/>
  <c r="AL136" i="68" s="1"/>
  <c r="AL139" i="68"/>
  <c r="M139" i="68" s="1"/>
  <c r="AE107" i="68"/>
  <c r="AE108" i="68"/>
  <c r="F229" i="82"/>
  <c r="F259" i="82" s="1"/>
  <c r="Q278" i="79"/>
  <c r="P189" i="68"/>
  <c r="P187" i="68" s="1"/>
  <c r="P185" i="68" s="1"/>
  <c r="N176" i="68"/>
  <c r="N173" i="68" s="1"/>
  <c r="N171" i="68" s="1"/>
  <c r="N151" i="68"/>
  <c r="T147" i="68"/>
  <c r="T136" i="68" s="1"/>
  <c r="T134" i="68" s="1"/>
  <c r="Z146" i="68"/>
  <c r="AE133" i="68"/>
  <c r="AE130" i="68"/>
  <c r="AE129" i="68"/>
  <c r="AE116" i="68"/>
  <c r="AE109" i="68"/>
  <c r="Y54" i="68"/>
  <c r="Y49" i="68" s="1"/>
  <c r="Y5" i="68" s="1"/>
  <c r="Q22" i="68"/>
  <c r="Q17" i="68"/>
  <c r="F113" i="66"/>
  <c r="F112" i="66"/>
  <c r="F106" i="66"/>
  <c r="F75" i="66" s="1"/>
  <c r="F108" i="66"/>
  <c r="F111" i="66"/>
  <c r="F109" i="66"/>
  <c r="P278" i="79"/>
  <c r="F147" i="81"/>
  <c r="F255" i="81" s="1"/>
  <c r="F258" i="84"/>
  <c r="F113" i="78"/>
  <c r="M173" i="68"/>
  <c r="AH195" i="68"/>
  <c r="O240" i="79"/>
  <c r="F202" i="78"/>
  <c r="F280" i="78"/>
  <c r="F235" i="78"/>
  <c r="F186" i="66" s="1"/>
  <c r="F189" i="78"/>
  <c r="F157" i="78"/>
  <c r="F172" i="78"/>
  <c r="F132" i="78"/>
  <c r="F103" i="78"/>
  <c r="F39" i="78"/>
  <c r="F293" i="78"/>
  <c r="F276" i="78"/>
  <c r="F296" i="78"/>
  <c r="F213" i="78"/>
  <c r="F164" i="66" s="1"/>
  <c r="F246" i="78"/>
  <c r="F197" i="66" s="1"/>
  <c r="F249" i="78"/>
  <c r="F200" i="66" s="1"/>
  <c r="F224" i="78"/>
  <c r="F175" i="66" s="1"/>
  <c r="F143" i="78"/>
  <c r="F121" i="78"/>
  <c r="F116" i="78"/>
  <c r="F107" i="78"/>
  <c r="F82" i="78"/>
  <c r="F60" i="78"/>
  <c r="M49" i="68"/>
  <c r="AE106" i="68"/>
  <c r="M105" i="68"/>
  <c r="AE112" i="68"/>
  <c r="M111" i="68"/>
  <c r="R263" i="68"/>
  <c r="R262" i="68" s="1"/>
  <c r="M262" i="68"/>
  <c r="J17" i="69" s="1"/>
  <c r="M181" i="68"/>
  <c r="M187" i="68"/>
  <c r="AE118" i="68"/>
  <c r="AE122" i="68"/>
  <c r="M121" i="68"/>
  <c r="Z136" i="68"/>
  <c r="Z134" i="68" s="1"/>
  <c r="Z247" i="68" s="1"/>
  <c r="P140" i="68"/>
  <c r="P136" i="68" s="1"/>
  <c r="F38" i="68"/>
  <c r="F148" i="68"/>
  <c r="AG148" i="68"/>
  <c r="AG134" i="68" s="1"/>
  <c r="Q49" i="68"/>
  <c r="M259" i="82"/>
  <c r="O259" i="82" s="1"/>
  <c r="M258" i="84"/>
  <c r="O258" i="84" s="1"/>
  <c r="O211" i="78"/>
  <c r="T13" i="69" s="1"/>
  <c r="O187" i="78"/>
  <c r="T11" i="69" s="1"/>
  <c r="AA159" i="68"/>
  <c r="AA148" i="68" s="1"/>
  <c r="AA134" i="68" s="1"/>
  <c r="AA247" i="68" s="1"/>
  <c r="AP148" i="68"/>
  <c r="AP134" i="68" s="1"/>
  <c r="AR221" i="68"/>
  <c r="AI195" i="68"/>
  <c r="AN195" i="68"/>
  <c r="AR195" i="68"/>
  <c r="AO185" i="68"/>
  <c r="AQ5" i="68"/>
  <c r="AJ185" i="68"/>
  <c r="AE100" i="68"/>
  <c r="N136" i="68"/>
  <c r="AF195" i="68"/>
  <c r="AJ195" i="68"/>
  <c r="AF221" i="68"/>
  <c r="AG63" i="68"/>
  <c r="AP63" i="68"/>
  <c r="AN185" i="68"/>
  <c r="AR185" i="68"/>
  <c r="AH249" i="68"/>
  <c r="AH248" i="68" s="1"/>
  <c r="AQ249" i="68"/>
  <c r="AQ248" i="68" s="1"/>
  <c r="P63" i="68"/>
  <c r="O110" i="68"/>
  <c r="O99" i="68" s="1"/>
  <c r="Q221" i="68"/>
  <c r="N185" i="68"/>
  <c r="R185" i="68"/>
  <c r="AE185" i="68"/>
  <c r="Q195" i="68"/>
  <c r="P221" i="68"/>
  <c r="Q110" i="68"/>
  <c r="Q99" i="68" s="1"/>
  <c r="Q185" i="68"/>
  <c r="P195" i="68"/>
  <c r="N110" i="68"/>
  <c r="N99" i="68" s="1"/>
  <c r="N63" i="68"/>
  <c r="AM63" i="68"/>
  <c r="AO110" i="68"/>
  <c r="AO99" i="68" s="1"/>
  <c r="P148" i="68"/>
  <c r="AI185" i="68"/>
  <c r="AI221" i="68"/>
  <c r="AG221" i="68"/>
  <c r="AK221" i="68"/>
  <c r="AP221" i="68"/>
  <c r="N5" i="68"/>
  <c r="R110" i="68"/>
  <c r="R99" i="68" s="1"/>
  <c r="O5" i="68"/>
  <c r="AJ5" i="68"/>
  <c r="AG110" i="68"/>
  <c r="AG99" i="68" s="1"/>
  <c r="AP110" i="68"/>
  <c r="AP99" i="68" s="1"/>
  <c r="AI148" i="68"/>
  <c r="AI134" i="68" s="1"/>
  <c r="AN148" i="68"/>
  <c r="AN134" i="68" s="1"/>
  <c r="AR148" i="68"/>
  <c r="AR134" i="68" s="1"/>
  <c r="Q148" i="68"/>
  <c r="Q134" i="68" s="1"/>
  <c r="AE195" i="68"/>
  <c r="AO195" i="68"/>
  <c r="AE221" i="68"/>
  <c r="AJ221" i="68"/>
  <c r="AO221" i="68"/>
  <c r="N221" i="68"/>
  <c r="R221" i="68"/>
  <c r="AM221" i="68"/>
  <c r="AN249" i="68"/>
  <c r="AN248" i="68" s="1"/>
  <c r="AK249" i="68"/>
  <c r="AK248" i="68" s="1"/>
  <c r="O249" i="68"/>
  <c r="O248" i="68" s="1"/>
  <c r="AM249" i="68"/>
  <c r="AM248" i="68" s="1"/>
  <c r="N249" i="68"/>
  <c r="N248" i="68" s="1"/>
  <c r="AG249" i="68"/>
  <c r="AG248" i="68" s="1"/>
  <c r="AP249" i="68"/>
  <c r="AP248" i="68" s="1"/>
  <c r="P249" i="68"/>
  <c r="P248" i="68" s="1"/>
  <c r="AI249" i="68"/>
  <c r="AI248" i="68" s="1"/>
  <c r="AR249" i="68"/>
  <c r="AR248" i="68" s="1"/>
  <c r="O221" i="68"/>
  <c r="AH221" i="68"/>
  <c r="AQ221" i="68"/>
  <c r="AN221" i="68"/>
  <c r="N195" i="68"/>
  <c r="R195" i="68"/>
  <c r="AG195" i="68"/>
  <c r="AK195" i="68"/>
  <c r="AP195" i="68"/>
  <c r="O195" i="68"/>
  <c r="AM195" i="68"/>
  <c r="AQ195" i="68"/>
  <c r="AE148" i="68"/>
  <c r="AE134" i="68" s="1"/>
  <c r="AJ148" i="68"/>
  <c r="AJ134" i="68" s="1"/>
  <c r="AO148" i="68"/>
  <c r="AO134" i="68" s="1"/>
  <c r="R148" i="68"/>
  <c r="R134" i="68" s="1"/>
  <c r="AK148" i="68"/>
  <c r="AJ110" i="68"/>
  <c r="AJ99" i="68" s="1"/>
  <c r="AH110" i="68"/>
  <c r="AH99" i="68" s="1"/>
  <c r="AM110" i="68"/>
  <c r="AM99" i="68" s="1"/>
  <c r="AQ110" i="68"/>
  <c r="AQ99" i="68" s="1"/>
  <c r="O63" i="68"/>
  <c r="AH63" i="68"/>
  <c r="AQ63" i="68"/>
  <c r="AI63" i="68"/>
  <c r="AR63" i="68"/>
  <c r="R63" i="68"/>
  <c r="AK63" i="68"/>
  <c r="AI5" i="68"/>
  <c r="AR5" i="68"/>
  <c r="AM5" i="68"/>
  <c r="P5" i="68"/>
  <c r="AN5" i="68"/>
  <c r="AO5" i="68"/>
  <c r="AG5" i="68"/>
  <c r="AP5" i="68"/>
  <c r="AE5" i="68"/>
  <c r="AN63" i="68"/>
  <c r="Q63" i="68"/>
  <c r="AE63" i="68"/>
  <c r="AJ63" i="68"/>
  <c r="R5" i="68"/>
  <c r="AK5" i="68"/>
  <c r="AO63" i="68"/>
  <c r="AH148" i="68"/>
  <c r="AH134" i="68" s="1"/>
  <c r="AM148" i="68"/>
  <c r="AM134" i="68" s="1"/>
  <c r="AQ148" i="68"/>
  <c r="AQ134" i="68" s="1"/>
  <c r="Q249" i="68"/>
  <c r="Q248" i="68" s="1"/>
  <c r="AE249" i="68"/>
  <c r="AE248" i="68" s="1"/>
  <c r="AJ249" i="68"/>
  <c r="AJ248" i="68" s="1"/>
  <c r="AO249" i="68"/>
  <c r="AO248" i="68" s="1"/>
  <c r="AH5" i="68"/>
  <c r="P110" i="68"/>
  <c r="P99" i="68" s="1"/>
  <c r="AI110" i="68"/>
  <c r="AI99" i="68" s="1"/>
  <c r="AN110" i="68"/>
  <c r="AN99" i="68" s="1"/>
  <c r="AR110" i="68"/>
  <c r="AR99" i="68" s="1"/>
  <c r="O185" i="68"/>
  <c r="AH185" i="68"/>
  <c r="AM185" i="68"/>
  <c r="AQ185" i="68"/>
  <c r="AF110" i="68"/>
  <c r="G162" i="66" l="1"/>
  <c r="N13" i="69" s="1"/>
  <c r="R269" i="83"/>
  <c r="M269" i="83" s="1"/>
  <c r="O269" i="83" s="1"/>
  <c r="O112" i="79"/>
  <c r="M81" i="79"/>
  <c r="M278" i="79"/>
  <c r="O59" i="79"/>
  <c r="P5" i="69"/>
  <c r="P14" i="69"/>
  <c r="G256" i="66"/>
  <c r="I256" i="66"/>
  <c r="H256" i="66"/>
  <c r="H225" i="66"/>
  <c r="I225" i="66"/>
  <c r="G225" i="66"/>
  <c r="J225" i="66"/>
  <c r="J256" i="66"/>
  <c r="AF249" i="68"/>
  <c r="L273" i="68"/>
  <c r="L270" i="68"/>
  <c r="L249" i="68" s="1"/>
  <c r="AM247" i="68"/>
  <c r="T281" i="68"/>
  <c r="T247" i="68"/>
  <c r="AO247" i="68"/>
  <c r="AQ247" i="68"/>
  <c r="AG247" i="68"/>
  <c r="AI247" i="68"/>
  <c r="AJ247" i="68"/>
  <c r="R247" i="68"/>
  <c r="AH247" i="68"/>
  <c r="AR247" i="68"/>
  <c r="AP247" i="68"/>
  <c r="AN247" i="68"/>
  <c r="Y281" i="68"/>
  <c r="Y247" i="68"/>
  <c r="H177" i="68"/>
  <c r="H134" i="68" s="1"/>
  <c r="E7" i="69" s="1"/>
  <c r="L177" i="68"/>
  <c r="L134" i="68" s="1"/>
  <c r="I7" i="69" s="1"/>
  <c r="G38" i="68"/>
  <c r="L38" i="68"/>
  <c r="H27" i="68"/>
  <c r="L27" i="68"/>
  <c r="P9" i="69"/>
  <c r="O9" i="69"/>
  <c r="N9" i="69"/>
  <c r="Q14" i="69"/>
  <c r="O14" i="69"/>
  <c r="J273" i="68"/>
  <c r="H118" i="68"/>
  <c r="H117" i="68" s="1"/>
  <c r="H110" i="68" s="1"/>
  <c r="J118" i="68"/>
  <c r="J117" i="68" s="1"/>
  <c r="J110" i="68" s="1"/>
  <c r="K118" i="68"/>
  <c r="K117" i="68" s="1"/>
  <c r="K110" i="68" s="1"/>
  <c r="J177" i="68"/>
  <c r="J134" i="68" s="1"/>
  <c r="G7" i="69" s="1"/>
  <c r="J38" i="68"/>
  <c r="O5" i="69"/>
  <c r="I228" i="84"/>
  <c r="P21" i="69" s="1"/>
  <c r="N11" i="69"/>
  <c r="K177" i="68"/>
  <c r="K134" i="68" s="1"/>
  <c r="H7" i="69" s="1"/>
  <c r="H32" i="84"/>
  <c r="O7" i="69" s="1"/>
  <c r="H228" i="84"/>
  <c r="O21" i="69" s="1"/>
  <c r="K38" i="68"/>
  <c r="J27" i="68"/>
  <c r="I32" i="84"/>
  <c r="H122" i="68"/>
  <c r="H121" i="68" s="1"/>
  <c r="J122" i="68"/>
  <c r="J121" i="68" s="1"/>
  <c r="K122" i="68"/>
  <c r="K121" i="68" s="1"/>
  <c r="J270" i="68"/>
  <c r="J249" i="68" s="1"/>
  <c r="J248" i="68" s="1"/>
  <c r="G21" i="69" s="1"/>
  <c r="Q6" i="68"/>
  <c r="Q5" i="68" s="1"/>
  <c r="N5" i="69"/>
  <c r="J32" i="84"/>
  <c r="Q7" i="69" s="1"/>
  <c r="J228" i="84"/>
  <c r="Q21" i="69" s="1"/>
  <c r="K27" i="68"/>
  <c r="K273" i="68"/>
  <c r="K270" i="68"/>
  <c r="K249" i="68" s="1"/>
  <c r="T21" i="69"/>
  <c r="H270" i="68"/>
  <c r="H249" i="68" s="1"/>
  <c r="H38" i="68"/>
  <c r="H5" i="68" s="1"/>
  <c r="G177" i="68"/>
  <c r="G134" i="68" s="1"/>
  <c r="D7" i="69" s="1"/>
  <c r="H273" i="68"/>
  <c r="G229" i="82"/>
  <c r="G32" i="82"/>
  <c r="H259" i="82"/>
  <c r="AD281" i="68"/>
  <c r="F134" i="68"/>
  <c r="C7" i="69" s="1"/>
  <c r="F273" i="68"/>
  <c r="G228" i="84"/>
  <c r="F270" i="68"/>
  <c r="F249" i="68" s="1"/>
  <c r="G32" i="84"/>
  <c r="M270" i="68"/>
  <c r="M249" i="68" s="1"/>
  <c r="F122" i="68"/>
  <c r="F121" i="68" s="1"/>
  <c r="G122" i="68"/>
  <c r="G121" i="68" s="1"/>
  <c r="U17" i="69"/>
  <c r="J7" i="98"/>
  <c r="AL110" i="68"/>
  <c r="G248" i="68"/>
  <c r="D21" i="69" s="1"/>
  <c r="AF248" i="68"/>
  <c r="AL248" i="68" s="1"/>
  <c r="AL249" i="68"/>
  <c r="F118" i="68"/>
  <c r="F117" i="68" s="1"/>
  <c r="F110" i="68" s="1"/>
  <c r="G118" i="68"/>
  <c r="G117" i="68" s="1"/>
  <c r="AL221" i="68"/>
  <c r="AL195" i="68"/>
  <c r="G27" i="68"/>
  <c r="G110" i="68"/>
  <c r="G99" i="68" s="1"/>
  <c r="D6" i="69" s="1"/>
  <c r="AE111" i="68"/>
  <c r="G269" i="83"/>
  <c r="F228" i="66"/>
  <c r="F95" i="66"/>
  <c r="F120" i="66"/>
  <c r="F232" i="66"/>
  <c r="F76" i="66"/>
  <c r="F84" i="66"/>
  <c r="F248" i="66"/>
  <c r="F245" i="66"/>
  <c r="F66" i="66"/>
  <c r="F187" i="78"/>
  <c r="M11" i="69" s="1"/>
  <c r="M12" i="69"/>
  <c r="M171" i="68"/>
  <c r="M6" i="68"/>
  <c r="F27" i="68"/>
  <c r="F5" i="68" s="1"/>
  <c r="AK134" i="68"/>
  <c r="AK281" i="68" s="1"/>
  <c r="R249" i="68"/>
  <c r="R248" i="68" s="1"/>
  <c r="AE105" i="68"/>
  <c r="M136" i="68"/>
  <c r="AE121" i="68"/>
  <c r="F112" i="78"/>
  <c r="F53" i="78"/>
  <c r="F96" i="78"/>
  <c r="F211" i="78"/>
  <c r="F275" i="78"/>
  <c r="AA281" i="68"/>
  <c r="Z281" i="68"/>
  <c r="AJ281" i="68"/>
  <c r="AP281" i="68"/>
  <c r="AM281" i="68"/>
  <c r="AG281" i="68"/>
  <c r="AO281" i="68"/>
  <c r="AQ281" i="68"/>
  <c r="AR281" i="68"/>
  <c r="AN281" i="68"/>
  <c r="AI281" i="68"/>
  <c r="AH281" i="68"/>
  <c r="L248" i="68" l="1"/>
  <c r="I21" i="69" s="1"/>
  <c r="I8" i="98" s="1"/>
  <c r="G259" i="82"/>
  <c r="K5" i="68"/>
  <c r="G5" i="68"/>
  <c r="D5" i="69" s="1"/>
  <c r="D10" i="69" s="1"/>
  <c r="J5" i="68"/>
  <c r="G5" i="69" s="1"/>
  <c r="AK247" i="68"/>
  <c r="C5" i="69"/>
  <c r="H5" i="69"/>
  <c r="E5" i="69"/>
  <c r="Q281" i="68"/>
  <c r="Q247" i="68"/>
  <c r="L5" i="68"/>
  <c r="Q9" i="69"/>
  <c r="Q10" i="69" s="1"/>
  <c r="Q15" i="69" s="1"/>
  <c r="Q18" i="69" s="1"/>
  <c r="Q23" i="69" s="1"/>
  <c r="N21" i="69"/>
  <c r="G258" i="84"/>
  <c r="F99" i="68"/>
  <c r="C6" i="69" s="1"/>
  <c r="N7" i="69"/>
  <c r="N10" i="69" s="1"/>
  <c r="O10" i="69"/>
  <c r="O15" i="69" s="1"/>
  <c r="O18" i="69" s="1"/>
  <c r="O23" i="69" s="1"/>
  <c r="J258" i="84"/>
  <c r="J99" i="68"/>
  <c r="G6" i="69" s="1"/>
  <c r="H258" i="84"/>
  <c r="H99" i="68"/>
  <c r="E6" i="69" s="1"/>
  <c r="K99" i="68"/>
  <c r="H6" i="69" s="1"/>
  <c r="H10" i="69" s="1"/>
  <c r="H5" i="98" s="1"/>
  <c r="I258" i="84"/>
  <c r="K248" i="68"/>
  <c r="H21" i="69" s="1"/>
  <c r="H8" i="98" s="1"/>
  <c r="H248" i="68"/>
  <c r="E21" i="69" s="1"/>
  <c r="N14" i="69"/>
  <c r="F248" i="68"/>
  <c r="C21" i="69" s="1"/>
  <c r="R281" i="68"/>
  <c r="M8" i="69"/>
  <c r="F274" i="78"/>
  <c r="F38" i="78"/>
  <c r="O161" i="79"/>
  <c r="M13" i="69" l="1"/>
  <c r="F256" i="66"/>
  <c r="F225" i="66"/>
  <c r="P7" i="69"/>
  <c r="P10" i="69" s="1"/>
  <c r="P15" i="69" s="1"/>
  <c r="P18" i="69" s="1"/>
  <c r="P23" i="69" s="1"/>
  <c r="E10" i="69"/>
  <c r="I5" i="69"/>
  <c r="I10" i="69" s="1"/>
  <c r="G10" i="69"/>
  <c r="N15" i="69"/>
  <c r="N18" i="69" s="1"/>
  <c r="N23" i="69" s="1"/>
  <c r="M21" i="69"/>
  <c r="M7" i="69"/>
  <c r="N154" i="68"/>
  <c r="N148" i="68" s="1"/>
  <c r="N134" i="68" s="1"/>
  <c r="N247" i="68" s="1"/>
  <c r="O81" i="79"/>
  <c r="O278" i="79" s="1"/>
  <c r="AF121" i="68"/>
  <c r="AL121" i="68" s="1"/>
  <c r="I5" i="98" l="1"/>
  <c r="N281" i="68"/>
  <c r="O156" i="68"/>
  <c r="O148" i="68" s="1"/>
  <c r="O134" i="68" s="1"/>
  <c r="O247" i="68" s="1"/>
  <c r="X81" i="79"/>
  <c r="F81" i="79"/>
  <c r="AF99" i="68"/>
  <c r="AL99" i="68" s="1"/>
  <c r="F278" i="79" l="1"/>
  <c r="O281" i="68"/>
  <c r="X278" i="79"/>
  <c r="M9" i="69" l="1"/>
  <c r="M160" i="68" l="1"/>
  <c r="P160" i="68" l="1"/>
  <c r="P134" i="68" s="1"/>
  <c r="P247" i="68" s="1"/>
  <c r="AE120" i="68"/>
  <c r="M117" i="68"/>
  <c r="M148" i="68"/>
  <c r="AE117" i="68" l="1"/>
  <c r="P281" i="68"/>
  <c r="M110" i="68"/>
  <c r="M99" i="68" s="1"/>
  <c r="AE110" i="68" l="1"/>
  <c r="J6" i="69"/>
  <c r="U19" i="69" l="1"/>
  <c r="M14" i="69" l="1"/>
  <c r="J12" i="98" l="1"/>
  <c r="M12" i="98" s="1"/>
  <c r="T14" i="69"/>
  <c r="J11" i="98" l="1"/>
  <c r="M11" i="98" s="1"/>
  <c r="M273" i="68" l="1"/>
  <c r="M248" i="68" s="1"/>
  <c r="J21" i="69" s="1"/>
  <c r="AF191" i="68"/>
  <c r="AF187" i="68"/>
  <c r="AL187" i="68" s="1"/>
  <c r="M177" i="68"/>
  <c r="AF148" i="68"/>
  <c r="AF88" i="68"/>
  <c r="AL88" i="68" s="1"/>
  <c r="AF77" i="68"/>
  <c r="AL77" i="68" s="1"/>
  <c r="AF6" i="68"/>
  <c r="AL6" i="68" s="1"/>
  <c r="AF134" i="68" l="1"/>
  <c r="AL134" i="68" s="1"/>
  <c r="AL148" i="68"/>
  <c r="J8" i="98"/>
  <c r="U21" i="69"/>
  <c r="AL191" i="68"/>
  <c r="M134" i="68"/>
  <c r="J7" i="69" s="1"/>
  <c r="AF63" i="68"/>
  <c r="AL63" i="68" s="1"/>
  <c r="AF185" i="68"/>
  <c r="AL185" i="68" s="1"/>
  <c r="M27" i="68"/>
  <c r="M38" i="68"/>
  <c r="AF5" i="68"/>
  <c r="AL5" i="68" l="1"/>
  <c r="AL247" i="68" s="1"/>
  <c r="AF247" i="68"/>
  <c r="H191" i="68"/>
  <c r="H185" i="68" s="1"/>
  <c r="L191" i="68"/>
  <c r="L185" i="68" s="1"/>
  <c r="L247" i="68" s="1"/>
  <c r="J191" i="68"/>
  <c r="J185" i="68" s="1"/>
  <c r="J247" i="68" s="1"/>
  <c r="F191" i="68"/>
  <c r="F185" i="68" s="1"/>
  <c r="K191" i="68"/>
  <c r="K185" i="68" s="1"/>
  <c r="K247" i="68" s="1"/>
  <c r="M191" i="68"/>
  <c r="M185" i="68" s="1"/>
  <c r="G191" i="68"/>
  <c r="G185" i="68" s="1"/>
  <c r="M5" i="68"/>
  <c r="AE103" i="68"/>
  <c r="AE104" i="68"/>
  <c r="AF281" i="68"/>
  <c r="AL281" i="68" s="1"/>
  <c r="E12" i="69" l="1"/>
  <c r="E14" i="69" s="1"/>
  <c r="E15" i="69" s="1"/>
  <c r="E18" i="69" s="1"/>
  <c r="E23" i="69" s="1"/>
  <c r="H247" i="68"/>
  <c r="D12" i="69"/>
  <c r="G247" i="68"/>
  <c r="H281" i="68"/>
  <c r="M247" i="68"/>
  <c r="F281" i="68"/>
  <c r="F247" i="68"/>
  <c r="J5" i="69"/>
  <c r="J10" i="69" s="1"/>
  <c r="M281" i="68"/>
  <c r="C12" i="69"/>
  <c r="I12" i="69"/>
  <c r="I14" i="69" s="1"/>
  <c r="L281" i="68"/>
  <c r="J12" i="69"/>
  <c r="J14" i="69" s="1"/>
  <c r="H12" i="69"/>
  <c r="H14" i="69" s="1"/>
  <c r="K281" i="68"/>
  <c r="G12" i="69"/>
  <c r="G14" i="69" s="1"/>
  <c r="G15" i="69" s="1"/>
  <c r="G18" i="69" s="1"/>
  <c r="G23" i="69" s="1"/>
  <c r="J281" i="68"/>
  <c r="D14" i="69"/>
  <c r="D15" i="69" s="1"/>
  <c r="D18" i="69" s="1"/>
  <c r="D23" i="69" s="1"/>
  <c r="G281" i="68"/>
  <c r="M7" i="98"/>
  <c r="AE99" i="68"/>
  <c r="AE247" i="68" s="1"/>
  <c r="C14" i="69"/>
  <c r="I6" i="98" l="1"/>
  <c r="I9" i="98" s="1"/>
  <c r="I14" i="98" s="1"/>
  <c r="I15" i="69"/>
  <c r="I18" i="69" s="1"/>
  <c r="I23" i="69" s="1"/>
  <c r="J6" i="98"/>
  <c r="U14" i="69"/>
  <c r="H15" i="69"/>
  <c r="H18" i="69" s="1"/>
  <c r="H23" i="69" s="1"/>
  <c r="H6" i="98"/>
  <c r="H9" i="98" s="1"/>
  <c r="J15" i="69"/>
  <c r="J18" i="69" s="1"/>
  <c r="J23" i="69" s="1"/>
  <c r="J5" i="98"/>
  <c r="M8" i="98"/>
  <c r="AE281" i="68"/>
  <c r="C10" i="69"/>
  <c r="M5" i="98" l="1"/>
  <c r="C15" i="69"/>
  <c r="C18" i="69" s="1"/>
  <c r="C23" i="69" s="1"/>
  <c r="M6" i="98" l="1"/>
  <c r="J9" i="98"/>
  <c r="M9" i="98" l="1"/>
  <c r="O11" i="78"/>
  <c r="N10" i="78"/>
  <c r="N6" i="78" s="1"/>
  <c r="O6" i="78" s="1"/>
  <c r="N8" i="66" l="1"/>
  <c r="O8" i="66" s="1"/>
  <c r="O10" i="78"/>
  <c r="Z40" i="81" l="1"/>
  <c r="M40" i="81" l="1"/>
  <c r="O44" i="81"/>
  <c r="Z32" i="81"/>
  <c r="O40" i="81" l="1"/>
  <c r="M32" i="81"/>
  <c r="Z255" i="81"/>
  <c r="M255" i="81" l="1"/>
  <c r="O32" i="81"/>
  <c r="T7" i="69" s="1"/>
  <c r="O255" i="81"/>
  <c r="O186" i="78"/>
  <c r="M183" i="78" l="1"/>
  <c r="O146" i="66" l="1"/>
  <c r="M75" i="66"/>
  <c r="O183" i="78"/>
  <c r="M112" i="78"/>
  <c r="O112" i="78" s="1"/>
  <c r="M225" i="66" l="1"/>
  <c r="O75" i="66"/>
  <c r="M256" i="66"/>
  <c r="O256" i="66" s="1"/>
  <c r="M304" i="78"/>
  <c r="T9" i="69" l="1"/>
  <c r="N24" i="78"/>
  <c r="O27" i="78"/>
  <c r="N5" i="78" l="1"/>
  <c r="N225" i="66" s="1"/>
  <c r="O225" i="66" s="1"/>
  <c r="O24" i="78"/>
  <c r="F24" i="78"/>
  <c r="O5" i="78" l="1"/>
  <c r="N304" i="78"/>
  <c r="F5" i="78"/>
  <c r="O304" i="78" l="1"/>
  <c r="F304" i="78"/>
  <c r="M5" i="69" l="1"/>
  <c r="M10" i="69" s="1"/>
  <c r="M15" i="69" s="1"/>
  <c r="M18" i="69" s="1"/>
  <c r="M23" i="69" s="1"/>
  <c r="T5" i="69"/>
  <c r="T10" i="69" s="1"/>
  <c r="J10" i="98" s="1"/>
  <c r="U10" i="69" l="1"/>
  <c r="U15" i="69" s="1"/>
  <c r="T15" i="69"/>
  <c r="T18" i="69" s="1"/>
  <c r="T23" i="69" s="1"/>
  <c r="M10" i="98"/>
  <c r="J13" i="98"/>
  <c r="U18" i="69" l="1"/>
  <c r="U23" i="69" s="1"/>
  <c r="M13" i="98"/>
  <c r="M14" i="98" s="1"/>
  <c r="J14" i="98"/>
  <c r="K293" i="78"/>
  <c r="K245" i="66" s="1"/>
  <c r="K276" i="78" l="1"/>
  <c r="K228" i="66" s="1"/>
  <c r="K263" i="78"/>
  <c r="K214" i="66" s="1"/>
  <c r="K249" i="78"/>
  <c r="K200" i="66" s="1"/>
  <c r="K202" i="78"/>
  <c r="R12" i="69" s="1"/>
  <c r="K296" i="78"/>
  <c r="K248" i="66" s="1"/>
  <c r="K280" i="78"/>
  <c r="K232" i="66" s="1"/>
  <c r="K246" i="78"/>
  <c r="K197" i="66" s="1"/>
  <c r="K224" i="78"/>
  <c r="K175" i="66" s="1"/>
  <c r="K189" i="78"/>
  <c r="K235" i="78"/>
  <c r="K186" i="66" s="1"/>
  <c r="K213" i="78"/>
  <c r="K164" i="66" s="1"/>
  <c r="K211" i="78" l="1"/>
  <c r="K162" i="66" s="1"/>
  <c r="K187" i="78"/>
  <c r="K275" i="78"/>
  <c r="R13" i="69" l="1"/>
  <c r="K256" i="66"/>
  <c r="K225" i="66"/>
  <c r="R11" i="69"/>
  <c r="K274" i="78"/>
  <c r="R21" i="69" s="1"/>
  <c r="H12" i="98" s="1"/>
  <c r="R14" i="69" l="1"/>
  <c r="H11" i="98" s="1"/>
  <c r="K39" i="78"/>
  <c r="K53" i="78" l="1"/>
  <c r="K82" i="78"/>
  <c r="K38" i="78" l="1"/>
  <c r="R7" i="69" s="1"/>
  <c r="K103" i="78"/>
  <c r="K66" i="66" s="1"/>
  <c r="K154" i="78"/>
  <c r="K117" i="66" s="1"/>
  <c r="K132" i="78" l="1"/>
  <c r="K95" i="66" s="1"/>
  <c r="K113" i="78"/>
  <c r="K76" i="66" s="1"/>
  <c r="K143" i="78"/>
  <c r="K121" i="78"/>
  <c r="K84" i="66" s="1"/>
  <c r="K157" i="78"/>
  <c r="K120" i="66" s="1"/>
  <c r="K107" i="78"/>
  <c r="K116" i="78"/>
  <c r="K96" i="78" l="1"/>
  <c r="R8" i="69" s="1"/>
  <c r="K6" i="78"/>
  <c r="K5" i="78" l="1"/>
  <c r="R5" i="69" s="1"/>
  <c r="K172" i="78"/>
  <c r="K112" i="78" l="1"/>
  <c r="R9" i="69" l="1"/>
  <c r="R10" i="69" s="1"/>
  <c r="H10" i="98" s="1"/>
  <c r="H13" i="98" s="1"/>
  <c r="H14" i="98" s="1"/>
  <c r="K304" i="78"/>
  <c r="R15" i="69" l="1"/>
  <c r="R18" i="69" s="1"/>
  <c r="R23" i="69" s="1"/>
  <c r="Q56" i="79"/>
  <c r="Q53" i="79"/>
  <c r="P53" i="79"/>
  <c r="M53" i="79"/>
  <c r="O53" i="79"/>
  <c r="P56" i="79"/>
  <c r="M56" i="79"/>
  <c r="O56" i="7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AB153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Lapvibrátor</t>
        </r>
      </text>
    </comment>
    <comment ref="AA158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Béke utca felújítás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  <author>Montz Zsuzsanna</author>
  </authors>
  <commentList>
    <comment ref="D80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3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L145" authorId="1" shapeId="0" xr:uid="{00000000-0006-0000-0D00-000003000000}">
      <text>
        <r>
          <rPr>
            <b/>
            <sz val="9"/>
            <color indexed="81"/>
            <rFont val="Tahoma"/>
            <family val="2"/>
            <charset val="238"/>
          </rPr>
          <t>Montz Zsuzsanna:</t>
        </r>
        <r>
          <rPr>
            <sz val="9"/>
            <color indexed="81"/>
            <rFont val="Tahoma"/>
            <family val="2"/>
            <charset val="238"/>
          </rPr>
          <t xml:space="preserve">
átrakva 011130 cofogról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  <author>Manoly</author>
  </authors>
  <commentList>
    <comment ref="R16" authorId="0" shapeId="0" xr:uid="{00000000-0006-0000-1100-000001000000}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R55" authorId="1" shapeId="0" xr:uid="{00000000-0006-0000-1100-000002000000}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P62" authorId="1" shapeId="0" xr:uid="{00000000-0006-0000-1100-000003000000}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U62" authorId="1" shapeId="0" xr:uid="{00000000-0006-0000-1100-000004000000}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sharedStrings.xml><?xml version="1.0" encoding="utf-8"?>
<sst xmlns="http://schemas.openxmlformats.org/spreadsheetml/2006/main" count="8721" uniqueCount="1142">
  <si>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</si>
  <si>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</si>
  <si>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</si>
  <si>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</si>
  <si>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</si>
  <si>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</si>
  <si>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</si>
  <si>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</si>
  <si>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</si>
  <si>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</si>
  <si>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</si>
  <si>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</si>
  <si>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</si>
  <si>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</si>
  <si>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</si>
  <si>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</si>
  <si>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</si>
  <si>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</si>
  <si>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</si>
  <si>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</si>
  <si>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</si>
  <si>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</si>
  <si>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</si>
  <si>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</si>
  <si>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</si>
  <si>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</si>
  <si>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</si>
  <si>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</si>
  <si>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</si>
  <si>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</si>
  <si>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</si>
  <si>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</si>
  <si>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</si>
  <si>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</si>
  <si>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</si>
  <si>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</si>
  <si>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</si>
  <si>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</si>
  <si>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</si>
  <si>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</si>
  <si>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</si>
  <si>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</si>
  <si>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</si>
  <si>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</si>
  <si>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</si>
  <si>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</si>
  <si>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</si>
  <si>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</si>
  <si>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</si>
  <si>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</si>
  <si>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</si>
  <si>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</si>
  <si>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</si>
  <si>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</si>
  <si>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</si>
  <si>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</si>
  <si>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</si>
  <si>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</si>
  <si>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</si>
  <si>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</si>
  <si>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</si>
  <si>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</si>
  <si>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</si>
  <si>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</si>
  <si>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</si>
  <si>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</si>
  <si>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</si>
  <si>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</si>
  <si>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</si>
  <si>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</si>
  <si>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</si>
  <si>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</si>
  <si>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</si>
  <si>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</si>
  <si>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</si>
  <si>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</si>
  <si>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</si>
  <si>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</si>
  <si>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</si>
  <si>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</si>
  <si>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</si>
  <si>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</si>
  <si>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</si>
  <si>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</si>
  <si>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</si>
  <si>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</si>
  <si>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</si>
  <si>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</si>
  <si>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</si>
  <si>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</si>
  <si>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</si>
  <si>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</si>
  <si>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</si>
  <si>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</si>
  <si>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</si>
  <si>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</si>
  <si>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</si>
  <si>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</si>
  <si>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</si>
  <si>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</si>
  <si>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</si>
  <si>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</si>
  <si>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</si>
  <si>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</si>
  <si>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</si>
  <si>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</si>
  <si>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</si>
  <si>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</si>
  <si>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</si>
  <si>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</si>
  <si>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</si>
  <si>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</si>
  <si>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</si>
  <si>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</si>
  <si>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</si>
  <si>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</si>
  <si>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</si>
  <si>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</si>
  <si>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</si>
  <si>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</si>
  <si>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</si>
  <si>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</si>
  <si>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</si>
  <si>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</si>
  <si>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</si>
  <si>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</si>
  <si>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</si>
  <si>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</si>
  <si>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</si>
  <si>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</si>
  <si>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</si>
  <si>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</si>
  <si>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</si>
  <si>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</si>
  <si>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</si>
  <si>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</si>
  <si>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</si>
  <si>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</si>
  <si>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</si>
  <si>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</si>
  <si>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</si>
  <si>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</si>
  <si>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</si>
  <si>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</si>
  <si>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</si>
  <si>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</si>
  <si>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</si>
  <si>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</si>
  <si>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</si>
  <si>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</si>
  <si>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</si>
  <si>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</si>
  <si>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</si>
  <si>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</si>
  <si>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</si>
  <si>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</si>
  <si>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</si>
  <si>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</si>
  <si>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</si>
  <si>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</si>
  <si>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</si>
  <si>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</si>
  <si>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</si>
  <si>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</si>
  <si>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</si>
  <si>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</si>
  <si>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</si>
  <si>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</si>
  <si>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</si>
  <si>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</si>
  <si>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</si>
  <si>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</si>
  <si>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</si>
  <si>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</si>
  <si>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</si>
  <si>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</si>
  <si>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</si>
  <si>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</si>
  <si>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</si>
  <si>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</si>
  <si>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</si>
  <si>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</si>
  <si>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</si>
  <si>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</si>
  <si>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</si>
  <si>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</si>
  <si>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</si>
  <si>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</si>
  <si>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</si>
  <si>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</si>
  <si>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</si>
  <si>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</si>
  <si>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</si>
  <si>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</si>
  <si>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</si>
  <si>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</si>
  <si>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</si>
  <si>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</si>
  <si>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</si>
  <si>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</si>
  <si>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</si>
  <si>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</si>
  <si>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</si>
  <si>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</si>
  <si>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</si>
  <si>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</si>
  <si>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</si>
  <si>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</si>
  <si>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</si>
  <si>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</si>
  <si>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</si>
  <si>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</si>
  <si>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</si>
  <si>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</si>
  <si>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</si>
  <si>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</si>
  <si>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</si>
  <si>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</si>
  <si>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</si>
  <si>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</si>
  <si>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</si>
  <si>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</si>
  <si>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</si>
  <si>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</si>
  <si>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</si>
  <si>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</si>
  <si>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</si>
  <si>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</si>
  <si>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</si>
  <si>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</si>
  <si>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</si>
  <si>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</si>
  <si>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</si>
  <si>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</si>
  <si>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</si>
  <si>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</si>
  <si>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</si>
  <si>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</si>
  <si>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</si>
  <si>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</si>
  <si>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</si>
  <si>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</si>
  <si>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</si>
  <si>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</si>
  <si>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</si>
  <si>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</si>
  <si>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</si>
  <si>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</si>
  <si>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</si>
  <si>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</si>
  <si>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</si>
  <si>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</si>
  <si>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</si>
  <si>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</si>
  <si>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</si>
  <si>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</si>
  <si>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</si>
  <si>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</si>
  <si>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</si>
  <si>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</si>
  <si>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</si>
  <si>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</si>
  <si>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</si>
  <si>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</si>
  <si>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</si>
  <si>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</si>
  <si>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</si>
  <si>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</si>
  <si>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</si>
  <si>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</si>
  <si>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</si>
  <si>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</si>
  <si>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</si>
  <si>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</si>
  <si>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</si>
  <si>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</si>
  <si>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</si>
  <si>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</si>
  <si>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</si>
  <si>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</si>
  <si>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</si>
  <si>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</si>
  <si>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</si>
  <si>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</si>
  <si>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</si>
  <si>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</si>
  <si>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</si>
  <si>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</si>
  <si>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</si>
  <si>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</si>
  <si>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</si>
  <si>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</si>
  <si>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</si>
  <si>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</si>
  <si>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</si>
  <si>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</si>
  <si>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</si>
  <si>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</si>
  <si>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</si>
  <si>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</si>
  <si>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</si>
  <si>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</si>
  <si>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</si>
  <si>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</si>
  <si>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</si>
  <si>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</si>
  <si>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</si>
  <si>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</si>
  <si>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</si>
  <si>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</si>
  <si>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</si>
  <si>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</si>
  <si>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</si>
  <si>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</si>
  <si>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</si>
  <si>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</si>
  <si>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</si>
  <si>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</si>
  <si>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</si>
  <si>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</si>
  <si>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</si>
  <si>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</si>
  <si>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</si>
  <si>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</si>
  <si>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</si>
  <si>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</si>
  <si>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</si>
  <si>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</si>
  <si>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</si>
  <si>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</si>
  <si>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</si>
  <si>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</si>
  <si>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</si>
  <si>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</si>
  <si>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</si>
  <si>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</si>
  <si>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</si>
  <si>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</si>
  <si>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</si>
  <si>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</si>
  <si>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</si>
  <si>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</si>
  <si>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</si>
  <si>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</si>
  <si>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</si>
  <si>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</si>
  <si>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</si>
  <si>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</si>
  <si>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</si>
  <si>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</si>
  <si>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</si>
  <si>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</si>
  <si>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</si>
  <si>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</si>
  <si>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</si>
  <si>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</si>
  <si>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</si>
  <si>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</si>
  <si>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</si>
  <si>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</si>
  <si>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</si>
  <si>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</si>
  <si>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</si>
  <si>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</si>
  <si>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</si>
  <si>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</si>
  <si>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</si>
  <si>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</si>
  <si>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</si>
  <si>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</si>
  <si>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</si>
  <si>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</si>
  <si>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</si>
  <si>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</si>
  <si>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</si>
  <si>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</si>
  <si>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</si>
  <si>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</si>
  <si>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</si>
  <si>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</si>
  <si>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</si>
  <si>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</si>
  <si>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</si>
  <si>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</si>
  <si>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</si>
  <si>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</si>
  <si>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</si>
  <si>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</si>
  <si>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</si>
  <si>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</si>
  <si>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</si>
  <si>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</si>
  <si>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</si>
  <si>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</si>
  <si>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</si>
  <si>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</si>
  <si>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</si>
  <si>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</si>
  <si>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</si>
  <si>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</si>
  <si>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</si>
  <si>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</si>
  <si>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</si>
  <si>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</si>
  <si>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</si>
  <si>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</si>
  <si>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</si>
  <si>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</si>
  <si>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</si>
  <si>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</si>
  <si>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</si>
  <si>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</si>
  <si>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</si>
  <si>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</si>
  <si>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</si>
  <si>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</si>
  <si>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</si>
  <si>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</si>
  <si>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</si>
  <si>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</si>
  <si>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</si>
  <si>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</si>
  <si>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</si>
  <si>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</si>
  <si>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</si>
  <si>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</si>
  <si>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</si>
  <si>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</si>
  <si>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</si>
  <si>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</si>
  <si>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</si>
  <si>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</si>
  <si>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</si>
  <si>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</si>
  <si>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</si>
  <si>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</si>
  <si>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</si>
  <si>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</si>
  <si>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</si>
  <si>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</si>
  <si>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</si>
  <si>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</si>
  <si>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</si>
  <si>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</si>
  <si>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</si>
  <si>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</si>
  <si>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</si>
  <si>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</si>
  <si>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</si>
  <si>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</si>
  <si>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</si>
  <si>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</si>
  <si>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</si>
  <si>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</si>
  <si>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</si>
  <si>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</si>
  <si>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</si>
  <si>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</si>
  <si>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</si>
  <si>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</si>
  <si>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</si>
  <si>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</si>
  <si>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</si>
  <si>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</si>
  <si>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</si>
  <si>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</si>
  <si>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</si>
  <si>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</si>
  <si>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</si>
  <si>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</si>
  <si>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</si>
  <si>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</si>
  <si>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</si>
  <si>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</si>
  <si>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</si>
  <si>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</si>
  <si>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</si>
  <si>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</si>
  <si>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</si>
  <si>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</si>
  <si>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</si>
  <si>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</si>
  <si>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</si>
  <si>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</si>
  <si>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</si>
  <si>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</si>
  <si>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</si>
  <si>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</si>
  <si>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</si>
  <si>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</si>
  <si>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</si>
  <si>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</si>
  <si>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</si>
  <si>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</si>
  <si>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</si>
  <si>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</si>
  <si>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</si>
  <si>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</si>
  <si>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</si>
  <si>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</si>
  <si>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</si>
  <si>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</si>
  <si>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</si>
  <si>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</si>
  <si>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</si>
  <si>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</si>
  <si>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</si>
  <si>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</si>
  <si>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</si>
  <si>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</si>
  <si>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</si>
  <si>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</si>
  <si>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</si>
  <si>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</si>
  <si>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</si>
  <si>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</si>
  <si>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</si>
  <si>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</si>
  <si>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</si>
  <si>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</si>
  <si>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</si>
  <si>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</si>
  <si>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</si>
  <si>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</si>
  <si>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</si>
  <si>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</si>
  <si>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</si>
  <si>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</si>
  <si>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</si>
  <si>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</si>
  <si>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</si>
  <si>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</si>
  <si>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</si>
  <si>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</si>
  <si>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</si>
  <si>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</si>
  <si>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</si>
  <si>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</si>
  <si>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</si>
  <si>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</si>
  <si>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</si>
  <si>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</si>
  <si>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</si>
  <si>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</si>
  <si>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</si>
  <si>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</si>
  <si>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</si>
  <si>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</si>
  <si>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</si>
  <si>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</si>
  <si>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</si>
  <si>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</si>
  <si>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</si>
  <si>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</si>
  <si>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</si>
  <si>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</si>
  <si>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</si>
  <si>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</si>
  <si>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</si>
  <si>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</si>
  <si>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</si>
  <si>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</si>
  <si>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</si>
  <si>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</si>
  <si>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</si>
  <si>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</si>
  <si>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</si>
  <si>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</si>
  <si>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</si>
  <si>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</si>
  <si>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</si>
  <si>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</si>
  <si>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</si>
  <si>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</si>
  <si>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</si>
  <si>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</si>
  <si>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</si>
  <si>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</si>
  <si>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</si>
  <si>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</si>
  <si>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</si>
  <si>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</si>
  <si>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</si>
  <si>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</si>
  <si>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</si>
  <si>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</si>
  <si>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</si>
  <si>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</si>
  <si>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</si>
  <si>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</si>
  <si>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</si>
  <si>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</si>
  <si>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</si>
  <si>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</si>
  <si>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</si>
  <si>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</si>
  <si>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</si>
  <si>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</si>
  <si>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</si>
  <si>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</si>
  <si>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</si>
  <si>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</si>
  <si>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</si>
  <si>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</si>
  <si>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</si>
  <si>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</si>
  <si>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</si>
  <si>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</si>
  <si>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</si>
  <si>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</si>
  <si>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</si>
  <si>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</si>
  <si>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</si>
  <si>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</si>
  <si>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</si>
  <si>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</si>
  <si>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</si>
  <si>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</si>
  <si>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</si>
  <si>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</si>
  <si>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</si>
  <si>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</si>
  <si>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</si>
  <si>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</si>
  <si>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</si>
  <si>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</si>
  <si>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</si>
  <si>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</si>
  <si>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</si>
  <si>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</si>
  <si>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</si>
  <si>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</si>
  <si>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</si>
  <si>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</si>
  <si>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</si>
  <si>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</si>
  <si>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</si>
  <si>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</si>
  <si>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</si>
  <si>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</si>
  <si>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</si>
  <si>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</si>
  <si>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</si>
  <si>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</si>
  <si>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</si>
  <si>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</si>
  <si>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</si>
  <si>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</si>
  <si>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</si>
  <si>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</si>
  <si>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</si>
  <si>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</si>
  <si>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</si>
  <si>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</si>
  <si>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</si>
  <si>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</si>
  <si>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</si>
  <si>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</si>
  <si>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</si>
  <si>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</si>
  <si>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</si>
  <si>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</si>
  <si>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</si>
  <si>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</si>
  <si>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</si>
  <si>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</si>
  <si>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</si>
  <si>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</si>
  <si>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</si>
  <si>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</si>
  <si>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</si>
  <si>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</si>
  <si>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</si>
  <si>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</si>
  <si>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</si>
  <si>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</si>
  <si>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</si>
  <si>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</si>
  <si>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</si>
  <si>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</si>
  <si>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</si>
  <si>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</si>
  <si>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</si>
  <si>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</si>
  <si>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</si>
  <si>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</si>
  <si>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</si>
  <si>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</si>
  <si>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</si>
  <si>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</si>
  <si>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</si>
  <si>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</si>
  <si>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</si>
  <si>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</si>
  <si>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</si>
  <si>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</si>
  <si>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</si>
  <si>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</si>
  <si>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</si>
  <si>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</si>
  <si>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</si>
  <si>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</si>
  <si>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</si>
  <si>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</si>
  <si>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</si>
  <si>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</si>
  <si>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</si>
  <si>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</si>
  <si>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</si>
  <si>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</si>
  <si>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</si>
  <si>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</si>
  <si>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</si>
  <si>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</si>
  <si>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</si>
  <si>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</si>
  <si>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</si>
  <si>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</si>
  <si>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</si>
  <si>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</si>
  <si>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</si>
  <si>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</si>
  <si>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</si>
  <si>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</si>
  <si>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</si>
  <si>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</si>
  <si>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</si>
  <si>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</si>
  <si>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</si>
  <si>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</si>
  <si>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</si>
  <si>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</si>
  <si>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</si>
  <si>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</si>
  <si>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</si>
  <si>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</si>
  <si>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</si>
  <si>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</si>
  <si>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</si>
  <si>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</si>
  <si>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</si>
  <si>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</si>
  <si>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</si>
  <si>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</si>
  <si>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</si>
  <si>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</si>
  <si>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</si>
  <si>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</si>
  <si>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</si>
  <si>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</si>
  <si>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</si>
  <si>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</si>
  <si>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</si>
  <si>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</si>
  <si>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</si>
  <si>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</si>
  <si>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</si>
  <si>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</si>
  <si>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</si>
  <si>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</si>
  <si>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</si>
  <si>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</si>
  <si>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</si>
  <si>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</si>
  <si>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</si>
  <si>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</si>
  <si>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</si>
  <si>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</si>
  <si>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</si>
  <si>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</si>
  <si>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</si>
  <si>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</si>
  <si>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</si>
  <si>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</si>
  <si>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</si>
  <si>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</si>
  <si>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</si>
  <si>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</si>
  <si>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</si>
  <si>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</si>
  <si>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</si>
  <si>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</si>
  <si>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</si>
  <si>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</si>
  <si>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</si>
  <si>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</si>
  <si>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</si>
  <si>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</si>
  <si>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</si>
  <si>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</si>
  <si>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</si>
  <si>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</si>
  <si>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</si>
  <si>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</si>
  <si>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</si>
  <si>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</si>
  <si>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</si>
  <si>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</si>
  <si>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</si>
  <si>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</si>
  <si>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</si>
  <si>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</si>
  <si>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</si>
  <si>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</si>
  <si>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</si>
  <si>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</si>
  <si>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</si>
  <si>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</si>
  <si>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</si>
  <si>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</si>
  <si>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</si>
  <si>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</si>
  <si>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</si>
  <si>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</si>
  <si>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</si>
  <si>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</si>
  <si>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</si>
  <si>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</si>
  <si>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</si>
  <si>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</si>
  <si>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</si>
  <si>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</si>
  <si>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</si>
  <si>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</si>
  <si>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</si>
  <si>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</si>
  <si>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</si>
  <si>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</si>
  <si>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</si>
  <si>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</si>
  <si>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</si>
  <si>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</si>
  <si>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</si>
  <si>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</si>
  <si>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</si>
  <si>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</si>
  <si>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</si>
  <si>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</si>
  <si>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</si>
  <si>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</si>
  <si>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</si>
  <si>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064010 Közvilágítás</t>
  </si>
  <si>
    <t>082092 Közmű-velődés</t>
  </si>
  <si>
    <t>BEVÉTEL</t>
  </si>
  <si>
    <t>KIADÁS</t>
  </si>
  <si>
    <t>900020 Adó</t>
  </si>
  <si>
    <t>Kötelező feladat</t>
  </si>
  <si>
    <t>Önként vállalt feladat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</si>
  <si>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</si>
  <si>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</si>
  <si>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</si>
  <si>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</si>
  <si>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</si>
  <si>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</si>
  <si>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</si>
  <si>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</si>
  <si>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</si>
  <si>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</si>
  <si>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</si>
  <si>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</si>
  <si>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</si>
  <si>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</si>
  <si>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</si>
  <si>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</si>
  <si>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</si>
  <si>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</si>
  <si>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</si>
  <si>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</si>
  <si>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</si>
  <si>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</si>
  <si>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</si>
  <si>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</si>
  <si>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</si>
  <si>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</si>
  <si>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</si>
  <si>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</si>
  <si>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</si>
  <si>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</si>
  <si>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</si>
  <si>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</si>
  <si>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</si>
  <si>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</si>
  <si>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</si>
  <si>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</si>
  <si>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</si>
  <si>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</si>
  <si>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</si>
  <si>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</si>
  <si>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</si>
  <si>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</si>
  <si>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</si>
  <si>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</si>
  <si>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</si>
  <si>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</si>
  <si>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</si>
  <si>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</si>
  <si>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</si>
  <si>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</si>
  <si>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</si>
  <si>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</si>
  <si>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</si>
  <si>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</si>
  <si>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</si>
  <si>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</si>
  <si>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</si>
  <si>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</si>
  <si>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</si>
  <si>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</si>
  <si>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</si>
  <si>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</si>
  <si>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</si>
  <si>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</si>
  <si>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</si>
  <si>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</si>
  <si>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</si>
  <si>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</si>
  <si>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</si>
  <si>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</si>
  <si>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</si>
  <si>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</si>
  <si>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</si>
  <si>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</si>
  <si>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</si>
  <si>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</si>
  <si>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</si>
  <si>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</si>
  <si>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</si>
  <si>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</si>
  <si>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</si>
  <si>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</si>
  <si>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</si>
  <si>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</si>
  <si>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</si>
  <si>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</si>
  <si>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</si>
  <si>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</si>
  <si>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</si>
  <si>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</si>
  <si>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</si>
  <si>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</si>
  <si>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</si>
  <si>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</si>
  <si>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</si>
  <si>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</si>
  <si>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</si>
  <si>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</si>
  <si>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</si>
  <si>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</si>
  <si>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</si>
  <si>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</si>
  <si>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</si>
  <si>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</si>
  <si>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</si>
  <si>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</si>
  <si>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</si>
  <si>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</si>
  <si>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</si>
  <si>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</si>
  <si>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</si>
  <si>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</si>
  <si>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107060 Egyéb szociális ellátások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</si>
  <si>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</si>
  <si>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</si>
  <si>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</si>
  <si>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</si>
  <si>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</si>
  <si>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</si>
  <si>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</si>
  <si>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</si>
  <si>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</si>
  <si>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</si>
  <si>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</si>
  <si>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</si>
  <si>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Szár Községi Önkormányzat</t>
  </si>
  <si>
    <t>Szári Közös Önkormányzati Hivatal</t>
  </si>
  <si>
    <t>Szári Napsugár Kindergarten Óvoda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</si>
  <si>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</si>
  <si>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</si>
  <si>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</si>
  <si>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</si>
  <si>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</si>
  <si>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</si>
  <si>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</si>
  <si>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</si>
  <si>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</si>
  <si>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</si>
  <si>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</si>
  <si>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</si>
  <si>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</si>
  <si>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</si>
  <si>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</si>
  <si>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</si>
  <si>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</si>
  <si>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</si>
  <si>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</si>
  <si>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</si>
  <si>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</si>
  <si>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</si>
  <si>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</si>
  <si>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</si>
  <si>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</si>
  <si>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</si>
  <si>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</si>
  <si>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</si>
  <si>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</si>
  <si>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</si>
  <si>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</si>
  <si>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</si>
  <si>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</si>
  <si>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</si>
  <si>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</si>
  <si>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</si>
  <si>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</si>
  <si>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</si>
  <si>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</si>
  <si>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</si>
  <si>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</si>
  <si>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</si>
  <si>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</si>
  <si>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</si>
  <si>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</si>
  <si>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</si>
  <si>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</si>
  <si>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</si>
  <si>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</si>
  <si>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</si>
  <si>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</si>
  <si>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</si>
  <si>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</si>
  <si>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</si>
  <si>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</si>
  <si>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</si>
  <si>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</si>
  <si>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</si>
  <si>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</si>
  <si>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</si>
  <si>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</si>
  <si>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</si>
  <si>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</si>
  <si>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</si>
  <si>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</si>
  <si>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</si>
  <si>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</si>
  <si>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</si>
  <si>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</si>
  <si>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</si>
  <si>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</si>
  <si>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</si>
  <si>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</si>
  <si>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</si>
  <si>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</si>
  <si>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</si>
  <si>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</si>
  <si>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</si>
  <si>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</si>
  <si>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</si>
  <si>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</si>
  <si>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</si>
  <si>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</si>
  <si>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</si>
  <si>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</si>
  <si>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</si>
  <si>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</si>
  <si>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</si>
  <si>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</si>
  <si>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</si>
  <si>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</si>
  <si>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</si>
  <si>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</si>
  <si>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</si>
  <si>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</si>
  <si>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</si>
  <si>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</si>
  <si>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</si>
  <si>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</si>
  <si>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webfejlesztés</t>
  </si>
  <si>
    <t>Teljesítés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</si>
  <si>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</si>
  <si>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</si>
  <si>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</si>
  <si>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</si>
  <si>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</si>
  <si>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</si>
  <si>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</si>
  <si>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</si>
  <si>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</si>
  <si>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</si>
  <si>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</si>
  <si>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</si>
  <si>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</si>
  <si>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</si>
  <si>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beiskolázási támogatás</t>
  </si>
  <si>
    <t>17/2017. (IX.13.) önk. rend.</t>
  </si>
  <si>
    <t>0548315</t>
  </si>
  <si>
    <t>0548316</t>
  </si>
  <si>
    <t>0548317</t>
  </si>
  <si>
    <t>0548319</t>
  </si>
  <si>
    <t>Szár Község Német Kisebbségi Oktatásáért és Kultúrájáért Egy.</t>
  </si>
  <si>
    <t>104051 Gyermek-védelem</t>
  </si>
  <si>
    <t>19/2017. (X.17.) önk. rend.</t>
  </si>
  <si>
    <t>anyakönyvvezetői díj</t>
  </si>
  <si>
    <t>093431</t>
  </si>
  <si>
    <t>093434</t>
  </si>
  <si>
    <t>0935137</t>
  </si>
  <si>
    <t>0940231</t>
  </si>
  <si>
    <t>094023</t>
  </si>
  <si>
    <t>21/2017. (XI.30.) önk. rend.</t>
  </si>
  <si>
    <t>közterület használati díj, haszonbérleti díj</t>
  </si>
  <si>
    <t>születési támogatás</t>
  </si>
  <si>
    <t>Teljesítés összesen</t>
  </si>
  <si>
    <t>Teljesítés kormányzati funkciónként</t>
  </si>
  <si>
    <t>Teljesítés havi ütemezése</t>
  </si>
  <si>
    <t>Teljesítés korm. funkciónként</t>
  </si>
  <si>
    <t>Pályázatok (konyha, bölcsőde, útfelújítás)</t>
  </si>
  <si>
    <t>Teljesítés
összesen</t>
  </si>
  <si>
    <t>Teljesítés intézményenként</t>
  </si>
  <si>
    <t>104042 Család és gyermekjóléti szolg.</t>
  </si>
  <si>
    <t>1/2018. (I. 23.) önk. rend.</t>
  </si>
  <si>
    <t>Módosított előirányzat</t>
  </si>
  <si>
    <t>Költségvetési bevételek =B1+B2+B3+B4+B5+B6+B7</t>
  </si>
  <si>
    <t>Költégvetési kiadások =K1+K2+K3+K4+K5+K6+K7+K8</t>
  </si>
  <si>
    <t>1/2018.       (I. 23.) önk. rend.</t>
  </si>
  <si>
    <t>1/2018.        (I. 23.) önk. rend.</t>
  </si>
  <si>
    <t>1/2018.         (I. 23.) önk. rend.</t>
  </si>
  <si>
    <t>Maradvány</t>
  </si>
  <si>
    <t>Eredeti előirányzat</t>
  </si>
  <si>
    <t>016010 Országgyűlési, önkormányzati, EU  választás</t>
  </si>
  <si>
    <t>Szári Közös Önkormányzati Hivatal költségvetési összesítő - 2018. év</t>
  </si>
  <si>
    <t>Szári Napsugár Kindergarten Óvoda költségvetési összesítő - 2018. év</t>
  </si>
  <si>
    <t>091130 Nemzetiségi Óvodai nevelés, ellátás szakmai feladatai</t>
  </si>
  <si>
    <t>084020 Nemzetiségi közfeladatok ellátása és támogatása</t>
  </si>
  <si>
    <t>091110 Óvodai nevelés, ellátás szakmai feladatai</t>
  </si>
  <si>
    <t>096015 Gyermekétkez-tetési köznevelési feladatok</t>
  </si>
  <si>
    <t>096025 munkahelyi étkeztetés köznevelési intézményben</t>
  </si>
  <si>
    <t>Szár község költségvetési összesítő 2018. év</t>
  </si>
  <si>
    <t>Szár Községi Önkormányzat költségvetési összesítő - 2018. év</t>
  </si>
  <si>
    <t>041233 Közfoglalkoztatás</t>
  </si>
  <si>
    <t>066020 Város és községgazdálkodás</t>
  </si>
  <si>
    <t>052020 Szennyvíz gyűjtése,tisztítása</t>
  </si>
  <si>
    <t>104031 Gyermekek bölcsődei ellátása</t>
  </si>
  <si>
    <t xml:space="preserve">    igazgatás</t>
  </si>
  <si>
    <t xml:space="preserve">    konyha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</si>
</sst>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937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4" xfId="0" applyNumberFormat="1" applyFont="1" applyFill="1" applyBorder="1" applyAlignment="1">
      <alignment vertical="center"/>
    </xf>
    <xf numFmtId="3" fontId="2" fillId="0" borderId="55" xfId="0" applyNumberFormat="1" applyFont="1" applyFill="1" applyBorder="1" applyAlignment="1">
      <alignment vertical="center"/>
    </xf>
    <xf numFmtId="3" fontId="8" fillId="0" borderId="54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2" fillId="0" borderId="60" xfId="0" applyNumberFormat="1" applyFont="1" applyFill="1" applyBorder="1" applyAlignment="1">
      <alignment vertical="center"/>
    </xf>
    <xf numFmtId="3" fontId="8" fillId="0" borderId="60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8" xfId="0" applyNumberFormat="1" applyFont="1" applyFill="1" applyBorder="1" applyAlignment="1">
      <alignment vertical="center"/>
    </xf>
    <xf numFmtId="3" fontId="3" fillId="3" borderId="50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8" xfId="0" applyNumberFormat="1" applyFont="1" applyFill="1" applyBorder="1" applyAlignment="1">
      <alignment vertical="center"/>
    </xf>
    <xf numFmtId="3" fontId="16" fillId="3" borderId="50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8" fillId="4" borderId="54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59" xfId="0" applyNumberFormat="1" applyFont="1" applyFill="1" applyBorder="1" applyAlignment="1">
      <alignment vertical="center"/>
    </xf>
    <xf numFmtId="3" fontId="3" fillId="4" borderId="52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8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3" fontId="8" fillId="0" borderId="15" xfId="0" applyNumberFormat="1" applyFont="1" applyBorder="1" applyAlignment="1">
      <alignment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79" xfId="0" applyNumberFormat="1" applyFont="1" applyFill="1" applyBorder="1" applyAlignment="1">
      <alignment vertical="center"/>
    </xf>
    <xf numFmtId="3" fontId="3" fillId="4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2" fillId="0" borderId="81" xfId="0" applyNumberFormat="1" applyFont="1" applyFill="1" applyBorder="1" applyAlignment="1">
      <alignment vertical="center"/>
    </xf>
    <xf numFmtId="3" fontId="8" fillId="0" borderId="81" xfId="0" applyNumberFormat="1" applyFont="1" applyFill="1" applyBorder="1" applyAlignment="1">
      <alignment vertical="center"/>
    </xf>
    <xf numFmtId="3" fontId="8" fillId="4" borderId="80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5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1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4" xfId="0" applyNumberFormat="1" applyFont="1" applyFill="1" applyBorder="1" applyAlignment="1">
      <alignment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60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4" xfId="0" applyNumberFormat="1" applyFont="1" applyFill="1" applyBorder="1" applyAlignment="1">
      <alignment vertical="center"/>
    </xf>
    <xf numFmtId="3" fontId="21" fillId="0" borderId="54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7" xfId="0" applyNumberFormat="1" applyFont="1" applyFill="1" applyBorder="1" applyAlignment="1">
      <alignment vertical="center"/>
    </xf>
    <xf numFmtId="3" fontId="8" fillId="0" borderId="64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0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4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7" fillId="0" borderId="84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4" xfId="1" applyFont="1" applyFill="1" applyBorder="1" applyAlignment="1">
      <alignment vertical="center"/>
    </xf>
    <xf numFmtId="0" fontId="9" fillId="0" borderId="4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1" xfId="0" applyNumberFormat="1" applyFont="1" applyFill="1" applyBorder="1" applyAlignment="1">
      <alignment vertical="center"/>
    </xf>
    <xf numFmtId="3" fontId="3" fillId="0" borderId="54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88" xfId="0" applyFont="1" applyBorder="1" applyAlignment="1">
      <alignment horizontal="center" vertical="center" wrapText="1"/>
    </xf>
    <xf numFmtId="3" fontId="2" fillId="0" borderId="6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3" fontId="15" fillId="0" borderId="67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1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1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88" xfId="0" applyNumberFormat="1" applyFont="1" applyBorder="1" applyAlignment="1">
      <alignment vertical="center"/>
    </xf>
    <xf numFmtId="3" fontId="16" fillId="0" borderId="69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3" xfId="0" applyNumberFormat="1" applyFont="1" applyBorder="1" applyAlignment="1">
      <alignment vertical="center"/>
    </xf>
    <xf numFmtId="3" fontId="20" fillId="0" borderId="94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4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1" xfId="1" applyFont="1" applyFill="1" applyBorder="1" applyAlignment="1">
      <alignment horizontal="left" vertical="center"/>
    </xf>
    <xf numFmtId="0" fontId="6" fillId="0" borderId="95" xfId="1" applyFont="1" applyFill="1" applyBorder="1" applyAlignment="1">
      <alignment horizontal="left" vertical="center"/>
    </xf>
    <xf numFmtId="3" fontId="2" fillId="0" borderId="71" xfId="1" applyNumberFormat="1" applyFont="1" applyFill="1" applyBorder="1" applyAlignment="1">
      <alignment horizontal="right" vertical="center"/>
    </xf>
    <xf numFmtId="3" fontId="2" fillId="0" borderId="97" xfId="0" applyNumberFormat="1" applyFont="1" applyFill="1" applyBorder="1" applyAlignment="1">
      <alignment vertical="center"/>
    </xf>
    <xf numFmtId="3" fontId="2" fillId="0" borderId="98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7" xfId="0" applyNumberFormat="1" applyFont="1" applyFill="1" applyBorder="1" applyAlignment="1">
      <alignment vertical="center"/>
    </xf>
    <xf numFmtId="3" fontId="8" fillId="4" borderId="64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0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99" xfId="0" applyNumberFormat="1" applyFont="1" applyFill="1" applyBorder="1" applyAlignment="1">
      <alignment vertical="center"/>
    </xf>
    <xf numFmtId="3" fontId="3" fillId="4" borderId="104" xfId="0" applyNumberFormat="1" applyFont="1" applyFill="1" applyBorder="1" applyAlignment="1">
      <alignment vertical="center"/>
    </xf>
    <xf numFmtId="3" fontId="8" fillId="0" borderId="105" xfId="0" applyNumberFormat="1" applyFont="1" applyFill="1" applyBorder="1" applyAlignment="1">
      <alignment vertical="center"/>
    </xf>
    <xf numFmtId="3" fontId="3" fillId="4" borderId="105" xfId="0" applyNumberFormat="1" applyFont="1" applyFill="1" applyBorder="1" applyAlignment="1">
      <alignment vertical="center"/>
    </xf>
    <xf numFmtId="3" fontId="2" fillId="0" borderId="105" xfId="0" applyNumberFormat="1" applyFont="1" applyFill="1" applyBorder="1" applyAlignment="1">
      <alignment vertical="center"/>
    </xf>
    <xf numFmtId="3" fontId="8" fillId="4" borderId="105" xfId="0" applyNumberFormat="1" applyFont="1" applyFill="1" applyBorder="1" applyAlignment="1">
      <alignment vertical="center"/>
    </xf>
    <xf numFmtId="3" fontId="5" fillId="0" borderId="105" xfId="0" applyNumberFormat="1" applyFont="1" applyFill="1" applyBorder="1" applyAlignment="1">
      <alignment vertical="center"/>
    </xf>
    <xf numFmtId="3" fontId="16" fillId="3" borderId="99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6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/>
    </xf>
    <xf numFmtId="3" fontId="8" fillId="0" borderId="46" xfId="1" applyNumberFormat="1" applyFont="1" applyFill="1" applyBorder="1" applyAlignment="1">
      <alignment horizontal="right" vertical="center"/>
    </xf>
    <xf numFmtId="3" fontId="8" fillId="0" borderId="106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6" xfId="0" applyNumberFormat="1" applyFont="1" applyFill="1" applyBorder="1" applyAlignment="1">
      <alignment horizontal="right" vertical="center"/>
    </xf>
    <xf numFmtId="3" fontId="2" fillId="0" borderId="106" xfId="0" applyNumberFormat="1" applyFont="1" applyFill="1" applyBorder="1" applyAlignment="1">
      <alignment horizontal="right" vertical="center"/>
    </xf>
    <xf numFmtId="3" fontId="2" fillId="0" borderId="46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6" xfId="1" applyNumberFormat="1" applyFont="1" applyFill="1" applyBorder="1" applyAlignment="1">
      <alignment horizontal="right" vertical="center" wrapText="1"/>
    </xf>
    <xf numFmtId="3" fontId="2" fillId="0" borderId="46" xfId="1" applyNumberFormat="1" applyFont="1" applyFill="1" applyBorder="1" applyAlignment="1">
      <alignment horizontal="right" vertical="center" wrapText="1"/>
    </xf>
    <xf numFmtId="3" fontId="8" fillId="4" borderId="46" xfId="1" applyNumberFormat="1" applyFont="1" applyFill="1" applyBorder="1" applyAlignment="1">
      <alignment horizontal="right" vertical="center"/>
    </xf>
    <xf numFmtId="3" fontId="8" fillId="4" borderId="106" xfId="1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6" xfId="1" applyNumberFormat="1" applyFont="1" applyFill="1" applyBorder="1" applyAlignment="1">
      <alignment horizontal="right" vertical="center"/>
    </xf>
    <xf numFmtId="3" fontId="3" fillId="0" borderId="106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 wrapText="1"/>
    </xf>
    <xf numFmtId="3" fontId="2" fillId="0" borderId="106" xfId="1" applyNumberFormat="1" applyFont="1" applyFill="1" applyBorder="1" applyAlignment="1">
      <alignment horizontal="right" vertical="center"/>
    </xf>
    <xf numFmtId="3" fontId="5" fillId="0" borderId="46" xfId="0" applyNumberFormat="1" applyFont="1" applyFill="1" applyBorder="1" applyAlignment="1">
      <alignment horizontal="right" vertical="center"/>
    </xf>
    <xf numFmtId="3" fontId="3" fillId="3" borderId="107" xfId="0" applyNumberFormat="1" applyFont="1" applyFill="1" applyBorder="1" applyAlignment="1">
      <alignment horizontal="right" vertical="center"/>
    </xf>
    <xf numFmtId="3" fontId="3" fillId="4" borderId="111" xfId="1" applyNumberFormat="1" applyFont="1" applyFill="1" applyBorder="1" applyAlignment="1">
      <alignment horizontal="right" vertical="center"/>
    </xf>
    <xf numFmtId="3" fontId="5" fillId="0" borderId="112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8" fillId="0" borderId="112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3" fillId="3" borderId="107" xfId="1" applyNumberFormat="1" applyFont="1" applyFill="1" applyBorder="1" applyAlignment="1">
      <alignment horizontal="right" vertical="center"/>
    </xf>
    <xf numFmtId="3" fontId="2" fillId="0" borderId="111" xfId="0" applyNumberFormat="1" applyFont="1" applyFill="1" applyBorder="1" applyAlignment="1">
      <alignment horizontal="right" vertical="center"/>
    </xf>
    <xf numFmtId="3" fontId="2" fillId="0" borderId="112" xfId="0" applyNumberFormat="1" applyFont="1" applyFill="1" applyBorder="1" applyAlignment="1">
      <alignment horizontal="right" vertical="center"/>
    </xf>
    <xf numFmtId="3" fontId="2" fillId="0" borderId="113" xfId="0" applyNumberFormat="1" applyFont="1" applyFill="1" applyBorder="1" applyAlignment="1">
      <alignment horizontal="right" vertical="center"/>
    </xf>
    <xf numFmtId="3" fontId="2" fillId="0" borderId="112" xfId="1" applyNumberFormat="1" applyFont="1" applyFill="1" applyBorder="1" applyAlignment="1">
      <alignment horizontal="right" vertical="center"/>
    </xf>
    <xf numFmtId="3" fontId="8" fillId="4" borderId="111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 wrapText="1"/>
    </xf>
    <xf numFmtId="3" fontId="2" fillId="0" borderId="112" xfId="1" applyNumberFormat="1" applyFont="1" applyFill="1" applyBorder="1" applyAlignment="1">
      <alignment horizontal="right" vertical="center" wrapText="1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/>
    </xf>
    <xf numFmtId="3" fontId="3" fillId="0" borderId="111" xfId="1" applyNumberFormat="1" applyFont="1" applyFill="1" applyBorder="1" applyAlignment="1">
      <alignment horizontal="right" vertical="center"/>
    </xf>
    <xf numFmtId="3" fontId="3" fillId="0" borderId="112" xfId="1" applyNumberFormat="1" applyFont="1" applyFill="1" applyBorder="1" applyAlignment="1">
      <alignment horizontal="right" vertical="center"/>
    </xf>
    <xf numFmtId="3" fontId="3" fillId="0" borderId="113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/>
    </xf>
    <xf numFmtId="3" fontId="5" fillId="0" borderId="112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06" xfId="0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1" xfId="0" applyFont="1" applyFill="1" applyBorder="1" applyAlignment="1">
      <alignment horizontal="center" vertical="center" wrapText="1"/>
    </xf>
    <xf numFmtId="3" fontId="6" fillId="0" borderId="0" xfId="1" applyNumberFormat="1" applyFont="1" applyFill="1" applyAlignment="1">
      <alignment vertical="center"/>
    </xf>
    <xf numFmtId="3" fontId="2" fillId="0" borderId="96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2" fillId="0" borderId="119" xfId="0" applyNumberFormat="1" applyFont="1" applyBorder="1" applyAlignment="1">
      <alignment vertical="center"/>
    </xf>
    <xf numFmtId="3" fontId="2" fillId="0" borderId="120" xfId="0" applyNumberFormat="1" applyFont="1" applyBorder="1" applyAlignment="1">
      <alignment vertical="center"/>
    </xf>
    <xf numFmtId="3" fontId="2" fillId="0" borderId="121" xfId="0" applyNumberFormat="1" applyFont="1" applyBorder="1" applyAlignment="1">
      <alignment vertical="center"/>
    </xf>
    <xf numFmtId="3" fontId="8" fillId="0" borderId="116" xfId="0" applyNumberFormat="1" applyFont="1" applyBorder="1" applyAlignment="1">
      <alignment vertical="center"/>
    </xf>
    <xf numFmtId="0" fontId="3" fillId="0" borderId="83" xfId="0" applyFont="1" applyBorder="1" applyAlignment="1">
      <alignment horizontal="center" vertical="center" wrapText="1"/>
    </xf>
    <xf numFmtId="3" fontId="2" fillId="0" borderId="85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3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14" xfId="0" applyNumberFormat="1" applyFont="1" applyBorder="1" applyAlignment="1">
      <alignment vertical="center"/>
    </xf>
    <xf numFmtId="3" fontId="8" fillId="4" borderId="59" xfId="0" applyNumberFormat="1" applyFont="1" applyFill="1" applyBorder="1" applyAlignment="1">
      <alignment vertical="center"/>
    </xf>
    <xf numFmtId="3" fontId="3" fillId="0" borderId="60" xfId="0" applyNumberFormat="1" applyFont="1" applyFill="1" applyBorder="1" applyAlignment="1">
      <alignment vertical="center"/>
    </xf>
    <xf numFmtId="3" fontId="8" fillId="0" borderId="75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3" fillId="0" borderId="122" xfId="0" applyFont="1" applyFill="1" applyBorder="1" applyAlignment="1">
      <alignment horizontal="center" vertical="center" wrapText="1"/>
    </xf>
    <xf numFmtId="3" fontId="3" fillId="3" borderId="123" xfId="0" applyNumberFormat="1" applyFont="1" applyFill="1" applyBorder="1" applyAlignment="1">
      <alignment vertical="center"/>
    </xf>
    <xf numFmtId="3" fontId="3" fillId="4" borderId="124" xfId="0" applyNumberFormat="1" applyFont="1" applyFill="1" applyBorder="1" applyAlignment="1">
      <alignment vertical="center"/>
    </xf>
    <xf numFmtId="3" fontId="5" fillId="0" borderId="125" xfId="0" applyNumberFormat="1" applyFont="1" applyFill="1" applyBorder="1" applyAlignment="1">
      <alignment vertical="center"/>
    </xf>
    <xf numFmtId="3" fontId="3" fillId="4" borderId="125" xfId="0" applyNumberFormat="1" applyFont="1" applyFill="1" applyBorder="1" applyAlignment="1">
      <alignment vertical="center"/>
    </xf>
    <xf numFmtId="3" fontId="8" fillId="0" borderId="125" xfId="0" applyNumberFormat="1" applyFont="1" applyFill="1" applyBorder="1" applyAlignment="1">
      <alignment vertical="center"/>
    </xf>
    <xf numFmtId="3" fontId="2" fillId="0" borderId="125" xfId="0" applyNumberFormat="1" applyFont="1" applyFill="1" applyBorder="1" applyAlignment="1">
      <alignment vertical="center"/>
    </xf>
    <xf numFmtId="3" fontId="8" fillId="4" borderId="124" xfId="0" applyNumberFormat="1" applyFont="1" applyFill="1" applyBorder="1" applyAlignment="1">
      <alignment vertical="center"/>
    </xf>
    <xf numFmtId="3" fontId="8" fillId="4" borderId="125" xfId="0" applyNumberFormat="1" applyFont="1" applyFill="1" applyBorder="1" applyAlignment="1">
      <alignment vertical="center"/>
    </xf>
    <xf numFmtId="3" fontId="3" fillId="0" borderId="125" xfId="0" applyNumberFormat="1" applyFont="1" applyFill="1" applyBorder="1" applyAlignment="1">
      <alignment vertical="center"/>
    </xf>
    <xf numFmtId="3" fontId="8" fillId="0" borderId="126" xfId="0" applyNumberFormat="1" applyFont="1" applyFill="1" applyBorder="1" applyAlignment="1">
      <alignment vertical="center"/>
    </xf>
    <xf numFmtId="0" fontId="3" fillId="0" borderId="88" xfId="0" applyFont="1" applyFill="1" applyBorder="1" applyAlignment="1">
      <alignment horizontal="center" vertical="center" wrapText="1"/>
    </xf>
    <xf numFmtId="3" fontId="3" fillId="3" borderId="93" xfId="0" applyNumberFormat="1" applyFont="1" applyFill="1" applyBorder="1" applyAlignment="1">
      <alignment vertical="center"/>
    </xf>
    <xf numFmtId="3" fontId="3" fillId="4" borderId="92" xfId="0" applyNumberFormat="1" applyFont="1" applyFill="1" applyBorder="1" applyAlignment="1">
      <alignment vertical="center"/>
    </xf>
    <xf numFmtId="3" fontId="5" fillId="0" borderId="91" xfId="0" applyNumberFormat="1" applyFont="1" applyFill="1" applyBorder="1" applyAlignment="1">
      <alignment vertical="center"/>
    </xf>
    <xf numFmtId="3" fontId="3" fillId="4" borderId="91" xfId="0" applyNumberFormat="1" applyFont="1" applyFill="1" applyBorder="1" applyAlignment="1">
      <alignment vertical="center"/>
    </xf>
    <xf numFmtId="3" fontId="8" fillId="0" borderId="91" xfId="0" applyNumberFormat="1" applyFont="1" applyFill="1" applyBorder="1" applyAlignment="1">
      <alignment vertical="center"/>
    </xf>
    <xf numFmtId="3" fontId="2" fillId="0" borderId="91" xfId="0" applyNumberFormat="1" applyFont="1" applyFill="1" applyBorder="1" applyAlignment="1">
      <alignment vertical="center"/>
    </xf>
    <xf numFmtId="3" fontId="8" fillId="4" borderId="92" xfId="0" applyNumberFormat="1" applyFont="1" applyFill="1" applyBorder="1" applyAlignment="1">
      <alignment vertical="center"/>
    </xf>
    <xf numFmtId="3" fontId="8" fillId="4" borderId="91" xfId="0" applyNumberFormat="1" applyFont="1" applyFill="1" applyBorder="1" applyAlignment="1">
      <alignment vertical="center"/>
    </xf>
    <xf numFmtId="3" fontId="3" fillId="0" borderId="91" xfId="0" applyNumberFormat="1" applyFont="1" applyFill="1" applyBorder="1" applyAlignment="1">
      <alignment vertical="center"/>
    </xf>
    <xf numFmtId="3" fontId="8" fillId="0" borderId="127" xfId="0" applyNumberFormat="1" applyFont="1" applyFill="1" applyBorder="1" applyAlignment="1">
      <alignment vertical="center"/>
    </xf>
    <xf numFmtId="0" fontId="3" fillId="0" borderId="95" xfId="0" applyFont="1" applyFill="1" applyBorder="1" applyAlignment="1">
      <alignment horizontal="center" vertical="center" wrapText="1"/>
    </xf>
    <xf numFmtId="3" fontId="3" fillId="3" borderId="128" xfId="0" applyNumberFormat="1" applyFont="1" applyFill="1" applyBorder="1" applyAlignment="1">
      <alignment horizontal="right" vertical="center"/>
    </xf>
    <xf numFmtId="3" fontId="3" fillId="4" borderId="132" xfId="1" applyNumberFormat="1" applyFont="1" applyFill="1" applyBorder="1" applyAlignment="1">
      <alignment horizontal="right" vertical="center"/>
    </xf>
    <xf numFmtId="3" fontId="5" fillId="0" borderId="133" xfId="1" applyNumberFormat="1" applyFont="1" applyFill="1" applyBorder="1" applyAlignment="1">
      <alignment horizontal="right" vertical="center"/>
    </xf>
    <xf numFmtId="3" fontId="3" fillId="4" borderId="133" xfId="1" applyNumberFormat="1" applyFont="1" applyFill="1" applyBorder="1" applyAlignment="1">
      <alignment horizontal="right" vertical="center"/>
    </xf>
    <xf numFmtId="3" fontId="8" fillId="0" borderId="133" xfId="1" applyNumberFormat="1" applyFont="1" applyFill="1" applyBorder="1" applyAlignment="1">
      <alignment horizontal="right" vertical="center"/>
    </xf>
    <xf numFmtId="3" fontId="8" fillId="0" borderId="134" xfId="1" applyNumberFormat="1" applyFont="1" applyFill="1" applyBorder="1" applyAlignment="1">
      <alignment horizontal="right" vertical="center"/>
    </xf>
    <xf numFmtId="3" fontId="3" fillId="3" borderId="128" xfId="1" applyNumberFormat="1" applyFont="1" applyFill="1" applyBorder="1" applyAlignment="1">
      <alignment horizontal="right" vertical="center"/>
    </xf>
    <xf numFmtId="3" fontId="2" fillId="0" borderId="132" xfId="0" applyNumberFormat="1" applyFont="1" applyFill="1" applyBorder="1" applyAlignment="1">
      <alignment horizontal="right" vertical="center"/>
    </xf>
    <xf numFmtId="3" fontId="2" fillId="0" borderId="133" xfId="0" applyNumberFormat="1" applyFont="1" applyFill="1" applyBorder="1" applyAlignment="1">
      <alignment horizontal="right" vertical="center"/>
    </xf>
    <xf numFmtId="3" fontId="2" fillId="0" borderId="134" xfId="0" applyNumberFormat="1" applyFont="1" applyFill="1" applyBorder="1" applyAlignment="1">
      <alignment horizontal="right" vertical="center"/>
    </xf>
    <xf numFmtId="3" fontId="2" fillId="0" borderId="133" xfId="1" applyNumberFormat="1" applyFont="1" applyFill="1" applyBorder="1" applyAlignment="1">
      <alignment horizontal="right" vertical="center"/>
    </xf>
    <xf numFmtId="3" fontId="8" fillId="4" borderId="132" xfId="1" applyNumberFormat="1" applyFont="1" applyFill="1" applyBorder="1" applyAlignment="1">
      <alignment horizontal="right" vertical="center"/>
    </xf>
    <xf numFmtId="3" fontId="8" fillId="4" borderId="133" xfId="1" applyNumberFormat="1" applyFont="1" applyFill="1" applyBorder="1" applyAlignment="1">
      <alignment horizontal="right" vertical="center" wrapText="1"/>
    </xf>
    <xf numFmtId="3" fontId="2" fillId="0" borderId="133" xfId="1" applyNumberFormat="1" applyFont="1" applyFill="1" applyBorder="1" applyAlignment="1">
      <alignment horizontal="right" vertical="center" wrapText="1"/>
    </xf>
    <xf numFmtId="3" fontId="8" fillId="4" borderId="133" xfId="1" applyNumberFormat="1" applyFont="1" applyFill="1" applyBorder="1" applyAlignment="1">
      <alignment horizontal="right" vertical="center"/>
    </xf>
    <xf numFmtId="3" fontId="8" fillId="4" borderId="134" xfId="1" applyNumberFormat="1" applyFont="1" applyFill="1" applyBorder="1" applyAlignment="1">
      <alignment horizontal="right" vertical="center"/>
    </xf>
    <xf numFmtId="3" fontId="3" fillId="4" borderId="134" xfId="1" applyNumberFormat="1" applyFont="1" applyFill="1" applyBorder="1" applyAlignment="1">
      <alignment horizontal="right" vertical="center"/>
    </xf>
    <xf numFmtId="3" fontId="3" fillId="0" borderId="132" xfId="1" applyNumberFormat="1" applyFont="1" applyFill="1" applyBorder="1" applyAlignment="1">
      <alignment horizontal="right" vertical="center"/>
    </xf>
    <xf numFmtId="3" fontId="3" fillId="0" borderId="133" xfId="1" applyNumberFormat="1" applyFont="1" applyFill="1" applyBorder="1" applyAlignment="1">
      <alignment horizontal="right" vertical="center"/>
    </xf>
    <xf numFmtId="3" fontId="3" fillId="0" borderId="134" xfId="1" applyNumberFormat="1" applyFont="1" applyFill="1" applyBorder="1" applyAlignment="1">
      <alignment horizontal="right" vertical="center"/>
    </xf>
    <xf numFmtId="3" fontId="3" fillId="4" borderId="133" xfId="1" applyNumberFormat="1" applyFont="1" applyFill="1" applyBorder="1" applyAlignment="1">
      <alignment horizontal="right" vertical="center" wrapText="1"/>
    </xf>
    <xf numFmtId="3" fontId="2" fillId="0" borderId="134" xfId="1" applyNumberFormat="1" applyFont="1" applyFill="1" applyBorder="1" applyAlignment="1">
      <alignment horizontal="right" vertical="center"/>
    </xf>
    <xf numFmtId="3" fontId="5" fillId="0" borderId="133" xfId="0" applyNumberFormat="1" applyFont="1" applyFill="1" applyBorder="1" applyAlignment="1">
      <alignment horizontal="right" vertical="center"/>
    </xf>
    <xf numFmtId="3" fontId="3" fillId="3" borderId="128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16" fillId="3" borderId="128" xfId="0" applyNumberFormat="1" applyFont="1" applyFill="1" applyBorder="1" applyAlignment="1">
      <alignment vertical="center"/>
    </xf>
    <xf numFmtId="3" fontId="16" fillId="3" borderId="123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3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3" fontId="8" fillId="0" borderId="4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6" xfId="0" applyNumberFormat="1" applyFont="1" applyFill="1" applyBorder="1" applyAlignment="1">
      <alignment vertical="center"/>
    </xf>
    <xf numFmtId="3" fontId="2" fillId="0" borderId="46" xfId="0" applyNumberFormat="1" applyFont="1" applyFill="1" applyBorder="1" applyAlignment="1">
      <alignment vertical="center"/>
    </xf>
    <xf numFmtId="3" fontId="8" fillId="4" borderId="46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16" fillId="3" borderId="35" xfId="0" applyNumberFormat="1" applyFont="1" applyFill="1" applyBorder="1" applyAlignment="1">
      <alignment vertical="center"/>
    </xf>
    <xf numFmtId="3" fontId="5" fillId="0" borderId="132" xfId="0" applyNumberFormat="1" applyFont="1" applyFill="1" applyBorder="1" applyAlignment="1">
      <alignment horizontal="right" vertical="center"/>
    </xf>
    <xf numFmtId="3" fontId="5" fillId="0" borderId="134" xfId="0" applyNumberFormat="1" applyFont="1" applyFill="1" applyBorder="1" applyAlignment="1">
      <alignment horizontal="right" vertical="center"/>
    </xf>
    <xf numFmtId="3" fontId="2" fillId="0" borderId="135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116" xfId="0" applyNumberFormat="1" applyFont="1" applyFill="1" applyBorder="1" applyAlignment="1">
      <alignment horizontal="right" vertical="center"/>
    </xf>
    <xf numFmtId="3" fontId="3" fillId="4" borderId="121" xfId="1" applyNumberFormat="1" applyFont="1" applyFill="1" applyBorder="1" applyAlignment="1">
      <alignment horizontal="right" vertical="center"/>
    </xf>
    <xf numFmtId="3" fontId="5" fillId="0" borderId="120" xfId="1" applyNumberFormat="1" applyFont="1" applyFill="1" applyBorder="1" applyAlignment="1">
      <alignment horizontal="right" vertical="center"/>
    </xf>
    <xf numFmtId="3" fontId="3" fillId="4" borderId="120" xfId="1" applyNumberFormat="1" applyFont="1" applyFill="1" applyBorder="1" applyAlignment="1">
      <alignment horizontal="right" vertical="center"/>
    </xf>
    <xf numFmtId="3" fontId="8" fillId="0" borderId="120" xfId="1" applyNumberFormat="1" applyFont="1" applyFill="1" applyBorder="1" applyAlignment="1">
      <alignment horizontal="right" vertical="center"/>
    </xf>
    <xf numFmtId="3" fontId="8" fillId="0" borderId="136" xfId="1" applyNumberFormat="1" applyFont="1" applyFill="1" applyBorder="1" applyAlignment="1">
      <alignment horizontal="right" vertical="center"/>
    </xf>
    <xf numFmtId="3" fontId="3" fillId="3" borderId="116" xfId="1" applyNumberFormat="1" applyFont="1" applyFill="1" applyBorder="1" applyAlignment="1">
      <alignment horizontal="right" vertical="center"/>
    </xf>
    <xf numFmtId="3" fontId="2" fillId="0" borderId="121" xfId="0" applyNumberFormat="1" applyFont="1" applyFill="1" applyBorder="1" applyAlignment="1">
      <alignment horizontal="right" vertical="center"/>
    </xf>
    <xf numFmtId="3" fontId="2" fillId="0" borderId="120" xfId="0" applyNumberFormat="1" applyFont="1" applyFill="1" applyBorder="1" applyAlignment="1">
      <alignment horizontal="right" vertical="center"/>
    </xf>
    <xf numFmtId="3" fontId="2" fillId="0" borderId="136" xfId="0" applyNumberFormat="1" applyFont="1" applyFill="1" applyBorder="1" applyAlignment="1">
      <alignment horizontal="right" vertical="center"/>
    </xf>
    <xf numFmtId="3" fontId="2" fillId="0" borderId="120" xfId="1" applyNumberFormat="1" applyFont="1" applyFill="1" applyBorder="1" applyAlignment="1">
      <alignment horizontal="right" vertical="center"/>
    </xf>
    <xf numFmtId="3" fontId="8" fillId="4" borderId="121" xfId="1" applyNumberFormat="1" applyFont="1" applyFill="1" applyBorder="1" applyAlignment="1">
      <alignment horizontal="right" vertical="center"/>
    </xf>
    <xf numFmtId="3" fontId="8" fillId="4" borderId="120" xfId="1" applyNumberFormat="1" applyFont="1" applyFill="1" applyBorder="1" applyAlignment="1">
      <alignment horizontal="right" vertical="center" wrapText="1"/>
    </xf>
    <xf numFmtId="3" fontId="2" fillId="0" borderId="120" xfId="1" applyNumberFormat="1" applyFont="1" applyFill="1" applyBorder="1" applyAlignment="1">
      <alignment horizontal="right" vertical="center" wrapText="1"/>
    </xf>
    <xf numFmtId="3" fontId="8" fillId="4" borderId="120" xfId="1" applyNumberFormat="1" applyFont="1" applyFill="1" applyBorder="1" applyAlignment="1">
      <alignment horizontal="right" vertical="center"/>
    </xf>
    <xf numFmtId="3" fontId="8" fillId="4" borderId="136" xfId="1" applyNumberFormat="1" applyFont="1" applyFill="1" applyBorder="1" applyAlignment="1">
      <alignment horizontal="right" vertical="center"/>
    </xf>
    <xf numFmtId="3" fontId="3" fillId="4" borderId="136" xfId="1" applyNumberFormat="1" applyFont="1" applyFill="1" applyBorder="1" applyAlignment="1">
      <alignment horizontal="right" vertical="center"/>
    </xf>
    <xf numFmtId="3" fontId="3" fillId="0" borderId="121" xfId="1" applyNumberFormat="1" applyFont="1" applyFill="1" applyBorder="1" applyAlignment="1">
      <alignment horizontal="right" vertical="center"/>
    </xf>
    <xf numFmtId="3" fontId="3" fillId="0" borderId="120" xfId="1" applyNumberFormat="1" applyFont="1" applyFill="1" applyBorder="1" applyAlignment="1">
      <alignment horizontal="right" vertical="center"/>
    </xf>
    <xf numFmtId="3" fontId="3" fillId="0" borderId="136" xfId="1" applyNumberFormat="1" applyFont="1" applyFill="1" applyBorder="1" applyAlignment="1">
      <alignment horizontal="right" vertical="center"/>
    </xf>
    <xf numFmtId="3" fontId="3" fillId="4" borderId="120" xfId="1" applyNumberFormat="1" applyFont="1" applyFill="1" applyBorder="1" applyAlignment="1">
      <alignment horizontal="right" vertical="center" wrapText="1"/>
    </xf>
    <xf numFmtId="3" fontId="2" fillId="0" borderId="136" xfId="1" applyNumberFormat="1" applyFont="1" applyFill="1" applyBorder="1" applyAlignment="1">
      <alignment horizontal="right" vertical="center"/>
    </xf>
    <xf numFmtId="3" fontId="5" fillId="0" borderId="120" xfId="0" applyNumberFormat="1" applyFont="1" applyFill="1" applyBorder="1" applyAlignment="1">
      <alignment horizontal="right"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3" fillId="3" borderId="138" xfId="0" applyNumberFormat="1" applyFont="1" applyFill="1" applyBorder="1" applyAlignment="1">
      <alignment horizontal="right" vertical="center"/>
    </xf>
    <xf numFmtId="3" fontId="3" fillId="4" borderId="82" xfId="1" applyNumberFormat="1" applyFont="1" applyFill="1" applyBorder="1" applyAlignment="1">
      <alignment horizontal="right" vertical="center"/>
    </xf>
    <xf numFmtId="3" fontId="5" fillId="0" borderId="84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/>
    </xf>
    <xf numFmtId="3" fontId="8" fillId="0" borderId="84" xfId="1" applyNumberFormat="1" applyFont="1" applyFill="1" applyBorder="1" applyAlignment="1">
      <alignment horizontal="right" vertical="center"/>
    </xf>
    <xf numFmtId="3" fontId="8" fillId="0" borderId="86" xfId="1" applyNumberFormat="1" applyFont="1" applyFill="1" applyBorder="1" applyAlignment="1">
      <alignment horizontal="right" vertical="center"/>
    </xf>
    <xf numFmtId="3" fontId="3" fillId="3" borderId="138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horizontal="right" vertical="center"/>
    </xf>
    <xf numFmtId="3" fontId="2" fillId="0" borderId="84" xfId="0" applyNumberFormat="1" applyFont="1" applyFill="1" applyBorder="1" applyAlignment="1">
      <alignment horizontal="right" vertical="center"/>
    </xf>
    <xf numFmtId="3" fontId="2" fillId="0" borderId="86" xfId="0" applyNumberFormat="1" applyFont="1" applyFill="1" applyBorder="1" applyAlignment="1">
      <alignment horizontal="right" vertical="center"/>
    </xf>
    <xf numFmtId="3" fontId="2" fillId="0" borderId="84" xfId="1" applyNumberFormat="1" applyFont="1" applyFill="1" applyBorder="1" applyAlignment="1">
      <alignment horizontal="right" vertical="center"/>
    </xf>
    <xf numFmtId="3" fontId="8" fillId="4" borderId="82" xfId="1" applyNumberFormat="1" applyFont="1" applyFill="1" applyBorder="1" applyAlignment="1">
      <alignment horizontal="right" vertical="center"/>
    </xf>
    <xf numFmtId="3" fontId="8" fillId="4" borderId="84" xfId="1" applyNumberFormat="1" applyFont="1" applyFill="1" applyBorder="1" applyAlignment="1">
      <alignment horizontal="right" vertical="center" wrapText="1"/>
    </xf>
    <xf numFmtId="3" fontId="2" fillId="0" borderId="84" xfId="1" applyNumberFormat="1" applyFont="1" applyFill="1" applyBorder="1" applyAlignment="1">
      <alignment horizontal="right" vertical="center" wrapText="1"/>
    </xf>
    <xf numFmtId="3" fontId="8" fillId="4" borderId="84" xfId="1" applyNumberFormat="1" applyFont="1" applyFill="1" applyBorder="1" applyAlignment="1">
      <alignment horizontal="right" vertical="center"/>
    </xf>
    <xf numFmtId="3" fontId="8" fillId="4" borderId="86" xfId="1" applyNumberFormat="1" applyFont="1" applyFill="1" applyBorder="1" applyAlignment="1">
      <alignment horizontal="right" vertical="center"/>
    </xf>
    <xf numFmtId="3" fontId="3" fillId="4" borderId="86" xfId="1" applyNumberFormat="1" applyFont="1" applyFill="1" applyBorder="1" applyAlignment="1">
      <alignment horizontal="right" vertical="center"/>
    </xf>
    <xf numFmtId="3" fontId="3" fillId="0" borderId="82" xfId="1" applyNumberFormat="1" applyFont="1" applyFill="1" applyBorder="1" applyAlignment="1">
      <alignment horizontal="right" vertical="center"/>
    </xf>
    <xf numFmtId="3" fontId="3" fillId="0" borderId="84" xfId="1" applyNumberFormat="1" applyFont="1" applyFill="1" applyBorder="1" applyAlignment="1">
      <alignment horizontal="right" vertical="center"/>
    </xf>
    <xf numFmtId="3" fontId="3" fillId="0" borderId="86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 wrapText="1"/>
    </xf>
    <xf numFmtId="3" fontId="2" fillId="0" borderId="86" xfId="1" applyNumberFormat="1" applyFont="1" applyFill="1" applyBorder="1" applyAlignment="1">
      <alignment horizontal="right" vertical="center"/>
    </xf>
    <xf numFmtId="3" fontId="5" fillId="0" borderId="84" xfId="0" applyNumberFormat="1" applyFont="1" applyFill="1" applyBorder="1" applyAlignment="1">
      <alignment horizontal="right" vertical="center"/>
    </xf>
    <xf numFmtId="3" fontId="2" fillId="0" borderId="114" xfId="1" applyNumberFormat="1" applyFont="1" applyFill="1" applyBorder="1" applyAlignment="1">
      <alignment horizontal="right" vertical="center"/>
    </xf>
    <xf numFmtId="3" fontId="5" fillId="0" borderId="121" xfId="0" applyNumberFormat="1" applyFont="1" applyFill="1" applyBorder="1" applyAlignment="1">
      <alignment horizontal="right" vertical="center"/>
    </xf>
    <xf numFmtId="3" fontId="5" fillId="0" borderId="136" xfId="0" applyNumberFormat="1" applyFont="1" applyFill="1" applyBorder="1" applyAlignment="1">
      <alignment horizontal="right" vertical="center"/>
    </xf>
    <xf numFmtId="3" fontId="2" fillId="0" borderId="121" xfId="1" applyNumberFormat="1" applyFont="1" applyFill="1" applyBorder="1" applyAlignment="1">
      <alignment horizontal="right" vertical="center"/>
    </xf>
    <xf numFmtId="3" fontId="2" fillId="0" borderId="132" xfId="1" applyNumberFormat="1" applyFont="1" applyFill="1" applyBorder="1" applyAlignment="1">
      <alignment horizontal="right" vertical="center"/>
    </xf>
    <xf numFmtId="3" fontId="3" fillId="3" borderId="116" xfId="0" applyNumberFormat="1" applyFont="1" applyFill="1" applyBorder="1" applyAlignment="1">
      <alignment vertical="center"/>
    </xf>
    <xf numFmtId="3" fontId="3" fillId="4" borderId="121" xfId="0" applyNumberFormat="1" applyFont="1" applyFill="1" applyBorder="1" applyAlignment="1">
      <alignment vertical="center"/>
    </xf>
    <xf numFmtId="3" fontId="8" fillId="0" borderId="120" xfId="0" applyNumberFormat="1" applyFont="1" applyFill="1" applyBorder="1" applyAlignment="1">
      <alignment vertical="center"/>
    </xf>
    <xf numFmtId="3" fontId="2" fillId="0" borderId="120" xfId="0" applyNumberFormat="1" applyFont="1" applyFill="1" applyBorder="1" applyAlignment="1">
      <alignment vertical="center"/>
    </xf>
    <xf numFmtId="3" fontId="3" fillId="4" borderId="120" xfId="0" applyNumberFormat="1" applyFont="1" applyFill="1" applyBorder="1" applyAlignment="1">
      <alignment vertical="center"/>
    </xf>
    <xf numFmtId="3" fontId="8" fillId="4" borderId="120" xfId="0" applyNumberFormat="1" applyFont="1" applyFill="1" applyBorder="1" applyAlignment="1">
      <alignment vertical="center"/>
    </xf>
    <xf numFmtId="3" fontId="5" fillId="0" borderId="120" xfId="0" applyNumberFormat="1" applyFont="1" applyFill="1" applyBorder="1" applyAlignment="1">
      <alignment vertical="center"/>
    </xf>
    <xf numFmtId="3" fontId="16" fillId="3" borderId="116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34" xfId="0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8" fillId="0" borderId="32" xfId="1" applyNumberFormat="1" applyFont="1" applyFill="1" applyBorder="1" applyAlignment="1">
      <alignment horizontal="right" vertical="center"/>
    </xf>
    <xf numFmtId="3" fontId="3" fillId="3" borderId="34" xfId="1" applyNumberFormat="1" applyFont="1" applyFill="1" applyBorder="1" applyAlignment="1">
      <alignment horizontal="right" vertical="center"/>
    </xf>
    <xf numFmtId="3" fontId="2" fillId="0" borderId="29" xfId="0" applyNumberFormat="1" applyFont="1" applyFill="1" applyBorder="1" applyAlignment="1">
      <alignment horizontal="right" vertical="center"/>
    </xf>
    <xf numFmtId="3" fontId="2" fillId="0" borderId="4" xfId="0" applyNumberFormat="1" applyFont="1" applyFill="1" applyBorder="1" applyAlignment="1">
      <alignment horizontal="right" vertical="center"/>
    </xf>
    <xf numFmtId="3" fontId="2" fillId="0" borderId="32" xfId="0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8" fillId="4" borderId="4" xfId="1" applyNumberFormat="1" applyFont="1" applyFill="1" applyBorder="1" applyAlignment="1">
      <alignment horizontal="right" vertical="center"/>
    </xf>
    <xf numFmtId="3" fontId="8" fillId="4" borderId="32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0" borderId="29" xfId="1" applyNumberFormat="1" applyFont="1" applyFill="1" applyBorder="1" applyAlignment="1">
      <alignment horizontal="right" vertical="center"/>
    </xf>
    <xf numFmtId="3" fontId="3" fillId="0" borderId="4" xfId="1" applyNumberFormat="1" applyFont="1" applyFill="1" applyBorder="1" applyAlignment="1">
      <alignment horizontal="right" vertical="center"/>
    </xf>
    <xf numFmtId="3" fontId="3" fillId="0" borderId="32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5" fillId="0" borderId="4" xfId="0" applyNumberFormat="1" applyFont="1" applyFill="1" applyBorder="1" applyAlignment="1">
      <alignment horizontal="right" vertical="center"/>
    </xf>
    <xf numFmtId="3" fontId="2" fillId="0" borderId="139" xfId="0" applyNumberFormat="1" applyFont="1" applyBorder="1" applyAlignment="1">
      <alignment vertical="center"/>
    </xf>
    <xf numFmtId="3" fontId="2" fillId="0" borderId="133" xfId="0" applyNumberFormat="1" applyFont="1" applyBorder="1" applyAlignment="1">
      <alignment vertical="center"/>
    </xf>
    <xf numFmtId="3" fontId="16" fillId="0" borderId="135" xfId="0" applyNumberFormat="1" applyFont="1" applyBorder="1" applyAlignment="1">
      <alignment vertical="center"/>
    </xf>
    <xf numFmtId="3" fontId="2" fillId="0" borderId="132" xfId="0" applyNumberFormat="1" applyFont="1" applyBorder="1" applyAlignment="1">
      <alignment vertical="center"/>
    </xf>
    <xf numFmtId="3" fontId="8" fillId="0" borderId="128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8" fillId="5" borderId="81" xfId="0" applyNumberFormat="1" applyFont="1" applyFill="1" applyBorder="1" applyAlignment="1">
      <alignment vertical="center"/>
    </xf>
    <xf numFmtId="3" fontId="2" fillId="5" borderId="81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3" fillId="4" borderId="59" xfId="1" applyNumberFormat="1" applyFont="1" applyFill="1" applyBorder="1" applyAlignment="1">
      <alignment horizontal="right" vertical="center"/>
    </xf>
    <xf numFmtId="3" fontId="5" fillId="0" borderId="60" xfId="1" applyNumberFormat="1" applyFont="1" applyFill="1" applyBorder="1" applyAlignment="1">
      <alignment horizontal="right" vertical="center"/>
    </xf>
    <xf numFmtId="3" fontId="3" fillId="4" borderId="60" xfId="1" applyNumberFormat="1" applyFont="1" applyFill="1" applyBorder="1" applyAlignment="1">
      <alignment horizontal="right" vertical="center"/>
    </xf>
    <xf numFmtId="3" fontId="8" fillId="0" borderId="60" xfId="1" applyNumberFormat="1" applyFont="1" applyFill="1" applyBorder="1" applyAlignment="1">
      <alignment horizontal="right" vertical="center"/>
    </xf>
    <xf numFmtId="3" fontId="8" fillId="0" borderId="75" xfId="1" applyNumberFormat="1" applyFont="1" applyFill="1" applyBorder="1" applyAlignment="1">
      <alignment horizontal="right" vertical="center"/>
    </xf>
    <xf numFmtId="3" fontId="2" fillId="0" borderId="59" xfId="0" applyNumberFormat="1" applyFont="1" applyFill="1" applyBorder="1" applyAlignment="1">
      <alignment horizontal="right" vertical="center"/>
    </xf>
    <xf numFmtId="3" fontId="2" fillId="0" borderId="60" xfId="0" applyNumberFormat="1" applyFont="1" applyFill="1" applyBorder="1" applyAlignment="1">
      <alignment horizontal="right" vertical="center"/>
    </xf>
    <xf numFmtId="3" fontId="2" fillId="0" borderId="75" xfId="0" applyNumberFormat="1" applyFont="1" applyFill="1" applyBorder="1" applyAlignment="1">
      <alignment horizontal="right" vertical="center"/>
    </xf>
    <xf numFmtId="3" fontId="2" fillId="0" borderId="60" xfId="1" applyNumberFormat="1" applyFont="1" applyFill="1" applyBorder="1" applyAlignment="1">
      <alignment horizontal="right" vertical="center"/>
    </xf>
    <xf numFmtId="3" fontId="8" fillId="4" borderId="59" xfId="1" applyNumberFormat="1" applyFont="1" applyFill="1" applyBorder="1" applyAlignment="1">
      <alignment horizontal="right" vertical="center"/>
    </xf>
    <xf numFmtId="3" fontId="8" fillId="4" borderId="60" xfId="1" applyNumberFormat="1" applyFont="1" applyFill="1" applyBorder="1" applyAlignment="1">
      <alignment horizontal="right" vertical="center" wrapText="1"/>
    </xf>
    <xf numFmtId="3" fontId="2" fillId="0" borderId="60" xfId="1" applyNumberFormat="1" applyFont="1" applyFill="1" applyBorder="1" applyAlignment="1">
      <alignment horizontal="right" vertical="center" wrapText="1"/>
    </xf>
    <xf numFmtId="3" fontId="8" fillId="4" borderId="60" xfId="1" applyNumberFormat="1" applyFont="1" applyFill="1" applyBorder="1" applyAlignment="1">
      <alignment horizontal="right" vertical="center"/>
    </xf>
    <xf numFmtId="3" fontId="8" fillId="4" borderId="75" xfId="1" applyNumberFormat="1" applyFont="1" applyFill="1" applyBorder="1" applyAlignment="1">
      <alignment horizontal="right" vertical="center"/>
    </xf>
    <xf numFmtId="3" fontId="3" fillId="4" borderId="75" xfId="1" applyNumberFormat="1" applyFont="1" applyFill="1" applyBorder="1" applyAlignment="1">
      <alignment horizontal="right" vertical="center"/>
    </xf>
    <xf numFmtId="3" fontId="3" fillId="0" borderId="59" xfId="1" applyNumberFormat="1" applyFont="1" applyFill="1" applyBorder="1" applyAlignment="1">
      <alignment horizontal="right" vertical="center"/>
    </xf>
    <xf numFmtId="3" fontId="3" fillId="0" borderId="60" xfId="1" applyNumberFormat="1" applyFont="1" applyFill="1" applyBorder="1" applyAlignment="1">
      <alignment horizontal="right" vertical="center"/>
    </xf>
    <xf numFmtId="3" fontId="3" fillId="0" borderId="75" xfId="1" applyNumberFormat="1" applyFont="1" applyFill="1" applyBorder="1" applyAlignment="1">
      <alignment horizontal="right" vertical="center"/>
    </xf>
    <xf numFmtId="3" fontId="3" fillId="4" borderId="60" xfId="1" applyNumberFormat="1" applyFont="1" applyFill="1" applyBorder="1" applyAlignment="1">
      <alignment horizontal="right" vertical="center" wrapText="1"/>
    </xf>
    <xf numFmtId="3" fontId="2" fillId="0" borderId="75" xfId="1" applyNumberFormat="1" applyFont="1" applyFill="1" applyBorder="1" applyAlignment="1">
      <alignment horizontal="right" vertical="center"/>
    </xf>
    <xf numFmtId="3" fontId="5" fillId="0" borderId="60" xfId="0" applyNumberFormat="1" applyFont="1" applyFill="1" applyBorder="1" applyAlignment="1">
      <alignment horizontal="right" vertical="center"/>
    </xf>
    <xf numFmtId="3" fontId="3" fillId="4" borderId="77" xfId="0" applyNumberFormat="1" applyFont="1" applyFill="1" applyBorder="1" applyAlignment="1">
      <alignment vertical="center"/>
    </xf>
    <xf numFmtId="3" fontId="3" fillId="4" borderId="41" xfId="1" applyNumberFormat="1" applyFont="1" applyFill="1" applyBorder="1" applyAlignment="1">
      <alignment horizontal="right" vertical="center"/>
    </xf>
    <xf numFmtId="3" fontId="3" fillId="4" borderId="118" xfId="1" applyNumberFormat="1" applyFont="1" applyFill="1" applyBorder="1" applyAlignment="1">
      <alignment horizontal="right" vertical="center"/>
    </xf>
    <xf numFmtId="3" fontId="3" fillId="4" borderId="130" xfId="1" applyNumberFormat="1" applyFont="1" applyFill="1" applyBorder="1" applyAlignment="1">
      <alignment horizontal="right" vertical="center"/>
    </xf>
    <xf numFmtId="0" fontId="4" fillId="0" borderId="3" xfId="1" applyFont="1" applyFill="1" applyBorder="1" applyAlignment="1">
      <alignment vertical="center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6" fillId="0" borderId="89" xfId="0" applyFont="1" applyBorder="1" applyAlignment="1">
      <alignment horizontal="center" vertical="center" wrapText="1"/>
    </xf>
    <xf numFmtId="0" fontId="3" fillId="0" borderId="117" xfId="0" applyFont="1" applyBorder="1" applyAlignment="1">
      <alignment horizontal="center" vertical="center" wrapText="1"/>
    </xf>
    <xf numFmtId="0" fontId="3" fillId="0" borderId="115" xfId="0" applyFont="1" applyBorder="1" applyAlignment="1">
      <alignment horizontal="center" vertical="center" wrapText="1"/>
    </xf>
    <xf numFmtId="0" fontId="3" fillId="0" borderId="129" xfId="0" applyFont="1" applyBorder="1" applyAlignment="1">
      <alignment horizontal="center" vertical="center" wrapText="1"/>
    </xf>
    <xf numFmtId="0" fontId="3" fillId="0" borderId="13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140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41" xfId="0" applyFont="1" applyFill="1" applyBorder="1" applyAlignment="1">
      <alignment horizontal="center" vertical="center" wrapText="1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4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4" xfId="1" applyFont="1" applyFill="1" applyBorder="1" applyAlignment="1">
      <alignment vertical="center" wrapText="1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8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6" fillId="0" borderId="8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117" xfId="0" applyFont="1" applyFill="1" applyBorder="1" applyAlignment="1">
      <alignment horizontal="center" vertical="center" wrapText="1"/>
    </xf>
    <xf numFmtId="0" fontId="3" fillId="0" borderId="118" xfId="0" applyFont="1" applyFill="1" applyBorder="1" applyAlignment="1">
      <alignment horizontal="center" vertical="center" wrapText="1"/>
    </xf>
    <xf numFmtId="0" fontId="3" fillId="0" borderId="115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3" fillId="0" borderId="129" xfId="0" applyFont="1" applyFill="1" applyBorder="1" applyAlignment="1">
      <alignment horizontal="center" vertical="center" wrapText="1"/>
    </xf>
    <xf numFmtId="0" fontId="3" fillId="0" borderId="130" xfId="0" applyFont="1" applyFill="1" applyBorder="1" applyAlignment="1">
      <alignment horizontal="center" vertical="center" wrapText="1"/>
    </xf>
    <xf numFmtId="0" fontId="3" fillId="0" borderId="131" xfId="0" applyFont="1" applyFill="1" applyBorder="1" applyAlignment="1">
      <alignment horizontal="center" vertical="center" wrapText="1"/>
    </xf>
    <xf numFmtId="0" fontId="11" fillId="0" borderId="108" xfId="0" applyFont="1" applyBorder="1" applyAlignment="1">
      <alignment horizontal="center" vertical="center" wrapText="1"/>
    </xf>
    <xf numFmtId="0" fontId="11" fillId="0" borderId="109" xfId="0" applyFont="1" applyBorder="1" applyAlignment="1">
      <alignment horizontal="center" vertical="center" wrapText="1"/>
    </xf>
    <xf numFmtId="0" fontId="11" fillId="0" borderId="110" xfId="0" applyFont="1" applyBorder="1" applyAlignment="1">
      <alignment horizontal="center" vertical="center" wrapText="1"/>
    </xf>
    <xf numFmtId="49" fontId="3" fillId="3" borderId="35" xfId="0" applyNumberFormat="1" applyFont="1" applyFill="1" applyBorder="1" applyAlignment="1">
      <alignment horizontal="left" vertical="center"/>
    </xf>
    <xf numFmtId="49" fontId="3" fillId="3" borderId="34" xfId="0" applyNumberFormat="1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3" fillId="0" borderId="76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87" xfId="0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3" fillId="3" borderId="143" xfId="1" applyFont="1" applyFill="1" applyBorder="1" applyAlignment="1">
      <alignment horizontal="left"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7" fillId="0" borderId="3" xfId="1" applyFont="1" applyFill="1" applyBorder="1" applyAlignment="1">
      <alignment vertical="center"/>
    </xf>
    <xf numFmtId="0" fontId="7" fillId="0" borderId="3" xfId="1" applyFont="1" applyFill="1" applyBorder="1" applyAlignment="1">
      <alignment vertical="center" wrapText="1"/>
    </xf>
    <xf numFmtId="0" fontId="7" fillId="0" borderId="9" xfId="1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0" fontId="9" fillId="4" borderId="33" xfId="1" applyFont="1" applyFill="1" applyBorder="1" applyAlignment="1">
      <alignment vertical="center"/>
    </xf>
    <xf numFmtId="0" fontId="9" fillId="4" borderId="3" xfId="1" applyFont="1" applyFill="1" applyBorder="1" applyAlignment="1">
      <alignment vertical="center"/>
    </xf>
    <xf numFmtId="0" fontId="6" fillId="0" borderId="9" xfId="0" applyFont="1" applyFill="1" applyBorder="1" applyAlignment="1">
      <alignment vertical="center"/>
    </xf>
    <xf numFmtId="0" fontId="3" fillId="3" borderId="14" xfId="1" applyFont="1" applyFill="1" applyBorder="1" applyAlignment="1">
      <alignment vertical="center"/>
    </xf>
    <xf numFmtId="0" fontId="6" fillId="0" borderId="33" xfId="0" applyFont="1" applyFill="1" applyBorder="1" applyAlignment="1">
      <alignment vertical="center"/>
    </xf>
    <xf numFmtId="0" fontId="6" fillId="0" borderId="3" xfId="1" applyFont="1" applyFill="1" applyBorder="1" applyAlignment="1">
      <alignment horizontal="left" vertical="center"/>
    </xf>
    <xf numFmtId="0" fontId="7" fillId="0" borderId="3" xfId="1" applyFont="1" applyFill="1" applyBorder="1" applyAlignment="1">
      <alignment horizontal="left" vertical="center"/>
    </xf>
    <xf numFmtId="0" fontId="7" fillId="0" borderId="9" xfId="1" applyFont="1" applyFill="1" applyBorder="1" applyAlignment="1">
      <alignment horizontal="left" vertical="center"/>
    </xf>
    <xf numFmtId="0" fontId="3" fillId="3" borderId="14" xfId="1" applyFont="1" applyFill="1" applyBorder="1" applyAlignment="1">
      <alignment horizontal="left" vertical="center"/>
    </xf>
    <xf numFmtId="0" fontId="9" fillId="4" borderId="3" xfId="1" applyFont="1" applyFill="1" applyBorder="1" applyAlignment="1">
      <alignment horizontal="left" vertical="center"/>
    </xf>
    <xf numFmtId="0" fontId="9" fillId="4" borderId="33" xfId="1" applyFont="1" applyFill="1" applyBorder="1" applyAlignment="1">
      <alignment horizontal="left" vertical="center"/>
    </xf>
    <xf numFmtId="0" fontId="7" fillId="4" borderId="33" xfId="1" applyFont="1" applyFill="1" applyBorder="1" applyAlignment="1">
      <alignment horizontal="left" vertical="center"/>
    </xf>
    <xf numFmtId="0" fontId="7" fillId="4" borderId="3" xfId="1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7" fillId="4" borderId="3" xfId="1" applyFont="1" applyFill="1" applyBorder="1" applyAlignment="1">
      <alignment horizontal="left" vertical="center"/>
    </xf>
    <xf numFmtId="0" fontId="4" fillId="0" borderId="3" xfId="1" applyFont="1" applyFill="1" applyBorder="1" applyAlignment="1">
      <alignment horizontal="left" vertical="center"/>
    </xf>
    <xf numFmtId="0" fontId="9" fillId="0" borderId="33" xfId="1" applyFont="1" applyFill="1" applyBorder="1" applyAlignment="1">
      <alignment horizontal="left" vertical="center"/>
    </xf>
    <xf numFmtId="0" fontId="9" fillId="0" borderId="3" xfId="1" applyFont="1" applyFill="1" applyBorder="1" applyAlignment="1">
      <alignment horizontal="left" vertical="center"/>
    </xf>
    <xf numFmtId="0" fontId="9" fillId="0" borderId="9" xfId="1" applyFont="1" applyFill="1" applyBorder="1" applyAlignment="1">
      <alignment horizontal="left" vertical="center"/>
    </xf>
    <xf numFmtId="0" fontId="9" fillId="4" borderId="3" xfId="1" applyFont="1" applyFill="1" applyBorder="1" applyAlignment="1">
      <alignment vertical="center" wrapText="1"/>
    </xf>
    <xf numFmtId="0" fontId="9" fillId="4" borderId="3" xfId="1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0" fontId="6" fillId="0" borderId="9" xfId="1" applyFont="1" applyFill="1" applyBorder="1" applyAlignment="1">
      <alignment horizontal="left" vertical="center"/>
    </xf>
    <xf numFmtId="49" fontId="3" fillId="3" borderId="14" xfId="0" applyNumberFormat="1" applyFont="1" applyFill="1" applyBorder="1" applyAlignment="1">
      <alignment vertical="center"/>
    </xf>
    <xf numFmtId="0" fontId="9" fillId="0" borderId="75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0" borderId="86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9" fillId="0" borderId="65" xfId="0" applyFont="1" applyFill="1" applyBorder="1" applyAlignment="1">
      <alignment horizontal="center" vertical="center" wrapText="1"/>
    </xf>
    <xf numFmtId="0" fontId="3" fillId="0" borderId="82" xfId="0" applyFont="1" applyFill="1" applyBorder="1" applyAlignment="1">
      <alignment horizontal="center" vertical="center" wrapText="1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3" xfId="0" applyFont="1" applyFill="1" applyBorder="1" applyAlignment="1">
      <alignment horizontal="center" vertical="center" wrapText="1"/>
    </xf>
    <xf numFmtId="0" fontId="9" fillId="0" borderId="100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8" xfId="0" applyFont="1" applyFill="1" applyBorder="1" applyAlignment="1">
      <alignment horizontal="center" vertical="center" wrapText="1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1" fillId="0" borderId="96" xfId="0" applyFont="1" applyBorder="1" applyAlignment="1">
      <alignment horizontal="left" vertical="center" wrapText="1"/>
    </xf>
    <xf numFmtId="0" fontId="11" fillId="0" borderId="83" xfId="0" applyFont="1" applyBorder="1" applyAlignment="1">
      <alignment horizontal="left" vertical="center" wrapText="1"/>
    </xf>
    <xf numFmtId="0" fontId="11" fillId="2" borderId="147" xfId="0" applyFont="1" applyFill="1" applyBorder="1" applyAlignment="1">
      <alignment horizontal="center" vertical="center" wrapText="1"/>
    </xf>
    <xf numFmtId="0" fontId="11" fillId="2" borderId="148" xfId="0" applyFont="1" applyFill="1" applyBorder="1" applyAlignment="1">
      <alignment horizontal="center" vertical="center" wrapText="1"/>
    </xf>
    <xf numFmtId="0" fontId="11" fillId="0" borderId="46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0" fontId="11" fillId="0" borderId="146" xfId="0" applyFont="1" applyBorder="1" applyAlignment="1">
      <alignment horizontal="center" vertical="center" wrapText="1"/>
    </xf>
    <xf numFmtId="0" fontId="11" fillId="0" borderId="106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28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3" fontId="11" fillId="0" borderId="127" xfId="0" applyNumberFormat="1" applyFont="1" applyBorder="1" applyAlignment="1">
      <alignment horizontal="right" vertical="center" wrapText="1"/>
    </xf>
    <xf numFmtId="3" fontId="11" fillId="0" borderId="92" xfId="0" applyNumberFormat="1" applyFont="1" applyBorder="1" applyAlignment="1">
      <alignment horizontal="righ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7" fillId="0" borderId="40" xfId="1" applyFont="1" applyFill="1" applyBorder="1" applyAlignment="1">
      <alignment vertical="center"/>
    </xf>
    <xf numFmtId="0" fontId="3" fillId="3" borderId="143" xfId="1" applyFont="1" applyFill="1" applyBorder="1" applyAlignment="1">
      <alignment vertical="center"/>
    </xf>
    <xf numFmtId="0" fontId="4" fillId="0" borderId="70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/>
    </xf>
    <xf numFmtId="0" fontId="4" fillId="0" borderId="43" xfId="0" applyFont="1" applyFill="1" applyBorder="1" applyAlignment="1">
      <alignment vertical="center"/>
    </xf>
    <xf numFmtId="0" fontId="6" fillId="0" borderId="40" xfId="0" applyFont="1" applyFill="1" applyBorder="1" applyAlignment="1">
      <alignment vertical="center"/>
    </xf>
    <xf numFmtId="0" fontId="4" fillId="0" borderId="40" xfId="0" applyFont="1" applyFill="1" applyBorder="1" applyAlignment="1">
      <alignment vertical="center"/>
    </xf>
    <xf numFmtId="0" fontId="7" fillId="0" borderId="71" xfId="1" applyFont="1" applyFill="1" applyBorder="1" applyAlignment="1">
      <alignment vertical="center"/>
    </xf>
    <xf numFmtId="0" fontId="7" fillId="0" borderId="95" xfId="1" applyFont="1" applyFill="1" applyBorder="1" applyAlignment="1">
      <alignment vertical="center"/>
    </xf>
    <xf numFmtId="0" fontId="7" fillId="0" borderId="142" xfId="1" applyFont="1" applyFill="1" applyBorder="1" applyAlignment="1">
      <alignment vertical="center"/>
    </xf>
    <xf numFmtId="0" fontId="3" fillId="0" borderId="144" xfId="0" applyFont="1" applyFill="1" applyBorder="1" applyAlignment="1">
      <alignment horizontal="center" vertical="center" wrapText="1"/>
    </xf>
    <xf numFmtId="0" fontId="3" fillId="0" borderId="145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vertical="center"/>
    </xf>
    <xf numFmtId="0" fontId="4" fillId="0" borderId="95" xfId="0" applyFont="1" applyFill="1" applyBorder="1" applyAlignment="1">
      <alignment vertical="center"/>
    </xf>
    <xf numFmtId="0" fontId="4" fillId="0" borderId="142" xfId="0" applyFont="1" applyFill="1" applyBorder="1" applyAlignment="1">
      <alignment vertical="center"/>
    </xf>
    <xf numFmtId="0" fontId="9" fillId="0" borderId="32" xfId="0" applyFont="1" applyFill="1" applyBorder="1" applyAlignment="1">
      <alignment horizontal="center" vertical="center" wrapText="1"/>
    </xf>
    <xf numFmtId="0" fontId="3" fillId="3" borderId="143" xfId="0" applyFont="1" applyFill="1" applyBorder="1" applyAlignment="1">
      <alignment vertical="center"/>
    </xf>
    <xf numFmtId="0" fontId="9" fillId="4" borderId="70" xfId="1" applyFont="1" applyFill="1" applyBorder="1" applyAlignment="1">
      <alignment vertical="center"/>
    </xf>
    <xf numFmtId="0" fontId="9" fillId="4" borderId="16" xfId="1" applyFont="1" applyFill="1" applyBorder="1" applyAlignment="1">
      <alignment vertical="center"/>
    </xf>
    <xf numFmtId="0" fontId="9" fillId="4" borderId="43" xfId="1" applyFont="1" applyFill="1" applyBorder="1" applyAlignment="1">
      <alignment vertical="center"/>
    </xf>
    <xf numFmtId="0" fontId="9" fillId="4" borderId="40" xfId="1" applyFont="1" applyFill="1" applyBorder="1" applyAlignment="1">
      <alignment vertical="center"/>
    </xf>
    <xf numFmtId="0" fontId="7" fillId="0" borderId="40" xfId="1" applyFont="1" applyFill="1" applyBorder="1" applyAlignment="1">
      <alignment vertical="center" wrapText="1"/>
    </xf>
    <xf numFmtId="0" fontId="7" fillId="0" borderId="40" xfId="1" applyFont="1" applyFill="1" applyBorder="1" applyAlignment="1">
      <alignment horizontal="left" vertical="center"/>
    </xf>
    <xf numFmtId="0" fontId="7" fillId="0" borderId="71" xfId="1" applyFont="1" applyFill="1" applyBorder="1" applyAlignment="1">
      <alignment horizontal="left" vertical="center"/>
    </xf>
    <xf numFmtId="0" fontId="7" fillId="0" borderId="95" xfId="1" applyFont="1" applyFill="1" applyBorder="1" applyAlignment="1">
      <alignment horizontal="left" vertical="center"/>
    </xf>
    <xf numFmtId="0" fontId="7" fillId="0" borderId="142" xfId="1" applyFont="1" applyFill="1" applyBorder="1" applyAlignment="1">
      <alignment horizontal="left" vertical="center"/>
    </xf>
    <xf numFmtId="0" fontId="9" fillId="4" borderId="40" xfId="1" applyFont="1" applyFill="1" applyBorder="1" applyAlignment="1">
      <alignment horizontal="left" vertical="center"/>
    </xf>
    <xf numFmtId="0" fontId="9" fillId="4" borderId="70" xfId="1" applyFont="1" applyFill="1" applyBorder="1" applyAlignment="1">
      <alignment horizontal="left" vertical="center"/>
    </xf>
    <xf numFmtId="0" fontId="9" fillId="4" borderId="16" xfId="1" applyFont="1" applyFill="1" applyBorder="1" applyAlignment="1">
      <alignment horizontal="left" vertical="center"/>
    </xf>
    <xf numFmtId="0" fontId="9" fillId="4" borderId="43" xfId="1" applyFont="1" applyFill="1" applyBorder="1" applyAlignment="1">
      <alignment horizontal="left" vertical="center"/>
    </xf>
    <xf numFmtId="0" fontId="7" fillId="4" borderId="40" xfId="1" applyFont="1" applyFill="1" applyBorder="1" applyAlignment="1">
      <alignment horizontal="left" vertical="center"/>
    </xf>
    <xf numFmtId="0" fontId="7" fillId="4" borderId="40" xfId="1" applyFont="1" applyFill="1" applyBorder="1" applyAlignment="1">
      <alignment horizontal="left" vertical="center" wrapText="1"/>
    </xf>
    <xf numFmtId="0" fontId="6" fillId="0" borderId="95" xfId="1" applyFont="1" applyFill="1" applyBorder="1" applyAlignment="1">
      <alignment horizontal="left" vertical="center"/>
    </xf>
    <xf numFmtId="0" fontId="6" fillId="0" borderId="142" xfId="1" applyFont="1" applyFill="1" applyBorder="1" applyAlignment="1">
      <alignment horizontal="left" vertical="center"/>
    </xf>
    <xf numFmtId="0" fontId="7" fillId="4" borderId="70" xfId="1" applyFont="1" applyFill="1" applyBorder="1" applyAlignment="1">
      <alignment horizontal="left" vertical="center"/>
    </xf>
    <xf numFmtId="0" fontId="7" fillId="4" borderId="16" xfId="1" applyFont="1" applyFill="1" applyBorder="1" applyAlignment="1">
      <alignment horizontal="left" vertical="center"/>
    </xf>
    <xf numFmtId="0" fontId="7" fillId="4" borderId="43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 wrapText="1"/>
    </xf>
    <xf numFmtId="0" fontId="7" fillId="4" borderId="71" xfId="1" applyFont="1" applyFill="1" applyBorder="1" applyAlignment="1">
      <alignment horizontal="left" vertical="center"/>
    </xf>
    <xf numFmtId="0" fontId="7" fillId="4" borderId="95" xfId="1" applyFont="1" applyFill="1" applyBorder="1" applyAlignment="1">
      <alignment horizontal="left" vertical="center"/>
    </xf>
    <xf numFmtId="0" fontId="7" fillId="4" borderId="142" xfId="1" applyFont="1" applyFill="1" applyBorder="1" applyAlignment="1">
      <alignment horizontal="left" vertical="center"/>
    </xf>
    <xf numFmtId="0" fontId="9" fillId="4" borderId="71" xfId="1" applyFont="1" applyFill="1" applyBorder="1" applyAlignment="1">
      <alignment horizontal="left" vertical="center"/>
    </xf>
    <xf numFmtId="0" fontId="9" fillId="4" borderId="95" xfId="1" applyFont="1" applyFill="1" applyBorder="1" applyAlignment="1">
      <alignment horizontal="left" vertical="center"/>
    </xf>
    <xf numFmtId="0" fontId="9" fillId="4" borderId="142" xfId="1" applyFont="1" applyFill="1" applyBorder="1" applyAlignment="1">
      <alignment horizontal="left" vertical="center"/>
    </xf>
    <xf numFmtId="0" fontId="9" fillId="0" borderId="70" xfId="1" applyFont="1" applyFill="1" applyBorder="1" applyAlignment="1">
      <alignment horizontal="left" vertical="center"/>
    </xf>
    <xf numFmtId="0" fontId="9" fillId="0" borderId="16" xfId="1" applyFont="1" applyFill="1" applyBorder="1" applyAlignment="1">
      <alignment horizontal="left" vertical="center"/>
    </xf>
    <xf numFmtId="0" fontId="9" fillId="0" borderId="43" xfId="1" applyFont="1" applyFill="1" applyBorder="1" applyAlignment="1">
      <alignment horizontal="left" vertical="center"/>
    </xf>
    <xf numFmtId="0" fontId="9" fillId="0" borderId="40" xfId="1" applyFont="1" applyFill="1" applyBorder="1" applyAlignment="1">
      <alignment horizontal="left" vertical="center"/>
    </xf>
    <xf numFmtId="0" fontId="9" fillId="0" borderId="71" xfId="1" applyFont="1" applyFill="1" applyBorder="1" applyAlignment="1">
      <alignment horizontal="left" vertical="center"/>
    </xf>
    <xf numFmtId="0" fontId="9" fillId="0" borderId="95" xfId="1" applyFont="1" applyFill="1" applyBorder="1" applyAlignment="1">
      <alignment horizontal="left" vertical="center"/>
    </xf>
    <xf numFmtId="0" fontId="9" fillId="0" borderId="142" xfId="1" applyFont="1" applyFill="1" applyBorder="1" applyAlignment="1">
      <alignment horizontal="left" vertical="center"/>
    </xf>
    <xf numFmtId="0" fontId="9" fillId="4" borderId="70" xfId="1" applyFont="1" applyFill="1" applyBorder="1" applyAlignment="1">
      <alignment vertical="center" wrapText="1"/>
    </xf>
    <xf numFmtId="0" fontId="9" fillId="4" borderId="16" xfId="1" applyFont="1" applyFill="1" applyBorder="1" applyAlignment="1">
      <alignment vertical="center" wrapText="1"/>
    </xf>
    <xf numFmtId="0" fontId="9" fillId="4" borderId="43" xfId="1" applyFont="1" applyFill="1" applyBorder="1" applyAlignment="1">
      <alignment vertical="center" wrapText="1"/>
    </xf>
    <xf numFmtId="0" fontId="9" fillId="4" borderId="40" xfId="1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left" vertical="center"/>
    </xf>
    <xf numFmtId="0" fontId="4" fillId="0" borderId="40" xfId="1" applyFont="1" applyFill="1" applyBorder="1" applyAlignment="1">
      <alignment horizontal="left" vertical="center"/>
    </xf>
    <xf numFmtId="49" fontId="3" fillId="3" borderId="143" xfId="0" applyNumberFormat="1" applyFont="1" applyFill="1" applyBorder="1" applyAlignment="1">
      <alignment vertical="center"/>
    </xf>
  </cellXfs>
  <cellStyles count="2">
    <cellStyle name="Default" xfId="1" xr:uid="{00000000-0005-0000-0000-000000000000}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&#246;z&#246;s/MZsuzsi/2017.%20&#233;vi%20z&#225;rsz&#225;mad&#225;s/2018.%20(V.%2029.)%20rendelet%20-%202017.%20&#233;vi%20z&#225;rsz&#225;mad&#225;s%201.%20mell&#233;kl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Szár össz"/>
      <sheetName val="Bevételek"/>
      <sheetName val="Kiadások"/>
      <sheetName val="Igazgatás"/>
      <sheetName val="Informatikai fejl."/>
      <sheetName val="Községgazd"/>
      <sheetName val="Vagyongazd"/>
      <sheetName val="Közfoglalkoztatás"/>
      <sheetName val="Közút"/>
      <sheetName val="Környezetvédelem"/>
      <sheetName val="Egészségügy"/>
      <sheetName val="Sport"/>
      <sheetName val="Támogatás"/>
      <sheetName val="Közművelődés"/>
      <sheetName val="082044"/>
      <sheetName val="082092"/>
      <sheetName val="Hivatal össz"/>
      <sheetName val="Hivatal be"/>
      <sheetName val="Hivatal ki"/>
      <sheetName val="Óvoda össz"/>
      <sheetName val="Óvoda be"/>
      <sheetName val="Óvoda ki"/>
      <sheetName val="Óvoda"/>
      <sheetName val="Étkeztetés"/>
      <sheetName val="091120"/>
      <sheetName val="091130"/>
      <sheetName val="091140"/>
      <sheetName val="096015"/>
      <sheetName val="096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</sheetData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"/>
  <sheetViews>
    <sheetView tabSelected="1" view="pageLayout" zoomScaleNormal="90" workbookViewId="0">
      <selection activeCell="I5" sqref="I5"/>
    </sheetView>
  </sheetViews>
  <sheetFormatPr defaultRowHeight="15" x14ac:dyDescent="0.25"/>
  <cols>
    <col min="1" max="1" width="4" customWidth="1"/>
    <col min="2" max="2" width="13.140625" customWidth="1"/>
    <col min="3" max="3" width="15.42578125" customWidth="1"/>
    <col min="4" max="8" width="12.7109375" hidden="1" customWidth="1"/>
    <col min="9" max="9" width="12.7109375" customWidth="1"/>
    <col min="10" max="10" width="15.42578125" customWidth="1"/>
    <col min="11" max="11" width="15.140625" customWidth="1"/>
    <col min="12" max="12" width="14.85546875" customWidth="1"/>
    <col min="13" max="13" width="13.140625" customWidth="1"/>
  </cols>
  <sheetData>
    <row r="1" spans="1:13" ht="15.75" x14ac:dyDescent="0.25">
      <c r="A1" s="642" t="s">
        <v>1134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</row>
    <row r="2" spans="1:13" ht="16.5" thickBot="1" x14ac:dyDescent="0.3">
      <c r="A2" s="136"/>
      <c r="B2" s="137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244" t="s">
        <v>827</v>
      </c>
    </row>
    <row r="3" spans="1:13" ht="15" customHeight="1" x14ac:dyDescent="0.25">
      <c r="A3" s="643" t="s">
        <v>0</v>
      </c>
      <c r="B3" s="644"/>
      <c r="C3" s="651" t="s">
        <v>1125</v>
      </c>
      <c r="D3" s="651" t="s">
        <v>1085</v>
      </c>
      <c r="E3" s="651" t="s">
        <v>1092</v>
      </c>
      <c r="F3" s="651" t="s">
        <v>1099</v>
      </c>
      <c r="G3" s="653" t="s">
        <v>1106</v>
      </c>
      <c r="H3" s="653" t="s">
        <v>1121</v>
      </c>
      <c r="I3" s="653" t="s">
        <v>1118</v>
      </c>
      <c r="J3" s="647" t="s">
        <v>1115</v>
      </c>
      <c r="K3" s="647"/>
      <c r="L3" s="648"/>
      <c r="M3" s="649" t="s">
        <v>1109</v>
      </c>
    </row>
    <row r="4" spans="1:13" ht="57.75" thickBot="1" x14ac:dyDescent="0.3">
      <c r="A4" s="645"/>
      <c r="B4" s="646"/>
      <c r="C4" s="652"/>
      <c r="D4" s="652"/>
      <c r="E4" s="652"/>
      <c r="F4" s="652"/>
      <c r="G4" s="654"/>
      <c r="H4" s="654"/>
      <c r="I4" s="654"/>
      <c r="J4" s="386" t="s">
        <v>973</v>
      </c>
      <c r="K4" s="245" t="s">
        <v>974</v>
      </c>
      <c r="L4" s="246" t="s">
        <v>975</v>
      </c>
      <c r="M4" s="650"/>
    </row>
    <row r="5" spans="1:13" ht="25.5" x14ac:dyDescent="0.25">
      <c r="A5" s="637" t="s">
        <v>843</v>
      </c>
      <c r="B5" s="197" t="s">
        <v>44</v>
      </c>
      <c r="C5" s="382">
        <v>222944225</v>
      </c>
      <c r="D5" s="382">
        <v>227038806</v>
      </c>
      <c r="E5" s="382">
        <v>230228956</v>
      </c>
      <c r="F5" s="382">
        <v>253629531</v>
      </c>
      <c r="G5" s="592">
        <v>254296000</v>
      </c>
      <c r="H5" s="592">
        <f>'Szár össz'!H10+'Hivatal össz'!H10+'Óvoda össz'!H10</f>
        <v>256432155</v>
      </c>
      <c r="I5" s="592">
        <f>'Szár össz'!I10+'Hivatal össz'!I10+'Óvoda össz'!I10</f>
        <v>232858181</v>
      </c>
      <c r="J5" s="387">
        <f>'Szár össz'!J10</f>
        <v>223181903</v>
      </c>
      <c r="K5" s="247">
        <f>'Hivatal össz'!J10</f>
        <v>1628817</v>
      </c>
      <c r="L5" s="248">
        <f>'Óvoda össz'!J10</f>
        <v>8047461</v>
      </c>
      <c r="M5" s="249">
        <f t="shared" ref="M5:M13" si="0">SUM(J5:L5)</f>
        <v>232858181</v>
      </c>
    </row>
    <row r="6" spans="1:13" ht="25.5" x14ac:dyDescent="0.25">
      <c r="A6" s="638"/>
      <c r="B6" s="198" t="s">
        <v>59</v>
      </c>
      <c r="C6" s="383">
        <v>347735905</v>
      </c>
      <c r="D6" s="383">
        <v>18000000</v>
      </c>
      <c r="E6" s="383">
        <v>24011000</v>
      </c>
      <c r="F6" s="383">
        <v>57539946</v>
      </c>
      <c r="G6" s="593">
        <v>59039946</v>
      </c>
      <c r="H6" s="593">
        <f>'Szár össz'!H14+'Hivatal össz'!H14+'Óvoda össz'!H14</f>
        <v>70639946</v>
      </c>
      <c r="I6" s="593">
        <f>'Szár össz'!I14+'Hivatal össz'!I14+'Óvoda össz'!I14</f>
        <v>177532264</v>
      </c>
      <c r="J6" s="388">
        <f>'Szár össz'!J14</f>
        <v>177532264</v>
      </c>
      <c r="K6" s="250">
        <f>'Hivatal össz'!J14</f>
        <v>0</v>
      </c>
      <c r="L6" s="251">
        <f>'Óvoda össz'!J14</f>
        <v>0</v>
      </c>
      <c r="M6" s="252">
        <f t="shared" si="0"/>
        <v>177532264</v>
      </c>
    </row>
    <row r="7" spans="1:13" ht="25.5" x14ac:dyDescent="0.25">
      <c r="A7" s="638"/>
      <c r="B7" s="198" t="s">
        <v>570</v>
      </c>
      <c r="C7" s="383">
        <v>124152479</v>
      </c>
      <c r="D7" s="383">
        <v>50113810</v>
      </c>
      <c r="E7" s="383">
        <v>50113810</v>
      </c>
      <c r="F7" s="383">
        <v>50113810</v>
      </c>
      <c r="G7" s="593">
        <v>50113810</v>
      </c>
      <c r="H7" s="593">
        <f>'Szár össz'!H17+'Hivatal össz'!H17+'Óvoda össz'!H17</f>
        <v>122963883</v>
      </c>
      <c r="I7" s="593">
        <f>'Szár össz'!I17+'Hivatal össz'!I17+'Óvoda össz'!I17</f>
        <v>124152479</v>
      </c>
      <c r="J7" s="388">
        <f>'Szár össz'!J17</f>
        <v>122210555</v>
      </c>
      <c r="K7" s="250">
        <f>'Hivatal össz'!J17</f>
        <v>730910</v>
      </c>
      <c r="L7" s="251">
        <f>'Óvoda össz'!J17</f>
        <v>1211014</v>
      </c>
      <c r="M7" s="252">
        <f t="shared" si="0"/>
        <v>124152479</v>
      </c>
    </row>
    <row r="8" spans="1:13" ht="25.5" x14ac:dyDescent="0.25">
      <c r="A8" s="638"/>
      <c r="B8" s="198" t="s">
        <v>88</v>
      </c>
      <c r="C8" s="383">
        <v>131121953</v>
      </c>
      <c r="D8" s="383">
        <v>118448691</v>
      </c>
      <c r="E8" s="383">
        <v>118691424</v>
      </c>
      <c r="F8" s="383">
        <v>119098945</v>
      </c>
      <c r="G8" s="593">
        <v>118453874</v>
      </c>
      <c r="H8" s="593">
        <f>'Szár össz'!H21+'Hivatal össz'!H21+'Óvoda össz'!H21</f>
        <v>123944722</v>
      </c>
      <c r="I8" s="593">
        <f>'Szár össz'!I21+'Hivatal össz'!I21+'Óvoda össz'!I21</f>
        <v>132431839</v>
      </c>
      <c r="J8" s="388">
        <f>'Szár össz'!J21</f>
        <v>5401368</v>
      </c>
      <c r="K8" s="250">
        <f>'Hivatal össz'!J21</f>
        <v>37325241</v>
      </c>
      <c r="L8" s="251">
        <f>'Óvoda össz'!J21</f>
        <v>89309530</v>
      </c>
      <c r="M8" s="252">
        <f t="shared" si="0"/>
        <v>132036139</v>
      </c>
    </row>
    <row r="9" spans="1:13" ht="16.5" thickBot="1" x14ac:dyDescent="0.3">
      <c r="A9" s="639"/>
      <c r="B9" s="253" t="s">
        <v>571</v>
      </c>
      <c r="C9" s="391">
        <f>SUM(C5:C8)</f>
        <v>825954562</v>
      </c>
      <c r="D9" s="391">
        <f t="shared" ref="D9" si="1">SUM(D5:D8)</f>
        <v>413601307</v>
      </c>
      <c r="E9" s="391">
        <f t="shared" ref="E9:G9" si="2">SUM(E5:E8)</f>
        <v>423045190</v>
      </c>
      <c r="F9" s="391">
        <f t="shared" si="2"/>
        <v>480382232</v>
      </c>
      <c r="G9" s="594">
        <f t="shared" si="2"/>
        <v>481903630</v>
      </c>
      <c r="H9" s="594">
        <f t="shared" ref="H9:I9" si="3">SUM(H5:H8)</f>
        <v>573980706</v>
      </c>
      <c r="I9" s="594">
        <f t="shared" si="3"/>
        <v>666974763</v>
      </c>
      <c r="J9" s="389">
        <f>SUM(J5:J8)</f>
        <v>528326090</v>
      </c>
      <c r="K9" s="254">
        <f>SUM(K5:K8)</f>
        <v>39684968</v>
      </c>
      <c r="L9" s="255">
        <f t="shared" ref="L9" si="4">SUM(L5:L8)</f>
        <v>98568005</v>
      </c>
      <c r="M9" s="256">
        <f t="shared" si="0"/>
        <v>666579063</v>
      </c>
    </row>
    <row r="10" spans="1:13" ht="25.5" x14ac:dyDescent="0.25">
      <c r="A10" s="638" t="s">
        <v>844</v>
      </c>
      <c r="B10" s="199" t="s">
        <v>572</v>
      </c>
      <c r="C10" s="384">
        <v>224723656</v>
      </c>
      <c r="D10" s="384">
        <v>264093476</v>
      </c>
      <c r="E10" s="384">
        <v>270543346</v>
      </c>
      <c r="F10" s="384">
        <v>323953898</v>
      </c>
      <c r="G10" s="595">
        <v>322425311</v>
      </c>
      <c r="H10" s="595" t="e">
        <f>'Szár össz'!R10+'Hivatal össz'!R10+'Óvoda össz'!R10</f>
        <v>#REF!</v>
      </c>
      <c r="I10" s="595">
        <f>'Szár össz'!S10+'Hivatal össz'!S10+'Óvoda össz'!S10</f>
        <v>246410452</v>
      </c>
      <c r="J10" s="390">
        <f>'Szár össz'!T10</f>
        <v>86670788</v>
      </c>
      <c r="K10" s="257">
        <f>'Hivatal össz'!T10</f>
        <v>39162277</v>
      </c>
      <c r="L10" s="258">
        <f>'Óvoda össz'!T10</f>
        <v>97747846</v>
      </c>
      <c r="M10" s="259">
        <f t="shared" si="0"/>
        <v>223580911</v>
      </c>
    </row>
    <row r="11" spans="1:13" ht="25.5" x14ac:dyDescent="0.25">
      <c r="A11" s="638"/>
      <c r="B11" s="198" t="s">
        <v>573</v>
      </c>
      <c r="C11" s="383">
        <v>465004951</v>
      </c>
      <c r="D11" s="383">
        <v>26410458</v>
      </c>
      <c r="E11" s="383">
        <v>29161738</v>
      </c>
      <c r="F11" s="383">
        <v>32680707</v>
      </c>
      <c r="G11" s="593">
        <v>36375763</v>
      </c>
      <c r="H11" s="593" t="e">
        <f>'Szár össz'!R14+'Hivatal össz'!R14+'Óvoda össz'!R14</f>
        <v>#REF!</v>
      </c>
      <c r="I11" s="593">
        <f>'Szár össz'!S14+'Hivatal össz'!S14+'Óvoda össz'!S14</f>
        <v>288825538</v>
      </c>
      <c r="J11" s="388">
        <f>'Szár össz'!T14</f>
        <v>101644949</v>
      </c>
      <c r="K11" s="250">
        <f>'Hivatal össz'!T14</f>
        <v>84804</v>
      </c>
      <c r="L11" s="251">
        <f>'Óvoda össz'!T14</f>
        <v>814128</v>
      </c>
      <c r="M11" s="252">
        <f t="shared" si="0"/>
        <v>102543881</v>
      </c>
    </row>
    <row r="12" spans="1:13" ht="25.5" x14ac:dyDescent="0.25">
      <c r="A12" s="638"/>
      <c r="B12" s="198" t="s">
        <v>285</v>
      </c>
      <c r="C12" s="383">
        <v>136225955</v>
      </c>
      <c r="D12" s="383">
        <v>123097373</v>
      </c>
      <c r="E12" s="383">
        <v>123340106</v>
      </c>
      <c r="F12" s="383">
        <v>123747627</v>
      </c>
      <c r="G12" s="593">
        <v>123102556</v>
      </c>
      <c r="H12" s="593" t="e">
        <f>'Szár össz'!R21+'Hivatal össz'!R21+'Óvoda össz'!R21</f>
        <v>#REF!</v>
      </c>
      <c r="I12" s="593">
        <f>'Szár össz'!S21+'Hivatal össz'!S21+'Óvoda össz'!S21</f>
        <v>131738773</v>
      </c>
      <c r="J12" s="388">
        <f>'Szár össz'!T21</f>
        <v>131738773</v>
      </c>
      <c r="K12" s="250">
        <f>'Hivatal össz'!T21</f>
        <v>0</v>
      </c>
      <c r="L12" s="251">
        <f>'Óvoda össz'!T21</f>
        <v>0</v>
      </c>
      <c r="M12" s="252">
        <f t="shared" si="0"/>
        <v>131738773</v>
      </c>
    </row>
    <row r="13" spans="1:13" ht="16.5" thickBot="1" x14ac:dyDescent="0.3">
      <c r="A13" s="639"/>
      <c r="B13" s="253" t="s">
        <v>571</v>
      </c>
      <c r="C13" s="391">
        <f>SUM(C10:C12)</f>
        <v>825954562</v>
      </c>
      <c r="D13" s="391">
        <f t="shared" ref="D13" si="5">SUM(D10:D12)</f>
        <v>413601307</v>
      </c>
      <c r="E13" s="391">
        <f t="shared" ref="E13:G13" si="6">SUM(E10:E12)</f>
        <v>423045190</v>
      </c>
      <c r="F13" s="391">
        <f t="shared" si="6"/>
        <v>480382232</v>
      </c>
      <c r="G13" s="594">
        <f t="shared" si="6"/>
        <v>481903630</v>
      </c>
      <c r="H13" s="594" t="e">
        <f t="shared" ref="H13:I13" si="7">SUM(H10:H12)</f>
        <v>#REF!</v>
      </c>
      <c r="I13" s="594">
        <f t="shared" si="7"/>
        <v>666974763</v>
      </c>
      <c r="J13" s="389">
        <f>SUM(J10:J12)</f>
        <v>320054510</v>
      </c>
      <c r="K13" s="254">
        <f t="shared" ref="K13:L13" si="8">SUM(K10:K12)</f>
        <v>39247081</v>
      </c>
      <c r="L13" s="255">
        <f t="shared" si="8"/>
        <v>98561974</v>
      </c>
      <c r="M13" s="256">
        <f t="shared" si="0"/>
        <v>457863565</v>
      </c>
    </row>
    <row r="14" spans="1:13" ht="16.5" thickBot="1" x14ac:dyDescent="0.3">
      <c r="A14" s="640" t="s">
        <v>1124</v>
      </c>
      <c r="B14" s="641"/>
      <c r="C14" s="385">
        <f>C9-C13</f>
        <v>0</v>
      </c>
      <c r="D14" s="385">
        <f t="shared" ref="D14" si="9">D9-D13</f>
        <v>0</v>
      </c>
      <c r="E14" s="385">
        <f t="shared" ref="E14:G14" si="10">E9-E13</f>
        <v>0</v>
      </c>
      <c r="F14" s="385">
        <f t="shared" si="10"/>
        <v>0</v>
      </c>
      <c r="G14" s="596">
        <f t="shared" si="10"/>
        <v>0</v>
      </c>
      <c r="H14" s="596" t="e">
        <f t="shared" ref="H14:I14" si="11">H9-H13</f>
        <v>#REF!</v>
      </c>
      <c r="I14" s="596">
        <f t="shared" si="11"/>
        <v>0</v>
      </c>
      <c r="J14" s="200">
        <f>J9-J13</f>
        <v>208271580</v>
      </c>
      <c r="K14" s="138">
        <f t="shared" ref="K14:M14" si="12">K9-K13</f>
        <v>437887</v>
      </c>
      <c r="L14" s="260">
        <f t="shared" si="12"/>
        <v>6031</v>
      </c>
      <c r="M14" s="261">
        <f t="shared" si="12"/>
        <v>208715498</v>
      </c>
    </row>
    <row r="17" spans="8:9" x14ac:dyDescent="0.25">
      <c r="H17" s="203"/>
      <c r="I17" s="203"/>
    </row>
    <row r="18" spans="8:9" x14ac:dyDescent="0.25">
      <c r="H18" s="203"/>
      <c r="I18" s="203"/>
    </row>
  </sheetData>
  <mergeCells count="14">
    <mergeCell ref="A5:A9"/>
    <mergeCell ref="A10:A13"/>
    <mergeCell ref="A14:B14"/>
    <mergeCell ref="A1:M1"/>
    <mergeCell ref="A3:B4"/>
    <mergeCell ref="J3:L3"/>
    <mergeCell ref="M3:M4"/>
    <mergeCell ref="C3:C4"/>
    <mergeCell ref="H3:H4"/>
    <mergeCell ref="D3:D4"/>
    <mergeCell ref="E3:E4"/>
    <mergeCell ref="F3:F4"/>
    <mergeCell ref="G3:G4"/>
    <mergeCell ref="I3:I4"/>
  </mergeCells>
  <pageMargins left="0.7" right="0.7" top="0.75" bottom="0.75" header="0.3" footer="0.3"/>
  <pageSetup paperSize="9" orientation="landscape" horizontalDpi="4294967293" r:id="rId1"/>
  <headerFooter>
    <oddHeader>&amp;L&amp;"Times New Roman,Félkövér"&amp;10&amp;K000000 1. melléklet a 6/2018. (V. 31.)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D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O255" sqref="O25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85546875" style="12" customWidth="1"/>
    <col min="13" max="13" width="11" style="12" customWidth="1"/>
    <col min="14" max="14" width="11.140625" style="12" customWidth="1"/>
    <col min="15" max="15" width="11.7109375" style="49" customWidth="1"/>
    <col min="16" max="17" width="7.85546875" style="12" bestFit="1" customWidth="1"/>
    <col min="18" max="18" width="5.5703125" style="12" bestFit="1" customWidth="1"/>
    <col min="19" max="19" width="7.85546875" style="12" bestFit="1" customWidth="1"/>
    <col min="20" max="21" width="7.28515625" style="12" bestFit="1" customWidth="1"/>
    <col min="22" max="22" width="10.140625" style="12" bestFit="1" customWidth="1"/>
    <col min="23" max="23" width="7.85546875" style="12" bestFit="1" customWidth="1"/>
    <col min="24" max="25" width="5.5703125" style="12" bestFit="1" customWidth="1"/>
    <col min="26" max="26" width="6.7109375" style="12" bestFit="1" customWidth="1"/>
    <col min="27" max="27" width="10.140625" style="12" bestFit="1" customWidth="1"/>
    <col min="28" max="28" width="8.4257812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750" t="s">
        <v>0</v>
      </c>
      <c r="C2" s="695"/>
      <c r="D2" s="695"/>
      <c r="E2" s="695"/>
      <c r="F2" s="742" t="s">
        <v>1074</v>
      </c>
      <c r="G2" s="742" t="s">
        <v>1085</v>
      </c>
      <c r="H2" s="742" t="s">
        <v>1092</v>
      </c>
      <c r="I2" s="695" t="s">
        <v>1099</v>
      </c>
      <c r="J2" s="763" t="s">
        <v>1106</v>
      </c>
      <c r="K2" s="763" t="s">
        <v>1117</v>
      </c>
      <c r="L2" s="763" t="s">
        <v>1118</v>
      </c>
      <c r="M2" s="756" t="s">
        <v>1076</v>
      </c>
      <c r="N2" s="756"/>
      <c r="O2" s="757"/>
      <c r="P2" s="694" t="s">
        <v>1111</v>
      </c>
      <c r="Q2" s="695"/>
      <c r="R2" s="695"/>
      <c r="S2" s="695"/>
      <c r="T2" s="695"/>
      <c r="U2" s="695"/>
      <c r="V2" s="695"/>
      <c r="W2" s="695"/>
      <c r="X2" s="695"/>
      <c r="Y2" s="695"/>
      <c r="Z2" s="695"/>
      <c r="AA2" s="695"/>
      <c r="AB2" s="696"/>
    </row>
    <row r="3" spans="1:28" ht="22.5" customHeight="1" x14ac:dyDescent="0.25">
      <c r="B3" s="751"/>
      <c r="C3" s="752"/>
      <c r="D3" s="752"/>
      <c r="E3" s="752"/>
      <c r="F3" s="743"/>
      <c r="G3" s="743"/>
      <c r="H3" s="743"/>
      <c r="I3" s="752"/>
      <c r="J3" s="764"/>
      <c r="K3" s="764"/>
      <c r="L3" s="764"/>
      <c r="M3" s="790" t="s">
        <v>846</v>
      </c>
      <c r="N3" s="771" t="s">
        <v>847</v>
      </c>
      <c r="O3" s="773" t="s">
        <v>571</v>
      </c>
      <c r="P3" s="697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9"/>
    </row>
    <row r="4" spans="1:28" ht="21" customHeight="1" thickBot="1" x14ac:dyDescent="0.3">
      <c r="B4" s="753"/>
      <c r="C4" s="754"/>
      <c r="D4" s="754"/>
      <c r="E4" s="754"/>
      <c r="F4" s="744"/>
      <c r="G4" s="744"/>
      <c r="H4" s="744"/>
      <c r="I4" s="754"/>
      <c r="J4" s="765"/>
      <c r="K4" s="765"/>
      <c r="L4" s="765"/>
      <c r="M4" s="791"/>
      <c r="N4" s="772"/>
      <c r="O4" s="774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457" t="s">
        <v>598</v>
      </c>
      <c r="V4" s="398" t="s">
        <v>1086</v>
      </c>
      <c r="W4" s="420" t="s">
        <v>599</v>
      </c>
      <c r="X4" s="81" t="s">
        <v>600</v>
      </c>
      <c r="Y4" s="503" t="s">
        <v>601</v>
      </c>
      <c r="Z4" s="376" t="s">
        <v>602</v>
      </c>
      <c r="AA4" s="376" t="s">
        <v>603</v>
      </c>
      <c r="AB4" s="530" t="s">
        <v>604</v>
      </c>
    </row>
    <row r="5" spans="1:28" ht="15.75" thickBot="1" x14ac:dyDescent="0.3">
      <c r="B5" s="82" t="s">
        <v>118</v>
      </c>
      <c r="C5" s="775" t="s">
        <v>119</v>
      </c>
      <c r="D5" s="776"/>
      <c r="E5" s="776"/>
      <c r="F5" s="316">
        <f t="shared" ref="F5:M5" si="0">F6+F20</f>
        <v>0</v>
      </c>
      <c r="G5" s="506">
        <f t="shared" si="0"/>
        <v>0</v>
      </c>
      <c r="H5" s="506">
        <f t="shared" si="0"/>
        <v>0</v>
      </c>
      <c r="I5" s="569">
        <f t="shared" si="0"/>
        <v>0</v>
      </c>
      <c r="J5" s="421">
        <f t="shared" ref="J5" si="1">J6+J20</f>
        <v>0</v>
      </c>
      <c r="K5" s="421">
        <f t="shared" si="0"/>
        <v>0</v>
      </c>
      <c r="L5" s="421">
        <f t="shared" ref="L5" si="2">L6+L20</f>
        <v>0</v>
      </c>
      <c r="M5" s="458">
        <f t="shared" si="0"/>
        <v>0</v>
      </c>
      <c r="N5" s="139">
        <f t="shared" ref="N5:AB5" si="3">N6+N20</f>
        <v>0</v>
      </c>
      <c r="O5" s="156">
        <f>SUM(M5:N5)</f>
        <v>0</v>
      </c>
      <c r="P5" s="84">
        <f t="shared" si="3"/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5">
        <f t="shared" si="3"/>
        <v>0</v>
      </c>
      <c r="U5" s="88">
        <f t="shared" si="3"/>
        <v>0</v>
      </c>
      <c r="V5" s="399">
        <f>SUM(P5:U5)</f>
        <v>0</v>
      </c>
      <c r="W5" s="362">
        <f t="shared" si="3"/>
        <v>0</v>
      </c>
      <c r="X5" s="85">
        <f t="shared" si="3"/>
        <v>0</v>
      </c>
      <c r="Y5" s="88">
        <f t="shared" si="3"/>
        <v>0</v>
      </c>
      <c r="Z5" s="88">
        <f t="shared" si="3"/>
        <v>0</v>
      </c>
      <c r="AA5" s="88">
        <f t="shared" si="3"/>
        <v>0</v>
      </c>
      <c r="AB5" s="89">
        <f t="shared" si="3"/>
        <v>0</v>
      </c>
    </row>
    <row r="6" spans="1:28" hidden="1" x14ac:dyDescent="0.25">
      <c r="B6" s="122" t="s">
        <v>609</v>
      </c>
      <c r="C6" s="733" t="s">
        <v>120</v>
      </c>
      <c r="D6" s="734"/>
      <c r="E6" s="734"/>
      <c r="F6" s="317">
        <f t="shared" ref="F6:M6" si="4">F7+F8+F9+F10+F11+F12+F13+F14+F15+F16+F17+F18+F19</f>
        <v>0</v>
      </c>
      <c r="G6" s="507">
        <f t="shared" si="4"/>
        <v>0</v>
      </c>
      <c r="H6" s="507">
        <f t="shared" si="4"/>
        <v>0</v>
      </c>
      <c r="I6" s="570">
        <f t="shared" si="4"/>
        <v>0</v>
      </c>
      <c r="J6" s="422">
        <f t="shared" ref="J6" si="5">J7+J8+J9+J10+J11+J12+J13+J14+J15+J16+J17+J18+J19</f>
        <v>0</v>
      </c>
      <c r="K6" s="422">
        <f t="shared" si="4"/>
        <v>0</v>
      </c>
      <c r="L6" s="422">
        <f t="shared" ref="L6" si="6">L7+L8+L9+L10+L11+L12+L13+L14+L15+L16+L17+L18+L19</f>
        <v>0</v>
      </c>
      <c r="M6" s="459">
        <f t="shared" si="4"/>
        <v>0</v>
      </c>
      <c r="N6" s="140">
        <f t="shared" ref="N6:AB6" si="7">N7+N8+N9+N10+N11+N12+N13+N14+N15+N16+N17+N18+N19</f>
        <v>0</v>
      </c>
      <c r="O6" s="157">
        <f t="shared" ref="O6:O69" si="8">SUM(M6:N6)</f>
        <v>0</v>
      </c>
      <c r="P6" s="116">
        <f t="shared" si="7"/>
        <v>0</v>
      </c>
      <c r="Q6" s="117">
        <f t="shared" si="7"/>
        <v>0</v>
      </c>
      <c r="R6" s="117">
        <f t="shared" si="7"/>
        <v>0</v>
      </c>
      <c r="S6" s="117">
        <f t="shared" si="7"/>
        <v>0</v>
      </c>
      <c r="T6" s="117">
        <f t="shared" si="7"/>
        <v>0</v>
      </c>
      <c r="U6" s="120">
        <f t="shared" si="7"/>
        <v>0</v>
      </c>
      <c r="V6" s="400">
        <f t="shared" ref="V6:V69" si="9">SUM(P6:U6)</f>
        <v>0</v>
      </c>
      <c r="W6" s="363">
        <f t="shared" si="7"/>
        <v>0</v>
      </c>
      <c r="X6" s="117">
        <f t="shared" si="7"/>
        <v>0</v>
      </c>
      <c r="Y6" s="120">
        <f t="shared" si="7"/>
        <v>0</v>
      </c>
      <c r="Z6" s="120">
        <f t="shared" si="7"/>
        <v>0</v>
      </c>
      <c r="AA6" s="120">
        <f t="shared" si="7"/>
        <v>0</v>
      </c>
      <c r="AB6" s="121">
        <f t="shared" si="7"/>
        <v>0</v>
      </c>
    </row>
    <row r="7" spans="1:28" s="189" customFormat="1" hidden="1" x14ac:dyDescent="0.25">
      <c r="A7" s="125" t="s">
        <v>121</v>
      </c>
      <c r="B7" s="169" t="s">
        <v>610</v>
      </c>
      <c r="C7" s="182"/>
      <c r="D7" s="216" t="s">
        <v>122</v>
      </c>
      <c r="E7" s="234"/>
      <c r="F7" s="318">
        <f t="shared" ref="F7:F19" si="10">SUM(O7:AA7)</f>
        <v>0</v>
      </c>
      <c r="G7" s="508">
        <f t="shared" ref="G7:G19" si="11">SUM(O7:AA7)</f>
        <v>0</v>
      </c>
      <c r="H7" s="508">
        <f t="shared" ref="H7:H19" si="12">SUM(O7:AA7)</f>
        <v>0</v>
      </c>
      <c r="I7" s="571">
        <f t="shared" ref="I7:I19" si="13">SUM(O7:AA7)</f>
        <v>0</v>
      </c>
      <c r="J7" s="423">
        <f t="shared" ref="J7:L19" si="14">SUM(O7:AA7)</f>
        <v>0</v>
      </c>
      <c r="K7" s="423">
        <f t="shared" si="14"/>
        <v>0</v>
      </c>
      <c r="L7" s="423">
        <f t="shared" si="14"/>
        <v>0</v>
      </c>
      <c r="M7" s="460">
        <f t="shared" ref="M7:M19" si="15">SUM(P7:AB7)</f>
        <v>0</v>
      </c>
      <c r="N7" s="170"/>
      <c r="O7" s="171">
        <f t="shared" si="8"/>
        <v>0</v>
      </c>
      <c r="P7" s="179"/>
      <c r="Q7" s="173"/>
      <c r="R7" s="173"/>
      <c r="S7" s="173"/>
      <c r="T7" s="173"/>
      <c r="U7" s="174"/>
      <c r="V7" s="401">
        <f t="shared" si="9"/>
        <v>0</v>
      </c>
      <c r="W7" s="364"/>
      <c r="X7" s="173"/>
      <c r="Y7" s="174"/>
      <c r="Z7" s="174"/>
      <c r="AA7" s="174"/>
      <c r="AB7" s="175"/>
    </row>
    <row r="8" spans="1:28" s="189" customFormat="1" hidden="1" x14ac:dyDescent="0.25">
      <c r="A8" s="125" t="s">
        <v>123</v>
      </c>
      <c r="B8" s="169" t="s">
        <v>611</v>
      </c>
      <c r="C8" s="182"/>
      <c r="D8" s="216" t="s">
        <v>124</v>
      </c>
      <c r="E8" s="234"/>
      <c r="F8" s="318">
        <f t="shared" si="10"/>
        <v>0</v>
      </c>
      <c r="G8" s="508">
        <f t="shared" si="11"/>
        <v>0</v>
      </c>
      <c r="H8" s="508">
        <f t="shared" si="12"/>
        <v>0</v>
      </c>
      <c r="I8" s="571">
        <f t="shared" si="13"/>
        <v>0</v>
      </c>
      <c r="J8" s="423">
        <f t="shared" si="14"/>
        <v>0</v>
      </c>
      <c r="K8" s="423">
        <f t="shared" si="14"/>
        <v>0</v>
      </c>
      <c r="L8" s="423">
        <f t="shared" si="14"/>
        <v>0</v>
      </c>
      <c r="M8" s="460">
        <f t="shared" si="15"/>
        <v>0</v>
      </c>
      <c r="N8" s="170"/>
      <c r="O8" s="171">
        <f t="shared" si="8"/>
        <v>0</v>
      </c>
      <c r="P8" s="179"/>
      <c r="Q8" s="173"/>
      <c r="R8" s="173"/>
      <c r="S8" s="173"/>
      <c r="T8" s="173"/>
      <c r="U8" s="174"/>
      <c r="V8" s="401">
        <f t="shared" si="9"/>
        <v>0</v>
      </c>
      <c r="W8" s="364"/>
      <c r="X8" s="173"/>
      <c r="Y8" s="174"/>
      <c r="Z8" s="174"/>
      <c r="AA8" s="174"/>
      <c r="AB8" s="175"/>
    </row>
    <row r="9" spans="1:28" s="189" customFormat="1" hidden="1" x14ac:dyDescent="0.25">
      <c r="A9" s="125" t="s">
        <v>125</v>
      </c>
      <c r="B9" s="169" t="s">
        <v>612</v>
      </c>
      <c r="C9" s="182"/>
      <c r="D9" s="216" t="s">
        <v>126</v>
      </c>
      <c r="E9" s="234"/>
      <c r="F9" s="318">
        <f t="shared" si="10"/>
        <v>0</v>
      </c>
      <c r="G9" s="508">
        <f t="shared" si="11"/>
        <v>0</v>
      </c>
      <c r="H9" s="508">
        <f t="shared" si="12"/>
        <v>0</v>
      </c>
      <c r="I9" s="571">
        <f t="shared" si="13"/>
        <v>0</v>
      </c>
      <c r="J9" s="423">
        <f t="shared" si="14"/>
        <v>0</v>
      </c>
      <c r="K9" s="423">
        <f t="shared" si="14"/>
        <v>0</v>
      </c>
      <c r="L9" s="423">
        <f t="shared" si="14"/>
        <v>0</v>
      </c>
      <c r="M9" s="460">
        <f t="shared" si="15"/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01">
        <f t="shared" si="9"/>
        <v>0</v>
      </c>
      <c r="W9" s="364"/>
      <c r="X9" s="173"/>
      <c r="Y9" s="174"/>
      <c r="Z9" s="174"/>
      <c r="AA9" s="174"/>
      <c r="AB9" s="175"/>
    </row>
    <row r="10" spans="1:28" s="189" customFormat="1" hidden="1" x14ac:dyDescent="0.25">
      <c r="A10" s="125" t="s">
        <v>127</v>
      </c>
      <c r="B10" s="169" t="s">
        <v>613</v>
      </c>
      <c r="C10" s="182"/>
      <c r="D10" s="216" t="s">
        <v>351</v>
      </c>
      <c r="E10" s="234"/>
      <c r="F10" s="318">
        <f t="shared" si="10"/>
        <v>0</v>
      </c>
      <c r="G10" s="508">
        <f t="shared" si="11"/>
        <v>0</v>
      </c>
      <c r="H10" s="508">
        <f t="shared" si="12"/>
        <v>0</v>
      </c>
      <c r="I10" s="571">
        <f t="shared" si="13"/>
        <v>0</v>
      </c>
      <c r="J10" s="423">
        <f t="shared" si="14"/>
        <v>0</v>
      </c>
      <c r="K10" s="423">
        <f t="shared" si="14"/>
        <v>0</v>
      </c>
      <c r="L10" s="423">
        <f t="shared" si="14"/>
        <v>0</v>
      </c>
      <c r="M10" s="460">
        <f t="shared" si="15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01">
        <f t="shared" si="9"/>
        <v>0</v>
      </c>
      <c r="W10" s="364"/>
      <c r="X10" s="173"/>
      <c r="Y10" s="174"/>
      <c r="Z10" s="174"/>
      <c r="AA10" s="174"/>
      <c r="AB10" s="175"/>
    </row>
    <row r="11" spans="1:28" s="189" customFormat="1" hidden="1" x14ac:dyDescent="0.25">
      <c r="A11" s="125" t="s">
        <v>128</v>
      </c>
      <c r="B11" s="169" t="s">
        <v>614</v>
      </c>
      <c r="C11" s="182"/>
      <c r="D11" s="216" t="s">
        <v>129</v>
      </c>
      <c r="E11" s="234"/>
      <c r="F11" s="318">
        <f t="shared" si="10"/>
        <v>0</v>
      </c>
      <c r="G11" s="508">
        <f t="shared" si="11"/>
        <v>0</v>
      </c>
      <c r="H11" s="508">
        <f t="shared" si="12"/>
        <v>0</v>
      </c>
      <c r="I11" s="571">
        <f t="shared" si="13"/>
        <v>0</v>
      </c>
      <c r="J11" s="423">
        <f t="shared" si="14"/>
        <v>0</v>
      </c>
      <c r="K11" s="423">
        <f t="shared" si="14"/>
        <v>0</v>
      </c>
      <c r="L11" s="423">
        <f t="shared" si="14"/>
        <v>0</v>
      </c>
      <c r="M11" s="460">
        <f t="shared" si="15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01">
        <f t="shared" si="9"/>
        <v>0</v>
      </c>
      <c r="W11" s="364"/>
      <c r="X11" s="173"/>
      <c r="Y11" s="174"/>
      <c r="Z11" s="174"/>
      <c r="AA11" s="174"/>
      <c r="AB11" s="175"/>
    </row>
    <row r="12" spans="1:28" s="189" customFormat="1" hidden="1" x14ac:dyDescent="0.25">
      <c r="A12" s="125" t="s">
        <v>130</v>
      </c>
      <c r="B12" s="169" t="s">
        <v>615</v>
      </c>
      <c r="C12" s="182"/>
      <c r="D12" s="216" t="s">
        <v>131</v>
      </c>
      <c r="E12" s="234"/>
      <c r="F12" s="318">
        <f t="shared" si="10"/>
        <v>0</v>
      </c>
      <c r="G12" s="508">
        <f t="shared" si="11"/>
        <v>0</v>
      </c>
      <c r="H12" s="508">
        <f t="shared" si="12"/>
        <v>0</v>
      </c>
      <c r="I12" s="571">
        <f t="shared" si="13"/>
        <v>0</v>
      </c>
      <c r="J12" s="423">
        <f t="shared" si="14"/>
        <v>0</v>
      </c>
      <c r="K12" s="423">
        <f t="shared" si="14"/>
        <v>0</v>
      </c>
      <c r="L12" s="423">
        <f t="shared" si="14"/>
        <v>0</v>
      </c>
      <c r="M12" s="460">
        <f t="shared" si="15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01">
        <f t="shared" si="9"/>
        <v>0</v>
      </c>
      <c r="W12" s="364"/>
      <c r="X12" s="173"/>
      <c r="Y12" s="174"/>
      <c r="Z12" s="174"/>
      <c r="AA12" s="174"/>
      <c r="AB12" s="175"/>
    </row>
    <row r="13" spans="1:28" s="189" customFormat="1" hidden="1" x14ac:dyDescent="0.25">
      <c r="A13" s="125" t="s">
        <v>132</v>
      </c>
      <c r="B13" s="169" t="s">
        <v>616</v>
      </c>
      <c r="C13" s="182"/>
      <c r="D13" s="216" t="s">
        <v>133</v>
      </c>
      <c r="E13" s="234"/>
      <c r="F13" s="318">
        <f t="shared" si="10"/>
        <v>0</v>
      </c>
      <c r="G13" s="508">
        <f t="shared" si="11"/>
        <v>0</v>
      </c>
      <c r="H13" s="508">
        <f t="shared" si="12"/>
        <v>0</v>
      </c>
      <c r="I13" s="571">
        <f t="shared" si="13"/>
        <v>0</v>
      </c>
      <c r="J13" s="423">
        <f t="shared" si="14"/>
        <v>0</v>
      </c>
      <c r="K13" s="423">
        <f t="shared" si="14"/>
        <v>0</v>
      </c>
      <c r="L13" s="423">
        <f t="shared" si="14"/>
        <v>0</v>
      </c>
      <c r="M13" s="460">
        <f t="shared" si="15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01">
        <f t="shared" si="9"/>
        <v>0</v>
      </c>
      <c r="W13" s="364"/>
      <c r="X13" s="173"/>
      <c r="Y13" s="174"/>
      <c r="Z13" s="174"/>
      <c r="AA13" s="174"/>
      <c r="AB13" s="175"/>
    </row>
    <row r="14" spans="1:28" s="189" customFormat="1" hidden="1" x14ac:dyDescent="0.25">
      <c r="A14" s="125" t="s">
        <v>134</v>
      </c>
      <c r="B14" s="169" t="s">
        <v>617</v>
      </c>
      <c r="C14" s="182"/>
      <c r="D14" s="216" t="s">
        <v>135</v>
      </c>
      <c r="E14" s="234"/>
      <c r="F14" s="318">
        <f t="shared" si="10"/>
        <v>0</v>
      </c>
      <c r="G14" s="508">
        <f t="shared" si="11"/>
        <v>0</v>
      </c>
      <c r="H14" s="508">
        <f t="shared" si="12"/>
        <v>0</v>
      </c>
      <c r="I14" s="571">
        <f t="shared" si="13"/>
        <v>0</v>
      </c>
      <c r="J14" s="423">
        <f t="shared" si="14"/>
        <v>0</v>
      </c>
      <c r="K14" s="423">
        <f t="shared" si="14"/>
        <v>0</v>
      </c>
      <c r="L14" s="423">
        <f t="shared" si="14"/>
        <v>0</v>
      </c>
      <c r="M14" s="460">
        <f t="shared" si="15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01">
        <f t="shared" si="9"/>
        <v>0</v>
      </c>
      <c r="W14" s="364"/>
      <c r="X14" s="173"/>
      <c r="Y14" s="174"/>
      <c r="Z14" s="174"/>
      <c r="AA14" s="174"/>
      <c r="AB14" s="175"/>
    </row>
    <row r="15" spans="1:28" s="189" customFormat="1" hidden="1" x14ac:dyDescent="0.25">
      <c r="A15" s="125" t="s">
        <v>136</v>
      </c>
      <c r="B15" s="169" t="s">
        <v>618</v>
      </c>
      <c r="C15" s="182"/>
      <c r="D15" s="216" t="s">
        <v>137</v>
      </c>
      <c r="E15" s="234"/>
      <c r="F15" s="318">
        <f t="shared" si="10"/>
        <v>0</v>
      </c>
      <c r="G15" s="508">
        <f t="shared" si="11"/>
        <v>0</v>
      </c>
      <c r="H15" s="508">
        <f t="shared" si="12"/>
        <v>0</v>
      </c>
      <c r="I15" s="571">
        <f t="shared" si="13"/>
        <v>0</v>
      </c>
      <c r="J15" s="423">
        <f t="shared" si="14"/>
        <v>0</v>
      </c>
      <c r="K15" s="423">
        <f t="shared" si="14"/>
        <v>0</v>
      </c>
      <c r="L15" s="423">
        <f t="shared" si="14"/>
        <v>0</v>
      </c>
      <c r="M15" s="460">
        <f t="shared" si="15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01">
        <f t="shared" si="9"/>
        <v>0</v>
      </c>
      <c r="W15" s="364"/>
      <c r="X15" s="173"/>
      <c r="Y15" s="174"/>
      <c r="Z15" s="174"/>
      <c r="AA15" s="174"/>
      <c r="AB15" s="175"/>
    </row>
    <row r="16" spans="1:28" s="189" customFormat="1" hidden="1" x14ac:dyDescent="0.25">
      <c r="A16" s="125" t="s">
        <v>138</v>
      </c>
      <c r="B16" s="169" t="s">
        <v>619</v>
      </c>
      <c r="C16" s="182"/>
      <c r="D16" s="216" t="s">
        <v>139</v>
      </c>
      <c r="E16" s="234"/>
      <c r="F16" s="318">
        <f t="shared" si="10"/>
        <v>0</v>
      </c>
      <c r="G16" s="508">
        <f t="shared" si="11"/>
        <v>0</v>
      </c>
      <c r="H16" s="508">
        <f t="shared" si="12"/>
        <v>0</v>
      </c>
      <c r="I16" s="571">
        <f t="shared" si="13"/>
        <v>0</v>
      </c>
      <c r="J16" s="423">
        <f t="shared" si="14"/>
        <v>0</v>
      </c>
      <c r="K16" s="423">
        <f t="shared" si="14"/>
        <v>0</v>
      </c>
      <c r="L16" s="423">
        <f t="shared" si="14"/>
        <v>0</v>
      </c>
      <c r="M16" s="460">
        <f t="shared" si="15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01">
        <f t="shared" si="9"/>
        <v>0</v>
      </c>
      <c r="W16" s="364"/>
      <c r="X16" s="173"/>
      <c r="Y16" s="174"/>
      <c r="Z16" s="174"/>
      <c r="AA16" s="174"/>
      <c r="AB16" s="175"/>
    </row>
    <row r="17" spans="1:28" s="189" customFormat="1" hidden="1" x14ac:dyDescent="0.25">
      <c r="A17" s="125" t="s">
        <v>140</v>
      </c>
      <c r="B17" s="169" t="s">
        <v>620</v>
      </c>
      <c r="C17" s="182"/>
      <c r="D17" s="216" t="s">
        <v>141</v>
      </c>
      <c r="E17" s="234"/>
      <c r="F17" s="318">
        <f t="shared" si="10"/>
        <v>0</v>
      </c>
      <c r="G17" s="508">
        <f t="shared" si="11"/>
        <v>0</v>
      </c>
      <c r="H17" s="508">
        <f t="shared" si="12"/>
        <v>0</v>
      </c>
      <c r="I17" s="571">
        <f t="shared" si="13"/>
        <v>0</v>
      </c>
      <c r="J17" s="423">
        <f t="shared" si="14"/>
        <v>0</v>
      </c>
      <c r="K17" s="423">
        <f t="shared" si="14"/>
        <v>0</v>
      </c>
      <c r="L17" s="423">
        <f t="shared" si="14"/>
        <v>0</v>
      </c>
      <c r="M17" s="460">
        <f t="shared" si="15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01">
        <f t="shared" si="9"/>
        <v>0</v>
      </c>
      <c r="W17" s="364"/>
      <c r="X17" s="173"/>
      <c r="Y17" s="174"/>
      <c r="Z17" s="174"/>
      <c r="AA17" s="174"/>
      <c r="AB17" s="175"/>
    </row>
    <row r="18" spans="1:28" s="189" customFormat="1" hidden="1" x14ac:dyDescent="0.25">
      <c r="A18" s="125" t="s">
        <v>142</v>
      </c>
      <c r="B18" s="169" t="s">
        <v>621</v>
      </c>
      <c r="C18" s="182"/>
      <c r="D18" s="216" t="s">
        <v>143</v>
      </c>
      <c r="E18" s="234"/>
      <c r="F18" s="318">
        <f t="shared" si="10"/>
        <v>0</v>
      </c>
      <c r="G18" s="508">
        <f t="shared" si="11"/>
        <v>0</v>
      </c>
      <c r="H18" s="508">
        <f t="shared" si="12"/>
        <v>0</v>
      </c>
      <c r="I18" s="571">
        <f t="shared" si="13"/>
        <v>0</v>
      </c>
      <c r="J18" s="423">
        <f t="shared" si="14"/>
        <v>0</v>
      </c>
      <c r="K18" s="423">
        <f t="shared" si="14"/>
        <v>0</v>
      </c>
      <c r="L18" s="423">
        <f t="shared" si="14"/>
        <v>0</v>
      </c>
      <c r="M18" s="460">
        <f t="shared" si="15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01">
        <f t="shared" si="9"/>
        <v>0</v>
      </c>
      <c r="W18" s="364"/>
      <c r="X18" s="173"/>
      <c r="Y18" s="174"/>
      <c r="Z18" s="174"/>
      <c r="AA18" s="174"/>
      <c r="AB18" s="175"/>
    </row>
    <row r="19" spans="1:28" s="189" customFormat="1" hidden="1" x14ac:dyDescent="0.25">
      <c r="A19" s="125" t="s">
        <v>144</v>
      </c>
      <c r="B19" s="169" t="s">
        <v>622</v>
      </c>
      <c r="C19" s="182"/>
      <c r="D19" s="216" t="s">
        <v>145</v>
      </c>
      <c r="E19" s="234"/>
      <c r="F19" s="318">
        <f t="shared" si="10"/>
        <v>0</v>
      </c>
      <c r="G19" s="508">
        <f t="shared" si="11"/>
        <v>0</v>
      </c>
      <c r="H19" s="508">
        <f t="shared" si="12"/>
        <v>0</v>
      </c>
      <c r="I19" s="571">
        <f t="shared" si="13"/>
        <v>0</v>
      </c>
      <c r="J19" s="423">
        <f t="shared" si="14"/>
        <v>0</v>
      </c>
      <c r="K19" s="423">
        <f t="shared" si="14"/>
        <v>0</v>
      </c>
      <c r="L19" s="423">
        <f t="shared" si="14"/>
        <v>0</v>
      </c>
      <c r="M19" s="460">
        <f t="shared" si="15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01">
        <f t="shared" si="9"/>
        <v>0</v>
      </c>
      <c r="W19" s="364"/>
      <c r="X19" s="173"/>
      <c r="Y19" s="174"/>
      <c r="Z19" s="174"/>
      <c r="AA19" s="174"/>
      <c r="AB19" s="175"/>
    </row>
    <row r="20" spans="1:28" hidden="1" x14ac:dyDescent="0.25">
      <c r="B20" s="90" t="s">
        <v>623</v>
      </c>
      <c r="C20" s="716" t="s">
        <v>146</v>
      </c>
      <c r="D20" s="717"/>
      <c r="E20" s="717"/>
      <c r="F20" s="319">
        <f t="shared" ref="F20:M20" si="16">F21+F22+F23</f>
        <v>0</v>
      </c>
      <c r="G20" s="509">
        <f t="shared" si="16"/>
        <v>0</v>
      </c>
      <c r="H20" s="509">
        <f t="shared" si="16"/>
        <v>0</v>
      </c>
      <c r="I20" s="572">
        <f t="shared" si="16"/>
        <v>0</v>
      </c>
      <c r="J20" s="424">
        <f t="shared" ref="J20" si="17">J21+J22+J23</f>
        <v>0</v>
      </c>
      <c r="K20" s="424">
        <f t="shared" si="16"/>
        <v>0</v>
      </c>
      <c r="L20" s="424">
        <f t="shared" ref="L20" si="18">L21+L22+L23</f>
        <v>0</v>
      </c>
      <c r="M20" s="461">
        <f t="shared" si="16"/>
        <v>0</v>
      </c>
      <c r="N20" s="142">
        <f t="shared" ref="N20:AB20" si="19">N21+N22+N23</f>
        <v>0</v>
      </c>
      <c r="O20" s="158">
        <f t="shared" si="8"/>
        <v>0</v>
      </c>
      <c r="P20" s="92">
        <f t="shared" si="19"/>
        <v>0</v>
      </c>
      <c r="Q20" s="93">
        <f t="shared" si="19"/>
        <v>0</v>
      </c>
      <c r="R20" s="93">
        <f t="shared" si="19"/>
        <v>0</v>
      </c>
      <c r="S20" s="93">
        <f t="shared" si="19"/>
        <v>0</v>
      </c>
      <c r="T20" s="93">
        <f t="shared" si="19"/>
        <v>0</v>
      </c>
      <c r="U20" s="96">
        <f t="shared" si="19"/>
        <v>0</v>
      </c>
      <c r="V20" s="402">
        <f t="shared" si="9"/>
        <v>0</v>
      </c>
      <c r="W20" s="365">
        <f t="shared" si="19"/>
        <v>0</v>
      </c>
      <c r="X20" s="93">
        <f t="shared" si="19"/>
        <v>0</v>
      </c>
      <c r="Y20" s="96">
        <f t="shared" si="19"/>
        <v>0</v>
      </c>
      <c r="Z20" s="96">
        <f t="shared" si="19"/>
        <v>0</v>
      </c>
      <c r="AA20" s="96">
        <f t="shared" si="19"/>
        <v>0</v>
      </c>
      <c r="AB20" s="97">
        <f t="shared" si="19"/>
        <v>0</v>
      </c>
    </row>
    <row r="21" spans="1:28" s="41" customFormat="1" hidden="1" x14ac:dyDescent="0.25">
      <c r="A21" s="125" t="s">
        <v>147</v>
      </c>
      <c r="B21" s="52" t="s">
        <v>624</v>
      </c>
      <c r="C21" s="718" t="s">
        <v>148</v>
      </c>
      <c r="D21" s="719"/>
      <c r="E21" s="719"/>
      <c r="F21" s="320">
        <f>SUM(O21:AA21)</f>
        <v>0</v>
      </c>
      <c r="G21" s="510">
        <f>SUM(O21:AA21)</f>
        <v>0</v>
      </c>
      <c r="H21" s="510">
        <f>SUM(O21:AA21)</f>
        <v>0</v>
      </c>
      <c r="I21" s="573">
        <f>SUM(O21:AA21)</f>
        <v>0</v>
      </c>
      <c r="J21" s="425">
        <f t="shared" ref="J21:L23" si="20">SUM(O21:AA21)</f>
        <v>0</v>
      </c>
      <c r="K21" s="425">
        <f t="shared" si="20"/>
        <v>0</v>
      </c>
      <c r="L21" s="425">
        <f t="shared" si="20"/>
        <v>0</v>
      </c>
      <c r="M21" s="462">
        <f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03">
        <f t="shared" si="9"/>
        <v>0</v>
      </c>
      <c r="W21" s="366"/>
      <c r="X21" s="13"/>
      <c r="Y21" s="80"/>
      <c r="Z21" s="80"/>
      <c r="AA21" s="80"/>
      <c r="AB21" s="45"/>
    </row>
    <row r="22" spans="1:28" s="41" customFormat="1" ht="25.5" hidden="1" customHeight="1" x14ac:dyDescent="0.25">
      <c r="A22" s="125" t="s">
        <v>149</v>
      </c>
      <c r="B22" s="52" t="s">
        <v>625</v>
      </c>
      <c r="C22" s="720" t="s">
        <v>861</v>
      </c>
      <c r="D22" s="721"/>
      <c r="E22" s="721"/>
      <c r="F22" s="320">
        <f>SUM(O22:AA22)</f>
        <v>0</v>
      </c>
      <c r="G22" s="510">
        <f>SUM(O22:AA22)</f>
        <v>0</v>
      </c>
      <c r="H22" s="510">
        <f>SUM(O22:AA22)</f>
        <v>0</v>
      </c>
      <c r="I22" s="573">
        <f>SUM(O22:AA22)</f>
        <v>0</v>
      </c>
      <c r="J22" s="425">
        <f t="shared" si="20"/>
        <v>0</v>
      </c>
      <c r="K22" s="425">
        <f t="shared" si="20"/>
        <v>0</v>
      </c>
      <c r="L22" s="425">
        <f t="shared" si="20"/>
        <v>0</v>
      </c>
      <c r="M22" s="462">
        <f>SUM(P22:AB22)</f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03">
        <f t="shared" si="9"/>
        <v>0</v>
      </c>
      <c r="W22" s="366"/>
      <c r="X22" s="13"/>
      <c r="Y22" s="80"/>
      <c r="Z22" s="80"/>
      <c r="AA22" s="80"/>
      <c r="AB22" s="45"/>
    </row>
    <row r="23" spans="1:28" s="41" customFormat="1" ht="15.75" hidden="1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321">
        <f>SUM(O23:AA23)</f>
        <v>0</v>
      </c>
      <c r="G23" s="511">
        <f>SUM(O23:AA23)</f>
        <v>0</v>
      </c>
      <c r="H23" s="511">
        <f>SUM(O23:AA23)</f>
        <v>0</v>
      </c>
      <c r="I23" s="574">
        <f>SUM(O23:AA23)</f>
        <v>0</v>
      </c>
      <c r="J23" s="426">
        <f t="shared" si="20"/>
        <v>0</v>
      </c>
      <c r="K23" s="426">
        <f t="shared" si="20"/>
        <v>0</v>
      </c>
      <c r="L23" s="426">
        <f t="shared" si="20"/>
        <v>0</v>
      </c>
      <c r="M23" s="463">
        <f>SUM(P23:AB23)</f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03">
        <f t="shared" si="9"/>
        <v>0</v>
      </c>
      <c r="W23" s="366"/>
      <c r="X23" s="13"/>
      <c r="Y23" s="80"/>
      <c r="Z23" s="80"/>
      <c r="AA23" s="80"/>
      <c r="AB23" s="45"/>
    </row>
    <row r="24" spans="1:28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322">
        <f t="shared" ref="F24:M24" si="21">F25+F26+F27+F28+F29+F30+F31</f>
        <v>0</v>
      </c>
      <c r="G24" s="512">
        <f t="shared" si="21"/>
        <v>0</v>
      </c>
      <c r="H24" s="512">
        <f t="shared" si="21"/>
        <v>0</v>
      </c>
      <c r="I24" s="575">
        <f t="shared" si="21"/>
        <v>0</v>
      </c>
      <c r="J24" s="427">
        <f t="shared" ref="J24" si="22">J25+J26+J27+J28+J29+J30+J31</f>
        <v>0</v>
      </c>
      <c r="K24" s="427">
        <f t="shared" si="21"/>
        <v>0</v>
      </c>
      <c r="L24" s="427">
        <f t="shared" ref="L24" si="23">L25+L26+L27+L28+L29+L30+L31</f>
        <v>0</v>
      </c>
      <c r="M24" s="464">
        <f t="shared" si="21"/>
        <v>0</v>
      </c>
      <c r="N24" s="144">
        <f t="shared" ref="N24:AB24" si="24">N25+N26+N27+N28+N29+N30+N31</f>
        <v>0</v>
      </c>
      <c r="O24" s="156">
        <f t="shared" si="8"/>
        <v>0</v>
      </c>
      <c r="P24" s="84">
        <f t="shared" si="24"/>
        <v>0</v>
      </c>
      <c r="Q24" s="85">
        <f t="shared" si="24"/>
        <v>0</v>
      </c>
      <c r="R24" s="85">
        <f t="shared" si="24"/>
        <v>0</v>
      </c>
      <c r="S24" s="85">
        <f t="shared" si="24"/>
        <v>0</v>
      </c>
      <c r="T24" s="85">
        <f t="shared" si="24"/>
        <v>0</v>
      </c>
      <c r="U24" s="88">
        <f t="shared" si="24"/>
        <v>0</v>
      </c>
      <c r="V24" s="399">
        <f t="shared" si="9"/>
        <v>0</v>
      </c>
      <c r="W24" s="362">
        <f t="shared" si="24"/>
        <v>0</v>
      </c>
      <c r="X24" s="85">
        <f t="shared" si="24"/>
        <v>0</v>
      </c>
      <c r="Y24" s="88">
        <f t="shared" si="24"/>
        <v>0</v>
      </c>
      <c r="Z24" s="88">
        <f t="shared" si="24"/>
        <v>0</v>
      </c>
      <c r="AA24" s="88">
        <f t="shared" si="24"/>
        <v>0</v>
      </c>
      <c r="AB24" s="89">
        <f t="shared" si="24"/>
        <v>0</v>
      </c>
    </row>
    <row r="25" spans="1:28" hidden="1" x14ac:dyDescent="0.25">
      <c r="B25" s="60"/>
      <c r="C25" s="788" t="s">
        <v>154</v>
      </c>
      <c r="D25" s="789"/>
      <c r="E25" s="789"/>
      <c r="F25" s="323">
        <f t="shared" ref="F25:F31" si="25">SUM(O25:AA25)</f>
        <v>0</v>
      </c>
      <c r="G25" s="513">
        <f t="shared" ref="G25:G31" si="26">SUM(O25:AA25)</f>
        <v>0</v>
      </c>
      <c r="H25" s="513">
        <f t="shared" ref="H25:H31" si="27">SUM(O25:AA25)</f>
        <v>0</v>
      </c>
      <c r="I25" s="576">
        <f t="shared" ref="I25:I31" si="28">SUM(O25:AA25)</f>
        <v>0</v>
      </c>
      <c r="J25" s="428">
        <f t="shared" ref="J25:L31" si="29">SUM(O25:AA25)</f>
        <v>0</v>
      </c>
      <c r="K25" s="428">
        <f t="shared" si="29"/>
        <v>0</v>
      </c>
      <c r="L25" s="428">
        <f t="shared" si="29"/>
        <v>0</v>
      </c>
      <c r="M25" s="465">
        <f t="shared" ref="M25:M31" si="30">SUM(P25:AB25)</f>
        <v>0</v>
      </c>
      <c r="N25" s="145"/>
      <c r="O25" s="159">
        <f t="shared" si="8"/>
        <v>0</v>
      </c>
      <c r="P25" s="73"/>
      <c r="Q25" s="1"/>
      <c r="R25" s="1"/>
      <c r="S25" s="1"/>
      <c r="T25" s="1"/>
      <c r="U25" s="79"/>
      <c r="V25" s="404">
        <f t="shared" si="9"/>
        <v>0</v>
      </c>
      <c r="W25" s="367"/>
      <c r="X25" s="1"/>
      <c r="Y25" s="79"/>
      <c r="Z25" s="79"/>
      <c r="AA25" s="79"/>
      <c r="AB25" s="44"/>
    </row>
    <row r="26" spans="1:28" hidden="1" x14ac:dyDescent="0.25">
      <c r="B26" s="61"/>
      <c r="C26" s="784" t="s">
        <v>155</v>
      </c>
      <c r="D26" s="785"/>
      <c r="E26" s="785"/>
      <c r="F26" s="324">
        <f t="shared" si="25"/>
        <v>0</v>
      </c>
      <c r="G26" s="514">
        <f t="shared" si="26"/>
        <v>0</v>
      </c>
      <c r="H26" s="514">
        <f t="shared" si="27"/>
        <v>0</v>
      </c>
      <c r="I26" s="577">
        <f t="shared" si="28"/>
        <v>0</v>
      </c>
      <c r="J26" s="429">
        <f t="shared" si="29"/>
        <v>0</v>
      </c>
      <c r="K26" s="429">
        <f t="shared" si="29"/>
        <v>0</v>
      </c>
      <c r="L26" s="429">
        <f t="shared" si="29"/>
        <v>0</v>
      </c>
      <c r="M26" s="466">
        <f t="shared" si="30"/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04">
        <f t="shared" si="9"/>
        <v>0</v>
      </c>
      <c r="W26" s="367"/>
      <c r="X26" s="1"/>
      <c r="Y26" s="79"/>
      <c r="Z26" s="79"/>
      <c r="AA26" s="79"/>
      <c r="AB26" s="44"/>
    </row>
    <row r="27" spans="1:28" hidden="1" x14ac:dyDescent="0.25">
      <c r="B27" s="61"/>
      <c r="C27" s="784" t="s">
        <v>156</v>
      </c>
      <c r="D27" s="785"/>
      <c r="E27" s="785"/>
      <c r="F27" s="324">
        <f t="shared" si="25"/>
        <v>0</v>
      </c>
      <c r="G27" s="514">
        <f t="shared" si="26"/>
        <v>0</v>
      </c>
      <c r="H27" s="514">
        <f t="shared" si="27"/>
        <v>0</v>
      </c>
      <c r="I27" s="577">
        <f t="shared" si="28"/>
        <v>0</v>
      </c>
      <c r="J27" s="429">
        <f t="shared" si="29"/>
        <v>0</v>
      </c>
      <c r="K27" s="429">
        <f t="shared" si="29"/>
        <v>0</v>
      </c>
      <c r="L27" s="429">
        <f t="shared" si="29"/>
        <v>0</v>
      </c>
      <c r="M27" s="466">
        <f t="shared" si="30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04">
        <f t="shared" si="9"/>
        <v>0</v>
      </c>
      <c r="W27" s="367"/>
      <c r="X27" s="1"/>
      <c r="Y27" s="79"/>
      <c r="Z27" s="79"/>
      <c r="AA27" s="79"/>
      <c r="AB27" s="44"/>
    </row>
    <row r="28" spans="1:28" hidden="1" x14ac:dyDescent="0.25">
      <c r="B28" s="61"/>
      <c r="C28" s="784" t="s">
        <v>157</v>
      </c>
      <c r="D28" s="785"/>
      <c r="E28" s="785"/>
      <c r="F28" s="324">
        <f t="shared" si="25"/>
        <v>0</v>
      </c>
      <c r="G28" s="514">
        <f t="shared" si="26"/>
        <v>0</v>
      </c>
      <c r="H28" s="514">
        <f t="shared" si="27"/>
        <v>0</v>
      </c>
      <c r="I28" s="577">
        <f t="shared" si="28"/>
        <v>0</v>
      </c>
      <c r="J28" s="429">
        <f t="shared" si="29"/>
        <v>0</v>
      </c>
      <c r="K28" s="429">
        <f t="shared" si="29"/>
        <v>0</v>
      </c>
      <c r="L28" s="429">
        <f t="shared" si="29"/>
        <v>0</v>
      </c>
      <c r="M28" s="466">
        <f t="shared" si="30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04">
        <f t="shared" si="9"/>
        <v>0</v>
      </c>
      <c r="W28" s="367"/>
      <c r="X28" s="1"/>
      <c r="Y28" s="79"/>
      <c r="Z28" s="79"/>
      <c r="AA28" s="79"/>
      <c r="AB28" s="44"/>
    </row>
    <row r="29" spans="1:28" hidden="1" x14ac:dyDescent="0.25">
      <c r="B29" s="61"/>
      <c r="C29" s="784" t="s">
        <v>158</v>
      </c>
      <c r="D29" s="785"/>
      <c r="E29" s="785"/>
      <c r="F29" s="324">
        <f t="shared" si="25"/>
        <v>0</v>
      </c>
      <c r="G29" s="514">
        <f t="shared" si="26"/>
        <v>0</v>
      </c>
      <c r="H29" s="514">
        <f t="shared" si="27"/>
        <v>0</v>
      </c>
      <c r="I29" s="577">
        <f t="shared" si="28"/>
        <v>0</v>
      </c>
      <c r="J29" s="429">
        <f t="shared" si="29"/>
        <v>0</v>
      </c>
      <c r="K29" s="429">
        <f t="shared" si="29"/>
        <v>0</v>
      </c>
      <c r="L29" s="429">
        <f t="shared" si="29"/>
        <v>0</v>
      </c>
      <c r="M29" s="466">
        <f t="shared" si="30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04">
        <f t="shared" si="9"/>
        <v>0</v>
      </c>
      <c r="W29" s="367"/>
      <c r="X29" s="1"/>
      <c r="Y29" s="79"/>
      <c r="Z29" s="79"/>
      <c r="AA29" s="79"/>
      <c r="AB29" s="44"/>
    </row>
    <row r="30" spans="1:28" hidden="1" x14ac:dyDescent="0.25">
      <c r="B30" s="61"/>
      <c r="C30" s="784" t="s">
        <v>159</v>
      </c>
      <c r="D30" s="785"/>
      <c r="E30" s="785"/>
      <c r="F30" s="324">
        <f t="shared" si="25"/>
        <v>0</v>
      </c>
      <c r="G30" s="514">
        <f t="shared" si="26"/>
        <v>0</v>
      </c>
      <c r="H30" s="514">
        <f t="shared" si="27"/>
        <v>0</v>
      </c>
      <c r="I30" s="577">
        <f t="shared" si="28"/>
        <v>0</v>
      </c>
      <c r="J30" s="429">
        <f t="shared" si="29"/>
        <v>0</v>
      </c>
      <c r="K30" s="429">
        <f t="shared" si="29"/>
        <v>0</v>
      </c>
      <c r="L30" s="429">
        <f t="shared" si="29"/>
        <v>0</v>
      </c>
      <c r="M30" s="466">
        <f t="shared" si="30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04">
        <f t="shared" si="9"/>
        <v>0</v>
      </c>
      <c r="W30" s="367"/>
      <c r="X30" s="1"/>
      <c r="Y30" s="79"/>
      <c r="Z30" s="79"/>
      <c r="AA30" s="79"/>
      <c r="AB30" s="44"/>
    </row>
    <row r="31" spans="1:28" ht="15.75" hidden="1" thickBot="1" x14ac:dyDescent="0.3">
      <c r="B31" s="62"/>
      <c r="C31" s="786" t="s">
        <v>160</v>
      </c>
      <c r="D31" s="787"/>
      <c r="E31" s="787"/>
      <c r="F31" s="325">
        <f t="shared" si="25"/>
        <v>0</v>
      </c>
      <c r="G31" s="515">
        <f t="shared" si="26"/>
        <v>0</v>
      </c>
      <c r="H31" s="515">
        <f t="shared" si="27"/>
        <v>0</v>
      </c>
      <c r="I31" s="578">
        <f t="shared" si="28"/>
        <v>0</v>
      </c>
      <c r="J31" s="430">
        <f t="shared" si="29"/>
        <v>0</v>
      </c>
      <c r="K31" s="430">
        <f t="shared" si="29"/>
        <v>0</v>
      </c>
      <c r="L31" s="430">
        <f t="shared" si="29"/>
        <v>0</v>
      </c>
      <c r="M31" s="467">
        <f t="shared" si="30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04">
        <f t="shared" si="9"/>
        <v>0</v>
      </c>
      <c r="W31" s="367"/>
      <c r="X31" s="1"/>
      <c r="Y31" s="79"/>
      <c r="Z31" s="79"/>
      <c r="AA31" s="79"/>
      <c r="AB31" s="44"/>
    </row>
    <row r="32" spans="1:28" ht="15.75" thickBot="1" x14ac:dyDescent="0.3">
      <c r="B32" s="82" t="s">
        <v>161</v>
      </c>
      <c r="C32" s="725" t="s">
        <v>162</v>
      </c>
      <c r="D32" s="726"/>
      <c r="E32" s="726"/>
      <c r="F32" s="322">
        <f t="shared" ref="F32:M32" si="31">F33+F37+F40+F50+F53</f>
        <v>2381230</v>
      </c>
      <c r="G32" s="512">
        <f t="shared" si="31"/>
        <v>2181230</v>
      </c>
      <c r="H32" s="512">
        <f t="shared" si="31"/>
        <v>2181230</v>
      </c>
      <c r="I32" s="575">
        <f t="shared" si="31"/>
        <v>2181230</v>
      </c>
      <c r="J32" s="427">
        <f t="shared" ref="J32" si="32">J33+J37+J40+J50+J53</f>
        <v>2681230</v>
      </c>
      <c r="K32" s="427">
        <f t="shared" si="31"/>
        <v>2661227</v>
      </c>
      <c r="L32" s="427">
        <f t="shared" ref="L32" si="33">L33+L37+L40+L50+L53</f>
        <v>2661227</v>
      </c>
      <c r="M32" s="464">
        <f t="shared" si="31"/>
        <v>654790</v>
      </c>
      <c r="N32" s="144">
        <f t="shared" ref="N32:AB32" si="34">N33+N37+N40+N50+N53</f>
        <v>0</v>
      </c>
      <c r="O32" s="156">
        <f t="shared" si="8"/>
        <v>654790</v>
      </c>
      <c r="P32" s="84">
        <f t="shared" si="34"/>
        <v>15240</v>
      </c>
      <c r="Q32" s="85">
        <f t="shared" si="34"/>
        <v>47850</v>
      </c>
      <c r="R32" s="85">
        <f t="shared" si="34"/>
        <v>0</v>
      </c>
      <c r="S32" s="85">
        <f t="shared" si="34"/>
        <v>38100</v>
      </c>
      <c r="T32" s="85">
        <f t="shared" si="34"/>
        <v>0</v>
      </c>
      <c r="U32" s="88">
        <f t="shared" si="34"/>
        <v>0</v>
      </c>
      <c r="V32" s="399">
        <f t="shared" si="9"/>
        <v>101190</v>
      </c>
      <c r="W32" s="362">
        <f t="shared" si="34"/>
        <v>53600</v>
      </c>
      <c r="X32" s="85">
        <f t="shared" si="34"/>
        <v>0</v>
      </c>
      <c r="Y32" s="88">
        <f t="shared" si="34"/>
        <v>0</v>
      </c>
      <c r="Z32" s="88">
        <f t="shared" si="34"/>
        <v>0</v>
      </c>
      <c r="AA32" s="88">
        <f t="shared" si="34"/>
        <v>500000</v>
      </c>
      <c r="AB32" s="89">
        <f t="shared" si="34"/>
        <v>0</v>
      </c>
    </row>
    <row r="33" spans="1:30" x14ac:dyDescent="0.25">
      <c r="B33" s="122" t="s">
        <v>627</v>
      </c>
      <c r="C33" s="733" t="s">
        <v>163</v>
      </c>
      <c r="D33" s="734"/>
      <c r="E33" s="734"/>
      <c r="F33" s="317">
        <f t="shared" ref="F33:M33" si="35">F34+F35+F36</f>
        <v>73000</v>
      </c>
      <c r="G33" s="507">
        <f t="shared" si="35"/>
        <v>49677</v>
      </c>
      <c r="H33" s="507">
        <f t="shared" si="35"/>
        <v>49677</v>
      </c>
      <c r="I33" s="570">
        <f t="shared" si="35"/>
        <v>49677</v>
      </c>
      <c r="J33" s="422">
        <f t="shared" ref="J33" si="36">J34+J35+J36</f>
        <v>49677</v>
      </c>
      <c r="K33" s="422">
        <f t="shared" si="35"/>
        <v>49677</v>
      </c>
      <c r="L33" s="422">
        <f t="shared" ref="L33" si="37">L34+L35+L36</f>
        <v>49677</v>
      </c>
      <c r="M33" s="459">
        <f t="shared" si="35"/>
        <v>49677</v>
      </c>
      <c r="N33" s="140">
        <f t="shared" ref="N33:AB33" si="38">N34+N35+N36</f>
        <v>0</v>
      </c>
      <c r="O33" s="157">
        <f t="shared" si="8"/>
        <v>49677</v>
      </c>
      <c r="P33" s="116">
        <f t="shared" si="38"/>
        <v>12000</v>
      </c>
      <c r="Q33" s="117">
        <f t="shared" si="38"/>
        <v>37677</v>
      </c>
      <c r="R33" s="117">
        <f t="shared" si="38"/>
        <v>0</v>
      </c>
      <c r="S33" s="117">
        <f t="shared" si="38"/>
        <v>0</v>
      </c>
      <c r="T33" s="117">
        <f t="shared" si="38"/>
        <v>0</v>
      </c>
      <c r="U33" s="120">
        <f t="shared" si="38"/>
        <v>0</v>
      </c>
      <c r="V33" s="400">
        <f t="shared" si="9"/>
        <v>49677</v>
      </c>
      <c r="W33" s="363">
        <f t="shared" si="38"/>
        <v>0</v>
      </c>
      <c r="X33" s="117">
        <f t="shared" si="38"/>
        <v>0</v>
      </c>
      <c r="Y33" s="120">
        <f t="shared" si="38"/>
        <v>0</v>
      </c>
      <c r="Z33" s="120">
        <f t="shared" si="38"/>
        <v>0</v>
      </c>
      <c r="AA33" s="120">
        <f t="shared" si="38"/>
        <v>0</v>
      </c>
      <c r="AB33" s="121">
        <f t="shared" si="38"/>
        <v>0</v>
      </c>
      <c r="AD33" s="168"/>
    </row>
    <row r="34" spans="1:30" s="41" customFormat="1" hidden="1" x14ac:dyDescent="0.25">
      <c r="A34" s="125" t="s">
        <v>164</v>
      </c>
      <c r="B34" s="52" t="s">
        <v>628</v>
      </c>
      <c r="C34" s="718" t="s">
        <v>165</v>
      </c>
      <c r="D34" s="719"/>
      <c r="E34" s="719"/>
      <c r="F34" s="320">
        <f>SUM(O34:AA34)</f>
        <v>0</v>
      </c>
      <c r="G34" s="510">
        <f>SUM(O34:AA34)</f>
        <v>0</v>
      </c>
      <c r="H34" s="510">
        <f>SUM(O34:AA34)</f>
        <v>0</v>
      </c>
      <c r="I34" s="573">
        <f>SUM(O34:AA34)</f>
        <v>0</v>
      </c>
      <c r="J34" s="425">
        <f>SUM(O34:AA34)</f>
        <v>0</v>
      </c>
      <c r="K34" s="425">
        <f>SUM(P34:AB34)</f>
        <v>0</v>
      </c>
      <c r="L34" s="425">
        <f>SUM(Q34:AC34)</f>
        <v>0</v>
      </c>
      <c r="M34" s="462">
        <f>SUM(P34:AB34)</f>
        <v>0</v>
      </c>
      <c r="N34" s="148"/>
      <c r="O34" s="160">
        <f t="shared" si="8"/>
        <v>0</v>
      </c>
      <c r="P34" s="75"/>
      <c r="Q34" s="13"/>
      <c r="R34" s="13"/>
      <c r="S34" s="13"/>
      <c r="T34" s="13"/>
      <c r="U34" s="80"/>
      <c r="V34" s="403">
        <f t="shared" si="9"/>
        <v>0</v>
      </c>
      <c r="W34" s="366"/>
      <c r="X34" s="13"/>
      <c r="Y34" s="80"/>
      <c r="Z34" s="80"/>
      <c r="AA34" s="80"/>
      <c r="AB34" s="45"/>
      <c r="AD34" s="168"/>
    </row>
    <row r="35" spans="1:30" s="41" customFormat="1" x14ac:dyDescent="0.25">
      <c r="A35" s="125" t="s">
        <v>166</v>
      </c>
      <c r="B35" s="52" t="s">
        <v>629</v>
      </c>
      <c r="C35" s="718" t="s">
        <v>167</v>
      </c>
      <c r="D35" s="719"/>
      <c r="E35" s="719"/>
      <c r="F35" s="320">
        <v>73000</v>
      </c>
      <c r="G35" s="510">
        <v>49677</v>
      </c>
      <c r="H35" s="510">
        <v>49677</v>
      </c>
      <c r="I35" s="573">
        <v>49677</v>
      </c>
      <c r="J35" s="425">
        <v>49677</v>
      </c>
      <c r="K35" s="425">
        <v>49677</v>
      </c>
      <c r="L35" s="425">
        <v>49677</v>
      </c>
      <c r="M35" s="462">
        <f>SUM(V35:AB35)</f>
        <v>49677</v>
      </c>
      <c r="N35" s="148"/>
      <c r="O35" s="160">
        <f t="shared" si="8"/>
        <v>49677</v>
      </c>
      <c r="P35" s="75">
        <v>12000</v>
      </c>
      <c r="Q35" s="13">
        <v>37677</v>
      </c>
      <c r="R35" s="13"/>
      <c r="S35" s="13"/>
      <c r="T35" s="13"/>
      <c r="U35" s="80"/>
      <c r="V35" s="403">
        <f t="shared" si="9"/>
        <v>49677</v>
      </c>
      <c r="W35" s="366"/>
      <c r="X35" s="13"/>
      <c r="Y35" s="80"/>
      <c r="Z35" s="80"/>
      <c r="AA35" s="80"/>
      <c r="AB35" s="45"/>
      <c r="AD35" s="168"/>
    </row>
    <row r="36" spans="1:30" s="41" customFormat="1" hidden="1" x14ac:dyDescent="0.25">
      <c r="A36" s="125" t="s">
        <v>168</v>
      </c>
      <c r="B36" s="52" t="s">
        <v>630</v>
      </c>
      <c r="C36" s="718" t="s">
        <v>169</v>
      </c>
      <c r="D36" s="719"/>
      <c r="E36" s="719"/>
      <c r="F36" s="320">
        <f>SUM(O36:AA36)</f>
        <v>0</v>
      </c>
      <c r="G36" s="510">
        <f>SUM(O36:AA36)</f>
        <v>0</v>
      </c>
      <c r="H36" s="510">
        <f>SUM(O36:AA36)</f>
        <v>0</v>
      </c>
      <c r="I36" s="573">
        <f>SUM(O36:AA36)</f>
        <v>0</v>
      </c>
      <c r="J36" s="425">
        <f>SUM(O36:AA36)</f>
        <v>0</v>
      </c>
      <c r="K36" s="425">
        <f>SUM(P36:AB36)</f>
        <v>0</v>
      </c>
      <c r="L36" s="425">
        <f>SUM(Q36:AC36)</f>
        <v>0</v>
      </c>
      <c r="M36" s="462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03">
        <f t="shared" si="9"/>
        <v>0</v>
      </c>
      <c r="W36" s="366"/>
      <c r="X36" s="13"/>
      <c r="Y36" s="80"/>
      <c r="Z36" s="80"/>
      <c r="AA36" s="80"/>
      <c r="AB36" s="45"/>
      <c r="AD36" s="168"/>
    </row>
    <row r="37" spans="1:30" hidden="1" x14ac:dyDescent="0.25">
      <c r="B37" s="90" t="s">
        <v>631</v>
      </c>
      <c r="C37" s="716" t="s">
        <v>170</v>
      </c>
      <c r="D37" s="717"/>
      <c r="E37" s="717"/>
      <c r="F37" s="319">
        <f t="shared" ref="F37:M37" si="39">F38+F39</f>
        <v>0</v>
      </c>
      <c r="G37" s="509">
        <f t="shared" si="39"/>
        <v>0</v>
      </c>
      <c r="H37" s="509">
        <f t="shared" si="39"/>
        <v>0</v>
      </c>
      <c r="I37" s="572">
        <f t="shared" si="39"/>
        <v>0</v>
      </c>
      <c r="J37" s="424">
        <f t="shared" ref="J37" si="40">J38+J39</f>
        <v>0</v>
      </c>
      <c r="K37" s="424">
        <f t="shared" si="39"/>
        <v>0</v>
      </c>
      <c r="L37" s="424">
        <f t="shared" ref="L37" si="41">L38+L39</f>
        <v>0</v>
      </c>
      <c r="M37" s="461">
        <f t="shared" si="39"/>
        <v>0</v>
      </c>
      <c r="N37" s="142">
        <f t="shared" ref="N37:AB37" si="42">N38+N39</f>
        <v>0</v>
      </c>
      <c r="O37" s="158">
        <f t="shared" si="8"/>
        <v>0</v>
      </c>
      <c r="P37" s="92">
        <f t="shared" si="42"/>
        <v>0</v>
      </c>
      <c r="Q37" s="93">
        <f t="shared" si="42"/>
        <v>0</v>
      </c>
      <c r="R37" s="93">
        <f t="shared" si="42"/>
        <v>0</v>
      </c>
      <c r="S37" s="93">
        <f t="shared" si="42"/>
        <v>0</v>
      </c>
      <c r="T37" s="93">
        <f t="shared" si="42"/>
        <v>0</v>
      </c>
      <c r="U37" s="96">
        <f t="shared" si="42"/>
        <v>0</v>
      </c>
      <c r="V37" s="402">
        <f t="shared" si="9"/>
        <v>0</v>
      </c>
      <c r="W37" s="365">
        <f t="shared" si="42"/>
        <v>0</v>
      </c>
      <c r="X37" s="93">
        <f t="shared" si="42"/>
        <v>0</v>
      </c>
      <c r="Y37" s="96">
        <f t="shared" si="42"/>
        <v>0</v>
      </c>
      <c r="Z37" s="96">
        <f t="shared" si="42"/>
        <v>0</v>
      </c>
      <c r="AA37" s="96">
        <f t="shared" si="42"/>
        <v>0</v>
      </c>
      <c r="AB37" s="97">
        <f t="shared" si="42"/>
        <v>0</v>
      </c>
      <c r="AD37" s="168"/>
    </row>
    <row r="38" spans="1:30" s="41" customFormat="1" hidden="1" x14ac:dyDescent="0.25">
      <c r="A38" s="125" t="s">
        <v>171</v>
      </c>
      <c r="B38" s="52" t="s">
        <v>632</v>
      </c>
      <c r="C38" s="718" t="s">
        <v>172</v>
      </c>
      <c r="D38" s="719"/>
      <c r="E38" s="719"/>
      <c r="F38" s="320">
        <f>SUM(O38:AA38)</f>
        <v>0</v>
      </c>
      <c r="G38" s="510">
        <f>SUM(O38:AA38)</f>
        <v>0</v>
      </c>
      <c r="H38" s="510">
        <f>SUM(O38:AA38)</f>
        <v>0</v>
      </c>
      <c r="I38" s="573">
        <f>SUM(O38:AA38)</f>
        <v>0</v>
      </c>
      <c r="J38" s="425">
        <f t="shared" ref="J38:L39" si="43">SUM(O38:AA38)</f>
        <v>0</v>
      </c>
      <c r="K38" s="425">
        <f t="shared" si="43"/>
        <v>0</v>
      </c>
      <c r="L38" s="425">
        <f t="shared" si="43"/>
        <v>0</v>
      </c>
      <c r="M38" s="462">
        <f>SUM(P38:AB38)</f>
        <v>0</v>
      </c>
      <c r="N38" s="148"/>
      <c r="O38" s="160">
        <f t="shared" si="8"/>
        <v>0</v>
      </c>
      <c r="P38" s="75"/>
      <c r="Q38" s="13"/>
      <c r="R38" s="13"/>
      <c r="S38" s="13"/>
      <c r="T38" s="13"/>
      <c r="U38" s="80"/>
      <c r="V38" s="403">
        <f t="shared" si="9"/>
        <v>0</v>
      </c>
      <c r="W38" s="366"/>
      <c r="X38" s="13"/>
      <c r="Y38" s="80"/>
      <c r="Z38" s="80"/>
      <c r="AA38" s="80"/>
      <c r="AB38" s="45"/>
      <c r="AD38" s="168"/>
    </row>
    <row r="39" spans="1:30" s="41" customFormat="1" hidden="1" x14ac:dyDescent="0.25">
      <c r="A39" s="125" t="s">
        <v>173</v>
      </c>
      <c r="B39" s="52" t="s">
        <v>633</v>
      </c>
      <c r="C39" s="718" t="s">
        <v>174</v>
      </c>
      <c r="D39" s="719"/>
      <c r="E39" s="719"/>
      <c r="F39" s="320">
        <f>SUM(O39:AA39)</f>
        <v>0</v>
      </c>
      <c r="G39" s="510">
        <f>SUM(O39:AA39)</f>
        <v>0</v>
      </c>
      <c r="H39" s="510">
        <f>SUM(O39:AA39)</f>
        <v>0</v>
      </c>
      <c r="I39" s="573">
        <f>SUM(O39:AA39)</f>
        <v>0</v>
      </c>
      <c r="J39" s="425">
        <f t="shared" si="43"/>
        <v>0</v>
      </c>
      <c r="K39" s="425">
        <f t="shared" si="43"/>
        <v>0</v>
      </c>
      <c r="L39" s="425">
        <f t="shared" si="43"/>
        <v>0</v>
      </c>
      <c r="M39" s="462">
        <f>SUM(P39:AB39)</f>
        <v>0</v>
      </c>
      <c r="N39" s="148"/>
      <c r="O39" s="160">
        <f t="shared" si="8"/>
        <v>0</v>
      </c>
      <c r="P39" s="75"/>
      <c r="Q39" s="13"/>
      <c r="R39" s="13"/>
      <c r="S39" s="13"/>
      <c r="T39" s="13"/>
      <c r="U39" s="80"/>
      <c r="V39" s="403">
        <f t="shared" si="9"/>
        <v>0</v>
      </c>
      <c r="W39" s="366"/>
      <c r="X39" s="13"/>
      <c r="Y39" s="80"/>
      <c r="Z39" s="80"/>
      <c r="AA39" s="80"/>
      <c r="AB39" s="45"/>
      <c r="AD39" s="168"/>
    </row>
    <row r="40" spans="1:30" x14ac:dyDescent="0.25">
      <c r="B40" s="90" t="s">
        <v>634</v>
      </c>
      <c r="C40" s="716" t="s">
        <v>175</v>
      </c>
      <c r="D40" s="717"/>
      <c r="E40" s="717"/>
      <c r="F40" s="319">
        <f t="shared" ref="F40:M40" si="44">F41+F42+F43+F44+F45+F48+F49</f>
        <v>1800969</v>
      </c>
      <c r="G40" s="509">
        <f t="shared" si="44"/>
        <v>1667823</v>
      </c>
      <c r="H40" s="509">
        <f t="shared" si="44"/>
        <v>1667823</v>
      </c>
      <c r="I40" s="572">
        <f t="shared" si="44"/>
        <v>1667823</v>
      </c>
      <c r="J40" s="424">
        <f t="shared" ref="J40" si="45">J41+J42+J43+J44+J45+J48+J49</f>
        <v>2061524</v>
      </c>
      <c r="K40" s="424">
        <f t="shared" si="44"/>
        <v>2041521</v>
      </c>
      <c r="L40" s="424">
        <f t="shared" ref="L40" si="46">L41+L42+L43+L44+L45+L48+L49</f>
        <v>2041521</v>
      </c>
      <c r="M40" s="461">
        <f t="shared" si="44"/>
        <v>466501</v>
      </c>
      <c r="N40" s="142">
        <f t="shared" ref="N40:AB40" si="47">N41+N42+N43+N44+N45+N48+N49</f>
        <v>0</v>
      </c>
      <c r="O40" s="158">
        <f t="shared" si="8"/>
        <v>466501</v>
      </c>
      <c r="P40" s="92">
        <f t="shared" si="47"/>
        <v>0</v>
      </c>
      <c r="Q40" s="93">
        <f t="shared" si="47"/>
        <v>0</v>
      </c>
      <c r="R40" s="93">
        <f t="shared" si="47"/>
        <v>0</v>
      </c>
      <c r="S40" s="93">
        <f t="shared" si="47"/>
        <v>30000</v>
      </c>
      <c r="T40" s="93">
        <f t="shared" si="47"/>
        <v>0</v>
      </c>
      <c r="U40" s="96">
        <f t="shared" si="47"/>
        <v>0</v>
      </c>
      <c r="V40" s="402">
        <f t="shared" si="9"/>
        <v>30000</v>
      </c>
      <c r="W40" s="365">
        <f t="shared" si="47"/>
        <v>42800</v>
      </c>
      <c r="X40" s="93">
        <f t="shared" si="47"/>
        <v>0</v>
      </c>
      <c r="Y40" s="96">
        <f t="shared" si="47"/>
        <v>0</v>
      </c>
      <c r="Z40" s="96">
        <f t="shared" si="47"/>
        <v>0</v>
      </c>
      <c r="AA40" s="96">
        <f t="shared" si="47"/>
        <v>393701</v>
      </c>
      <c r="AB40" s="97">
        <f t="shared" si="47"/>
        <v>0</v>
      </c>
      <c r="AD40" s="168"/>
    </row>
    <row r="41" spans="1:30" s="41" customFormat="1" hidden="1" x14ac:dyDescent="0.25">
      <c r="A41" s="125" t="s">
        <v>176</v>
      </c>
      <c r="B41" s="52" t="s">
        <v>635</v>
      </c>
      <c r="C41" s="718" t="s">
        <v>177</v>
      </c>
      <c r="D41" s="719"/>
      <c r="E41" s="719"/>
      <c r="F41" s="320">
        <f>SUM(O41:AA41)</f>
        <v>0</v>
      </c>
      <c r="G41" s="510">
        <f>SUM(O41:AA41)</f>
        <v>0</v>
      </c>
      <c r="H41" s="510">
        <f>SUM(O41:AA41)</f>
        <v>0</v>
      </c>
      <c r="I41" s="573">
        <f>SUM(O41:AA41)</f>
        <v>0</v>
      </c>
      <c r="J41" s="425">
        <f t="shared" ref="J41:L43" si="48">SUM(O41:AA41)</f>
        <v>0</v>
      </c>
      <c r="K41" s="425">
        <f t="shared" si="48"/>
        <v>0</v>
      </c>
      <c r="L41" s="425">
        <f t="shared" si="48"/>
        <v>0</v>
      </c>
      <c r="M41" s="462">
        <f>SUM(P41:AB41)</f>
        <v>0</v>
      </c>
      <c r="N41" s="148"/>
      <c r="O41" s="160">
        <f t="shared" si="8"/>
        <v>0</v>
      </c>
      <c r="P41" s="75"/>
      <c r="Q41" s="13"/>
      <c r="R41" s="13"/>
      <c r="S41" s="13"/>
      <c r="T41" s="13"/>
      <c r="U41" s="80"/>
      <c r="V41" s="403">
        <f t="shared" si="9"/>
        <v>0</v>
      </c>
      <c r="W41" s="366"/>
      <c r="X41" s="13"/>
      <c r="Y41" s="80"/>
      <c r="Z41" s="80"/>
      <c r="AA41" s="80"/>
      <c r="AB41" s="45"/>
      <c r="AD41" s="168"/>
    </row>
    <row r="42" spans="1:30" s="41" customFormat="1" hidden="1" x14ac:dyDescent="0.25">
      <c r="A42" s="125" t="s">
        <v>178</v>
      </c>
      <c r="B42" s="52" t="s">
        <v>636</v>
      </c>
      <c r="C42" s="718" t="s">
        <v>179</v>
      </c>
      <c r="D42" s="719"/>
      <c r="E42" s="719"/>
      <c r="F42" s="320">
        <f>SUM(O42:AA42)</f>
        <v>0</v>
      </c>
      <c r="G42" s="510">
        <f>SUM(O42:AA42)</f>
        <v>0</v>
      </c>
      <c r="H42" s="510">
        <f>SUM(O42:AA42)</f>
        <v>0</v>
      </c>
      <c r="I42" s="573">
        <f>SUM(O42:AA42)</f>
        <v>0</v>
      </c>
      <c r="J42" s="425">
        <f t="shared" si="48"/>
        <v>0</v>
      </c>
      <c r="K42" s="425">
        <f t="shared" si="48"/>
        <v>0</v>
      </c>
      <c r="L42" s="425">
        <f t="shared" si="48"/>
        <v>0</v>
      </c>
      <c r="M42" s="462">
        <f>SUM(P42:AB42)</f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03">
        <f t="shared" si="9"/>
        <v>0</v>
      </c>
      <c r="W42" s="366"/>
      <c r="X42" s="13"/>
      <c r="Y42" s="80"/>
      <c r="Z42" s="80"/>
      <c r="AA42" s="80"/>
      <c r="AB42" s="45"/>
      <c r="AD42" s="168"/>
    </row>
    <row r="43" spans="1:30" s="41" customFormat="1" hidden="1" x14ac:dyDescent="0.25">
      <c r="A43" s="125" t="s">
        <v>180</v>
      </c>
      <c r="B43" s="52" t="s">
        <v>637</v>
      </c>
      <c r="C43" s="718" t="s">
        <v>181</v>
      </c>
      <c r="D43" s="719"/>
      <c r="E43" s="719"/>
      <c r="F43" s="320">
        <f>SUM(O43:AA43)</f>
        <v>0</v>
      </c>
      <c r="G43" s="510">
        <f>SUM(O43:AA43)</f>
        <v>0</v>
      </c>
      <c r="H43" s="510">
        <f>SUM(O43:AA43)</f>
        <v>0</v>
      </c>
      <c r="I43" s="573">
        <f>SUM(O43:AA43)</f>
        <v>0</v>
      </c>
      <c r="J43" s="425">
        <f t="shared" si="48"/>
        <v>0</v>
      </c>
      <c r="K43" s="425">
        <f t="shared" si="48"/>
        <v>0</v>
      </c>
      <c r="L43" s="425">
        <f t="shared" si="48"/>
        <v>0</v>
      </c>
      <c r="M43" s="462">
        <f>SUM(P43:AB43)</f>
        <v>0</v>
      </c>
      <c r="N43" s="148"/>
      <c r="O43" s="160">
        <f t="shared" si="8"/>
        <v>0</v>
      </c>
      <c r="P43" s="75"/>
      <c r="Q43" s="13"/>
      <c r="R43" s="13"/>
      <c r="S43" s="13"/>
      <c r="T43" s="13"/>
      <c r="U43" s="80"/>
      <c r="V43" s="403">
        <f t="shared" si="9"/>
        <v>0</v>
      </c>
      <c r="W43" s="366"/>
      <c r="X43" s="13"/>
      <c r="Y43" s="80"/>
      <c r="Z43" s="80"/>
      <c r="AA43" s="80"/>
      <c r="AB43" s="45"/>
      <c r="AD43" s="168"/>
    </row>
    <row r="44" spans="1:30" s="41" customFormat="1" x14ac:dyDescent="0.25">
      <c r="A44" s="125" t="s">
        <v>182</v>
      </c>
      <c r="B44" s="52" t="s">
        <v>638</v>
      </c>
      <c r="C44" s="718" t="s">
        <v>183</v>
      </c>
      <c r="D44" s="719"/>
      <c r="E44" s="719"/>
      <c r="F44" s="320">
        <v>1800969</v>
      </c>
      <c r="G44" s="510">
        <v>1667823</v>
      </c>
      <c r="H44" s="510">
        <v>1667823</v>
      </c>
      <c r="I44" s="573">
        <v>1667823</v>
      </c>
      <c r="J44" s="425">
        <v>2061524</v>
      </c>
      <c r="K44" s="425">
        <f>2061524-20003</f>
        <v>2041521</v>
      </c>
      <c r="L44" s="425">
        <f>2061524-20003</f>
        <v>2041521</v>
      </c>
      <c r="M44" s="462">
        <f>SUM(V44:AB44)</f>
        <v>466501</v>
      </c>
      <c r="N44" s="148"/>
      <c r="O44" s="160">
        <f t="shared" si="8"/>
        <v>466501</v>
      </c>
      <c r="P44" s="75"/>
      <c r="Q44" s="13"/>
      <c r="R44" s="13"/>
      <c r="S44" s="13">
        <v>30000</v>
      </c>
      <c r="T44" s="13"/>
      <c r="U44" s="80"/>
      <c r="V44" s="403">
        <f t="shared" si="9"/>
        <v>30000</v>
      </c>
      <c r="W44" s="366">
        <v>42800</v>
      </c>
      <c r="X44" s="13"/>
      <c r="Y44" s="80"/>
      <c r="Z44" s="80"/>
      <c r="AA44" s="80">
        <v>393701</v>
      </c>
      <c r="AB44" s="45"/>
      <c r="AD44" s="168"/>
    </row>
    <row r="45" spans="1:30" s="18" customFormat="1" hidden="1" x14ac:dyDescent="0.25">
      <c r="A45" s="125" t="s">
        <v>184</v>
      </c>
      <c r="B45" s="52" t="s">
        <v>639</v>
      </c>
      <c r="C45" s="718" t="s">
        <v>185</v>
      </c>
      <c r="D45" s="719"/>
      <c r="E45" s="719"/>
      <c r="F45" s="320">
        <f t="shared" ref="F45:M45" si="49">F46+F47</f>
        <v>0</v>
      </c>
      <c r="G45" s="510">
        <f t="shared" si="49"/>
        <v>0</v>
      </c>
      <c r="H45" s="510">
        <f t="shared" si="49"/>
        <v>0</v>
      </c>
      <c r="I45" s="573">
        <f t="shared" si="49"/>
        <v>0</v>
      </c>
      <c r="J45" s="425">
        <f t="shared" ref="J45" si="50">J46+J47</f>
        <v>0</v>
      </c>
      <c r="K45" s="425">
        <f t="shared" si="49"/>
        <v>0</v>
      </c>
      <c r="L45" s="425">
        <f t="shared" ref="L45" si="51">L46+L47</f>
        <v>0</v>
      </c>
      <c r="M45" s="462">
        <f t="shared" si="49"/>
        <v>0</v>
      </c>
      <c r="N45" s="148">
        <f t="shared" ref="N45:AB45" si="52">N46+N47</f>
        <v>0</v>
      </c>
      <c r="O45" s="160">
        <f t="shared" si="8"/>
        <v>0</v>
      </c>
      <c r="P45" s="75">
        <f t="shared" si="52"/>
        <v>0</v>
      </c>
      <c r="Q45" s="13">
        <f t="shared" si="52"/>
        <v>0</v>
      </c>
      <c r="R45" s="13">
        <f t="shared" si="52"/>
        <v>0</v>
      </c>
      <c r="S45" s="13">
        <f t="shared" si="52"/>
        <v>0</v>
      </c>
      <c r="T45" s="13">
        <f t="shared" si="52"/>
        <v>0</v>
      </c>
      <c r="U45" s="80">
        <f t="shared" si="52"/>
        <v>0</v>
      </c>
      <c r="V45" s="403">
        <f t="shared" si="9"/>
        <v>0</v>
      </c>
      <c r="W45" s="366">
        <f t="shared" si="52"/>
        <v>0</v>
      </c>
      <c r="X45" s="13">
        <f t="shared" si="52"/>
        <v>0</v>
      </c>
      <c r="Y45" s="80">
        <f t="shared" si="52"/>
        <v>0</v>
      </c>
      <c r="Z45" s="80">
        <f t="shared" si="52"/>
        <v>0</v>
      </c>
      <c r="AA45" s="80">
        <f t="shared" si="52"/>
        <v>0</v>
      </c>
      <c r="AB45" s="45">
        <f t="shared" si="52"/>
        <v>0</v>
      </c>
      <c r="AD45" s="168"/>
    </row>
    <row r="46" spans="1:30" hidden="1" x14ac:dyDescent="0.25">
      <c r="B46" s="54"/>
      <c r="C46" s="220"/>
      <c r="D46" s="705" t="s">
        <v>186</v>
      </c>
      <c r="E46" s="705"/>
      <c r="F46" s="326">
        <f>SUM(O46:AA46)</f>
        <v>0</v>
      </c>
      <c r="G46" s="516">
        <f>SUM(O46:AA46)</f>
        <v>0</v>
      </c>
      <c r="H46" s="516">
        <f>SUM(O46:AA46)</f>
        <v>0</v>
      </c>
      <c r="I46" s="579">
        <f>SUM(O46:AA46)</f>
        <v>0</v>
      </c>
      <c r="J46" s="431">
        <f t="shared" ref="J46:L48" si="53">SUM(O46:AA46)</f>
        <v>0</v>
      </c>
      <c r="K46" s="431">
        <f t="shared" si="53"/>
        <v>0</v>
      </c>
      <c r="L46" s="431">
        <f t="shared" si="53"/>
        <v>0</v>
      </c>
      <c r="M46" s="468">
        <f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04">
        <f t="shared" si="9"/>
        <v>0</v>
      </c>
      <c r="W46" s="367"/>
      <c r="X46" s="1"/>
      <c r="Y46" s="79"/>
      <c r="Z46" s="79"/>
      <c r="AA46" s="79"/>
      <c r="AB46" s="44"/>
      <c r="AD46" s="168"/>
    </row>
    <row r="47" spans="1:30" hidden="1" x14ac:dyDescent="0.25">
      <c r="B47" s="54"/>
      <c r="C47" s="220"/>
      <c r="D47" s="705" t="s">
        <v>187</v>
      </c>
      <c r="E47" s="705"/>
      <c r="F47" s="326">
        <f>SUM(O47:AA47)</f>
        <v>0</v>
      </c>
      <c r="G47" s="516">
        <f>SUM(O47:AA47)</f>
        <v>0</v>
      </c>
      <c r="H47" s="516">
        <f>SUM(O47:AA47)</f>
        <v>0</v>
      </c>
      <c r="I47" s="579">
        <f>SUM(O47:AA47)</f>
        <v>0</v>
      </c>
      <c r="J47" s="431">
        <f t="shared" si="53"/>
        <v>0</v>
      </c>
      <c r="K47" s="431">
        <f t="shared" si="53"/>
        <v>0</v>
      </c>
      <c r="L47" s="431">
        <f t="shared" si="53"/>
        <v>0</v>
      </c>
      <c r="M47" s="468">
        <f>SUM(P47:AB47)</f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04">
        <f t="shared" si="9"/>
        <v>0</v>
      </c>
      <c r="W47" s="367"/>
      <c r="X47" s="1"/>
      <c r="Y47" s="79"/>
      <c r="Z47" s="79"/>
      <c r="AA47" s="79"/>
      <c r="AB47" s="44"/>
      <c r="AD47" s="168"/>
    </row>
    <row r="48" spans="1:30" s="41" customFormat="1" hidden="1" x14ac:dyDescent="0.25">
      <c r="A48" s="125" t="s">
        <v>188</v>
      </c>
      <c r="B48" s="52" t="s">
        <v>640</v>
      </c>
      <c r="C48" s="702" t="s">
        <v>189</v>
      </c>
      <c r="D48" s="703"/>
      <c r="E48" s="703"/>
      <c r="F48" s="320">
        <f>SUM(O48:AA48)</f>
        <v>0</v>
      </c>
      <c r="G48" s="510">
        <f>SUM(O48:AA48)</f>
        <v>0</v>
      </c>
      <c r="H48" s="510">
        <f>SUM(O48:AA48)</f>
        <v>0</v>
      </c>
      <c r="I48" s="573">
        <f>SUM(O48:AA48)</f>
        <v>0</v>
      </c>
      <c r="J48" s="425">
        <f t="shared" si="53"/>
        <v>0</v>
      </c>
      <c r="K48" s="425">
        <f t="shared" si="53"/>
        <v>0</v>
      </c>
      <c r="L48" s="425">
        <f t="shared" si="53"/>
        <v>0</v>
      </c>
      <c r="M48" s="462">
        <f>SUM(P48:AB48)</f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03">
        <f t="shared" si="9"/>
        <v>0</v>
      </c>
      <c r="W48" s="366"/>
      <c r="X48" s="13"/>
      <c r="Y48" s="80"/>
      <c r="Z48" s="80"/>
      <c r="AA48" s="80"/>
      <c r="AB48" s="45"/>
      <c r="AD48" s="168"/>
    </row>
    <row r="49" spans="1:30" s="41" customFormat="1" hidden="1" x14ac:dyDescent="0.25">
      <c r="A49" s="125" t="s">
        <v>190</v>
      </c>
      <c r="B49" s="52" t="s">
        <v>641</v>
      </c>
      <c r="C49" s="702" t="s">
        <v>191</v>
      </c>
      <c r="D49" s="703"/>
      <c r="E49" s="703"/>
      <c r="F49" s="320">
        <v>0</v>
      </c>
      <c r="G49" s="510">
        <v>0</v>
      </c>
      <c r="H49" s="510">
        <v>0</v>
      </c>
      <c r="I49" s="573">
        <v>0</v>
      </c>
      <c r="J49" s="425">
        <v>0</v>
      </c>
      <c r="K49" s="425">
        <v>0</v>
      </c>
      <c r="L49" s="425">
        <v>0</v>
      </c>
      <c r="M49" s="462">
        <f>SUM(P49:AB49)</f>
        <v>0</v>
      </c>
      <c r="N49" s="148"/>
      <c r="O49" s="160">
        <f t="shared" si="8"/>
        <v>0</v>
      </c>
      <c r="P49" s="75"/>
      <c r="Q49" s="13"/>
      <c r="R49" s="13"/>
      <c r="S49" s="13"/>
      <c r="T49" s="13"/>
      <c r="U49" s="80"/>
      <c r="V49" s="403">
        <f t="shared" si="9"/>
        <v>0</v>
      </c>
      <c r="W49" s="366"/>
      <c r="X49" s="13"/>
      <c r="Y49" s="80"/>
      <c r="Z49" s="80"/>
      <c r="AA49" s="80"/>
      <c r="AB49" s="45"/>
      <c r="AD49" s="168"/>
    </row>
    <row r="50" spans="1:30" hidden="1" x14ac:dyDescent="0.25">
      <c r="B50" s="90" t="s">
        <v>642</v>
      </c>
      <c r="C50" s="712" t="s">
        <v>192</v>
      </c>
      <c r="D50" s="713"/>
      <c r="E50" s="713"/>
      <c r="F50" s="319">
        <f t="shared" ref="F50:M50" si="54">F51+F52</f>
        <v>0</v>
      </c>
      <c r="G50" s="509">
        <f t="shared" si="54"/>
        <v>0</v>
      </c>
      <c r="H50" s="509">
        <f t="shared" si="54"/>
        <v>0</v>
      </c>
      <c r="I50" s="572">
        <f t="shared" si="54"/>
        <v>0</v>
      </c>
      <c r="J50" s="424">
        <f t="shared" ref="J50" si="55">J51+J52</f>
        <v>0</v>
      </c>
      <c r="K50" s="424">
        <f t="shared" si="54"/>
        <v>0</v>
      </c>
      <c r="L50" s="424">
        <f t="shared" ref="L50" si="56">L51+L52</f>
        <v>0</v>
      </c>
      <c r="M50" s="461">
        <f t="shared" si="54"/>
        <v>0</v>
      </c>
      <c r="N50" s="142">
        <f t="shared" ref="N50:AB50" si="57">N51+N52</f>
        <v>0</v>
      </c>
      <c r="O50" s="158">
        <f t="shared" si="8"/>
        <v>0</v>
      </c>
      <c r="P50" s="92">
        <f t="shared" si="57"/>
        <v>0</v>
      </c>
      <c r="Q50" s="93">
        <f t="shared" si="57"/>
        <v>0</v>
      </c>
      <c r="R50" s="93">
        <f t="shared" si="57"/>
        <v>0</v>
      </c>
      <c r="S50" s="93">
        <f t="shared" si="57"/>
        <v>0</v>
      </c>
      <c r="T50" s="93">
        <f t="shared" si="57"/>
        <v>0</v>
      </c>
      <c r="U50" s="96">
        <f t="shared" si="57"/>
        <v>0</v>
      </c>
      <c r="V50" s="402">
        <f t="shared" si="9"/>
        <v>0</v>
      </c>
      <c r="W50" s="365">
        <f t="shared" si="57"/>
        <v>0</v>
      </c>
      <c r="X50" s="93">
        <f t="shared" si="57"/>
        <v>0</v>
      </c>
      <c r="Y50" s="96">
        <f t="shared" si="57"/>
        <v>0</v>
      </c>
      <c r="Z50" s="96">
        <f t="shared" si="57"/>
        <v>0</v>
      </c>
      <c r="AA50" s="96">
        <f t="shared" si="57"/>
        <v>0</v>
      </c>
      <c r="AB50" s="97">
        <f t="shared" si="57"/>
        <v>0</v>
      </c>
      <c r="AD50" s="168"/>
    </row>
    <row r="51" spans="1:30" s="41" customFormat="1" hidden="1" x14ac:dyDescent="0.25">
      <c r="A51" s="125" t="s">
        <v>193</v>
      </c>
      <c r="B51" s="52" t="s">
        <v>643</v>
      </c>
      <c r="C51" s="702" t="s">
        <v>194</v>
      </c>
      <c r="D51" s="703"/>
      <c r="E51" s="703"/>
      <c r="F51" s="320">
        <f>SUM(O51:AA51)</f>
        <v>0</v>
      </c>
      <c r="G51" s="510">
        <f>SUM(O51:AA51)</f>
        <v>0</v>
      </c>
      <c r="H51" s="510">
        <f>SUM(O51:AA51)</f>
        <v>0</v>
      </c>
      <c r="I51" s="573">
        <f>SUM(O51:AA51)</f>
        <v>0</v>
      </c>
      <c r="J51" s="425">
        <f t="shared" ref="J51:L52" si="58">SUM(O51:AA51)</f>
        <v>0</v>
      </c>
      <c r="K51" s="425">
        <f t="shared" si="58"/>
        <v>0</v>
      </c>
      <c r="L51" s="425">
        <f t="shared" si="58"/>
        <v>0</v>
      </c>
      <c r="M51" s="462">
        <f>SUM(P51:AB51)</f>
        <v>0</v>
      </c>
      <c r="N51" s="148"/>
      <c r="O51" s="160">
        <f t="shared" si="8"/>
        <v>0</v>
      </c>
      <c r="P51" s="75"/>
      <c r="Q51" s="13"/>
      <c r="R51" s="13"/>
      <c r="S51" s="13"/>
      <c r="T51" s="13"/>
      <c r="U51" s="80"/>
      <c r="V51" s="403">
        <f t="shared" si="9"/>
        <v>0</v>
      </c>
      <c r="W51" s="366"/>
      <c r="X51" s="13"/>
      <c r="Y51" s="80"/>
      <c r="Z51" s="80"/>
      <c r="AA51" s="80"/>
      <c r="AB51" s="45"/>
      <c r="AD51" s="168"/>
    </row>
    <row r="52" spans="1:30" s="41" customFormat="1" hidden="1" x14ac:dyDescent="0.25">
      <c r="A52" s="125" t="s">
        <v>195</v>
      </c>
      <c r="B52" s="52" t="s">
        <v>644</v>
      </c>
      <c r="C52" s="702" t="s">
        <v>196</v>
      </c>
      <c r="D52" s="703"/>
      <c r="E52" s="703"/>
      <c r="F52" s="320">
        <f>SUM(O52:AA52)</f>
        <v>0</v>
      </c>
      <c r="G52" s="510">
        <f>SUM(O52:AA52)</f>
        <v>0</v>
      </c>
      <c r="H52" s="510">
        <f>SUM(O52:AA52)</f>
        <v>0</v>
      </c>
      <c r="I52" s="573">
        <f>SUM(O52:AA52)</f>
        <v>0</v>
      </c>
      <c r="J52" s="425">
        <f t="shared" si="58"/>
        <v>0</v>
      </c>
      <c r="K52" s="425">
        <f t="shared" si="58"/>
        <v>0</v>
      </c>
      <c r="L52" s="425">
        <f t="shared" si="58"/>
        <v>0</v>
      </c>
      <c r="M52" s="462">
        <f>SUM(P52:AB52)</f>
        <v>0</v>
      </c>
      <c r="N52" s="148"/>
      <c r="O52" s="160">
        <f t="shared" si="8"/>
        <v>0</v>
      </c>
      <c r="P52" s="75"/>
      <c r="Q52" s="13"/>
      <c r="R52" s="13"/>
      <c r="S52" s="13"/>
      <c r="T52" s="13"/>
      <c r="U52" s="80"/>
      <c r="V52" s="403">
        <f t="shared" si="9"/>
        <v>0</v>
      </c>
      <c r="W52" s="366"/>
      <c r="X52" s="13"/>
      <c r="Y52" s="80"/>
      <c r="Z52" s="80"/>
      <c r="AA52" s="80"/>
      <c r="AB52" s="45"/>
      <c r="AD52" s="168"/>
    </row>
    <row r="53" spans="1:30" x14ac:dyDescent="0.25">
      <c r="B53" s="90" t="s">
        <v>645</v>
      </c>
      <c r="C53" s="712" t="s">
        <v>197</v>
      </c>
      <c r="D53" s="713"/>
      <c r="E53" s="713"/>
      <c r="F53" s="319">
        <f t="shared" ref="F53:M53" si="59">F54+F55+F56+F57+F58</f>
        <v>507261</v>
      </c>
      <c r="G53" s="509">
        <f t="shared" si="59"/>
        <v>463730</v>
      </c>
      <c r="H53" s="509">
        <f t="shared" si="59"/>
        <v>463730</v>
      </c>
      <c r="I53" s="572">
        <f t="shared" si="59"/>
        <v>463730</v>
      </c>
      <c r="J53" s="424">
        <f t="shared" ref="J53" si="60">J54+J55+J56+J57+J58</f>
        <v>570029</v>
      </c>
      <c r="K53" s="424">
        <f t="shared" si="59"/>
        <v>570029</v>
      </c>
      <c r="L53" s="424">
        <f t="shared" ref="L53" si="61">L54+L55+L56+L57+L58</f>
        <v>570029</v>
      </c>
      <c r="M53" s="461">
        <f t="shared" si="59"/>
        <v>138612</v>
      </c>
      <c r="N53" s="142">
        <f t="shared" ref="N53:AB53" si="62">N54+N55+N56+N57+N58</f>
        <v>0</v>
      </c>
      <c r="O53" s="158">
        <f t="shared" si="8"/>
        <v>138612</v>
      </c>
      <c r="P53" s="92">
        <f t="shared" si="62"/>
        <v>3240</v>
      </c>
      <c r="Q53" s="93">
        <f t="shared" si="62"/>
        <v>10173</v>
      </c>
      <c r="R53" s="93">
        <f t="shared" si="62"/>
        <v>0</v>
      </c>
      <c r="S53" s="93">
        <f t="shared" si="62"/>
        <v>8100</v>
      </c>
      <c r="T53" s="93">
        <f t="shared" si="62"/>
        <v>0</v>
      </c>
      <c r="U53" s="96">
        <f t="shared" si="62"/>
        <v>0</v>
      </c>
      <c r="V53" s="402">
        <f t="shared" si="9"/>
        <v>21513</v>
      </c>
      <c r="W53" s="365">
        <f t="shared" si="62"/>
        <v>10800</v>
      </c>
      <c r="X53" s="93">
        <f t="shared" si="62"/>
        <v>0</v>
      </c>
      <c r="Y53" s="96">
        <f t="shared" si="62"/>
        <v>0</v>
      </c>
      <c r="Z53" s="96">
        <f t="shared" si="62"/>
        <v>0</v>
      </c>
      <c r="AA53" s="96">
        <f t="shared" si="62"/>
        <v>106299</v>
      </c>
      <c r="AB53" s="97">
        <f t="shared" si="62"/>
        <v>0</v>
      </c>
      <c r="AD53" s="168"/>
    </row>
    <row r="54" spans="1:30" s="41" customFormat="1" ht="15.75" thickBot="1" x14ac:dyDescent="0.3">
      <c r="A54" s="125" t="s">
        <v>198</v>
      </c>
      <c r="B54" s="52" t="s">
        <v>646</v>
      </c>
      <c r="C54" s="702" t="s">
        <v>862</v>
      </c>
      <c r="D54" s="703"/>
      <c r="E54" s="703"/>
      <c r="F54" s="320">
        <v>507261</v>
      </c>
      <c r="G54" s="510">
        <v>463730</v>
      </c>
      <c r="H54" s="510">
        <v>463730</v>
      </c>
      <c r="I54" s="573">
        <v>463730</v>
      </c>
      <c r="J54" s="425">
        <v>570029</v>
      </c>
      <c r="K54" s="425">
        <v>570029</v>
      </c>
      <c r="L54" s="425">
        <v>570029</v>
      </c>
      <c r="M54" s="462">
        <f>SUM(V54:AB54)</f>
        <v>138612</v>
      </c>
      <c r="N54" s="148"/>
      <c r="O54" s="160">
        <f t="shared" si="8"/>
        <v>138612</v>
      </c>
      <c r="P54" s="75">
        <v>3240</v>
      </c>
      <c r="Q54" s="13">
        <v>10173</v>
      </c>
      <c r="R54" s="13"/>
      <c r="S54" s="13">
        <v>8100</v>
      </c>
      <c r="T54" s="13"/>
      <c r="U54" s="80"/>
      <c r="V54" s="403">
        <f t="shared" si="9"/>
        <v>21513</v>
      </c>
      <c r="W54" s="366">
        <v>10800</v>
      </c>
      <c r="X54" s="13"/>
      <c r="Y54" s="80"/>
      <c r="Z54" s="80"/>
      <c r="AA54" s="80">
        <v>106299</v>
      </c>
      <c r="AB54" s="45"/>
      <c r="AD54" s="168"/>
    </row>
    <row r="55" spans="1:30" s="41" customFormat="1" hidden="1" x14ac:dyDescent="0.25">
      <c r="A55" s="125" t="s">
        <v>199</v>
      </c>
      <c r="B55" s="52" t="s">
        <v>647</v>
      </c>
      <c r="C55" s="702" t="s">
        <v>200</v>
      </c>
      <c r="D55" s="703"/>
      <c r="E55" s="703"/>
      <c r="F55" s="320">
        <f>SUM(O55:AA55)</f>
        <v>0</v>
      </c>
      <c r="G55" s="510">
        <f>SUM(O55:AA55)</f>
        <v>0</v>
      </c>
      <c r="H55" s="510">
        <f>SUM(O55:AA55)</f>
        <v>0</v>
      </c>
      <c r="I55" s="573">
        <f>SUM(O55:AA55)</f>
        <v>0</v>
      </c>
      <c r="J55" s="425">
        <f t="shared" ref="J55:L58" si="63">SUM(O55:AA55)</f>
        <v>0</v>
      </c>
      <c r="K55" s="425">
        <f t="shared" si="63"/>
        <v>0</v>
      </c>
      <c r="L55" s="425">
        <f t="shared" si="63"/>
        <v>0</v>
      </c>
      <c r="M55" s="462">
        <f>SUM(P55:AB55)</f>
        <v>0</v>
      </c>
      <c r="N55" s="148"/>
      <c r="O55" s="160">
        <f t="shared" si="8"/>
        <v>0</v>
      </c>
      <c r="P55" s="75"/>
      <c r="Q55" s="13"/>
      <c r="R55" s="13"/>
      <c r="S55" s="13"/>
      <c r="T55" s="13"/>
      <c r="U55" s="80"/>
      <c r="V55" s="403">
        <f t="shared" si="9"/>
        <v>0</v>
      </c>
      <c r="W55" s="366"/>
      <c r="X55" s="13"/>
      <c r="Y55" s="80"/>
      <c r="Z55" s="80"/>
      <c r="AA55" s="80"/>
      <c r="AB55" s="45"/>
      <c r="AD55" s="168"/>
    </row>
    <row r="56" spans="1:30" s="41" customFormat="1" hidden="1" x14ac:dyDescent="0.25">
      <c r="A56" s="125" t="s">
        <v>201</v>
      </c>
      <c r="B56" s="52" t="s">
        <v>648</v>
      </c>
      <c r="C56" s="702" t="s">
        <v>202</v>
      </c>
      <c r="D56" s="703"/>
      <c r="E56" s="703"/>
      <c r="F56" s="320">
        <f>SUM(O56:AA56)</f>
        <v>0</v>
      </c>
      <c r="G56" s="510">
        <f>SUM(O56:AA56)</f>
        <v>0</v>
      </c>
      <c r="H56" s="510">
        <f>SUM(O56:AA56)</f>
        <v>0</v>
      </c>
      <c r="I56" s="573">
        <f>SUM(O56:AA56)</f>
        <v>0</v>
      </c>
      <c r="J56" s="425">
        <f t="shared" si="63"/>
        <v>0</v>
      </c>
      <c r="K56" s="425">
        <f t="shared" si="63"/>
        <v>0</v>
      </c>
      <c r="L56" s="425">
        <f t="shared" si="63"/>
        <v>0</v>
      </c>
      <c r="M56" s="462">
        <f>SUM(P56:AB56)</f>
        <v>0</v>
      </c>
      <c r="N56" s="148"/>
      <c r="O56" s="160">
        <f t="shared" si="8"/>
        <v>0</v>
      </c>
      <c r="P56" s="75"/>
      <c r="Q56" s="13"/>
      <c r="R56" s="13"/>
      <c r="S56" s="13"/>
      <c r="T56" s="13"/>
      <c r="U56" s="80"/>
      <c r="V56" s="403">
        <f t="shared" si="9"/>
        <v>0</v>
      </c>
      <c r="W56" s="366"/>
      <c r="X56" s="13"/>
      <c r="Y56" s="80"/>
      <c r="Z56" s="80"/>
      <c r="AA56" s="80"/>
      <c r="AB56" s="45"/>
      <c r="AD56" s="168"/>
    </row>
    <row r="57" spans="1:30" s="41" customFormat="1" hidden="1" x14ac:dyDescent="0.25">
      <c r="A57" s="125" t="s">
        <v>203</v>
      </c>
      <c r="B57" s="52" t="s">
        <v>649</v>
      </c>
      <c r="C57" s="702" t="s">
        <v>204</v>
      </c>
      <c r="D57" s="703"/>
      <c r="E57" s="703"/>
      <c r="F57" s="320">
        <f>SUM(O57:AA57)</f>
        <v>0</v>
      </c>
      <c r="G57" s="510">
        <f>SUM(O57:AA57)</f>
        <v>0</v>
      </c>
      <c r="H57" s="510">
        <f>SUM(O57:AA57)</f>
        <v>0</v>
      </c>
      <c r="I57" s="573">
        <f>SUM(O57:AA57)</f>
        <v>0</v>
      </c>
      <c r="J57" s="425">
        <f t="shared" si="63"/>
        <v>0</v>
      </c>
      <c r="K57" s="425">
        <f t="shared" si="63"/>
        <v>0</v>
      </c>
      <c r="L57" s="425">
        <f t="shared" si="63"/>
        <v>0</v>
      </c>
      <c r="M57" s="462">
        <f>SUM(P57:AB57)</f>
        <v>0</v>
      </c>
      <c r="N57" s="148"/>
      <c r="O57" s="160">
        <f t="shared" si="8"/>
        <v>0</v>
      </c>
      <c r="P57" s="75"/>
      <c r="Q57" s="13"/>
      <c r="R57" s="13"/>
      <c r="S57" s="13"/>
      <c r="T57" s="13"/>
      <c r="U57" s="80"/>
      <c r="V57" s="403">
        <f t="shared" si="9"/>
        <v>0</v>
      </c>
      <c r="W57" s="366"/>
      <c r="X57" s="13"/>
      <c r="Y57" s="80"/>
      <c r="Z57" s="80"/>
      <c r="AA57" s="80"/>
      <c r="AB57" s="45"/>
      <c r="AD57" s="168"/>
    </row>
    <row r="58" spans="1:30" s="41" customFormat="1" ht="15.75" hidden="1" thickBot="1" x14ac:dyDescent="0.3">
      <c r="A58" s="125" t="s">
        <v>205</v>
      </c>
      <c r="B58" s="176" t="s">
        <v>650</v>
      </c>
      <c r="C58" s="782" t="s">
        <v>206</v>
      </c>
      <c r="D58" s="783"/>
      <c r="E58" s="783"/>
      <c r="F58" s="321">
        <f>SUM(O58:AA58)</f>
        <v>0</v>
      </c>
      <c r="G58" s="511">
        <f>SUM(O58:AA58)</f>
        <v>0</v>
      </c>
      <c r="H58" s="511">
        <f>SUM(O58:AA58)</f>
        <v>0</v>
      </c>
      <c r="I58" s="574">
        <f>SUM(O58:AA58)</f>
        <v>0</v>
      </c>
      <c r="J58" s="426">
        <f t="shared" si="63"/>
        <v>0</v>
      </c>
      <c r="K58" s="426">
        <f t="shared" si="63"/>
        <v>0</v>
      </c>
      <c r="L58" s="426">
        <f t="shared" si="63"/>
        <v>0</v>
      </c>
      <c r="M58" s="463">
        <f>SUM(P58:AB58)</f>
        <v>0</v>
      </c>
      <c r="N58" s="177"/>
      <c r="O58" s="160">
        <f t="shared" si="8"/>
        <v>0</v>
      </c>
      <c r="P58" s="75"/>
      <c r="Q58" s="13"/>
      <c r="R58" s="13"/>
      <c r="S58" s="13"/>
      <c r="T58" s="13"/>
      <c r="U58" s="80"/>
      <c r="V58" s="403">
        <f t="shared" si="9"/>
        <v>0</v>
      </c>
      <c r="W58" s="366"/>
      <c r="X58" s="13"/>
      <c r="Y58" s="80"/>
      <c r="Z58" s="80"/>
      <c r="AA58" s="80"/>
      <c r="AB58" s="45"/>
      <c r="AD58" s="168"/>
    </row>
    <row r="59" spans="1:30" ht="15.75" thickBot="1" x14ac:dyDescent="0.3">
      <c r="B59" s="82" t="s">
        <v>207</v>
      </c>
      <c r="C59" s="708" t="s">
        <v>208</v>
      </c>
      <c r="D59" s="709"/>
      <c r="E59" s="709"/>
      <c r="F59" s="322">
        <f t="shared" ref="F59:M59" si="64">F60+F61+F62+F63+F64+F65+F66+F70</f>
        <v>0</v>
      </c>
      <c r="G59" s="512">
        <f t="shared" si="64"/>
        <v>0</v>
      </c>
      <c r="H59" s="512">
        <f t="shared" si="64"/>
        <v>0</v>
      </c>
      <c r="I59" s="575">
        <f t="shared" si="64"/>
        <v>0</v>
      </c>
      <c r="J59" s="427">
        <f t="shared" ref="J59" si="65">J60+J61+J62+J63+J64+J65+J66+J70</f>
        <v>0</v>
      </c>
      <c r="K59" s="427">
        <f t="shared" si="64"/>
        <v>0</v>
      </c>
      <c r="L59" s="427">
        <f t="shared" ref="L59" si="66">L60+L61+L62+L63+L64+L65+L66+L70</f>
        <v>0</v>
      </c>
      <c r="M59" s="464">
        <f t="shared" si="64"/>
        <v>0</v>
      </c>
      <c r="N59" s="144">
        <f t="shared" ref="N59:AB59" si="67">N60+N61+N62+N63+N64+N65+N66+N70</f>
        <v>0</v>
      </c>
      <c r="O59" s="156">
        <f t="shared" si="8"/>
        <v>0</v>
      </c>
      <c r="P59" s="84">
        <f t="shared" si="67"/>
        <v>0</v>
      </c>
      <c r="Q59" s="85">
        <f t="shared" si="67"/>
        <v>0</v>
      </c>
      <c r="R59" s="85">
        <f t="shared" si="67"/>
        <v>0</v>
      </c>
      <c r="S59" s="85">
        <f t="shared" si="67"/>
        <v>0</v>
      </c>
      <c r="T59" s="85">
        <f t="shared" si="67"/>
        <v>0</v>
      </c>
      <c r="U59" s="88">
        <f t="shared" si="67"/>
        <v>0</v>
      </c>
      <c r="V59" s="399">
        <f t="shared" si="9"/>
        <v>0</v>
      </c>
      <c r="W59" s="362">
        <f t="shared" si="67"/>
        <v>0</v>
      </c>
      <c r="X59" s="85">
        <f t="shared" si="67"/>
        <v>0</v>
      </c>
      <c r="Y59" s="88">
        <f t="shared" si="67"/>
        <v>0</v>
      </c>
      <c r="Z59" s="88">
        <f t="shared" si="67"/>
        <v>0</v>
      </c>
      <c r="AA59" s="88">
        <f t="shared" si="67"/>
        <v>0</v>
      </c>
      <c r="AB59" s="89">
        <f t="shared" si="67"/>
        <v>0</v>
      </c>
      <c r="AD59" s="168"/>
    </row>
    <row r="60" spans="1:30" s="18" customFormat="1" hidden="1" x14ac:dyDescent="0.25">
      <c r="A60" s="125" t="s">
        <v>863</v>
      </c>
      <c r="B60" s="114" t="s">
        <v>864</v>
      </c>
      <c r="C60" s="710" t="s">
        <v>865</v>
      </c>
      <c r="D60" s="711"/>
      <c r="E60" s="711"/>
      <c r="F60" s="317">
        <f t="shared" ref="F60:F65" si="68">SUM(O60:AA60)</f>
        <v>0</v>
      </c>
      <c r="G60" s="507">
        <f t="shared" ref="G60:G65" si="69">SUM(O60:AA60)</f>
        <v>0</v>
      </c>
      <c r="H60" s="507">
        <f t="shared" ref="H60:H65" si="70">SUM(O60:AA60)</f>
        <v>0</v>
      </c>
      <c r="I60" s="570">
        <f t="shared" ref="I60:I65" si="71">SUM(O60:AA60)</f>
        <v>0</v>
      </c>
      <c r="J60" s="422">
        <f t="shared" ref="J60:L65" si="72">SUM(O60:AA60)</f>
        <v>0</v>
      </c>
      <c r="K60" s="422">
        <f t="shared" si="72"/>
        <v>0</v>
      </c>
      <c r="L60" s="422">
        <f t="shared" si="72"/>
        <v>0</v>
      </c>
      <c r="M60" s="459">
        <f t="shared" ref="M60:M65" si="73">SUM(P60:AB60)</f>
        <v>0</v>
      </c>
      <c r="N60" s="140"/>
      <c r="O60" s="158">
        <f t="shared" si="8"/>
        <v>0</v>
      </c>
      <c r="P60" s="92"/>
      <c r="Q60" s="93"/>
      <c r="R60" s="93"/>
      <c r="S60" s="93"/>
      <c r="T60" s="93"/>
      <c r="U60" s="96"/>
      <c r="V60" s="402">
        <f t="shared" si="9"/>
        <v>0</v>
      </c>
      <c r="W60" s="365"/>
      <c r="X60" s="93"/>
      <c r="Y60" s="96"/>
      <c r="Z60" s="96"/>
      <c r="AA60" s="96"/>
      <c r="AB60" s="97"/>
      <c r="AD60" s="168"/>
    </row>
    <row r="61" spans="1:30" s="18" customFormat="1" hidden="1" x14ac:dyDescent="0.25">
      <c r="A61" s="125" t="s">
        <v>209</v>
      </c>
      <c r="B61" s="114" t="s">
        <v>651</v>
      </c>
      <c r="C61" s="710" t="s">
        <v>210</v>
      </c>
      <c r="D61" s="711"/>
      <c r="E61" s="711"/>
      <c r="F61" s="317">
        <f t="shared" si="68"/>
        <v>0</v>
      </c>
      <c r="G61" s="507">
        <f t="shared" si="69"/>
        <v>0</v>
      </c>
      <c r="H61" s="507">
        <f t="shared" si="70"/>
        <v>0</v>
      </c>
      <c r="I61" s="570">
        <f t="shared" si="71"/>
        <v>0</v>
      </c>
      <c r="J61" s="422">
        <f t="shared" si="72"/>
        <v>0</v>
      </c>
      <c r="K61" s="422">
        <f t="shared" si="72"/>
        <v>0</v>
      </c>
      <c r="L61" s="422">
        <f t="shared" si="72"/>
        <v>0</v>
      </c>
      <c r="M61" s="459">
        <f t="shared" si="73"/>
        <v>0</v>
      </c>
      <c r="N61" s="140"/>
      <c r="O61" s="158">
        <f t="shared" si="8"/>
        <v>0</v>
      </c>
      <c r="P61" s="92"/>
      <c r="Q61" s="93"/>
      <c r="R61" s="93"/>
      <c r="S61" s="93"/>
      <c r="T61" s="93"/>
      <c r="U61" s="96"/>
      <c r="V61" s="402">
        <f t="shared" si="9"/>
        <v>0</v>
      </c>
      <c r="W61" s="365"/>
      <c r="X61" s="93"/>
      <c r="Y61" s="96"/>
      <c r="Z61" s="96"/>
      <c r="AA61" s="96"/>
      <c r="AB61" s="97"/>
      <c r="AD61" s="168"/>
    </row>
    <row r="62" spans="1:30" s="18" customFormat="1" hidden="1" x14ac:dyDescent="0.25">
      <c r="A62" s="125" t="s">
        <v>211</v>
      </c>
      <c r="B62" s="90" t="s">
        <v>652</v>
      </c>
      <c r="C62" s="712" t="s">
        <v>352</v>
      </c>
      <c r="D62" s="713"/>
      <c r="E62" s="713"/>
      <c r="F62" s="319">
        <f t="shared" si="68"/>
        <v>0</v>
      </c>
      <c r="G62" s="509">
        <f t="shared" si="69"/>
        <v>0</v>
      </c>
      <c r="H62" s="509">
        <f t="shared" si="70"/>
        <v>0</v>
      </c>
      <c r="I62" s="572">
        <f t="shared" si="71"/>
        <v>0</v>
      </c>
      <c r="J62" s="424">
        <f t="shared" si="72"/>
        <v>0</v>
      </c>
      <c r="K62" s="424">
        <f t="shared" si="72"/>
        <v>0</v>
      </c>
      <c r="L62" s="424">
        <f t="shared" si="72"/>
        <v>0</v>
      </c>
      <c r="M62" s="461">
        <f t="shared" si="73"/>
        <v>0</v>
      </c>
      <c r="N62" s="142"/>
      <c r="O62" s="158">
        <f t="shared" si="8"/>
        <v>0</v>
      </c>
      <c r="P62" s="92"/>
      <c r="Q62" s="93"/>
      <c r="R62" s="93"/>
      <c r="S62" s="93"/>
      <c r="T62" s="93"/>
      <c r="U62" s="96"/>
      <c r="V62" s="402">
        <f t="shared" si="9"/>
        <v>0</v>
      </c>
      <c r="W62" s="365"/>
      <c r="X62" s="93"/>
      <c r="Y62" s="96"/>
      <c r="Z62" s="96"/>
      <c r="AA62" s="96"/>
      <c r="AB62" s="97"/>
      <c r="AD62" s="168"/>
    </row>
    <row r="63" spans="1:30" s="18" customFormat="1" hidden="1" x14ac:dyDescent="0.25">
      <c r="A63" s="125" t="s">
        <v>212</v>
      </c>
      <c r="B63" s="114" t="s">
        <v>653</v>
      </c>
      <c r="C63" s="712" t="s">
        <v>866</v>
      </c>
      <c r="D63" s="713"/>
      <c r="E63" s="713"/>
      <c r="F63" s="319">
        <f t="shared" si="68"/>
        <v>0</v>
      </c>
      <c r="G63" s="509">
        <f t="shared" si="69"/>
        <v>0</v>
      </c>
      <c r="H63" s="509">
        <f t="shared" si="70"/>
        <v>0</v>
      </c>
      <c r="I63" s="572">
        <f t="shared" si="71"/>
        <v>0</v>
      </c>
      <c r="J63" s="424">
        <f t="shared" si="72"/>
        <v>0</v>
      </c>
      <c r="K63" s="424">
        <f t="shared" si="72"/>
        <v>0</v>
      </c>
      <c r="L63" s="424">
        <f t="shared" si="72"/>
        <v>0</v>
      </c>
      <c r="M63" s="461">
        <f t="shared" si="73"/>
        <v>0</v>
      </c>
      <c r="N63" s="142"/>
      <c r="O63" s="158">
        <f t="shared" si="8"/>
        <v>0</v>
      </c>
      <c r="P63" s="92"/>
      <c r="Q63" s="93"/>
      <c r="R63" s="93"/>
      <c r="S63" s="93"/>
      <c r="T63" s="93"/>
      <c r="U63" s="96"/>
      <c r="V63" s="402">
        <f t="shared" si="9"/>
        <v>0</v>
      </c>
      <c r="W63" s="365"/>
      <c r="X63" s="93"/>
      <c r="Y63" s="96"/>
      <c r="Z63" s="96"/>
      <c r="AA63" s="96"/>
      <c r="AB63" s="97"/>
      <c r="AD63" s="168"/>
    </row>
    <row r="64" spans="1:30" s="18" customFormat="1" hidden="1" x14ac:dyDescent="0.25">
      <c r="A64" s="125" t="s">
        <v>213</v>
      </c>
      <c r="B64" s="90" t="s">
        <v>654</v>
      </c>
      <c r="C64" s="712" t="s">
        <v>867</v>
      </c>
      <c r="D64" s="713"/>
      <c r="E64" s="713"/>
      <c r="F64" s="319">
        <f t="shared" si="68"/>
        <v>0</v>
      </c>
      <c r="G64" s="509">
        <f t="shared" si="69"/>
        <v>0</v>
      </c>
      <c r="H64" s="509">
        <f t="shared" si="70"/>
        <v>0</v>
      </c>
      <c r="I64" s="572">
        <f t="shared" si="71"/>
        <v>0</v>
      </c>
      <c r="J64" s="424">
        <f t="shared" si="72"/>
        <v>0</v>
      </c>
      <c r="K64" s="424">
        <f t="shared" si="72"/>
        <v>0</v>
      </c>
      <c r="L64" s="424">
        <f t="shared" si="72"/>
        <v>0</v>
      </c>
      <c r="M64" s="461">
        <f t="shared" si="73"/>
        <v>0</v>
      </c>
      <c r="N64" s="142"/>
      <c r="O64" s="158">
        <f t="shared" si="8"/>
        <v>0</v>
      </c>
      <c r="P64" s="92"/>
      <c r="Q64" s="93"/>
      <c r="R64" s="93"/>
      <c r="S64" s="93"/>
      <c r="T64" s="93"/>
      <c r="U64" s="96"/>
      <c r="V64" s="402">
        <f t="shared" si="9"/>
        <v>0</v>
      </c>
      <c r="W64" s="365"/>
      <c r="X64" s="93"/>
      <c r="Y64" s="96"/>
      <c r="Z64" s="96"/>
      <c r="AA64" s="96"/>
      <c r="AB64" s="97"/>
      <c r="AD64" s="168"/>
    </row>
    <row r="65" spans="1:30" s="18" customFormat="1" hidden="1" x14ac:dyDescent="0.25">
      <c r="A65" s="125" t="s">
        <v>214</v>
      </c>
      <c r="B65" s="114" t="s">
        <v>655</v>
      </c>
      <c r="C65" s="712" t="s">
        <v>215</v>
      </c>
      <c r="D65" s="713"/>
      <c r="E65" s="713"/>
      <c r="F65" s="319">
        <f t="shared" si="68"/>
        <v>0</v>
      </c>
      <c r="G65" s="509">
        <f t="shared" si="69"/>
        <v>0</v>
      </c>
      <c r="H65" s="509">
        <f t="shared" si="70"/>
        <v>0</v>
      </c>
      <c r="I65" s="572">
        <f t="shared" si="71"/>
        <v>0</v>
      </c>
      <c r="J65" s="424">
        <f t="shared" si="72"/>
        <v>0</v>
      </c>
      <c r="K65" s="424">
        <f t="shared" si="72"/>
        <v>0</v>
      </c>
      <c r="L65" s="424">
        <f t="shared" si="72"/>
        <v>0</v>
      </c>
      <c r="M65" s="461">
        <f t="shared" si="73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02">
        <f t="shared" si="9"/>
        <v>0</v>
      </c>
      <c r="W65" s="365"/>
      <c r="X65" s="93"/>
      <c r="Y65" s="96"/>
      <c r="Z65" s="96"/>
      <c r="AA65" s="96"/>
      <c r="AB65" s="97"/>
      <c r="AD65" s="168"/>
    </row>
    <row r="66" spans="1:30" s="18" customFormat="1" hidden="1" x14ac:dyDescent="0.25">
      <c r="A66" s="125" t="s">
        <v>216</v>
      </c>
      <c r="B66" s="90" t="s">
        <v>656</v>
      </c>
      <c r="C66" s="712" t="s">
        <v>217</v>
      </c>
      <c r="D66" s="713"/>
      <c r="E66" s="713"/>
      <c r="F66" s="319">
        <f t="shared" ref="F66:M66" si="74">F67+F68+F69</f>
        <v>0</v>
      </c>
      <c r="G66" s="509">
        <f t="shared" si="74"/>
        <v>0</v>
      </c>
      <c r="H66" s="509">
        <f t="shared" si="74"/>
        <v>0</v>
      </c>
      <c r="I66" s="572">
        <f t="shared" si="74"/>
        <v>0</v>
      </c>
      <c r="J66" s="424">
        <f t="shared" ref="J66" si="75">J67+J68+J69</f>
        <v>0</v>
      </c>
      <c r="K66" s="424">
        <f t="shared" si="74"/>
        <v>0</v>
      </c>
      <c r="L66" s="424">
        <f t="shared" ref="L66" si="76">L67+L68+L69</f>
        <v>0</v>
      </c>
      <c r="M66" s="461">
        <f t="shared" si="74"/>
        <v>0</v>
      </c>
      <c r="N66" s="142">
        <f t="shared" ref="N66:AB66" si="77">N67+N68+N69</f>
        <v>0</v>
      </c>
      <c r="O66" s="158">
        <f t="shared" si="8"/>
        <v>0</v>
      </c>
      <c r="P66" s="92">
        <f t="shared" si="77"/>
        <v>0</v>
      </c>
      <c r="Q66" s="93">
        <f t="shared" si="77"/>
        <v>0</v>
      </c>
      <c r="R66" s="93">
        <f t="shared" si="77"/>
        <v>0</v>
      </c>
      <c r="S66" s="93">
        <f t="shared" si="77"/>
        <v>0</v>
      </c>
      <c r="T66" s="93">
        <f t="shared" si="77"/>
        <v>0</v>
      </c>
      <c r="U66" s="96">
        <f t="shared" si="77"/>
        <v>0</v>
      </c>
      <c r="V66" s="402">
        <f t="shared" si="9"/>
        <v>0</v>
      </c>
      <c r="W66" s="365">
        <f t="shared" si="77"/>
        <v>0</v>
      </c>
      <c r="X66" s="93">
        <f t="shared" si="77"/>
        <v>0</v>
      </c>
      <c r="Y66" s="96">
        <f t="shared" si="77"/>
        <v>0</v>
      </c>
      <c r="Z66" s="96">
        <f t="shared" si="77"/>
        <v>0</v>
      </c>
      <c r="AA66" s="96">
        <f t="shared" si="77"/>
        <v>0</v>
      </c>
      <c r="AB66" s="97">
        <f t="shared" si="77"/>
        <v>0</v>
      </c>
      <c r="AD66" s="168"/>
    </row>
    <row r="67" spans="1:30" hidden="1" x14ac:dyDescent="0.25">
      <c r="B67" s="54"/>
      <c r="C67" s="2"/>
      <c r="D67" s="705" t="s">
        <v>343</v>
      </c>
      <c r="E67" s="705"/>
      <c r="F67" s="326">
        <f>SUM(O67:AA67)</f>
        <v>0</v>
      </c>
      <c r="G67" s="516">
        <f>SUM(O67:AA67)</f>
        <v>0</v>
      </c>
      <c r="H67" s="516">
        <f>SUM(O67:AA67)</f>
        <v>0</v>
      </c>
      <c r="I67" s="579">
        <f>SUM(O67:AA67)</f>
        <v>0</v>
      </c>
      <c r="J67" s="431">
        <f t="shared" ref="J67:L69" si="78">SUM(O67:AA67)</f>
        <v>0</v>
      </c>
      <c r="K67" s="431">
        <f t="shared" si="78"/>
        <v>0</v>
      </c>
      <c r="L67" s="431">
        <f t="shared" si="78"/>
        <v>0</v>
      </c>
      <c r="M67" s="468">
        <f>SUM(P67:AB67)</f>
        <v>0</v>
      </c>
      <c r="N67" s="141"/>
      <c r="O67" s="159">
        <f t="shared" si="8"/>
        <v>0</v>
      </c>
      <c r="P67" s="73"/>
      <c r="Q67" s="1"/>
      <c r="R67" s="1"/>
      <c r="S67" s="1"/>
      <c r="T67" s="1"/>
      <c r="U67" s="79"/>
      <c r="V67" s="404">
        <f t="shared" si="9"/>
        <v>0</v>
      </c>
      <c r="W67" s="367"/>
      <c r="X67" s="1"/>
      <c r="Y67" s="79"/>
      <c r="Z67" s="79"/>
      <c r="AA67" s="79"/>
      <c r="AB67" s="44"/>
      <c r="AC67" s="21"/>
      <c r="AD67" s="168"/>
    </row>
    <row r="68" spans="1:30" hidden="1" x14ac:dyDescent="0.25">
      <c r="B68" s="54"/>
      <c r="C68" s="2"/>
      <c r="D68" s="705" t="s">
        <v>344</v>
      </c>
      <c r="E68" s="705"/>
      <c r="F68" s="326">
        <f>SUM(O68:AA68)</f>
        <v>0</v>
      </c>
      <c r="G68" s="516">
        <f>SUM(O68:AA68)</f>
        <v>0</v>
      </c>
      <c r="H68" s="516">
        <f>SUM(O68:AA68)</f>
        <v>0</v>
      </c>
      <c r="I68" s="579">
        <f>SUM(O68:AA68)</f>
        <v>0</v>
      </c>
      <c r="J68" s="431">
        <f t="shared" si="78"/>
        <v>0</v>
      </c>
      <c r="K68" s="431">
        <f t="shared" si="78"/>
        <v>0</v>
      </c>
      <c r="L68" s="431">
        <f t="shared" si="78"/>
        <v>0</v>
      </c>
      <c r="M68" s="468">
        <f>SUM(P68:AB68)</f>
        <v>0</v>
      </c>
      <c r="N68" s="141"/>
      <c r="O68" s="159">
        <f t="shared" si="8"/>
        <v>0</v>
      </c>
      <c r="P68" s="73"/>
      <c r="Q68" s="1"/>
      <c r="R68" s="1"/>
      <c r="S68" s="1"/>
      <c r="T68" s="1"/>
      <c r="U68" s="79"/>
      <c r="V68" s="404">
        <f t="shared" si="9"/>
        <v>0</v>
      </c>
      <c r="W68" s="367"/>
      <c r="X68" s="1"/>
      <c r="Y68" s="79"/>
      <c r="Z68" s="79"/>
      <c r="AA68" s="79"/>
      <c r="AB68" s="44"/>
      <c r="AD68" s="168"/>
    </row>
    <row r="69" spans="1:30" hidden="1" x14ac:dyDescent="0.25">
      <c r="B69" s="54"/>
      <c r="C69" s="2"/>
      <c r="D69" s="705" t="s">
        <v>345</v>
      </c>
      <c r="E69" s="705"/>
      <c r="F69" s="326">
        <f>SUM(O69:AA69)</f>
        <v>0</v>
      </c>
      <c r="G69" s="516">
        <f>SUM(O69:AA69)</f>
        <v>0</v>
      </c>
      <c r="H69" s="516">
        <f>SUM(O69:AA69)</f>
        <v>0</v>
      </c>
      <c r="I69" s="579">
        <f>SUM(O69:AA69)</f>
        <v>0</v>
      </c>
      <c r="J69" s="431">
        <f t="shared" si="78"/>
        <v>0</v>
      </c>
      <c r="K69" s="431">
        <f t="shared" si="78"/>
        <v>0</v>
      </c>
      <c r="L69" s="431">
        <f t="shared" si="78"/>
        <v>0</v>
      </c>
      <c r="M69" s="468">
        <f>SUM(P69:AB69)</f>
        <v>0</v>
      </c>
      <c r="N69" s="141"/>
      <c r="O69" s="159">
        <f t="shared" si="8"/>
        <v>0</v>
      </c>
      <c r="P69" s="73"/>
      <c r="Q69" s="1"/>
      <c r="R69" s="1"/>
      <c r="S69" s="1"/>
      <c r="T69" s="1"/>
      <c r="U69" s="79"/>
      <c r="V69" s="404">
        <f t="shared" si="9"/>
        <v>0</v>
      </c>
      <c r="W69" s="367"/>
      <c r="X69" s="1"/>
      <c r="Y69" s="79"/>
      <c r="Z69" s="79"/>
      <c r="AA69" s="79"/>
      <c r="AB69" s="44"/>
      <c r="AD69" s="168"/>
    </row>
    <row r="70" spans="1:30" s="18" customFormat="1" hidden="1" x14ac:dyDescent="0.25">
      <c r="A70" s="125" t="s">
        <v>218</v>
      </c>
      <c r="B70" s="90" t="s">
        <v>657</v>
      </c>
      <c r="C70" s="712" t="s">
        <v>219</v>
      </c>
      <c r="D70" s="713"/>
      <c r="E70" s="713"/>
      <c r="F70" s="319">
        <f t="shared" ref="F70:M70" si="79">F71+F72+F73+F74</f>
        <v>0</v>
      </c>
      <c r="G70" s="509">
        <f t="shared" si="79"/>
        <v>0</v>
      </c>
      <c r="H70" s="509">
        <f t="shared" si="79"/>
        <v>0</v>
      </c>
      <c r="I70" s="572">
        <f t="shared" si="79"/>
        <v>0</v>
      </c>
      <c r="J70" s="424">
        <f t="shared" ref="J70" si="80">J71+J72+J73+J74</f>
        <v>0</v>
      </c>
      <c r="K70" s="424">
        <f t="shared" si="79"/>
        <v>0</v>
      </c>
      <c r="L70" s="424">
        <f t="shared" ref="L70" si="81">L71+L72+L73+L74</f>
        <v>0</v>
      </c>
      <c r="M70" s="461">
        <f t="shared" si="79"/>
        <v>0</v>
      </c>
      <c r="N70" s="142">
        <f t="shared" ref="N70:AB70" si="82">N71+N72+N73+N74</f>
        <v>0</v>
      </c>
      <c r="O70" s="158">
        <f t="shared" ref="O70:O133" si="83">SUM(M70:N70)</f>
        <v>0</v>
      </c>
      <c r="P70" s="92">
        <f t="shared" si="82"/>
        <v>0</v>
      </c>
      <c r="Q70" s="93">
        <f t="shared" si="82"/>
        <v>0</v>
      </c>
      <c r="R70" s="93">
        <f t="shared" si="82"/>
        <v>0</v>
      </c>
      <c r="S70" s="93">
        <f t="shared" si="82"/>
        <v>0</v>
      </c>
      <c r="T70" s="93">
        <f t="shared" si="82"/>
        <v>0</v>
      </c>
      <c r="U70" s="96">
        <f t="shared" si="82"/>
        <v>0</v>
      </c>
      <c r="V70" s="402">
        <f t="shared" ref="V70:V133" si="84">SUM(P70:U70)</f>
        <v>0</v>
      </c>
      <c r="W70" s="365">
        <f t="shared" si="82"/>
        <v>0</v>
      </c>
      <c r="X70" s="93">
        <f t="shared" si="82"/>
        <v>0</v>
      </c>
      <c r="Y70" s="96">
        <f t="shared" si="82"/>
        <v>0</v>
      </c>
      <c r="Z70" s="96">
        <f t="shared" si="82"/>
        <v>0</v>
      </c>
      <c r="AA70" s="96">
        <f t="shared" si="82"/>
        <v>0</v>
      </c>
      <c r="AB70" s="97">
        <f t="shared" si="82"/>
        <v>0</v>
      </c>
      <c r="AD70" s="168"/>
    </row>
    <row r="71" spans="1:30" hidden="1" x14ac:dyDescent="0.25">
      <c r="B71" s="54"/>
      <c r="C71" s="2"/>
      <c r="D71" s="705" t="s">
        <v>835</v>
      </c>
      <c r="E71" s="705"/>
      <c r="F71" s="326">
        <f>SUM(O71:AA71)</f>
        <v>0</v>
      </c>
      <c r="G71" s="516">
        <f>SUM(O71:AA71)</f>
        <v>0</v>
      </c>
      <c r="H71" s="516">
        <f>SUM(O71:AA71)</f>
        <v>0</v>
      </c>
      <c r="I71" s="579">
        <f>SUM(O71:AA71)</f>
        <v>0</v>
      </c>
      <c r="J71" s="431">
        <f t="shared" ref="J71:L74" si="85">SUM(O71:AA71)</f>
        <v>0</v>
      </c>
      <c r="K71" s="431">
        <f t="shared" si="85"/>
        <v>0</v>
      </c>
      <c r="L71" s="431">
        <f t="shared" si="85"/>
        <v>0</v>
      </c>
      <c r="M71" s="468">
        <f>SUM(P71:AB71)</f>
        <v>0</v>
      </c>
      <c r="N71" s="141"/>
      <c r="O71" s="159">
        <f t="shared" si="83"/>
        <v>0</v>
      </c>
      <c r="P71" s="73"/>
      <c r="Q71" s="1"/>
      <c r="R71" s="1"/>
      <c r="S71" s="1"/>
      <c r="T71" s="1"/>
      <c r="U71" s="79"/>
      <c r="V71" s="404">
        <f t="shared" si="84"/>
        <v>0</v>
      </c>
      <c r="W71" s="367"/>
      <c r="X71" s="1"/>
      <c r="Y71" s="79"/>
      <c r="Z71" s="79"/>
      <c r="AA71" s="79"/>
      <c r="AB71" s="44"/>
      <c r="AD71" s="168"/>
    </row>
    <row r="72" spans="1:30" hidden="1" x14ac:dyDescent="0.25">
      <c r="B72" s="54"/>
      <c r="C72" s="2"/>
      <c r="D72" s="705" t="s">
        <v>346</v>
      </c>
      <c r="E72" s="705"/>
      <c r="F72" s="326">
        <f>SUM(O72:AA72)</f>
        <v>0</v>
      </c>
      <c r="G72" s="516">
        <f>SUM(O72:AA72)</f>
        <v>0</v>
      </c>
      <c r="H72" s="516">
        <f>SUM(O72:AA72)</f>
        <v>0</v>
      </c>
      <c r="I72" s="579">
        <f>SUM(O72:AA72)</f>
        <v>0</v>
      </c>
      <c r="J72" s="431">
        <f t="shared" si="85"/>
        <v>0</v>
      </c>
      <c r="K72" s="431">
        <f t="shared" si="85"/>
        <v>0</v>
      </c>
      <c r="L72" s="431">
        <f t="shared" si="85"/>
        <v>0</v>
      </c>
      <c r="M72" s="468">
        <f>SUM(P72:AB72)</f>
        <v>0</v>
      </c>
      <c r="N72" s="141"/>
      <c r="O72" s="159">
        <f t="shared" si="83"/>
        <v>0</v>
      </c>
      <c r="P72" s="73"/>
      <c r="Q72" s="1"/>
      <c r="R72" s="1"/>
      <c r="S72" s="1"/>
      <c r="T72" s="1"/>
      <c r="U72" s="79"/>
      <c r="V72" s="404">
        <f t="shared" si="84"/>
        <v>0</v>
      </c>
      <c r="W72" s="367"/>
      <c r="X72" s="1"/>
      <c r="Y72" s="79"/>
      <c r="Z72" s="79"/>
      <c r="AA72" s="79"/>
      <c r="AB72" s="44"/>
      <c r="AD72" s="168"/>
    </row>
    <row r="73" spans="1:30" hidden="1" x14ac:dyDescent="0.25">
      <c r="B73" s="54"/>
      <c r="C73" s="2"/>
      <c r="D73" s="705" t="s">
        <v>836</v>
      </c>
      <c r="E73" s="705"/>
      <c r="F73" s="326">
        <f>SUM(O73:AA73)</f>
        <v>0</v>
      </c>
      <c r="G73" s="516">
        <f>SUM(O73:AA73)</f>
        <v>0</v>
      </c>
      <c r="H73" s="516">
        <f>SUM(O73:AA73)</f>
        <v>0</v>
      </c>
      <c r="I73" s="579">
        <f>SUM(O73:AA73)</f>
        <v>0</v>
      </c>
      <c r="J73" s="431">
        <f t="shared" si="85"/>
        <v>0</v>
      </c>
      <c r="K73" s="431">
        <f t="shared" si="85"/>
        <v>0</v>
      </c>
      <c r="L73" s="431">
        <f t="shared" si="85"/>
        <v>0</v>
      </c>
      <c r="M73" s="468">
        <f>SUM(P73:AB73)</f>
        <v>0</v>
      </c>
      <c r="N73" s="141"/>
      <c r="O73" s="159">
        <f t="shared" si="83"/>
        <v>0</v>
      </c>
      <c r="P73" s="73"/>
      <c r="Q73" s="1"/>
      <c r="R73" s="1"/>
      <c r="S73" s="1"/>
      <c r="T73" s="1"/>
      <c r="U73" s="79"/>
      <c r="V73" s="404">
        <f t="shared" si="84"/>
        <v>0</v>
      </c>
      <c r="W73" s="367"/>
      <c r="X73" s="1"/>
      <c r="Y73" s="79"/>
      <c r="Z73" s="79"/>
      <c r="AA73" s="79"/>
      <c r="AB73" s="44"/>
      <c r="AD73" s="168"/>
    </row>
    <row r="74" spans="1:30" ht="15.75" hidden="1" thickBot="1" x14ac:dyDescent="0.3">
      <c r="B74" s="54"/>
      <c r="C74" s="2"/>
      <c r="D74" s="705" t="s">
        <v>834</v>
      </c>
      <c r="E74" s="705"/>
      <c r="F74" s="326">
        <f>SUM(O74:AA74)</f>
        <v>0</v>
      </c>
      <c r="G74" s="516">
        <f>SUM(O74:AA74)</f>
        <v>0</v>
      </c>
      <c r="H74" s="516">
        <f>SUM(O74:AA74)</f>
        <v>0</v>
      </c>
      <c r="I74" s="579">
        <f>SUM(O74:AA74)</f>
        <v>0</v>
      </c>
      <c r="J74" s="431">
        <f t="shared" si="85"/>
        <v>0</v>
      </c>
      <c r="K74" s="431">
        <f t="shared" si="85"/>
        <v>0</v>
      </c>
      <c r="L74" s="431">
        <f t="shared" si="85"/>
        <v>0</v>
      </c>
      <c r="M74" s="468">
        <f>SUM(P74:AB74)</f>
        <v>0</v>
      </c>
      <c r="N74" s="141"/>
      <c r="O74" s="159">
        <f t="shared" si="83"/>
        <v>0</v>
      </c>
      <c r="P74" s="73"/>
      <c r="Q74" s="1"/>
      <c r="R74" s="1"/>
      <c r="S74" s="1"/>
      <c r="T74" s="1"/>
      <c r="U74" s="79"/>
      <c r="V74" s="404">
        <f t="shared" si="84"/>
        <v>0</v>
      </c>
      <c r="W74" s="367"/>
      <c r="X74" s="1"/>
      <c r="Y74" s="79"/>
      <c r="Z74" s="79"/>
      <c r="AA74" s="79"/>
      <c r="AB74" s="44"/>
      <c r="AD74" s="168"/>
    </row>
    <row r="75" spans="1:30" ht="15.75" thickBot="1" x14ac:dyDescent="0.3">
      <c r="B75" s="98" t="s">
        <v>220</v>
      </c>
      <c r="C75" s="708" t="s">
        <v>221</v>
      </c>
      <c r="D75" s="709"/>
      <c r="E75" s="709"/>
      <c r="F75" s="322">
        <f t="shared" ref="F75:M75" si="86">F76+F79+F83+F84+F95+F106+F117+F120+F132+F133+F134+F135+F146</f>
        <v>0</v>
      </c>
      <c r="G75" s="512">
        <f t="shared" si="86"/>
        <v>0</v>
      </c>
      <c r="H75" s="512">
        <f t="shared" si="86"/>
        <v>0</v>
      </c>
      <c r="I75" s="575">
        <f t="shared" si="86"/>
        <v>0</v>
      </c>
      <c r="J75" s="427">
        <f t="shared" ref="J75" si="87">J76+J79+J83+J84+J95+J106+J117+J120+J132+J133+J134+J135+J146</f>
        <v>0</v>
      </c>
      <c r="K75" s="427">
        <f t="shared" si="86"/>
        <v>0</v>
      </c>
      <c r="L75" s="427">
        <f t="shared" ref="L75" si="88">L76+L79+L83+L84+L95+L106+L117+L120+L132+L133+L134+L135+L146</f>
        <v>0</v>
      </c>
      <c r="M75" s="464">
        <f t="shared" si="86"/>
        <v>0</v>
      </c>
      <c r="N75" s="144">
        <f t="shared" ref="N75:AB75" si="89">N76+N79+N83+N84+N95+N106+N117+N120+N132+N133+N134+N135+N146</f>
        <v>0</v>
      </c>
      <c r="O75" s="156">
        <f t="shared" si="83"/>
        <v>0</v>
      </c>
      <c r="P75" s="84">
        <f t="shared" si="89"/>
        <v>0</v>
      </c>
      <c r="Q75" s="85">
        <f t="shared" si="89"/>
        <v>0</v>
      </c>
      <c r="R75" s="85">
        <f t="shared" si="89"/>
        <v>0</v>
      </c>
      <c r="S75" s="85">
        <f t="shared" si="89"/>
        <v>0</v>
      </c>
      <c r="T75" s="85">
        <f t="shared" si="89"/>
        <v>0</v>
      </c>
      <c r="U75" s="88">
        <f t="shared" si="89"/>
        <v>0</v>
      </c>
      <c r="V75" s="399">
        <f t="shared" si="84"/>
        <v>0</v>
      </c>
      <c r="W75" s="362">
        <f t="shared" si="89"/>
        <v>0</v>
      </c>
      <c r="X75" s="85">
        <f t="shared" si="89"/>
        <v>0</v>
      </c>
      <c r="Y75" s="88">
        <f t="shared" si="89"/>
        <v>0</v>
      </c>
      <c r="Z75" s="88">
        <f t="shared" si="89"/>
        <v>0</v>
      </c>
      <c r="AA75" s="88">
        <f t="shared" si="89"/>
        <v>0</v>
      </c>
      <c r="AB75" s="89">
        <f t="shared" si="89"/>
        <v>0</v>
      </c>
      <c r="AD75" s="168"/>
    </row>
    <row r="76" spans="1:30" s="41" customFormat="1" hidden="1" x14ac:dyDescent="0.25">
      <c r="A76" s="125" t="s">
        <v>222</v>
      </c>
      <c r="B76" s="123" t="s">
        <v>658</v>
      </c>
      <c r="C76" s="736" t="s">
        <v>223</v>
      </c>
      <c r="D76" s="737"/>
      <c r="E76" s="737"/>
      <c r="F76" s="327">
        <f t="shared" ref="F76:M76" si="90">F77+F78</f>
        <v>0</v>
      </c>
      <c r="G76" s="517">
        <f t="shared" si="90"/>
        <v>0</v>
      </c>
      <c r="H76" s="517">
        <f t="shared" si="90"/>
        <v>0</v>
      </c>
      <c r="I76" s="580">
        <f t="shared" si="90"/>
        <v>0</v>
      </c>
      <c r="J76" s="432">
        <f t="shared" ref="J76" si="91">J77+J78</f>
        <v>0</v>
      </c>
      <c r="K76" s="432">
        <f t="shared" si="90"/>
        <v>0</v>
      </c>
      <c r="L76" s="432">
        <f t="shared" ref="L76" si="92">L77+L78</f>
        <v>0</v>
      </c>
      <c r="M76" s="469">
        <f t="shared" si="90"/>
        <v>0</v>
      </c>
      <c r="N76" s="149">
        <f t="shared" ref="N76:AB76" si="93">N77+N78</f>
        <v>0</v>
      </c>
      <c r="O76" s="161">
        <f t="shared" si="83"/>
        <v>0</v>
      </c>
      <c r="P76" s="163">
        <f t="shared" si="93"/>
        <v>0</v>
      </c>
      <c r="Q76" s="131">
        <f t="shared" si="93"/>
        <v>0</v>
      </c>
      <c r="R76" s="131">
        <f t="shared" si="93"/>
        <v>0</v>
      </c>
      <c r="S76" s="131">
        <f t="shared" si="93"/>
        <v>0</v>
      </c>
      <c r="T76" s="131">
        <f t="shared" si="93"/>
        <v>0</v>
      </c>
      <c r="U76" s="132">
        <f t="shared" si="93"/>
        <v>0</v>
      </c>
      <c r="V76" s="405">
        <f t="shared" si="84"/>
        <v>0</v>
      </c>
      <c r="W76" s="368">
        <f t="shared" si="93"/>
        <v>0</v>
      </c>
      <c r="X76" s="131">
        <f t="shared" si="93"/>
        <v>0</v>
      </c>
      <c r="Y76" s="132">
        <f t="shared" si="93"/>
        <v>0</v>
      </c>
      <c r="Z76" s="132">
        <f t="shared" si="93"/>
        <v>0</v>
      </c>
      <c r="AA76" s="132">
        <f t="shared" si="93"/>
        <v>0</v>
      </c>
      <c r="AB76" s="133">
        <f t="shared" si="93"/>
        <v>0</v>
      </c>
      <c r="AD76" s="168"/>
    </row>
    <row r="77" spans="1:30" hidden="1" x14ac:dyDescent="0.25">
      <c r="B77" s="54"/>
      <c r="C77" s="2"/>
      <c r="D77" s="705" t="s">
        <v>347</v>
      </c>
      <c r="E77" s="705"/>
      <c r="F77" s="326">
        <f>SUM(O77:AA77)</f>
        <v>0</v>
      </c>
      <c r="G77" s="516">
        <f>SUM(O77:AA77)</f>
        <v>0</v>
      </c>
      <c r="H77" s="516">
        <f>SUM(O77:AA77)</f>
        <v>0</v>
      </c>
      <c r="I77" s="579">
        <f>SUM(O77:AA77)</f>
        <v>0</v>
      </c>
      <c r="J77" s="431">
        <f t="shared" ref="J77:L78" si="94">SUM(O77:AA77)</f>
        <v>0</v>
      </c>
      <c r="K77" s="431">
        <f t="shared" si="94"/>
        <v>0</v>
      </c>
      <c r="L77" s="431">
        <f t="shared" si="94"/>
        <v>0</v>
      </c>
      <c r="M77" s="468">
        <f>SUM(P77:AB77)</f>
        <v>0</v>
      </c>
      <c r="N77" s="141"/>
      <c r="O77" s="159">
        <f t="shared" si="83"/>
        <v>0</v>
      </c>
      <c r="P77" s="73"/>
      <c r="Q77" s="1"/>
      <c r="R77" s="1"/>
      <c r="S77" s="1"/>
      <c r="T77" s="1"/>
      <c r="U77" s="79"/>
      <c r="V77" s="404">
        <f t="shared" si="84"/>
        <v>0</v>
      </c>
      <c r="W77" s="367"/>
      <c r="X77" s="1"/>
      <c r="Y77" s="79"/>
      <c r="Z77" s="79"/>
      <c r="AA77" s="79"/>
      <c r="AB77" s="44"/>
      <c r="AD77" s="168"/>
    </row>
    <row r="78" spans="1:30" hidden="1" x14ac:dyDescent="0.25">
      <c r="B78" s="54"/>
      <c r="C78" s="2"/>
      <c r="D78" s="705" t="s">
        <v>348</v>
      </c>
      <c r="E78" s="705"/>
      <c r="F78" s="326">
        <f>SUM(O78:AA78)</f>
        <v>0</v>
      </c>
      <c r="G78" s="516">
        <f>SUM(O78:AA78)</f>
        <v>0</v>
      </c>
      <c r="H78" s="516">
        <f>SUM(O78:AA78)</f>
        <v>0</v>
      </c>
      <c r="I78" s="579">
        <f>SUM(O78:AA78)</f>
        <v>0</v>
      </c>
      <c r="J78" s="431">
        <f t="shared" si="94"/>
        <v>0</v>
      </c>
      <c r="K78" s="431">
        <f t="shared" si="94"/>
        <v>0</v>
      </c>
      <c r="L78" s="431">
        <f t="shared" si="94"/>
        <v>0</v>
      </c>
      <c r="M78" s="468">
        <f>SUM(P78:AB78)</f>
        <v>0</v>
      </c>
      <c r="N78" s="141"/>
      <c r="O78" s="159">
        <f t="shared" si="83"/>
        <v>0</v>
      </c>
      <c r="P78" s="73"/>
      <c r="Q78" s="1"/>
      <c r="R78" s="1"/>
      <c r="S78" s="1"/>
      <c r="T78" s="1"/>
      <c r="U78" s="79"/>
      <c r="V78" s="404">
        <f t="shared" si="84"/>
        <v>0</v>
      </c>
      <c r="W78" s="367"/>
      <c r="X78" s="1"/>
      <c r="Y78" s="79"/>
      <c r="Z78" s="79"/>
      <c r="AA78" s="79"/>
      <c r="AB78" s="44"/>
      <c r="AD78" s="168"/>
    </row>
    <row r="79" spans="1:30" hidden="1" x14ac:dyDescent="0.25">
      <c r="B79" s="123" t="s">
        <v>837</v>
      </c>
      <c r="C79" s="736" t="s">
        <v>838</v>
      </c>
      <c r="D79" s="737"/>
      <c r="E79" s="737"/>
      <c r="F79" s="327">
        <f t="shared" ref="F79:M79" si="95">F80+F81+F82</f>
        <v>0</v>
      </c>
      <c r="G79" s="517">
        <f t="shared" si="95"/>
        <v>0</v>
      </c>
      <c r="H79" s="517">
        <f t="shared" si="95"/>
        <v>0</v>
      </c>
      <c r="I79" s="580">
        <f t="shared" si="95"/>
        <v>0</v>
      </c>
      <c r="J79" s="432">
        <f t="shared" ref="J79" si="96">J80+J81+J82</f>
        <v>0</v>
      </c>
      <c r="K79" s="432">
        <f t="shared" si="95"/>
        <v>0</v>
      </c>
      <c r="L79" s="432">
        <f t="shared" ref="L79" si="97">L80+L81+L82</f>
        <v>0</v>
      </c>
      <c r="M79" s="469">
        <f t="shared" si="95"/>
        <v>0</v>
      </c>
      <c r="N79" s="149">
        <f t="shared" ref="N79:AB79" si="98">N80+N81+N82</f>
        <v>0</v>
      </c>
      <c r="O79" s="161">
        <f t="shared" si="83"/>
        <v>0</v>
      </c>
      <c r="P79" s="163">
        <f t="shared" si="98"/>
        <v>0</v>
      </c>
      <c r="Q79" s="131">
        <f t="shared" si="98"/>
        <v>0</v>
      </c>
      <c r="R79" s="131">
        <f t="shared" si="98"/>
        <v>0</v>
      </c>
      <c r="S79" s="131">
        <f t="shared" si="98"/>
        <v>0</v>
      </c>
      <c r="T79" s="131">
        <f t="shared" si="98"/>
        <v>0</v>
      </c>
      <c r="U79" s="132">
        <f t="shared" si="98"/>
        <v>0</v>
      </c>
      <c r="V79" s="405">
        <f t="shared" si="84"/>
        <v>0</v>
      </c>
      <c r="W79" s="368">
        <f t="shared" si="98"/>
        <v>0</v>
      </c>
      <c r="X79" s="131">
        <f t="shared" si="98"/>
        <v>0</v>
      </c>
      <c r="Y79" s="132">
        <f t="shared" si="98"/>
        <v>0</v>
      </c>
      <c r="Z79" s="132">
        <f t="shared" si="98"/>
        <v>0</v>
      </c>
      <c r="AA79" s="132">
        <f t="shared" si="98"/>
        <v>0</v>
      </c>
      <c r="AB79" s="133">
        <f t="shared" si="98"/>
        <v>0</v>
      </c>
      <c r="AD79" s="168"/>
    </row>
    <row r="80" spans="1:30" s="189" customFormat="1" hidden="1" x14ac:dyDescent="0.25">
      <c r="A80" s="125" t="s">
        <v>868</v>
      </c>
      <c r="B80" s="169" t="s">
        <v>869</v>
      </c>
      <c r="C80" s="182"/>
      <c r="D80" s="216" t="s">
        <v>954</v>
      </c>
      <c r="E80" s="234"/>
      <c r="F80" s="318">
        <f>SUM(O80:AA80)</f>
        <v>0</v>
      </c>
      <c r="G80" s="508">
        <f>SUM(O80:AA80)</f>
        <v>0</v>
      </c>
      <c r="H80" s="508">
        <f>SUM(O80:AA80)</f>
        <v>0</v>
      </c>
      <c r="I80" s="571">
        <f>SUM(O80:AA80)</f>
        <v>0</v>
      </c>
      <c r="J80" s="423">
        <f t="shared" ref="J80:L83" si="99">SUM(O80:AA80)</f>
        <v>0</v>
      </c>
      <c r="K80" s="423">
        <f t="shared" si="99"/>
        <v>0</v>
      </c>
      <c r="L80" s="423">
        <f t="shared" si="99"/>
        <v>0</v>
      </c>
      <c r="M80" s="460">
        <f>SUM(P80:AB80)</f>
        <v>0</v>
      </c>
      <c r="N80" s="170"/>
      <c r="O80" s="171">
        <f t="shared" si="83"/>
        <v>0</v>
      </c>
      <c r="P80" s="179"/>
      <c r="Q80" s="173"/>
      <c r="R80" s="173"/>
      <c r="S80" s="173"/>
      <c r="T80" s="173"/>
      <c r="U80" s="174"/>
      <c r="V80" s="401">
        <f t="shared" si="84"/>
        <v>0</v>
      </c>
      <c r="W80" s="364"/>
      <c r="X80" s="173"/>
      <c r="Y80" s="174"/>
      <c r="Z80" s="174"/>
      <c r="AA80" s="174"/>
      <c r="AB80" s="175"/>
      <c r="AD80" s="168"/>
    </row>
    <row r="81" spans="1:30" s="189" customFormat="1" hidden="1" x14ac:dyDescent="0.25">
      <c r="A81" s="125" t="s">
        <v>224</v>
      </c>
      <c r="B81" s="169" t="s">
        <v>659</v>
      </c>
      <c r="C81" s="182"/>
      <c r="D81" s="216" t="s">
        <v>225</v>
      </c>
      <c r="E81" s="234"/>
      <c r="F81" s="318">
        <f>SUM(O81:AA81)</f>
        <v>0</v>
      </c>
      <c r="G81" s="508">
        <f>SUM(O81:AA81)</f>
        <v>0</v>
      </c>
      <c r="H81" s="508">
        <f>SUM(O81:AA81)</f>
        <v>0</v>
      </c>
      <c r="I81" s="571">
        <f>SUM(O81:AA81)</f>
        <v>0</v>
      </c>
      <c r="J81" s="423">
        <f t="shared" si="99"/>
        <v>0</v>
      </c>
      <c r="K81" s="423">
        <f t="shared" si="99"/>
        <v>0</v>
      </c>
      <c r="L81" s="423">
        <f t="shared" si="99"/>
        <v>0</v>
      </c>
      <c r="M81" s="460">
        <f>SUM(P81:AB81)</f>
        <v>0</v>
      </c>
      <c r="N81" s="170"/>
      <c r="O81" s="171">
        <f t="shared" si="83"/>
        <v>0</v>
      </c>
      <c r="P81" s="179"/>
      <c r="Q81" s="173"/>
      <c r="R81" s="173"/>
      <c r="S81" s="173"/>
      <c r="T81" s="173"/>
      <c r="U81" s="174"/>
      <c r="V81" s="401">
        <f t="shared" si="84"/>
        <v>0</v>
      </c>
      <c r="W81" s="364"/>
      <c r="X81" s="173"/>
      <c r="Y81" s="174"/>
      <c r="Z81" s="174"/>
      <c r="AA81" s="174"/>
      <c r="AB81" s="175"/>
      <c r="AD81" s="168"/>
    </row>
    <row r="82" spans="1:30" s="189" customFormat="1" hidden="1" x14ac:dyDescent="0.25">
      <c r="A82" s="125" t="s">
        <v>226</v>
      </c>
      <c r="B82" s="169" t="s">
        <v>660</v>
      </c>
      <c r="C82" s="182"/>
      <c r="D82" s="216" t="s">
        <v>227</v>
      </c>
      <c r="E82" s="234"/>
      <c r="F82" s="318">
        <f>SUM(O82:AA82)</f>
        <v>0</v>
      </c>
      <c r="G82" s="508">
        <f>SUM(O82:AA82)</f>
        <v>0</v>
      </c>
      <c r="H82" s="508">
        <f>SUM(O82:AA82)</f>
        <v>0</v>
      </c>
      <c r="I82" s="571">
        <f>SUM(O82:AA82)</f>
        <v>0</v>
      </c>
      <c r="J82" s="423">
        <f t="shared" si="99"/>
        <v>0</v>
      </c>
      <c r="K82" s="423">
        <f t="shared" si="99"/>
        <v>0</v>
      </c>
      <c r="L82" s="423">
        <f t="shared" si="99"/>
        <v>0</v>
      </c>
      <c r="M82" s="460">
        <f>SUM(P82:AB82)</f>
        <v>0</v>
      </c>
      <c r="N82" s="170"/>
      <c r="O82" s="171">
        <f t="shared" si="83"/>
        <v>0</v>
      </c>
      <c r="P82" s="179"/>
      <c r="Q82" s="173"/>
      <c r="R82" s="173"/>
      <c r="S82" s="173"/>
      <c r="T82" s="173"/>
      <c r="U82" s="174"/>
      <c r="V82" s="401">
        <f t="shared" si="84"/>
        <v>0</v>
      </c>
      <c r="W82" s="364"/>
      <c r="X82" s="173"/>
      <c r="Y82" s="174"/>
      <c r="Z82" s="174"/>
      <c r="AA82" s="174"/>
      <c r="AB82" s="175"/>
      <c r="AD82" s="168"/>
    </row>
    <row r="83" spans="1:30" s="41" customFormat="1" ht="27.75" hidden="1" customHeight="1" x14ac:dyDescent="0.25">
      <c r="A83" s="125" t="s">
        <v>228</v>
      </c>
      <c r="B83" s="106" t="s">
        <v>661</v>
      </c>
      <c r="C83" s="792" t="s">
        <v>353</v>
      </c>
      <c r="D83" s="793"/>
      <c r="E83" s="793"/>
      <c r="F83" s="328">
        <f>SUM(O83:AA83)</f>
        <v>0</v>
      </c>
      <c r="G83" s="518">
        <f>SUM(O83:AA83)</f>
        <v>0</v>
      </c>
      <c r="H83" s="518">
        <f>SUM(O83:AA83)</f>
        <v>0</v>
      </c>
      <c r="I83" s="581">
        <f>SUM(O83:AA83)</f>
        <v>0</v>
      </c>
      <c r="J83" s="433">
        <f t="shared" si="99"/>
        <v>0</v>
      </c>
      <c r="K83" s="433">
        <f t="shared" si="99"/>
        <v>0</v>
      </c>
      <c r="L83" s="433">
        <f t="shared" si="99"/>
        <v>0</v>
      </c>
      <c r="M83" s="470">
        <f>SUM(P83:AB83)</f>
        <v>0</v>
      </c>
      <c r="N83" s="150"/>
      <c r="O83" s="162">
        <f t="shared" si="83"/>
        <v>0</v>
      </c>
      <c r="P83" s="108"/>
      <c r="Q83" s="109"/>
      <c r="R83" s="109"/>
      <c r="S83" s="109"/>
      <c r="T83" s="109"/>
      <c r="U83" s="112"/>
      <c r="V83" s="406">
        <f t="shared" si="84"/>
        <v>0</v>
      </c>
      <c r="W83" s="369"/>
      <c r="X83" s="109"/>
      <c r="Y83" s="112"/>
      <c r="Z83" s="112"/>
      <c r="AA83" s="112"/>
      <c r="AB83" s="113"/>
      <c r="AD83" s="168"/>
    </row>
    <row r="84" spans="1:30" s="41" customFormat="1" hidden="1" x14ac:dyDescent="0.25">
      <c r="A84" s="125" t="s">
        <v>229</v>
      </c>
      <c r="B84" s="106" t="s">
        <v>662</v>
      </c>
      <c r="C84" s="792" t="s">
        <v>804</v>
      </c>
      <c r="D84" s="793"/>
      <c r="E84" s="793"/>
      <c r="F84" s="328">
        <f t="shared" ref="F84:M84" si="100">F85+F86+F87+F88+F89+F90+F91+F92+F93+F94</f>
        <v>0</v>
      </c>
      <c r="G84" s="518">
        <f t="shared" si="100"/>
        <v>0</v>
      </c>
      <c r="H84" s="518">
        <f t="shared" si="100"/>
        <v>0</v>
      </c>
      <c r="I84" s="581">
        <f t="shared" si="100"/>
        <v>0</v>
      </c>
      <c r="J84" s="433">
        <f t="shared" ref="J84" si="101">J85+J86+J87+J88+J89+J90+J91+J92+J93+J94</f>
        <v>0</v>
      </c>
      <c r="K84" s="433">
        <f t="shared" si="100"/>
        <v>0</v>
      </c>
      <c r="L84" s="433">
        <f t="shared" ref="L84" si="102">L85+L86+L87+L88+L89+L90+L91+L92+L93+L94</f>
        <v>0</v>
      </c>
      <c r="M84" s="470">
        <f t="shared" si="100"/>
        <v>0</v>
      </c>
      <c r="N84" s="150">
        <f t="shared" ref="N84:AB84" si="103">N85+N86+N87+N88+N89+N90+N91+N92+N93+N94</f>
        <v>0</v>
      </c>
      <c r="O84" s="162">
        <f t="shared" si="83"/>
        <v>0</v>
      </c>
      <c r="P84" s="108">
        <f t="shared" si="103"/>
        <v>0</v>
      </c>
      <c r="Q84" s="109">
        <f t="shared" si="103"/>
        <v>0</v>
      </c>
      <c r="R84" s="109">
        <f t="shared" si="103"/>
        <v>0</v>
      </c>
      <c r="S84" s="109">
        <f t="shared" si="103"/>
        <v>0</v>
      </c>
      <c r="T84" s="109">
        <f t="shared" si="103"/>
        <v>0</v>
      </c>
      <c r="U84" s="112">
        <f t="shared" si="103"/>
        <v>0</v>
      </c>
      <c r="V84" s="406">
        <f t="shared" si="84"/>
        <v>0</v>
      </c>
      <c r="W84" s="369">
        <f t="shared" si="103"/>
        <v>0</v>
      </c>
      <c r="X84" s="109">
        <f t="shared" si="103"/>
        <v>0</v>
      </c>
      <c r="Y84" s="112">
        <f t="shared" si="103"/>
        <v>0</v>
      </c>
      <c r="Z84" s="112">
        <f t="shared" si="103"/>
        <v>0</v>
      </c>
      <c r="AA84" s="112">
        <f t="shared" si="103"/>
        <v>0</v>
      </c>
      <c r="AB84" s="113">
        <f t="shared" si="103"/>
        <v>0</v>
      </c>
      <c r="AD84" s="168"/>
    </row>
    <row r="85" spans="1:30" hidden="1" x14ac:dyDescent="0.25">
      <c r="B85" s="54"/>
      <c r="C85" s="2"/>
      <c r="D85" s="705" t="s">
        <v>370</v>
      </c>
      <c r="E85" s="705"/>
      <c r="F85" s="326">
        <f t="shared" ref="F85:F94" si="104">SUM(O85:AA85)</f>
        <v>0</v>
      </c>
      <c r="G85" s="516">
        <f t="shared" ref="G85:G94" si="105">SUM(O85:AA85)</f>
        <v>0</v>
      </c>
      <c r="H85" s="516">
        <f t="shared" ref="H85:H94" si="106">SUM(O85:AA85)</f>
        <v>0</v>
      </c>
      <c r="I85" s="579">
        <f t="shared" ref="I85:I94" si="107">SUM(O85:AA85)</f>
        <v>0</v>
      </c>
      <c r="J85" s="431">
        <f t="shared" ref="J85:L94" si="108">SUM(O85:AA85)</f>
        <v>0</v>
      </c>
      <c r="K85" s="431">
        <f t="shared" si="108"/>
        <v>0</v>
      </c>
      <c r="L85" s="431">
        <f t="shared" si="108"/>
        <v>0</v>
      </c>
      <c r="M85" s="468">
        <f t="shared" ref="M85:M94" si="109">SUM(P85:AB85)</f>
        <v>0</v>
      </c>
      <c r="N85" s="141"/>
      <c r="O85" s="159">
        <f t="shared" si="83"/>
        <v>0</v>
      </c>
      <c r="P85" s="73"/>
      <c r="Q85" s="1"/>
      <c r="R85" s="1"/>
      <c r="S85" s="1"/>
      <c r="T85" s="1"/>
      <c r="U85" s="79"/>
      <c r="V85" s="404">
        <f t="shared" si="84"/>
        <v>0</v>
      </c>
      <c r="W85" s="367"/>
      <c r="X85" s="1"/>
      <c r="Y85" s="79"/>
      <c r="Z85" s="79"/>
      <c r="AA85" s="79"/>
      <c r="AB85" s="44"/>
      <c r="AD85" s="168"/>
    </row>
    <row r="86" spans="1:30" hidden="1" x14ac:dyDescent="0.25">
      <c r="B86" s="54"/>
      <c r="C86" s="2"/>
      <c r="D86" s="705" t="s">
        <v>506</v>
      </c>
      <c r="E86" s="705"/>
      <c r="F86" s="326">
        <f t="shared" si="104"/>
        <v>0</v>
      </c>
      <c r="G86" s="516">
        <f t="shared" si="105"/>
        <v>0</v>
      </c>
      <c r="H86" s="516">
        <f t="shared" si="106"/>
        <v>0</v>
      </c>
      <c r="I86" s="579">
        <f t="shared" si="107"/>
        <v>0</v>
      </c>
      <c r="J86" s="431">
        <f t="shared" si="108"/>
        <v>0</v>
      </c>
      <c r="K86" s="431">
        <f t="shared" si="108"/>
        <v>0</v>
      </c>
      <c r="L86" s="431">
        <f t="shared" si="108"/>
        <v>0</v>
      </c>
      <c r="M86" s="468">
        <f t="shared" si="109"/>
        <v>0</v>
      </c>
      <c r="N86" s="141"/>
      <c r="O86" s="159">
        <f t="shared" si="83"/>
        <v>0</v>
      </c>
      <c r="P86" s="73"/>
      <c r="Q86" s="1"/>
      <c r="R86" s="1"/>
      <c r="S86" s="1"/>
      <c r="T86" s="1"/>
      <c r="U86" s="79"/>
      <c r="V86" s="404">
        <f t="shared" si="84"/>
        <v>0</v>
      </c>
      <c r="W86" s="367"/>
      <c r="X86" s="1"/>
      <c r="Y86" s="79"/>
      <c r="Z86" s="79"/>
      <c r="AA86" s="79"/>
      <c r="AB86" s="44"/>
      <c r="AD86" s="168"/>
    </row>
    <row r="87" spans="1:30" hidden="1" x14ac:dyDescent="0.25">
      <c r="B87" s="54"/>
      <c r="C87" s="2"/>
      <c r="D87" s="705" t="s">
        <v>507</v>
      </c>
      <c r="E87" s="705"/>
      <c r="F87" s="326">
        <f t="shared" si="104"/>
        <v>0</v>
      </c>
      <c r="G87" s="516">
        <f t="shared" si="105"/>
        <v>0</v>
      </c>
      <c r="H87" s="516">
        <f t="shared" si="106"/>
        <v>0</v>
      </c>
      <c r="I87" s="579">
        <f t="shared" si="107"/>
        <v>0</v>
      </c>
      <c r="J87" s="431">
        <f t="shared" si="108"/>
        <v>0</v>
      </c>
      <c r="K87" s="431">
        <f t="shared" si="108"/>
        <v>0</v>
      </c>
      <c r="L87" s="431">
        <f t="shared" si="108"/>
        <v>0</v>
      </c>
      <c r="M87" s="468">
        <f t="shared" si="109"/>
        <v>0</v>
      </c>
      <c r="N87" s="141"/>
      <c r="O87" s="159">
        <f t="shared" si="83"/>
        <v>0</v>
      </c>
      <c r="P87" s="73"/>
      <c r="Q87" s="1"/>
      <c r="R87" s="1"/>
      <c r="S87" s="1"/>
      <c r="T87" s="1"/>
      <c r="U87" s="79"/>
      <c r="V87" s="404">
        <f t="shared" si="84"/>
        <v>0</v>
      </c>
      <c r="W87" s="367"/>
      <c r="X87" s="1"/>
      <c r="Y87" s="79"/>
      <c r="Z87" s="79"/>
      <c r="AA87" s="79"/>
      <c r="AB87" s="44"/>
      <c r="AD87" s="168"/>
    </row>
    <row r="88" spans="1:30" hidden="1" x14ac:dyDescent="0.25">
      <c r="B88" s="54"/>
      <c r="C88" s="2"/>
      <c r="D88" s="705" t="s">
        <v>508</v>
      </c>
      <c r="E88" s="705"/>
      <c r="F88" s="326">
        <f t="shared" si="104"/>
        <v>0</v>
      </c>
      <c r="G88" s="516">
        <f t="shared" si="105"/>
        <v>0</v>
      </c>
      <c r="H88" s="516">
        <f t="shared" si="106"/>
        <v>0</v>
      </c>
      <c r="I88" s="579">
        <f t="shared" si="107"/>
        <v>0</v>
      </c>
      <c r="J88" s="431">
        <f t="shared" si="108"/>
        <v>0</v>
      </c>
      <c r="K88" s="431">
        <f t="shared" si="108"/>
        <v>0</v>
      </c>
      <c r="L88" s="431">
        <f t="shared" si="108"/>
        <v>0</v>
      </c>
      <c r="M88" s="468">
        <f t="shared" si="109"/>
        <v>0</v>
      </c>
      <c r="N88" s="141"/>
      <c r="O88" s="159">
        <f t="shared" si="83"/>
        <v>0</v>
      </c>
      <c r="P88" s="73"/>
      <c r="Q88" s="1"/>
      <c r="R88" s="1"/>
      <c r="S88" s="1"/>
      <c r="T88" s="1"/>
      <c r="U88" s="79"/>
      <c r="V88" s="404">
        <f t="shared" si="84"/>
        <v>0</v>
      </c>
      <c r="W88" s="367"/>
      <c r="X88" s="1"/>
      <c r="Y88" s="79"/>
      <c r="Z88" s="79"/>
      <c r="AA88" s="79"/>
      <c r="AB88" s="44"/>
      <c r="AD88" s="168"/>
    </row>
    <row r="89" spans="1:30" hidden="1" x14ac:dyDescent="0.25">
      <c r="B89" s="54"/>
      <c r="C89" s="2"/>
      <c r="D89" s="705" t="s">
        <v>509</v>
      </c>
      <c r="E89" s="705"/>
      <c r="F89" s="326">
        <f t="shared" si="104"/>
        <v>0</v>
      </c>
      <c r="G89" s="516">
        <f t="shared" si="105"/>
        <v>0</v>
      </c>
      <c r="H89" s="516">
        <f t="shared" si="106"/>
        <v>0</v>
      </c>
      <c r="I89" s="579">
        <f t="shared" si="107"/>
        <v>0</v>
      </c>
      <c r="J89" s="431">
        <f t="shared" si="108"/>
        <v>0</v>
      </c>
      <c r="K89" s="431">
        <f t="shared" si="108"/>
        <v>0</v>
      </c>
      <c r="L89" s="431">
        <f t="shared" si="108"/>
        <v>0</v>
      </c>
      <c r="M89" s="468">
        <f t="shared" si="109"/>
        <v>0</v>
      </c>
      <c r="N89" s="141"/>
      <c r="O89" s="159">
        <f t="shared" si="83"/>
        <v>0</v>
      </c>
      <c r="P89" s="73"/>
      <c r="Q89" s="1"/>
      <c r="R89" s="1"/>
      <c r="S89" s="1"/>
      <c r="T89" s="1"/>
      <c r="U89" s="79"/>
      <c r="V89" s="404">
        <f t="shared" si="84"/>
        <v>0</v>
      </c>
      <c r="W89" s="367"/>
      <c r="X89" s="1"/>
      <c r="Y89" s="79"/>
      <c r="Z89" s="79"/>
      <c r="AA89" s="79"/>
      <c r="AB89" s="44"/>
      <c r="AD89" s="168"/>
    </row>
    <row r="90" spans="1:30" hidden="1" x14ac:dyDescent="0.25">
      <c r="B90" s="54"/>
      <c r="C90" s="2"/>
      <c r="D90" s="705" t="s">
        <v>510</v>
      </c>
      <c r="E90" s="705"/>
      <c r="F90" s="326">
        <f t="shared" si="104"/>
        <v>0</v>
      </c>
      <c r="G90" s="516">
        <f t="shared" si="105"/>
        <v>0</v>
      </c>
      <c r="H90" s="516">
        <f t="shared" si="106"/>
        <v>0</v>
      </c>
      <c r="I90" s="579">
        <f t="shared" si="107"/>
        <v>0</v>
      </c>
      <c r="J90" s="431">
        <f t="shared" si="108"/>
        <v>0</v>
      </c>
      <c r="K90" s="431">
        <f t="shared" si="108"/>
        <v>0</v>
      </c>
      <c r="L90" s="431">
        <f t="shared" si="108"/>
        <v>0</v>
      </c>
      <c r="M90" s="468">
        <f t="shared" si="109"/>
        <v>0</v>
      </c>
      <c r="N90" s="141"/>
      <c r="O90" s="159">
        <f t="shared" si="83"/>
        <v>0</v>
      </c>
      <c r="P90" s="73"/>
      <c r="Q90" s="1"/>
      <c r="R90" s="1"/>
      <c r="S90" s="1"/>
      <c r="T90" s="1"/>
      <c r="U90" s="79"/>
      <c r="V90" s="404">
        <f t="shared" si="84"/>
        <v>0</v>
      </c>
      <c r="W90" s="367"/>
      <c r="X90" s="1"/>
      <c r="Y90" s="79"/>
      <c r="Z90" s="79"/>
      <c r="AA90" s="79"/>
      <c r="AB90" s="44"/>
      <c r="AD90" s="168"/>
    </row>
    <row r="91" spans="1:30" ht="25.5" hidden="1" customHeight="1" x14ac:dyDescent="0.25">
      <c r="B91" s="54"/>
      <c r="C91" s="2"/>
      <c r="D91" s="706" t="s">
        <v>511</v>
      </c>
      <c r="E91" s="706"/>
      <c r="F91" s="329">
        <f t="shared" si="104"/>
        <v>0</v>
      </c>
      <c r="G91" s="519">
        <f t="shared" si="105"/>
        <v>0</v>
      </c>
      <c r="H91" s="519">
        <f t="shared" si="106"/>
        <v>0</v>
      </c>
      <c r="I91" s="582">
        <f t="shared" si="107"/>
        <v>0</v>
      </c>
      <c r="J91" s="434">
        <f t="shared" si="108"/>
        <v>0</v>
      </c>
      <c r="K91" s="434">
        <f t="shared" si="108"/>
        <v>0</v>
      </c>
      <c r="L91" s="434">
        <f t="shared" si="108"/>
        <v>0</v>
      </c>
      <c r="M91" s="471">
        <f t="shared" si="109"/>
        <v>0</v>
      </c>
      <c r="N91" s="151"/>
      <c r="O91" s="159">
        <f t="shared" si="83"/>
        <v>0</v>
      </c>
      <c r="P91" s="73"/>
      <c r="Q91" s="1"/>
      <c r="R91" s="1"/>
      <c r="S91" s="1"/>
      <c r="T91" s="1"/>
      <c r="U91" s="79"/>
      <c r="V91" s="404">
        <f t="shared" si="84"/>
        <v>0</v>
      </c>
      <c r="W91" s="367"/>
      <c r="X91" s="1"/>
      <c r="Y91" s="79"/>
      <c r="Z91" s="79"/>
      <c r="AA91" s="79"/>
      <c r="AB91" s="44"/>
      <c r="AD91" s="168"/>
    </row>
    <row r="92" spans="1:30" hidden="1" x14ac:dyDescent="0.25">
      <c r="B92" s="54"/>
      <c r="C92" s="2"/>
      <c r="D92" s="705" t="s">
        <v>805</v>
      </c>
      <c r="E92" s="705"/>
      <c r="F92" s="326">
        <f t="shared" si="104"/>
        <v>0</v>
      </c>
      <c r="G92" s="516">
        <f t="shared" si="105"/>
        <v>0</v>
      </c>
      <c r="H92" s="516">
        <f t="shared" si="106"/>
        <v>0</v>
      </c>
      <c r="I92" s="579">
        <f t="shared" si="107"/>
        <v>0</v>
      </c>
      <c r="J92" s="431">
        <f t="shared" si="108"/>
        <v>0</v>
      </c>
      <c r="K92" s="431">
        <f t="shared" si="108"/>
        <v>0</v>
      </c>
      <c r="L92" s="431">
        <f t="shared" si="108"/>
        <v>0</v>
      </c>
      <c r="M92" s="468">
        <f t="shared" si="109"/>
        <v>0</v>
      </c>
      <c r="N92" s="141"/>
      <c r="O92" s="159">
        <f t="shared" si="83"/>
        <v>0</v>
      </c>
      <c r="P92" s="73"/>
      <c r="Q92" s="1"/>
      <c r="R92" s="1"/>
      <c r="S92" s="1"/>
      <c r="T92" s="1"/>
      <c r="U92" s="79"/>
      <c r="V92" s="404">
        <f t="shared" si="84"/>
        <v>0</v>
      </c>
      <c r="W92" s="367"/>
      <c r="X92" s="1"/>
      <c r="Y92" s="79"/>
      <c r="Z92" s="79"/>
      <c r="AA92" s="79"/>
      <c r="AB92" s="44"/>
      <c r="AD92" s="168"/>
    </row>
    <row r="93" spans="1:30" ht="25.5" hidden="1" customHeight="1" x14ac:dyDescent="0.25">
      <c r="B93" s="54"/>
      <c r="C93" s="2"/>
      <c r="D93" s="706" t="s">
        <v>512</v>
      </c>
      <c r="E93" s="706"/>
      <c r="F93" s="329">
        <f t="shared" si="104"/>
        <v>0</v>
      </c>
      <c r="G93" s="519">
        <f t="shared" si="105"/>
        <v>0</v>
      </c>
      <c r="H93" s="519">
        <f t="shared" si="106"/>
        <v>0</v>
      </c>
      <c r="I93" s="582">
        <f t="shared" si="107"/>
        <v>0</v>
      </c>
      <c r="J93" s="434">
        <f t="shared" si="108"/>
        <v>0</v>
      </c>
      <c r="K93" s="434">
        <f t="shared" si="108"/>
        <v>0</v>
      </c>
      <c r="L93" s="434">
        <f t="shared" si="108"/>
        <v>0</v>
      </c>
      <c r="M93" s="471">
        <f t="shared" si="109"/>
        <v>0</v>
      </c>
      <c r="N93" s="151"/>
      <c r="O93" s="159">
        <f t="shared" si="83"/>
        <v>0</v>
      </c>
      <c r="P93" s="73"/>
      <c r="Q93" s="1"/>
      <c r="R93" s="1"/>
      <c r="S93" s="1"/>
      <c r="T93" s="1"/>
      <c r="U93" s="79"/>
      <c r="V93" s="404">
        <f t="shared" si="84"/>
        <v>0</v>
      </c>
      <c r="W93" s="367"/>
      <c r="X93" s="1"/>
      <c r="Y93" s="79"/>
      <c r="Z93" s="79"/>
      <c r="AA93" s="79"/>
      <c r="AB93" s="44"/>
      <c r="AD93" s="168"/>
    </row>
    <row r="94" spans="1:30" ht="25.5" hidden="1" customHeight="1" x14ac:dyDescent="0.25">
      <c r="B94" s="54"/>
      <c r="C94" s="2"/>
      <c r="D94" s="706" t="s">
        <v>513</v>
      </c>
      <c r="E94" s="706"/>
      <c r="F94" s="329">
        <f t="shared" si="104"/>
        <v>0</v>
      </c>
      <c r="G94" s="519">
        <f t="shared" si="105"/>
        <v>0</v>
      </c>
      <c r="H94" s="519">
        <f t="shared" si="106"/>
        <v>0</v>
      </c>
      <c r="I94" s="582">
        <f t="shared" si="107"/>
        <v>0</v>
      </c>
      <c r="J94" s="434">
        <f t="shared" si="108"/>
        <v>0</v>
      </c>
      <c r="K94" s="434">
        <f t="shared" si="108"/>
        <v>0</v>
      </c>
      <c r="L94" s="434">
        <f t="shared" si="108"/>
        <v>0</v>
      </c>
      <c r="M94" s="471">
        <f t="shared" si="109"/>
        <v>0</v>
      </c>
      <c r="N94" s="151"/>
      <c r="O94" s="159">
        <f t="shared" si="83"/>
        <v>0</v>
      </c>
      <c r="P94" s="73"/>
      <c r="Q94" s="1"/>
      <c r="R94" s="1"/>
      <c r="S94" s="1"/>
      <c r="T94" s="1"/>
      <c r="U94" s="79"/>
      <c r="V94" s="404">
        <f t="shared" si="84"/>
        <v>0</v>
      </c>
      <c r="W94" s="367"/>
      <c r="X94" s="1"/>
      <c r="Y94" s="79"/>
      <c r="Z94" s="79"/>
      <c r="AA94" s="79"/>
      <c r="AB94" s="44"/>
      <c r="AD94" s="168"/>
    </row>
    <row r="95" spans="1:30" s="41" customFormat="1" ht="15" hidden="1" customHeight="1" x14ac:dyDescent="0.25">
      <c r="A95" s="125" t="s">
        <v>230</v>
      </c>
      <c r="B95" s="106" t="s">
        <v>663</v>
      </c>
      <c r="C95" s="792" t="s">
        <v>806</v>
      </c>
      <c r="D95" s="793"/>
      <c r="E95" s="793"/>
      <c r="F95" s="328">
        <f t="shared" ref="F95:M95" si="110">F96+F97+F98+F99+F100+F101+F102+F103+F104+F105</f>
        <v>0</v>
      </c>
      <c r="G95" s="518">
        <f t="shared" si="110"/>
        <v>0</v>
      </c>
      <c r="H95" s="518">
        <f t="shared" si="110"/>
        <v>0</v>
      </c>
      <c r="I95" s="581">
        <f t="shared" si="110"/>
        <v>0</v>
      </c>
      <c r="J95" s="433">
        <f t="shared" ref="J95" si="111">J96+J97+J98+J99+J100+J101+J102+J103+J104+J105</f>
        <v>0</v>
      </c>
      <c r="K95" s="433">
        <f t="shared" si="110"/>
        <v>0</v>
      </c>
      <c r="L95" s="433">
        <f t="shared" ref="L95" si="112">L96+L97+L98+L99+L100+L101+L102+L103+L104+L105</f>
        <v>0</v>
      </c>
      <c r="M95" s="470">
        <f t="shared" si="110"/>
        <v>0</v>
      </c>
      <c r="N95" s="150">
        <f t="shared" ref="N95:AB95" si="113">N96+N97+N98+N99+N100+N101+N102+N103+N104+N105</f>
        <v>0</v>
      </c>
      <c r="O95" s="162">
        <f t="shared" si="83"/>
        <v>0</v>
      </c>
      <c r="P95" s="108">
        <f t="shared" si="113"/>
        <v>0</v>
      </c>
      <c r="Q95" s="109">
        <f t="shared" si="113"/>
        <v>0</v>
      </c>
      <c r="R95" s="109">
        <f t="shared" si="113"/>
        <v>0</v>
      </c>
      <c r="S95" s="109">
        <f t="shared" si="113"/>
        <v>0</v>
      </c>
      <c r="T95" s="109">
        <f t="shared" si="113"/>
        <v>0</v>
      </c>
      <c r="U95" s="112">
        <f t="shared" si="113"/>
        <v>0</v>
      </c>
      <c r="V95" s="406">
        <f t="shared" si="84"/>
        <v>0</v>
      </c>
      <c r="W95" s="369">
        <f t="shared" si="113"/>
        <v>0</v>
      </c>
      <c r="X95" s="109">
        <f t="shared" si="113"/>
        <v>0</v>
      </c>
      <c r="Y95" s="112">
        <f t="shared" si="113"/>
        <v>0</v>
      </c>
      <c r="Z95" s="112">
        <f t="shared" si="113"/>
        <v>0</v>
      </c>
      <c r="AA95" s="112">
        <f t="shared" si="113"/>
        <v>0</v>
      </c>
      <c r="AB95" s="113">
        <f t="shared" si="113"/>
        <v>0</v>
      </c>
      <c r="AD95" s="168"/>
    </row>
    <row r="96" spans="1:30" hidden="1" x14ac:dyDescent="0.25">
      <c r="B96" s="54"/>
      <c r="C96" s="2"/>
      <c r="D96" s="705" t="s">
        <v>369</v>
      </c>
      <c r="E96" s="705"/>
      <c r="F96" s="326">
        <f t="shared" ref="F96:F105" si="114">SUM(O96:AA96)</f>
        <v>0</v>
      </c>
      <c r="G96" s="516">
        <f t="shared" ref="G96:G105" si="115">SUM(O96:AA96)</f>
        <v>0</v>
      </c>
      <c r="H96" s="516">
        <f t="shared" ref="H96:H105" si="116">SUM(O96:AA96)</f>
        <v>0</v>
      </c>
      <c r="I96" s="579">
        <f t="shared" ref="I96:I105" si="117">SUM(O96:AA96)</f>
        <v>0</v>
      </c>
      <c r="J96" s="431">
        <f t="shared" ref="J96:L105" si="118">SUM(O96:AA96)</f>
        <v>0</v>
      </c>
      <c r="K96" s="431">
        <f t="shared" si="118"/>
        <v>0</v>
      </c>
      <c r="L96" s="431">
        <f t="shared" si="118"/>
        <v>0</v>
      </c>
      <c r="M96" s="468">
        <f t="shared" ref="M96:M105" si="119">SUM(P96:AB96)</f>
        <v>0</v>
      </c>
      <c r="N96" s="141"/>
      <c r="O96" s="159">
        <f t="shared" si="83"/>
        <v>0</v>
      </c>
      <c r="P96" s="73"/>
      <c r="Q96" s="1"/>
      <c r="R96" s="1"/>
      <c r="S96" s="1"/>
      <c r="T96" s="1"/>
      <c r="U96" s="79"/>
      <c r="V96" s="404">
        <f t="shared" si="84"/>
        <v>0</v>
      </c>
      <c r="W96" s="367"/>
      <c r="X96" s="1"/>
      <c r="Y96" s="79"/>
      <c r="Z96" s="79"/>
      <c r="AA96" s="79"/>
      <c r="AB96" s="44"/>
      <c r="AD96" s="168"/>
    </row>
    <row r="97" spans="1:30" hidden="1" x14ac:dyDescent="0.25">
      <c r="B97" s="54"/>
      <c r="C97" s="2"/>
      <c r="D97" s="705" t="s">
        <v>514</v>
      </c>
      <c r="E97" s="705"/>
      <c r="F97" s="326">
        <f t="shared" si="114"/>
        <v>0</v>
      </c>
      <c r="G97" s="516">
        <f t="shared" si="115"/>
        <v>0</v>
      </c>
      <c r="H97" s="516">
        <f t="shared" si="116"/>
        <v>0</v>
      </c>
      <c r="I97" s="579">
        <f t="shared" si="117"/>
        <v>0</v>
      </c>
      <c r="J97" s="431">
        <f t="shared" si="118"/>
        <v>0</v>
      </c>
      <c r="K97" s="431">
        <f t="shared" si="118"/>
        <v>0</v>
      </c>
      <c r="L97" s="431">
        <f t="shared" si="118"/>
        <v>0</v>
      </c>
      <c r="M97" s="468">
        <f t="shared" si="119"/>
        <v>0</v>
      </c>
      <c r="N97" s="141"/>
      <c r="O97" s="159">
        <f t="shared" si="83"/>
        <v>0</v>
      </c>
      <c r="P97" s="73"/>
      <c r="Q97" s="1"/>
      <c r="R97" s="1"/>
      <c r="S97" s="1"/>
      <c r="T97" s="1"/>
      <c r="U97" s="79"/>
      <c r="V97" s="404">
        <f t="shared" si="84"/>
        <v>0</v>
      </c>
      <c r="W97" s="367"/>
      <c r="X97" s="1"/>
      <c r="Y97" s="79"/>
      <c r="Z97" s="79"/>
      <c r="AA97" s="79"/>
      <c r="AB97" s="44"/>
      <c r="AD97" s="168"/>
    </row>
    <row r="98" spans="1:30" hidden="1" x14ac:dyDescent="0.25">
      <c r="B98" s="54"/>
      <c r="C98" s="2"/>
      <c r="D98" s="705" t="s">
        <v>516</v>
      </c>
      <c r="E98" s="705"/>
      <c r="F98" s="326">
        <f t="shared" si="114"/>
        <v>0</v>
      </c>
      <c r="G98" s="516">
        <f t="shared" si="115"/>
        <v>0</v>
      </c>
      <c r="H98" s="516">
        <f t="shared" si="116"/>
        <v>0</v>
      </c>
      <c r="I98" s="579">
        <f t="shared" si="117"/>
        <v>0</v>
      </c>
      <c r="J98" s="431">
        <f t="shared" si="118"/>
        <v>0</v>
      </c>
      <c r="K98" s="431">
        <f t="shared" si="118"/>
        <v>0</v>
      </c>
      <c r="L98" s="431">
        <f t="shared" si="118"/>
        <v>0</v>
      </c>
      <c r="M98" s="468">
        <f t="shared" si="119"/>
        <v>0</v>
      </c>
      <c r="N98" s="141"/>
      <c r="O98" s="159">
        <f t="shared" si="83"/>
        <v>0</v>
      </c>
      <c r="P98" s="73"/>
      <c r="Q98" s="1"/>
      <c r="R98" s="1"/>
      <c r="S98" s="1"/>
      <c r="T98" s="1"/>
      <c r="U98" s="79"/>
      <c r="V98" s="404">
        <f t="shared" si="84"/>
        <v>0</v>
      </c>
      <c r="W98" s="367"/>
      <c r="X98" s="1"/>
      <c r="Y98" s="79"/>
      <c r="Z98" s="79"/>
      <c r="AA98" s="79"/>
      <c r="AB98" s="44"/>
      <c r="AD98" s="168"/>
    </row>
    <row r="99" spans="1:30" hidden="1" x14ac:dyDescent="0.25">
      <c r="B99" s="54"/>
      <c r="C99" s="2"/>
      <c r="D99" s="705" t="s">
        <v>808</v>
      </c>
      <c r="E99" s="705"/>
      <c r="F99" s="326">
        <f t="shared" si="114"/>
        <v>0</v>
      </c>
      <c r="G99" s="516">
        <f t="shared" si="115"/>
        <v>0</v>
      </c>
      <c r="H99" s="516">
        <f t="shared" si="116"/>
        <v>0</v>
      </c>
      <c r="I99" s="579">
        <f t="shared" si="117"/>
        <v>0</v>
      </c>
      <c r="J99" s="431">
        <f t="shared" si="118"/>
        <v>0</v>
      </c>
      <c r="K99" s="431">
        <f t="shared" si="118"/>
        <v>0</v>
      </c>
      <c r="L99" s="431">
        <f t="shared" si="118"/>
        <v>0</v>
      </c>
      <c r="M99" s="468">
        <f t="shared" si="119"/>
        <v>0</v>
      </c>
      <c r="N99" s="141"/>
      <c r="O99" s="159">
        <f t="shared" si="83"/>
        <v>0</v>
      </c>
      <c r="P99" s="73"/>
      <c r="Q99" s="1"/>
      <c r="R99" s="1"/>
      <c r="S99" s="1"/>
      <c r="T99" s="1"/>
      <c r="U99" s="79"/>
      <c r="V99" s="404">
        <f t="shared" si="84"/>
        <v>0</v>
      </c>
      <c r="W99" s="367"/>
      <c r="X99" s="1"/>
      <c r="Y99" s="79"/>
      <c r="Z99" s="79"/>
      <c r="AA99" s="79"/>
      <c r="AB99" s="44"/>
      <c r="AD99" s="168"/>
    </row>
    <row r="100" spans="1:30" hidden="1" x14ac:dyDescent="0.25">
      <c r="B100" s="54"/>
      <c r="C100" s="2"/>
      <c r="D100" s="705" t="s">
        <v>521</v>
      </c>
      <c r="E100" s="705"/>
      <c r="F100" s="326">
        <f t="shared" si="114"/>
        <v>0</v>
      </c>
      <c r="G100" s="516">
        <f t="shared" si="115"/>
        <v>0</v>
      </c>
      <c r="H100" s="516">
        <f t="shared" si="116"/>
        <v>0</v>
      </c>
      <c r="I100" s="579">
        <f t="shared" si="117"/>
        <v>0</v>
      </c>
      <c r="J100" s="431">
        <f t="shared" si="118"/>
        <v>0</v>
      </c>
      <c r="K100" s="431">
        <f t="shared" si="118"/>
        <v>0</v>
      </c>
      <c r="L100" s="431">
        <f t="shared" si="118"/>
        <v>0</v>
      </c>
      <c r="M100" s="468">
        <f t="shared" si="119"/>
        <v>0</v>
      </c>
      <c r="N100" s="141"/>
      <c r="O100" s="159">
        <f t="shared" si="83"/>
        <v>0</v>
      </c>
      <c r="P100" s="73"/>
      <c r="Q100" s="1"/>
      <c r="R100" s="1"/>
      <c r="S100" s="1"/>
      <c r="T100" s="1"/>
      <c r="U100" s="79"/>
      <c r="V100" s="404">
        <f t="shared" si="84"/>
        <v>0</v>
      </c>
      <c r="W100" s="367"/>
      <c r="X100" s="1"/>
      <c r="Y100" s="79"/>
      <c r="Z100" s="79"/>
      <c r="AA100" s="79"/>
      <c r="AB100" s="44"/>
      <c r="AD100" s="168"/>
    </row>
    <row r="101" spans="1:30" hidden="1" x14ac:dyDescent="0.25">
      <c r="B101" s="54"/>
      <c r="C101" s="2"/>
      <c r="D101" s="705" t="s">
        <v>519</v>
      </c>
      <c r="E101" s="705"/>
      <c r="F101" s="326">
        <f t="shared" si="114"/>
        <v>0</v>
      </c>
      <c r="G101" s="516">
        <f t="shared" si="115"/>
        <v>0</v>
      </c>
      <c r="H101" s="516">
        <f t="shared" si="116"/>
        <v>0</v>
      </c>
      <c r="I101" s="579">
        <f t="shared" si="117"/>
        <v>0</v>
      </c>
      <c r="J101" s="431">
        <f t="shared" si="118"/>
        <v>0</v>
      </c>
      <c r="K101" s="431">
        <f t="shared" si="118"/>
        <v>0</v>
      </c>
      <c r="L101" s="431">
        <f t="shared" si="118"/>
        <v>0</v>
      </c>
      <c r="M101" s="468">
        <f t="shared" si="119"/>
        <v>0</v>
      </c>
      <c r="N101" s="141"/>
      <c r="O101" s="159">
        <f t="shared" si="83"/>
        <v>0</v>
      </c>
      <c r="P101" s="73"/>
      <c r="Q101" s="1"/>
      <c r="R101" s="1"/>
      <c r="S101" s="1"/>
      <c r="T101" s="1"/>
      <c r="U101" s="79"/>
      <c r="V101" s="404">
        <f t="shared" si="84"/>
        <v>0</v>
      </c>
      <c r="W101" s="367"/>
      <c r="X101" s="1"/>
      <c r="Y101" s="79"/>
      <c r="Z101" s="79"/>
      <c r="AA101" s="79"/>
      <c r="AB101" s="44"/>
      <c r="AD101" s="168"/>
    </row>
    <row r="102" spans="1:30" ht="25.5" hidden="1" customHeight="1" x14ac:dyDescent="0.25">
      <c r="B102" s="54"/>
      <c r="C102" s="2"/>
      <c r="D102" s="706" t="s">
        <v>523</v>
      </c>
      <c r="E102" s="706"/>
      <c r="F102" s="329">
        <f t="shared" si="114"/>
        <v>0</v>
      </c>
      <c r="G102" s="519">
        <f t="shared" si="115"/>
        <v>0</v>
      </c>
      <c r="H102" s="519">
        <f t="shared" si="116"/>
        <v>0</v>
      </c>
      <c r="I102" s="582">
        <f t="shared" si="117"/>
        <v>0</v>
      </c>
      <c r="J102" s="434">
        <f t="shared" si="118"/>
        <v>0</v>
      </c>
      <c r="K102" s="434">
        <f t="shared" si="118"/>
        <v>0</v>
      </c>
      <c r="L102" s="434">
        <f t="shared" si="118"/>
        <v>0</v>
      </c>
      <c r="M102" s="471">
        <f t="shared" si="119"/>
        <v>0</v>
      </c>
      <c r="N102" s="151"/>
      <c r="O102" s="159">
        <f t="shared" si="83"/>
        <v>0</v>
      </c>
      <c r="P102" s="73"/>
      <c r="Q102" s="1"/>
      <c r="R102" s="1"/>
      <c r="S102" s="1"/>
      <c r="T102" s="1"/>
      <c r="U102" s="79"/>
      <c r="V102" s="404">
        <f t="shared" si="84"/>
        <v>0</v>
      </c>
      <c r="W102" s="367"/>
      <c r="X102" s="1"/>
      <c r="Y102" s="79"/>
      <c r="Z102" s="79"/>
      <c r="AA102" s="79"/>
      <c r="AB102" s="44"/>
      <c r="AD102" s="168"/>
    </row>
    <row r="103" spans="1:30" hidden="1" x14ac:dyDescent="0.25">
      <c r="B103" s="54"/>
      <c r="C103" s="2"/>
      <c r="D103" s="705" t="s">
        <v>807</v>
      </c>
      <c r="E103" s="705"/>
      <c r="F103" s="326">
        <f t="shared" si="114"/>
        <v>0</v>
      </c>
      <c r="G103" s="516">
        <f t="shared" si="115"/>
        <v>0</v>
      </c>
      <c r="H103" s="516">
        <f t="shared" si="116"/>
        <v>0</v>
      </c>
      <c r="I103" s="579">
        <f t="shared" si="117"/>
        <v>0</v>
      </c>
      <c r="J103" s="431">
        <f t="shared" si="118"/>
        <v>0</v>
      </c>
      <c r="K103" s="431">
        <f t="shared" si="118"/>
        <v>0</v>
      </c>
      <c r="L103" s="431">
        <f t="shared" si="118"/>
        <v>0</v>
      </c>
      <c r="M103" s="468">
        <f t="shared" si="119"/>
        <v>0</v>
      </c>
      <c r="N103" s="141"/>
      <c r="O103" s="159">
        <f t="shared" si="83"/>
        <v>0</v>
      </c>
      <c r="P103" s="73"/>
      <c r="Q103" s="1"/>
      <c r="R103" s="1"/>
      <c r="S103" s="1"/>
      <c r="T103" s="1"/>
      <c r="U103" s="79"/>
      <c r="V103" s="404">
        <f t="shared" si="84"/>
        <v>0</v>
      </c>
      <c r="W103" s="367"/>
      <c r="X103" s="1"/>
      <c r="Y103" s="79"/>
      <c r="Z103" s="79"/>
      <c r="AA103" s="79"/>
      <c r="AB103" s="44"/>
      <c r="AD103" s="168"/>
    </row>
    <row r="104" spans="1:30" ht="25.5" hidden="1" customHeight="1" x14ac:dyDescent="0.25">
      <c r="B104" s="54"/>
      <c r="C104" s="2"/>
      <c r="D104" s="706" t="s">
        <v>526</v>
      </c>
      <c r="E104" s="706"/>
      <c r="F104" s="329">
        <f t="shared" si="114"/>
        <v>0</v>
      </c>
      <c r="G104" s="519">
        <f t="shared" si="115"/>
        <v>0</v>
      </c>
      <c r="H104" s="519">
        <f t="shared" si="116"/>
        <v>0</v>
      </c>
      <c r="I104" s="582">
        <f t="shared" si="117"/>
        <v>0</v>
      </c>
      <c r="J104" s="434">
        <f t="shared" si="118"/>
        <v>0</v>
      </c>
      <c r="K104" s="434">
        <f t="shared" si="118"/>
        <v>0</v>
      </c>
      <c r="L104" s="434">
        <f t="shared" si="118"/>
        <v>0</v>
      </c>
      <c r="M104" s="471">
        <f t="shared" si="119"/>
        <v>0</v>
      </c>
      <c r="N104" s="151"/>
      <c r="O104" s="159">
        <f t="shared" si="83"/>
        <v>0</v>
      </c>
      <c r="P104" s="73"/>
      <c r="Q104" s="1"/>
      <c r="R104" s="1"/>
      <c r="S104" s="1"/>
      <c r="T104" s="1"/>
      <c r="U104" s="79"/>
      <c r="V104" s="404">
        <f t="shared" si="84"/>
        <v>0</v>
      </c>
      <c r="W104" s="367"/>
      <c r="X104" s="1"/>
      <c r="Y104" s="79"/>
      <c r="Z104" s="79"/>
      <c r="AA104" s="79"/>
      <c r="AB104" s="44"/>
      <c r="AD104" s="168"/>
    </row>
    <row r="105" spans="1:30" ht="25.5" hidden="1" customHeight="1" x14ac:dyDescent="0.25">
      <c r="B105" s="54"/>
      <c r="C105" s="2"/>
      <c r="D105" s="706" t="s">
        <v>528</v>
      </c>
      <c r="E105" s="706"/>
      <c r="F105" s="329">
        <f t="shared" si="114"/>
        <v>0</v>
      </c>
      <c r="G105" s="519">
        <f t="shared" si="115"/>
        <v>0</v>
      </c>
      <c r="H105" s="519">
        <f t="shared" si="116"/>
        <v>0</v>
      </c>
      <c r="I105" s="582">
        <f t="shared" si="117"/>
        <v>0</v>
      </c>
      <c r="J105" s="434">
        <f t="shared" si="118"/>
        <v>0</v>
      </c>
      <c r="K105" s="434">
        <f t="shared" si="118"/>
        <v>0</v>
      </c>
      <c r="L105" s="434">
        <f t="shared" si="118"/>
        <v>0</v>
      </c>
      <c r="M105" s="471">
        <f t="shared" si="119"/>
        <v>0</v>
      </c>
      <c r="N105" s="151"/>
      <c r="O105" s="159">
        <f t="shared" si="83"/>
        <v>0</v>
      </c>
      <c r="P105" s="73"/>
      <c r="Q105" s="1"/>
      <c r="R105" s="1"/>
      <c r="S105" s="1"/>
      <c r="T105" s="1"/>
      <c r="U105" s="79"/>
      <c r="V105" s="404">
        <f t="shared" si="84"/>
        <v>0</v>
      </c>
      <c r="W105" s="367"/>
      <c r="X105" s="1"/>
      <c r="Y105" s="79"/>
      <c r="Z105" s="79"/>
      <c r="AA105" s="79"/>
      <c r="AB105" s="44"/>
      <c r="AD105" s="168"/>
    </row>
    <row r="106" spans="1:30" s="41" customFormat="1" hidden="1" x14ac:dyDescent="0.25">
      <c r="A106" s="125" t="s">
        <v>231</v>
      </c>
      <c r="B106" s="106" t="s">
        <v>664</v>
      </c>
      <c r="C106" s="730" t="s">
        <v>232</v>
      </c>
      <c r="D106" s="731"/>
      <c r="E106" s="731"/>
      <c r="F106" s="330">
        <f t="shared" ref="F106:M106" si="120">F107+F108+F109+F110+F111+F112+F113+F114+F115+F116</f>
        <v>0</v>
      </c>
      <c r="G106" s="520">
        <f t="shared" si="120"/>
        <v>0</v>
      </c>
      <c r="H106" s="520">
        <f t="shared" si="120"/>
        <v>0</v>
      </c>
      <c r="I106" s="583">
        <f t="shared" si="120"/>
        <v>0</v>
      </c>
      <c r="J106" s="435">
        <f t="shared" ref="J106" si="121">J107+J108+J109+J110+J111+J112+J113+J114+J115+J116</f>
        <v>0</v>
      </c>
      <c r="K106" s="435">
        <f t="shared" si="120"/>
        <v>0</v>
      </c>
      <c r="L106" s="435">
        <f t="shared" ref="L106" si="122">L107+L108+L109+L110+L111+L112+L113+L114+L115+L116</f>
        <v>0</v>
      </c>
      <c r="M106" s="472">
        <f t="shared" si="120"/>
        <v>0</v>
      </c>
      <c r="N106" s="152">
        <f t="shared" ref="N106:AB106" si="123">N107+N108+N109+N110+N111+N112+N113+N114+N115+N116</f>
        <v>0</v>
      </c>
      <c r="O106" s="162">
        <f t="shared" si="83"/>
        <v>0</v>
      </c>
      <c r="P106" s="108">
        <f t="shared" si="123"/>
        <v>0</v>
      </c>
      <c r="Q106" s="109">
        <f t="shared" si="123"/>
        <v>0</v>
      </c>
      <c r="R106" s="109">
        <f t="shared" si="123"/>
        <v>0</v>
      </c>
      <c r="S106" s="109">
        <f t="shared" si="123"/>
        <v>0</v>
      </c>
      <c r="T106" s="109">
        <f t="shared" si="123"/>
        <v>0</v>
      </c>
      <c r="U106" s="112">
        <f t="shared" si="123"/>
        <v>0</v>
      </c>
      <c r="V106" s="406">
        <f t="shared" si="84"/>
        <v>0</v>
      </c>
      <c r="W106" s="369">
        <f t="shared" si="123"/>
        <v>0</v>
      </c>
      <c r="X106" s="109">
        <f t="shared" si="123"/>
        <v>0</v>
      </c>
      <c r="Y106" s="112">
        <f t="shared" si="123"/>
        <v>0</v>
      </c>
      <c r="Z106" s="112">
        <f t="shared" si="123"/>
        <v>0</v>
      </c>
      <c r="AA106" s="112">
        <f t="shared" si="123"/>
        <v>0</v>
      </c>
      <c r="AB106" s="113">
        <f t="shared" si="123"/>
        <v>0</v>
      </c>
      <c r="AD106" s="168"/>
    </row>
    <row r="107" spans="1:30" hidden="1" x14ac:dyDescent="0.25">
      <c r="B107" s="54"/>
      <c r="C107" s="2"/>
      <c r="D107" s="705" t="s">
        <v>368</v>
      </c>
      <c r="E107" s="705"/>
      <c r="F107" s="326">
        <f t="shared" ref="F107:F116" si="124">SUM(O107:AA107)</f>
        <v>0</v>
      </c>
      <c r="G107" s="516">
        <f t="shared" ref="G107:G116" si="125">SUM(O107:AA107)</f>
        <v>0</v>
      </c>
      <c r="H107" s="516">
        <f t="shared" ref="H107:H116" si="126">SUM(O107:AA107)</f>
        <v>0</v>
      </c>
      <c r="I107" s="579">
        <f t="shared" ref="I107:I116" si="127">SUM(O107:AA107)</f>
        <v>0</v>
      </c>
      <c r="J107" s="431">
        <f t="shared" ref="J107:L116" si="128">SUM(O107:AA107)</f>
        <v>0</v>
      </c>
      <c r="K107" s="431">
        <f t="shared" si="128"/>
        <v>0</v>
      </c>
      <c r="L107" s="431">
        <f t="shared" si="128"/>
        <v>0</v>
      </c>
      <c r="M107" s="468">
        <f t="shared" ref="M107:M116" si="129">SUM(P107:AB107)</f>
        <v>0</v>
      </c>
      <c r="N107" s="141"/>
      <c r="O107" s="159">
        <f t="shared" si="83"/>
        <v>0</v>
      </c>
      <c r="P107" s="73"/>
      <c r="Q107" s="1"/>
      <c r="R107" s="1"/>
      <c r="S107" s="1"/>
      <c r="T107" s="1"/>
      <c r="U107" s="79"/>
      <c r="V107" s="404">
        <f t="shared" si="84"/>
        <v>0</v>
      </c>
      <c r="W107" s="367"/>
      <c r="X107" s="1"/>
      <c r="Y107" s="79"/>
      <c r="Z107" s="79"/>
      <c r="AA107" s="79"/>
      <c r="AB107" s="44"/>
      <c r="AD107" s="168"/>
    </row>
    <row r="108" spans="1:30" hidden="1" x14ac:dyDescent="0.25">
      <c r="B108" s="54"/>
      <c r="C108" s="2"/>
      <c r="D108" s="705" t="s">
        <v>515</v>
      </c>
      <c r="E108" s="705"/>
      <c r="F108" s="326">
        <f t="shared" si="124"/>
        <v>0</v>
      </c>
      <c r="G108" s="516">
        <f t="shared" si="125"/>
        <v>0</v>
      </c>
      <c r="H108" s="516">
        <f t="shared" si="126"/>
        <v>0</v>
      </c>
      <c r="I108" s="579">
        <f t="shared" si="127"/>
        <v>0</v>
      </c>
      <c r="J108" s="431">
        <f t="shared" si="128"/>
        <v>0</v>
      </c>
      <c r="K108" s="431">
        <f t="shared" si="128"/>
        <v>0</v>
      </c>
      <c r="L108" s="431">
        <f t="shared" si="128"/>
        <v>0</v>
      </c>
      <c r="M108" s="468">
        <f t="shared" si="129"/>
        <v>0</v>
      </c>
      <c r="N108" s="141"/>
      <c r="O108" s="159">
        <f t="shared" si="83"/>
        <v>0</v>
      </c>
      <c r="P108" s="73"/>
      <c r="Q108" s="1"/>
      <c r="R108" s="1"/>
      <c r="S108" s="1"/>
      <c r="T108" s="1"/>
      <c r="U108" s="79"/>
      <c r="V108" s="404">
        <f t="shared" si="84"/>
        <v>0</v>
      </c>
      <c r="W108" s="367"/>
      <c r="X108" s="1"/>
      <c r="Y108" s="79"/>
      <c r="Z108" s="79"/>
      <c r="AA108" s="79"/>
      <c r="AB108" s="44"/>
      <c r="AD108" s="168"/>
    </row>
    <row r="109" spans="1:30" hidden="1" x14ac:dyDescent="0.25">
      <c r="B109" s="54"/>
      <c r="C109" s="2"/>
      <c r="D109" s="705" t="s">
        <v>517</v>
      </c>
      <c r="E109" s="705"/>
      <c r="F109" s="326">
        <f t="shared" si="124"/>
        <v>0</v>
      </c>
      <c r="G109" s="516">
        <f t="shared" si="125"/>
        <v>0</v>
      </c>
      <c r="H109" s="516">
        <f t="shared" si="126"/>
        <v>0</v>
      </c>
      <c r="I109" s="579">
        <f t="shared" si="127"/>
        <v>0</v>
      </c>
      <c r="J109" s="431">
        <f t="shared" si="128"/>
        <v>0</v>
      </c>
      <c r="K109" s="431">
        <f t="shared" si="128"/>
        <v>0</v>
      </c>
      <c r="L109" s="431">
        <f t="shared" si="128"/>
        <v>0</v>
      </c>
      <c r="M109" s="468">
        <f t="shared" si="129"/>
        <v>0</v>
      </c>
      <c r="N109" s="141"/>
      <c r="O109" s="159">
        <f t="shared" si="83"/>
        <v>0</v>
      </c>
      <c r="P109" s="73"/>
      <c r="Q109" s="1"/>
      <c r="R109" s="1"/>
      <c r="S109" s="1"/>
      <c r="T109" s="1"/>
      <c r="U109" s="79"/>
      <c r="V109" s="404">
        <f t="shared" si="84"/>
        <v>0</v>
      </c>
      <c r="W109" s="367"/>
      <c r="X109" s="1"/>
      <c r="Y109" s="79"/>
      <c r="Z109" s="79"/>
      <c r="AA109" s="79"/>
      <c r="AB109" s="44"/>
      <c r="AD109" s="168"/>
    </row>
    <row r="110" spans="1:30" hidden="1" x14ac:dyDescent="0.25">
      <c r="B110" s="54"/>
      <c r="C110" s="2"/>
      <c r="D110" s="705" t="s">
        <v>518</v>
      </c>
      <c r="E110" s="705"/>
      <c r="F110" s="326">
        <f t="shared" si="124"/>
        <v>0</v>
      </c>
      <c r="G110" s="516">
        <f t="shared" si="125"/>
        <v>0</v>
      </c>
      <c r="H110" s="516">
        <f t="shared" si="126"/>
        <v>0</v>
      </c>
      <c r="I110" s="579">
        <f t="shared" si="127"/>
        <v>0</v>
      </c>
      <c r="J110" s="431">
        <f t="shared" si="128"/>
        <v>0</v>
      </c>
      <c r="K110" s="431">
        <f t="shared" si="128"/>
        <v>0</v>
      </c>
      <c r="L110" s="431">
        <f t="shared" si="128"/>
        <v>0</v>
      </c>
      <c r="M110" s="468">
        <f t="shared" si="129"/>
        <v>0</v>
      </c>
      <c r="N110" s="141"/>
      <c r="O110" s="159">
        <f t="shared" si="83"/>
        <v>0</v>
      </c>
      <c r="P110" s="73"/>
      <c r="Q110" s="1"/>
      <c r="R110" s="1"/>
      <c r="S110" s="1"/>
      <c r="T110" s="1"/>
      <c r="U110" s="79"/>
      <c r="V110" s="404">
        <f t="shared" si="84"/>
        <v>0</v>
      </c>
      <c r="W110" s="367"/>
      <c r="X110" s="1"/>
      <c r="Y110" s="79"/>
      <c r="Z110" s="79"/>
      <c r="AA110" s="79"/>
      <c r="AB110" s="44"/>
      <c r="AD110" s="168"/>
    </row>
    <row r="111" spans="1:30" hidden="1" x14ac:dyDescent="0.25">
      <c r="B111" s="54"/>
      <c r="C111" s="2"/>
      <c r="D111" s="705" t="s">
        <v>522</v>
      </c>
      <c r="E111" s="705"/>
      <c r="F111" s="326">
        <f t="shared" si="124"/>
        <v>0</v>
      </c>
      <c r="G111" s="516">
        <f t="shared" si="125"/>
        <v>0</v>
      </c>
      <c r="H111" s="516">
        <f t="shared" si="126"/>
        <v>0</v>
      </c>
      <c r="I111" s="579">
        <f t="shared" si="127"/>
        <v>0</v>
      </c>
      <c r="J111" s="431">
        <f t="shared" si="128"/>
        <v>0</v>
      </c>
      <c r="K111" s="431">
        <f t="shared" si="128"/>
        <v>0</v>
      </c>
      <c r="L111" s="431">
        <f t="shared" si="128"/>
        <v>0</v>
      </c>
      <c r="M111" s="468">
        <f t="shared" si="129"/>
        <v>0</v>
      </c>
      <c r="N111" s="141"/>
      <c r="O111" s="159">
        <f t="shared" si="83"/>
        <v>0</v>
      </c>
      <c r="P111" s="73"/>
      <c r="Q111" s="1"/>
      <c r="R111" s="1"/>
      <c r="S111" s="1"/>
      <c r="T111" s="1"/>
      <c r="U111" s="79"/>
      <c r="V111" s="404">
        <f t="shared" si="84"/>
        <v>0</v>
      </c>
      <c r="W111" s="367"/>
      <c r="X111" s="1"/>
      <c r="Y111" s="79"/>
      <c r="Z111" s="79"/>
      <c r="AA111" s="79"/>
      <c r="AB111" s="44"/>
      <c r="AD111" s="168"/>
    </row>
    <row r="112" spans="1:30" hidden="1" x14ac:dyDescent="0.25">
      <c r="B112" s="54"/>
      <c r="C112" s="2"/>
      <c r="D112" s="705" t="s">
        <v>520</v>
      </c>
      <c r="E112" s="705"/>
      <c r="F112" s="326">
        <f t="shared" si="124"/>
        <v>0</v>
      </c>
      <c r="G112" s="516">
        <f t="shared" si="125"/>
        <v>0</v>
      </c>
      <c r="H112" s="516">
        <f t="shared" si="126"/>
        <v>0</v>
      </c>
      <c r="I112" s="579">
        <f t="shared" si="127"/>
        <v>0</v>
      </c>
      <c r="J112" s="431">
        <f t="shared" si="128"/>
        <v>0</v>
      </c>
      <c r="K112" s="431">
        <f t="shared" si="128"/>
        <v>0</v>
      </c>
      <c r="L112" s="431">
        <f t="shared" si="128"/>
        <v>0</v>
      </c>
      <c r="M112" s="468">
        <f t="shared" si="129"/>
        <v>0</v>
      </c>
      <c r="N112" s="141"/>
      <c r="O112" s="159">
        <f t="shared" si="83"/>
        <v>0</v>
      </c>
      <c r="P112" s="73"/>
      <c r="Q112" s="1"/>
      <c r="R112" s="1"/>
      <c r="S112" s="1"/>
      <c r="T112" s="1"/>
      <c r="U112" s="79"/>
      <c r="V112" s="404">
        <f t="shared" si="84"/>
        <v>0</v>
      </c>
      <c r="W112" s="367"/>
      <c r="X112" s="1"/>
      <c r="Y112" s="79"/>
      <c r="Z112" s="79"/>
      <c r="AA112" s="79"/>
      <c r="AB112" s="44"/>
      <c r="AD112" s="168"/>
    </row>
    <row r="113" spans="1:30" ht="25.5" hidden="1" customHeight="1" x14ac:dyDescent="0.25">
      <c r="B113" s="54"/>
      <c r="C113" s="2"/>
      <c r="D113" s="706" t="s">
        <v>524</v>
      </c>
      <c r="E113" s="706"/>
      <c r="F113" s="329">
        <f t="shared" si="124"/>
        <v>0</v>
      </c>
      <c r="G113" s="519">
        <f t="shared" si="125"/>
        <v>0</v>
      </c>
      <c r="H113" s="519">
        <f t="shared" si="126"/>
        <v>0</v>
      </c>
      <c r="I113" s="582">
        <f t="shared" si="127"/>
        <v>0</v>
      </c>
      <c r="J113" s="434">
        <f t="shared" si="128"/>
        <v>0</v>
      </c>
      <c r="K113" s="434">
        <f t="shared" si="128"/>
        <v>0</v>
      </c>
      <c r="L113" s="434">
        <f t="shared" si="128"/>
        <v>0</v>
      </c>
      <c r="M113" s="471">
        <f t="shared" si="129"/>
        <v>0</v>
      </c>
      <c r="N113" s="151"/>
      <c r="O113" s="159">
        <f t="shared" si="83"/>
        <v>0</v>
      </c>
      <c r="P113" s="73"/>
      <c r="Q113" s="1"/>
      <c r="R113" s="1"/>
      <c r="S113" s="1"/>
      <c r="T113" s="1"/>
      <c r="U113" s="79"/>
      <c r="V113" s="404">
        <f t="shared" si="84"/>
        <v>0</v>
      </c>
      <c r="W113" s="367"/>
      <c r="X113" s="1"/>
      <c r="Y113" s="79"/>
      <c r="Z113" s="79"/>
      <c r="AA113" s="79"/>
      <c r="AB113" s="44"/>
      <c r="AD113" s="168"/>
    </row>
    <row r="114" spans="1:30" hidden="1" x14ac:dyDescent="0.25">
      <c r="B114" s="54"/>
      <c r="C114" s="2"/>
      <c r="D114" s="705" t="s">
        <v>525</v>
      </c>
      <c r="E114" s="705"/>
      <c r="F114" s="326">
        <f t="shared" si="124"/>
        <v>0</v>
      </c>
      <c r="G114" s="516">
        <f t="shared" si="125"/>
        <v>0</v>
      </c>
      <c r="H114" s="516">
        <f t="shared" si="126"/>
        <v>0</v>
      </c>
      <c r="I114" s="579">
        <f t="shared" si="127"/>
        <v>0</v>
      </c>
      <c r="J114" s="431">
        <f t="shared" si="128"/>
        <v>0</v>
      </c>
      <c r="K114" s="431">
        <f t="shared" si="128"/>
        <v>0</v>
      </c>
      <c r="L114" s="431">
        <f t="shared" si="128"/>
        <v>0</v>
      </c>
      <c r="M114" s="468">
        <f t="shared" si="129"/>
        <v>0</v>
      </c>
      <c r="N114" s="141"/>
      <c r="O114" s="159">
        <f t="shared" si="83"/>
        <v>0</v>
      </c>
      <c r="P114" s="73"/>
      <c r="Q114" s="1"/>
      <c r="R114" s="1"/>
      <c r="S114" s="1"/>
      <c r="T114" s="1"/>
      <c r="U114" s="79"/>
      <c r="V114" s="404">
        <f t="shared" si="84"/>
        <v>0</v>
      </c>
      <c r="W114" s="367"/>
      <c r="X114" s="1"/>
      <c r="Y114" s="79"/>
      <c r="Z114" s="79"/>
      <c r="AA114" s="79"/>
      <c r="AB114" s="44"/>
      <c r="AD114" s="168"/>
    </row>
    <row r="115" spans="1:30" ht="25.5" hidden="1" customHeight="1" x14ac:dyDescent="0.25">
      <c r="B115" s="54"/>
      <c r="C115" s="2"/>
      <c r="D115" s="706" t="s">
        <v>527</v>
      </c>
      <c r="E115" s="706"/>
      <c r="F115" s="329">
        <f t="shared" si="124"/>
        <v>0</v>
      </c>
      <c r="G115" s="519">
        <f t="shared" si="125"/>
        <v>0</v>
      </c>
      <c r="H115" s="519">
        <f t="shared" si="126"/>
        <v>0</v>
      </c>
      <c r="I115" s="582">
        <f t="shared" si="127"/>
        <v>0</v>
      </c>
      <c r="J115" s="434">
        <f t="shared" si="128"/>
        <v>0</v>
      </c>
      <c r="K115" s="434">
        <f t="shared" si="128"/>
        <v>0</v>
      </c>
      <c r="L115" s="434">
        <f t="shared" si="128"/>
        <v>0</v>
      </c>
      <c r="M115" s="471">
        <f t="shared" si="129"/>
        <v>0</v>
      </c>
      <c r="N115" s="151"/>
      <c r="O115" s="159">
        <f t="shared" si="83"/>
        <v>0</v>
      </c>
      <c r="P115" s="73"/>
      <c r="Q115" s="1"/>
      <c r="R115" s="1"/>
      <c r="S115" s="1"/>
      <c r="T115" s="1"/>
      <c r="U115" s="79"/>
      <c r="V115" s="404">
        <f t="shared" si="84"/>
        <v>0</v>
      </c>
      <c r="W115" s="367"/>
      <c r="X115" s="1"/>
      <c r="Y115" s="79"/>
      <c r="Z115" s="79"/>
      <c r="AA115" s="79"/>
      <c r="AB115" s="44"/>
      <c r="AD115" s="168"/>
    </row>
    <row r="116" spans="1:30" ht="25.5" hidden="1" customHeight="1" x14ac:dyDescent="0.25">
      <c r="B116" s="54"/>
      <c r="C116" s="2"/>
      <c r="D116" s="706" t="s">
        <v>529</v>
      </c>
      <c r="E116" s="706"/>
      <c r="F116" s="329">
        <f t="shared" si="124"/>
        <v>0</v>
      </c>
      <c r="G116" s="519">
        <f t="shared" si="125"/>
        <v>0</v>
      </c>
      <c r="H116" s="519">
        <f t="shared" si="126"/>
        <v>0</v>
      </c>
      <c r="I116" s="582">
        <f t="shared" si="127"/>
        <v>0</v>
      </c>
      <c r="J116" s="434">
        <f t="shared" si="128"/>
        <v>0</v>
      </c>
      <c r="K116" s="434">
        <f t="shared" si="128"/>
        <v>0</v>
      </c>
      <c r="L116" s="434">
        <f t="shared" si="128"/>
        <v>0</v>
      </c>
      <c r="M116" s="471">
        <f t="shared" si="129"/>
        <v>0</v>
      </c>
      <c r="N116" s="151"/>
      <c r="O116" s="159">
        <f t="shared" si="83"/>
        <v>0</v>
      </c>
      <c r="P116" s="73"/>
      <c r="Q116" s="1"/>
      <c r="R116" s="1"/>
      <c r="S116" s="1"/>
      <c r="T116" s="1"/>
      <c r="U116" s="79"/>
      <c r="V116" s="404">
        <f t="shared" si="84"/>
        <v>0</v>
      </c>
      <c r="W116" s="367"/>
      <c r="X116" s="1"/>
      <c r="Y116" s="79"/>
      <c r="Z116" s="79"/>
      <c r="AA116" s="79"/>
      <c r="AB116" s="44"/>
      <c r="AD116" s="168"/>
    </row>
    <row r="117" spans="1:30" s="41" customFormat="1" ht="27.75" hidden="1" customHeight="1" x14ac:dyDescent="0.25">
      <c r="A117" s="125" t="s">
        <v>233</v>
      </c>
      <c r="B117" s="106" t="s">
        <v>665</v>
      </c>
      <c r="C117" s="792" t="s">
        <v>809</v>
      </c>
      <c r="D117" s="793"/>
      <c r="E117" s="793"/>
      <c r="F117" s="328">
        <f t="shared" ref="F117:M117" si="130">F118+F119</f>
        <v>0</v>
      </c>
      <c r="G117" s="518">
        <f t="shared" si="130"/>
        <v>0</v>
      </c>
      <c r="H117" s="518">
        <f t="shared" si="130"/>
        <v>0</v>
      </c>
      <c r="I117" s="581">
        <f t="shared" si="130"/>
        <v>0</v>
      </c>
      <c r="J117" s="433">
        <f t="shared" ref="J117" si="131">J118+J119</f>
        <v>0</v>
      </c>
      <c r="K117" s="433">
        <f t="shared" si="130"/>
        <v>0</v>
      </c>
      <c r="L117" s="433">
        <f t="shared" ref="L117" si="132">L118+L119</f>
        <v>0</v>
      </c>
      <c r="M117" s="470">
        <f t="shared" si="130"/>
        <v>0</v>
      </c>
      <c r="N117" s="150">
        <f t="shared" ref="N117:AB117" si="133">N118+N119</f>
        <v>0</v>
      </c>
      <c r="O117" s="162">
        <f t="shared" si="83"/>
        <v>0</v>
      </c>
      <c r="P117" s="108">
        <f t="shared" si="133"/>
        <v>0</v>
      </c>
      <c r="Q117" s="109">
        <f t="shared" si="133"/>
        <v>0</v>
      </c>
      <c r="R117" s="109">
        <f t="shared" si="133"/>
        <v>0</v>
      </c>
      <c r="S117" s="109">
        <f t="shared" si="133"/>
        <v>0</v>
      </c>
      <c r="T117" s="109">
        <f t="shared" si="133"/>
        <v>0</v>
      </c>
      <c r="U117" s="112">
        <f t="shared" si="133"/>
        <v>0</v>
      </c>
      <c r="V117" s="406">
        <f t="shared" si="84"/>
        <v>0</v>
      </c>
      <c r="W117" s="369">
        <f t="shared" si="133"/>
        <v>0</v>
      </c>
      <c r="X117" s="109">
        <f t="shared" si="133"/>
        <v>0</v>
      </c>
      <c r="Y117" s="112">
        <f t="shared" si="133"/>
        <v>0</v>
      </c>
      <c r="Z117" s="112">
        <f t="shared" si="133"/>
        <v>0</v>
      </c>
      <c r="AA117" s="112">
        <f t="shared" si="133"/>
        <v>0</v>
      </c>
      <c r="AB117" s="113">
        <f t="shared" si="133"/>
        <v>0</v>
      </c>
      <c r="AD117" s="168"/>
    </row>
    <row r="118" spans="1:30" hidden="1" x14ac:dyDescent="0.25">
      <c r="B118" s="54"/>
      <c r="C118" s="2"/>
      <c r="D118" s="705" t="s">
        <v>531</v>
      </c>
      <c r="E118" s="705"/>
      <c r="F118" s="326">
        <f>SUM(O118:AA118)</f>
        <v>0</v>
      </c>
      <c r="G118" s="516">
        <f>SUM(O118:AA118)</f>
        <v>0</v>
      </c>
      <c r="H118" s="516">
        <f>SUM(O118:AA118)</f>
        <v>0</v>
      </c>
      <c r="I118" s="579">
        <f>SUM(O118:AA118)</f>
        <v>0</v>
      </c>
      <c r="J118" s="431">
        <f t="shared" ref="J118:L119" si="134">SUM(O118:AA118)</f>
        <v>0</v>
      </c>
      <c r="K118" s="431">
        <f t="shared" si="134"/>
        <v>0</v>
      </c>
      <c r="L118" s="431">
        <f t="shared" si="134"/>
        <v>0</v>
      </c>
      <c r="M118" s="468">
        <f>SUM(P118:AB118)</f>
        <v>0</v>
      </c>
      <c r="N118" s="141"/>
      <c r="O118" s="159">
        <f t="shared" si="83"/>
        <v>0</v>
      </c>
      <c r="P118" s="73"/>
      <c r="Q118" s="1"/>
      <c r="R118" s="1"/>
      <c r="S118" s="1"/>
      <c r="T118" s="1"/>
      <c r="U118" s="79"/>
      <c r="V118" s="404">
        <f t="shared" si="84"/>
        <v>0</v>
      </c>
      <c r="W118" s="367"/>
      <c r="X118" s="1"/>
      <c r="Y118" s="79"/>
      <c r="Z118" s="79"/>
      <c r="AA118" s="79"/>
      <c r="AB118" s="44"/>
      <c r="AD118" s="168"/>
    </row>
    <row r="119" spans="1:30" ht="25.5" hidden="1" customHeight="1" x14ac:dyDescent="0.25">
      <c r="B119" s="54"/>
      <c r="C119" s="2"/>
      <c r="D119" s="706" t="s">
        <v>530</v>
      </c>
      <c r="E119" s="706"/>
      <c r="F119" s="329">
        <f>SUM(O119:AA119)</f>
        <v>0</v>
      </c>
      <c r="G119" s="519">
        <f>SUM(O119:AA119)</f>
        <v>0</v>
      </c>
      <c r="H119" s="519">
        <f>SUM(O119:AA119)</f>
        <v>0</v>
      </c>
      <c r="I119" s="582">
        <f>SUM(O119:AA119)</f>
        <v>0</v>
      </c>
      <c r="J119" s="434">
        <f t="shared" si="134"/>
        <v>0</v>
      </c>
      <c r="K119" s="434">
        <f t="shared" si="134"/>
        <v>0</v>
      </c>
      <c r="L119" s="434">
        <f t="shared" si="134"/>
        <v>0</v>
      </c>
      <c r="M119" s="471">
        <f>SUM(P119:AB119)</f>
        <v>0</v>
      </c>
      <c r="N119" s="151"/>
      <c r="O119" s="159">
        <f t="shared" si="83"/>
        <v>0</v>
      </c>
      <c r="P119" s="73"/>
      <c r="Q119" s="1"/>
      <c r="R119" s="1"/>
      <c r="S119" s="1"/>
      <c r="T119" s="1"/>
      <c r="U119" s="79"/>
      <c r="V119" s="404">
        <f t="shared" si="84"/>
        <v>0</v>
      </c>
      <c r="W119" s="367"/>
      <c r="X119" s="1"/>
      <c r="Y119" s="79"/>
      <c r="Z119" s="79"/>
      <c r="AA119" s="79"/>
      <c r="AB119" s="44"/>
      <c r="AD119" s="168"/>
    </row>
    <row r="120" spans="1:30" s="41" customFormat="1" hidden="1" x14ac:dyDescent="0.25">
      <c r="A120" s="125" t="s">
        <v>234</v>
      </c>
      <c r="B120" s="106" t="s">
        <v>667</v>
      </c>
      <c r="C120" s="792" t="s">
        <v>810</v>
      </c>
      <c r="D120" s="793"/>
      <c r="E120" s="793"/>
      <c r="F120" s="328">
        <f t="shared" ref="F120:M120" si="135">F121+F122+F123+F124+F125+F126+F127+F128+F129+F130+F131</f>
        <v>0</v>
      </c>
      <c r="G120" s="518">
        <f t="shared" si="135"/>
        <v>0</v>
      </c>
      <c r="H120" s="518">
        <f t="shared" si="135"/>
        <v>0</v>
      </c>
      <c r="I120" s="581">
        <f t="shared" si="135"/>
        <v>0</v>
      </c>
      <c r="J120" s="433">
        <f t="shared" ref="J120" si="136">J121+J122+J123+J124+J125+J126+J127+J128+J129+J130+J131</f>
        <v>0</v>
      </c>
      <c r="K120" s="433">
        <f t="shared" si="135"/>
        <v>0</v>
      </c>
      <c r="L120" s="433">
        <f t="shared" ref="L120" si="137">L121+L122+L123+L124+L125+L126+L127+L128+L129+L130+L131</f>
        <v>0</v>
      </c>
      <c r="M120" s="470">
        <f t="shared" si="135"/>
        <v>0</v>
      </c>
      <c r="N120" s="150">
        <f t="shared" ref="N120:AB120" si="138">N121+N122+N123+N124+N125+N126+N127+N128+N129+N130+N131</f>
        <v>0</v>
      </c>
      <c r="O120" s="162">
        <f t="shared" si="83"/>
        <v>0</v>
      </c>
      <c r="P120" s="108">
        <f t="shared" si="138"/>
        <v>0</v>
      </c>
      <c r="Q120" s="109">
        <f t="shared" si="138"/>
        <v>0</v>
      </c>
      <c r="R120" s="109">
        <f t="shared" si="138"/>
        <v>0</v>
      </c>
      <c r="S120" s="109">
        <f t="shared" si="138"/>
        <v>0</v>
      </c>
      <c r="T120" s="109">
        <f t="shared" si="138"/>
        <v>0</v>
      </c>
      <c r="U120" s="112">
        <f t="shared" si="138"/>
        <v>0</v>
      </c>
      <c r="V120" s="406">
        <f t="shared" si="84"/>
        <v>0</v>
      </c>
      <c r="W120" s="369">
        <f t="shared" si="138"/>
        <v>0</v>
      </c>
      <c r="X120" s="109">
        <f t="shared" si="138"/>
        <v>0</v>
      </c>
      <c r="Y120" s="112">
        <f t="shared" si="138"/>
        <v>0</v>
      </c>
      <c r="Z120" s="112">
        <f t="shared" si="138"/>
        <v>0</v>
      </c>
      <c r="AA120" s="112">
        <f t="shared" si="138"/>
        <v>0</v>
      </c>
      <c r="AB120" s="113">
        <f t="shared" si="138"/>
        <v>0</v>
      </c>
      <c r="AD120" s="168"/>
    </row>
    <row r="121" spans="1:30" hidden="1" x14ac:dyDescent="0.25">
      <c r="B121" s="54"/>
      <c r="C121" s="2"/>
      <c r="D121" s="705" t="s">
        <v>354</v>
      </c>
      <c r="E121" s="705"/>
      <c r="F121" s="326">
        <f t="shared" ref="F121:F134" si="139">SUM(O121:AA121)</f>
        <v>0</v>
      </c>
      <c r="G121" s="516">
        <f t="shared" ref="G121:G134" si="140">SUM(O121:AA121)</f>
        <v>0</v>
      </c>
      <c r="H121" s="516">
        <f t="shared" ref="H121:H134" si="141">SUM(O121:AA121)</f>
        <v>0</v>
      </c>
      <c r="I121" s="579">
        <f t="shared" ref="I121:I134" si="142">SUM(O121:AA121)</f>
        <v>0</v>
      </c>
      <c r="J121" s="431">
        <f t="shared" ref="J121:L134" si="143">SUM(O121:AA121)</f>
        <v>0</v>
      </c>
      <c r="K121" s="431">
        <f t="shared" si="143"/>
        <v>0</v>
      </c>
      <c r="L121" s="431">
        <f t="shared" si="143"/>
        <v>0</v>
      </c>
      <c r="M121" s="468">
        <f t="shared" ref="M121:M134" si="144">SUM(P121:AB121)</f>
        <v>0</v>
      </c>
      <c r="N121" s="141"/>
      <c r="O121" s="159">
        <f t="shared" si="83"/>
        <v>0</v>
      </c>
      <c r="P121" s="73"/>
      <c r="Q121" s="1"/>
      <c r="R121" s="1"/>
      <c r="S121" s="1"/>
      <c r="T121" s="1"/>
      <c r="U121" s="79"/>
      <c r="V121" s="404">
        <f t="shared" si="84"/>
        <v>0</v>
      </c>
      <c r="W121" s="367"/>
      <c r="X121" s="1"/>
      <c r="Y121" s="79"/>
      <c r="Z121" s="79"/>
      <c r="AA121" s="79"/>
      <c r="AB121" s="44"/>
      <c r="AD121" s="168"/>
    </row>
    <row r="122" spans="1:30" hidden="1" x14ac:dyDescent="0.25">
      <c r="B122" s="54"/>
      <c r="C122" s="2"/>
      <c r="D122" s="705" t="s">
        <v>357</v>
      </c>
      <c r="E122" s="705"/>
      <c r="F122" s="326">
        <f t="shared" si="139"/>
        <v>0</v>
      </c>
      <c r="G122" s="516">
        <f t="shared" si="140"/>
        <v>0</v>
      </c>
      <c r="H122" s="516">
        <f t="shared" si="141"/>
        <v>0</v>
      </c>
      <c r="I122" s="579">
        <f t="shared" si="142"/>
        <v>0</v>
      </c>
      <c r="J122" s="431">
        <f t="shared" si="143"/>
        <v>0</v>
      </c>
      <c r="K122" s="431">
        <f t="shared" si="143"/>
        <v>0</v>
      </c>
      <c r="L122" s="431">
        <f t="shared" si="143"/>
        <v>0</v>
      </c>
      <c r="M122" s="468">
        <f t="shared" si="144"/>
        <v>0</v>
      </c>
      <c r="N122" s="141"/>
      <c r="O122" s="159">
        <f t="shared" si="83"/>
        <v>0</v>
      </c>
      <c r="P122" s="73"/>
      <c r="Q122" s="1"/>
      <c r="R122" s="1"/>
      <c r="S122" s="1"/>
      <c r="T122" s="1"/>
      <c r="U122" s="79"/>
      <c r="V122" s="404">
        <f t="shared" si="84"/>
        <v>0</v>
      </c>
      <c r="W122" s="367"/>
      <c r="X122" s="1"/>
      <c r="Y122" s="79"/>
      <c r="Z122" s="79"/>
      <c r="AA122" s="79"/>
      <c r="AB122" s="44"/>
      <c r="AD122" s="168"/>
    </row>
    <row r="123" spans="1:30" hidden="1" x14ac:dyDescent="0.25">
      <c r="B123" s="54"/>
      <c r="C123" s="2"/>
      <c r="D123" s="705" t="s">
        <v>358</v>
      </c>
      <c r="E123" s="705"/>
      <c r="F123" s="326">
        <f t="shared" si="139"/>
        <v>0</v>
      </c>
      <c r="G123" s="516">
        <f t="shared" si="140"/>
        <v>0</v>
      </c>
      <c r="H123" s="516">
        <f t="shared" si="141"/>
        <v>0</v>
      </c>
      <c r="I123" s="579">
        <f t="shared" si="142"/>
        <v>0</v>
      </c>
      <c r="J123" s="431">
        <f t="shared" si="143"/>
        <v>0</v>
      </c>
      <c r="K123" s="431">
        <f t="shared" si="143"/>
        <v>0</v>
      </c>
      <c r="L123" s="431">
        <f t="shared" si="143"/>
        <v>0</v>
      </c>
      <c r="M123" s="468">
        <f t="shared" si="144"/>
        <v>0</v>
      </c>
      <c r="N123" s="141"/>
      <c r="O123" s="159">
        <f t="shared" si="83"/>
        <v>0</v>
      </c>
      <c r="P123" s="73"/>
      <c r="Q123" s="1"/>
      <c r="R123" s="1"/>
      <c r="S123" s="1"/>
      <c r="T123" s="1"/>
      <c r="U123" s="79"/>
      <c r="V123" s="404">
        <f t="shared" si="84"/>
        <v>0</v>
      </c>
      <c r="W123" s="367"/>
      <c r="X123" s="1"/>
      <c r="Y123" s="79"/>
      <c r="Z123" s="79"/>
      <c r="AA123" s="79"/>
      <c r="AB123" s="44"/>
      <c r="AD123" s="168"/>
    </row>
    <row r="124" spans="1:30" hidden="1" x14ac:dyDescent="0.25">
      <c r="B124" s="54"/>
      <c r="C124" s="2"/>
      <c r="D124" s="705" t="s">
        <v>355</v>
      </c>
      <c r="E124" s="705"/>
      <c r="F124" s="326">
        <f t="shared" si="139"/>
        <v>0</v>
      </c>
      <c r="G124" s="516">
        <f t="shared" si="140"/>
        <v>0</v>
      </c>
      <c r="H124" s="516">
        <f t="shared" si="141"/>
        <v>0</v>
      </c>
      <c r="I124" s="579">
        <f t="shared" si="142"/>
        <v>0</v>
      </c>
      <c r="J124" s="431">
        <f t="shared" si="143"/>
        <v>0</v>
      </c>
      <c r="K124" s="431">
        <f t="shared" si="143"/>
        <v>0</v>
      </c>
      <c r="L124" s="431">
        <f t="shared" si="143"/>
        <v>0</v>
      </c>
      <c r="M124" s="468">
        <f t="shared" si="144"/>
        <v>0</v>
      </c>
      <c r="N124" s="141"/>
      <c r="O124" s="159">
        <f t="shared" si="83"/>
        <v>0</v>
      </c>
      <c r="P124" s="73"/>
      <c r="Q124" s="1"/>
      <c r="R124" s="1"/>
      <c r="S124" s="1"/>
      <c r="T124" s="1"/>
      <c r="U124" s="79"/>
      <c r="V124" s="404">
        <f t="shared" si="84"/>
        <v>0</v>
      </c>
      <c r="W124" s="367"/>
      <c r="X124" s="1"/>
      <c r="Y124" s="79"/>
      <c r="Z124" s="79"/>
      <c r="AA124" s="79"/>
      <c r="AB124" s="44"/>
      <c r="AD124" s="168"/>
    </row>
    <row r="125" spans="1:30" hidden="1" x14ac:dyDescent="0.25">
      <c r="B125" s="54"/>
      <c r="C125" s="2"/>
      <c r="D125" s="705" t="s">
        <v>811</v>
      </c>
      <c r="E125" s="705"/>
      <c r="F125" s="326">
        <f t="shared" si="139"/>
        <v>0</v>
      </c>
      <c r="G125" s="516">
        <f t="shared" si="140"/>
        <v>0</v>
      </c>
      <c r="H125" s="516">
        <f t="shared" si="141"/>
        <v>0</v>
      </c>
      <c r="I125" s="579">
        <f t="shared" si="142"/>
        <v>0</v>
      </c>
      <c r="J125" s="431">
        <f t="shared" si="143"/>
        <v>0</v>
      </c>
      <c r="K125" s="431">
        <f t="shared" si="143"/>
        <v>0</v>
      </c>
      <c r="L125" s="431">
        <f t="shared" si="143"/>
        <v>0</v>
      </c>
      <c r="M125" s="468">
        <f t="shared" si="144"/>
        <v>0</v>
      </c>
      <c r="N125" s="141"/>
      <c r="O125" s="159">
        <f t="shared" si="83"/>
        <v>0</v>
      </c>
      <c r="P125" s="73"/>
      <c r="Q125" s="1"/>
      <c r="R125" s="1"/>
      <c r="S125" s="1"/>
      <c r="T125" s="1"/>
      <c r="U125" s="79"/>
      <c r="V125" s="404">
        <f t="shared" si="84"/>
        <v>0</v>
      </c>
      <c r="W125" s="367"/>
      <c r="X125" s="1"/>
      <c r="Y125" s="79"/>
      <c r="Z125" s="79"/>
      <c r="AA125" s="79"/>
      <c r="AB125" s="44"/>
      <c r="AD125" s="168"/>
    </row>
    <row r="126" spans="1:30" ht="25.5" hidden="1" customHeight="1" x14ac:dyDescent="0.25">
      <c r="B126" s="54"/>
      <c r="C126" s="2"/>
      <c r="D126" s="706" t="s">
        <v>532</v>
      </c>
      <c r="E126" s="706"/>
      <c r="F126" s="329">
        <f t="shared" si="139"/>
        <v>0</v>
      </c>
      <c r="G126" s="519">
        <f t="shared" si="140"/>
        <v>0</v>
      </c>
      <c r="H126" s="519">
        <f t="shared" si="141"/>
        <v>0</v>
      </c>
      <c r="I126" s="582">
        <f t="shared" si="142"/>
        <v>0</v>
      </c>
      <c r="J126" s="434">
        <f t="shared" si="143"/>
        <v>0</v>
      </c>
      <c r="K126" s="434">
        <f t="shared" si="143"/>
        <v>0</v>
      </c>
      <c r="L126" s="434">
        <f t="shared" si="143"/>
        <v>0</v>
      </c>
      <c r="M126" s="471">
        <f t="shared" si="144"/>
        <v>0</v>
      </c>
      <c r="N126" s="151"/>
      <c r="O126" s="159">
        <f t="shared" si="83"/>
        <v>0</v>
      </c>
      <c r="P126" s="73"/>
      <c r="Q126" s="1"/>
      <c r="R126" s="1"/>
      <c r="S126" s="1"/>
      <c r="T126" s="1"/>
      <c r="U126" s="79"/>
      <c r="V126" s="404">
        <f t="shared" si="84"/>
        <v>0</v>
      </c>
      <c r="W126" s="367"/>
      <c r="X126" s="1"/>
      <c r="Y126" s="79"/>
      <c r="Z126" s="79"/>
      <c r="AA126" s="79"/>
      <c r="AB126" s="44"/>
      <c r="AD126" s="168"/>
    </row>
    <row r="127" spans="1:30" ht="25.5" hidden="1" customHeight="1" x14ac:dyDescent="0.25">
      <c r="B127" s="54"/>
      <c r="C127" s="2"/>
      <c r="D127" s="706" t="s">
        <v>533</v>
      </c>
      <c r="E127" s="706"/>
      <c r="F127" s="329">
        <f t="shared" si="139"/>
        <v>0</v>
      </c>
      <c r="G127" s="519">
        <f t="shared" si="140"/>
        <v>0</v>
      </c>
      <c r="H127" s="519">
        <f t="shared" si="141"/>
        <v>0</v>
      </c>
      <c r="I127" s="582">
        <f t="shared" si="142"/>
        <v>0</v>
      </c>
      <c r="J127" s="434">
        <f t="shared" si="143"/>
        <v>0</v>
      </c>
      <c r="K127" s="434">
        <f t="shared" si="143"/>
        <v>0</v>
      </c>
      <c r="L127" s="434">
        <f t="shared" si="143"/>
        <v>0</v>
      </c>
      <c r="M127" s="471">
        <f t="shared" si="144"/>
        <v>0</v>
      </c>
      <c r="N127" s="151"/>
      <c r="O127" s="159">
        <f t="shared" si="83"/>
        <v>0</v>
      </c>
      <c r="P127" s="73"/>
      <c r="Q127" s="1"/>
      <c r="R127" s="1"/>
      <c r="S127" s="1"/>
      <c r="T127" s="1"/>
      <c r="U127" s="79"/>
      <c r="V127" s="404">
        <f t="shared" si="84"/>
        <v>0</v>
      </c>
      <c r="W127" s="367"/>
      <c r="X127" s="1"/>
      <c r="Y127" s="79"/>
      <c r="Z127" s="79"/>
      <c r="AA127" s="79"/>
      <c r="AB127" s="44"/>
      <c r="AD127" s="168"/>
    </row>
    <row r="128" spans="1:30" hidden="1" x14ac:dyDescent="0.25">
      <c r="B128" s="54"/>
      <c r="C128" s="2"/>
      <c r="D128" s="705" t="s">
        <v>364</v>
      </c>
      <c r="E128" s="705"/>
      <c r="F128" s="326">
        <f t="shared" si="139"/>
        <v>0</v>
      </c>
      <c r="G128" s="516">
        <f t="shared" si="140"/>
        <v>0</v>
      </c>
      <c r="H128" s="516">
        <f t="shared" si="141"/>
        <v>0</v>
      </c>
      <c r="I128" s="579">
        <f t="shared" si="142"/>
        <v>0</v>
      </c>
      <c r="J128" s="431">
        <f t="shared" si="143"/>
        <v>0</v>
      </c>
      <c r="K128" s="431">
        <f t="shared" si="143"/>
        <v>0</v>
      </c>
      <c r="L128" s="431">
        <f t="shared" si="143"/>
        <v>0</v>
      </c>
      <c r="M128" s="468">
        <f t="shared" si="144"/>
        <v>0</v>
      </c>
      <c r="N128" s="141"/>
      <c r="O128" s="159">
        <f t="shared" si="83"/>
        <v>0</v>
      </c>
      <c r="P128" s="73"/>
      <c r="Q128" s="1"/>
      <c r="R128" s="1"/>
      <c r="S128" s="1"/>
      <c r="T128" s="1"/>
      <c r="U128" s="79"/>
      <c r="V128" s="404">
        <f t="shared" si="84"/>
        <v>0</v>
      </c>
      <c r="W128" s="367"/>
      <c r="X128" s="1"/>
      <c r="Y128" s="79"/>
      <c r="Z128" s="79"/>
      <c r="AA128" s="79"/>
      <c r="AB128" s="44"/>
      <c r="AD128" s="168"/>
    </row>
    <row r="129" spans="1:30" hidden="1" x14ac:dyDescent="0.25">
      <c r="B129" s="54"/>
      <c r="C129" s="2"/>
      <c r="D129" s="705" t="s">
        <v>356</v>
      </c>
      <c r="E129" s="705"/>
      <c r="F129" s="326">
        <f t="shared" si="139"/>
        <v>0</v>
      </c>
      <c r="G129" s="516">
        <f t="shared" si="140"/>
        <v>0</v>
      </c>
      <c r="H129" s="516">
        <f t="shared" si="141"/>
        <v>0</v>
      </c>
      <c r="I129" s="579">
        <f t="shared" si="142"/>
        <v>0</v>
      </c>
      <c r="J129" s="431">
        <f t="shared" si="143"/>
        <v>0</v>
      </c>
      <c r="K129" s="431">
        <f t="shared" si="143"/>
        <v>0</v>
      </c>
      <c r="L129" s="431">
        <f t="shared" si="143"/>
        <v>0</v>
      </c>
      <c r="M129" s="468">
        <f t="shared" si="144"/>
        <v>0</v>
      </c>
      <c r="N129" s="141"/>
      <c r="O129" s="159">
        <f t="shared" si="83"/>
        <v>0</v>
      </c>
      <c r="P129" s="73"/>
      <c r="Q129" s="1"/>
      <c r="R129" s="1"/>
      <c r="S129" s="1"/>
      <c r="T129" s="1"/>
      <c r="U129" s="79"/>
      <c r="V129" s="404">
        <f t="shared" si="84"/>
        <v>0</v>
      </c>
      <c r="W129" s="367"/>
      <c r="X129" s="1"/>
      <c r="Y129" s="79"/>
      <c r="Z129" s="79"/>
      <c r="AA129" s="79"/>
      <c r="AB129" s="44"/>
      <c r="AD129" s="168"/>
    </row>
    <row r="130" spans="1:30" ht="25.5" hidden="1" customHeight="1" x14ac:dyDescent="0.25">
      <c r="B130" s="54"/>
      <c r="C130" s="2"/>
      <c r="D130" s="706" t="s">
        <v>534</v>
      </c>
      <c r="E130" s="706"/>
      <c r="F130" s="329">
        <f t="shared" si="139"/>
        <v>0</v>
      </c>
      <c r="G130" s="519">
        <f t="shared" si="140"/>
        <v>0</v>
      </c>
      <c r="H130" s="519">
        <f t="shared" si="141"/>
        <v>0</v>
      </c>
      <c r="I130" s="582">
        <f t="shared" si="142"/>
        <v>0</v>
      </c>
      <c r="J130" s="434">
        <f t="shared" si="143"/>
        <v>0</v>
      </c>
      <c r="K130" s="434">
        <f t="shared" si="143"/>
        <v>0</v>
      </c>
      <c r="L130" s="434">
        <f t="shared" si="143"/>
        <v>0</v>
      </c>
      <c r="M130" s="471">
        <f t="shared" si="144"/>
        <v>0</v>
      </c>
      <c r="N130" s="151"/>
      <c r="O130" s="159">
        <f t="shared" si="83"/>
        <v>0</v>
      </c>
      <c r="P130" s="73"/>
      <c r="Q130" s="1"/>
      <c r="R130" s="1"/>
      <c r="S130" s="1"/>
      <c r="T130" s="1"/>
      <c r="U130" s="79"/>
      <c r="V130" s="404">
        <f t="shared" si="84"/>
        <v>0</v>
      </c>
      <c r="W130" s="367"/>
      <c r="X130" s="1"/>
      <c r="Y130" s="79"/>
      <c r="Z130" s="79"/>
      <c r="AA130" s="79"/>
      <c r="AB130" s="44"/>
      <c r="AD130" s="168"/>
    </row>
    <row r="131" spans="1:30" hidden="1" x14ac:dyDescent="0.25">
      <c r="B131" s="54"/>
      <c r="C131" s="2"/>
      <c r="D131" s="705" t="s">
        <v>535</v>
      </c>
      <c r="E131" s="705"/>
      <c r="F131" s="326">
        <f t="shared" si="139"/>
        <v>0</v>
      </c>
      <c r="G131" s="516">
        <f t="shared" si="140"/>
        <v>0</v>
      </c>
      <c r="H131" s="516">
        <f t="shared" si="141"/>
        <v>0</v>
      </c>
      <c r="I131" s="579">
        <f t="shared" si="142"/>
        <v>0</v>
      </c>
      <c r="J131" s="431">
        <f t="shared" si="143"/>
        <v>0</v>
      </c>
      <c r="K131" s="431">
        <f t="shared" si="143"/>
        <v>0</v>
      </c>
      <c r="L131" s="431">
        <f t="shared" si="143"/>
        <v>0</v>
      </c>
      <c r="M131" s="468">
        <f t="shared" si="144"/>
        <v>0</v>
      </c>
      <c r="N131" s="141"/>
      <c r="O131" s="159">
        <f t="shared" si="83"/>
        <v>0</v>
      </c>
      <c r="P131" s="73"/>
      <c r="Q131" s="1"/>
      <c r="R131" s="1"/>
      <c r="S131" s="1"/>
      <c r="T131" s="1"/>
      <c r="U131" s="79"/>
      <c r="V131" s="404">
        <f t="shared" si="84"/>
        <v>0</v>
      </c>
      <c r="W131" s="367"/>
      <c r="X131" s="1"/>
      <c r="Y131" s="79"/>
      <c r="Z131" s="79"/>
      <c r="AA131" s="79"/>
      <c r="AB131" s="44"/>
      <c r="AD131" s="168"/>
    </row>
    <row r="132" spans="1:30" s="41" customFormat="1" hidden="1" x14ac:dyDescent="0.25">
      <c r="A132" s="125" t="s">
        <v>235</v>
      </c>
      <c r="B132" s="106" t="s">
        <v>666</v>
      </c>
      <c r="C132" s="730" t="s">
        <v>236</v>
      </c>
      <c r="D132" s="731"/>
      <c r="E132" s="731"/>
      <c r="F132" s="330">
        <f t="shared" si="139"/>
        <v>0</v>
      </c>
      <c r="G132" s="520">
        <f t="shared" si="140"/>
        <v>0</v>
      </c>
      <c r="H132" s="520">
        <f t="shared" si="141"/>
        <v>0</v>
      </c>
      <c r="I132" s="583">
        <f t="shared" si="142"/>
        <v>0</v>
      </c>
      <c r="J132" s="435">
        <f t="shared" si="143"/>
        <v>0</v>
      </c>
      <c r="K132" s="435">
        <f t="shared" si="143"/>
        <v>0</v>
      </c>
      <c r="L132" s="435">
        <f t="shared" si="143"/>
        <v>0</v>
      </c>
      <c r="M132" s="472">
        <f t="shared" si="144"/>
        <v>0</v>
      </c>
      <c r="N132" s="152"/>
      <c r="O132" s="162">
        <f t="shared" si="83"/>
        <v>0</v>
      </c>
      <c r="P132" s="108"/>
      <c r="Q132" s="109"/>
      <c r="R132" s="109"/>
      <c r="S132" s="109"/>
      <c r="T132" s="109"/>
      <c r="U132" s="112"/>
      <c r="V132" s="406">
        <f t="shared" si="84"/>
        <v>0</v>
      </c>
      <c r="W132" s="369"/>
      <c r="X132" s="109"/>
      <c r="Y132" s="112"/>
      <c r="Z132" s="112"/>
      <c r="AA132" s="112"/>
      <c r="AB132" s="113"/>
      <c r="AD132" s="168"/>
    </row>
    <row r="133" spans="1:30" s="41" customFormat="1" hidden="1" x14ac:dyDescent="0.25">
      <c r="A133" s="125" t="s">
        <v>237</v>
      </c>
      <c r="B133" s="106" t="s">
        <v>668</v>
      </c>
      <c r="C133" s="730" t="s">
        <v>238</v>
      </c>
      <c r="D133" s="731"/>
      <c r="E133" s="731"/>
      <c r="F133" s="330">
        <f t="shared" si="139"/>
        <v>0</v>
      </c>
      <c r="G133" s="520">
        <f t="shared" si="140"/>
        <v>0</v>
      </c>
      <c r="H133" s="520">
        <f t="shared" si="141"/>
        <v>0</v>
      </c>
      <c r="I133" s="583">
        <f t="shared" si="142"/>
        <v>0</v>
      </c>
      <c r="J133" s="435">
        <f t="shared" si="143"/>
        <v>0</v>
      </c>
      <c r="K133" s="435">
        <f t="shared" si="143"/>
        <v>0</v>
      </c>
      <c r="L133" s="435">
        <f t="shared" si="143"/>
        <v>0</v>
      </c>
      <c r="M133" s="472">
        <f t="shared" si="144"/>
        <v>0</v>
      </c>
      <c r="N133" s="152"/>
      <c r="O133" s="162">
        <f t="shared" si="83"/>
        <v>0</v>
      </c>
      <c r="P133" s="108"/>
      <c r="Q133" s="109"/>
      <c r="R133" s="109"/>
      <c r="S133" s="109"/>
      <c r="T133" s="109"/>
      <c r="U133" s="112"/>
      <c r="V133" s="406">
        <f t="shared" si="84"/>
        <v>0</v>
      </c>
      <c r="W133" s="369"/>
      <c r="X133" s="109"/>
      <c r="Y133" s="112"/>
      <c r="Z133" s="112"/>
      <c r="AA133" s="112"/>
      <c r="AB133" s="113"/>
      <c r="AD133" s="168"/>
    </row>
    <row r="134" spans="1:30" s="41" customFormat="1" hidden="1" x14ac:dyDescent="0.25">
      <c r="A134" s="125" t="s">
        <v>239</v>
      </c>
      <c r="B134" s="106" t="s">
        <v>669</v>
      </c>
      <c r="C134" s="730" t="s">
        <v>240</v>
      </c>
      <c r="D134" s="731"/>
      <c r="E134" s="731"/>
      <c r="F134" s="330">
        <f t="shared" si="139"/>
        <v>0</v>
      </c>
      <c r="G134" s="520">
        <f t="shared" si="140"/>
        <v>0</v>
      </c>
      <c r="H134" s="520">
        <f t="shared" si="141"/>
        <v>0</v>
      </c>
      <c r="I134" s="583">
        <f t="shared" si="142"/>
        <v>0</v>
      </c>
      <c r="J134" s="435">
        <f t="shared" si="143"/>
        <v>0</v>
      </c>
      <c r="K134" s="435">
        <f t="shared" si="143"/>
        <v>0</v>
      </c>
      <c r="L134" s="435">
        <f t="shared" si="143"/>
        <v>0</v>
      </c>
      <c r="M134" s="472">
        <f t="shared" si="144"/>
        <v>0</v>
      </c>
      <c r="N134" s="152"/>
      <c r="O134" s="162">
        <f t="shared" ref="O134:O197" si="145">SUM(M134:N134)</f>
        <v>0</v>
      </c>
      <c r="P134" s="108"/>
      <c r="Q134" s="109"/>
      <c r="R134" s="109"/>
      <c r="S134" s="109"/>
      <c r="T134" s="109"/>
      <c r="U134" s="112"/>
      <c r="V134" s="406">
        <f t="shared" ref="V134:V197" si="146">SUM(P134:U134)</f>
        <v>0</v>
      </c>
      <c r="W134" s="369"/>
      <c r="X134" s="109"/>
      <c r="Y134" s="112"/>
      <c r="Z134" s="112"/>
      <c r="AA134" s="112"/>
      <c r="AB134" s="113"/>
      <c r="AD134" s="168"/>
    </row>
    <row r="135" spans="1:30" s="41" customFormat="1" hidden="1" x14ac:dyDescent="0.25">
      <c r="A135" s="125" t="s">
        <v>241</v>
      </c>
      <c r="B135" s="106" t="s">
        <v>670</v>
      </c>
      <c r="C135" s="730" t="s">
        <v>242</v>
      </c>
      <c r="D135" s="731"/>
      <c r="E135" s="731"/>
      <c r="F135" s="330">
        <f t="shared" ref="F135:M135" si="147">F136+F137+F138+F139+F140+F141+F142+F143+F144+F145</f>
        <v>0</v>
      </c>
      <c r="G135" s="520">
        <f t="shared" si="147"/>
        <v>0</v>
      </c>
      <c r="H135" s="520">
        <f t="shared" si="147"/>
        <v>0</v>
      </c>
      <c r="I135" s="583">
        <f t="shared" si="147"/>
        <v>0</v>
      </c>
      <c r="J135" s="435">
        <f t="shared" ref="J135" si="148">J136+J137+J138+J139+J140+J141+J142+J143+J144+J145</f>
        <v>0</v>
      </c>
      <c r="K135" s="435">
        <f t="shared" si="147"/>
        <v>0</v>
      </c>
      <c r="L135" s="435">
        <f t="shared" ref="L135" si="149">L136+L137+L138+L139+L140+L141+L142+L143+L144+L145</f>
        <v>0</v>
      </c>
      <c r="M135" s="472">
        <f t="shared" si="147"/>
        <v>0</v>
      </c>
      <c r="N135" s="152">
        <f t="shared" ref="N135:AB135" si="150">N136+N137+N138+N139+N140+N141+N142+N143+N144+N145</f>
        <v>0</v>
      </c>
      <c r="O135" s="162">
        <f t="shared" si="145"/>
        <v>0</v>
      </c>
      <c r="P135" s="108">
        <f t="shared" si="150"/>
        <v>0</v>
      </c>
      <c r="Q135" s="109">
        <f t="shared" si="150"/>
        <v>0</v>
      </c>
      <c r="R135" s="109">
        <f t="shared" si="150"/>
        <v>0</v>
      </c>
      <c r="S135" s="109">
        <f t="shared" si="150"/>
        <v>0</v>
      </c>
      <c r="T135" s="109">
        <f t="shared" si="150"/>
        <v>0</v>
      </c>
      <c r="U135" s="112">
        <f t="shared" si="150"/>
        <v>0</v>
      </c>
      <c r="V135" s="406">
        <f t="shared" si="146"/>
        <v>0</v>
      </c>
      <c r="W135" s="369">
        <f t="shared" si="150"/>
        <v>0</v>
      </c>
      <c r="X135" s="109">
        <f t="shared" si="150"/>
        <v>0</v>
      </c>
      <c r="Y135" s="112">
        <f t="shared" si="150"/>
        <v>0</v>
      </c>
      <c r="Z135" s="112">
        <f t="shared" si="150"/>
        <v>0</v>
      </c>
      <c r="AA135" s="112">
        <f t="shared" si="150"/>
        <v>0</v>
      </c>
      <c r="AB135" s="113">
        <f t="shared" si="150"/>
        <v>0</v>
      </c>
      <c r="AD135" s="168"/>
    </row>
    <row r="136" spans="1:30" hidden="1" x14ac:dyDescent="0.25">
      <c r="B136" s="54"/>
      <c r="C136" s="2"/>
      <c r="D136" s="705" t="s">
        <v>359</v>
      </c>
      <c r="E136" s="705"/>
      <c r="F136" s="326">
        <f t="shared" ref="F136:F146" si="151">SUM(O136:AA136)</f>
        <v>0</v>
      </c>
      <c r="G136" s="516">
        <f t="shared" ref="G136:G146" si="152">SUM(O136:AA136)</f>
        <v>0</v>
      </c>
      <c r="H136" s="516">
        <f t="shared" ref="H136:H146" si="153">SUM(O136:AA136)</f>
        <v>0</v>
      </c>
      <c r="I136" s="579">
        <f t="shared" ref="I136:I146" si="154">SUM(O136:AA136)</f>
        <v>0</v>
      </c>
      <c r="J136" s="431">
        <f t="shared" ref="J136:L146" si="155">SUM(O136:AA136)</f>
        <v>0</v>
      </c>
      <c r="K136" s="431">
        <f t="shared" si="155"/>
        <v>0</v>
      </c>
      <c r="L136" s="431">
        <f t="shared" si="155"/>
        <v>0</v>
      </c>
      <c r="M136" s="468">
        <f t="shared" ref="M136:M146" si="156">SUM(P136:AB136)</f>
        <v>0</v>
      </c>
      <c r="N136" s="141"/>
      <c r="O136" s="159">
        <f t="shared" si="145"/>
        <v>0</v>
      </c>
      <c r="P136" s="73"/>
      <c r="Q136" s="1"/>
      <c r="R136" s="1"/>
      <c r="S136" s="1"/>
      <c r="T136" s="1"/>
      <c r="U136" s="79"/>
      <c r="V136" s="404">
        <f t="shared" si="146"/>
        <v>0</v>
      </c>
      <c r="W136" s="367"/>
      <c r="X136" s="1"/>
      <c r="Y136" s="79"/>
      <c r="Z136" s="79"/>
      <c r="AA136" s="79"/>
      <c r="AB136" s="44"/>
      <c r="AD136" s="168"/>
    </row>
    <row r="137" spans="1:30" hidden="1" x14ac:dyDescent="0.25">
      <c r="B137" s="54"/>
      <c r="C137" s="2"/>
      <c r="D137" s="705" t="s">
        <v>360</v>
      </c>
      <c r="E137" s="705"/>
      <c r="F137" s="326">
        <f t="shared" si="151"/>
        <v>0</v>
      </c>
      <c r="G137" s="516">
        <f t="shared" si="152"/>
        <v>0</v>
      </c>
      <c r="H137" s="516">
        <f t="shared" si="153"/>
        <v>0</v>
      </c>
      <c r="I137" s="579">
        <f t="shared" si="154"/>
        <v>0</v>
      </c>
      <c r="J137" s="431">
        <f t="shared" si="155"/>
        <v>0</v>
      </c>
      <c r="K137" s="431">
        <f t="shared" si="155"/>
        <v>0</v>
      </c>
      <c r="L137" s="431">
        <f t="shared" si="155"/>
        <v>0</v>
      </c>
      <c r="M137" s="468">
        <f t="shared" si="156"/>
        <v>0</v>
      </c>
      <c r="N137" s="141"/>
      <c r="O137" s="159">
        <f t="shared" si="145"/>
        <v>0</v>
      </c>
      <c r="P137" s="73"/>
      <c r="Q137" s="1"/>
      <c r="R137" s="1"/>
      <c r="S137" s="1"/>
      <c r="T137" s="1"/>
      <c r="U137" s="79"/>
      <c r="V137" s="404">
        <f t="shared" si="146"/>
        <v>0</v>
      </c>
      <c r="W137" s="367"/>
      <c r="X137" s="1"/>
      <c r="Y137" s="79"/>
      <c r="Z137" s="79"/>
      <c r="AA137" s="79"/>
      <c r="AB137" s="44"/>
      <c r="AD137" s="168"/>
    </row>
    <row r="138" spans="1:30" hidden="1" x14ac:dyDescent="0.25">
      <c r="B138" s="54"/>
      <c r="C138" s="2"/>
      <c r="D138" s="705" t="s">
        <v>361</v>
      </c>
      <c r="E138" s="705"/>
      <c r="F138" s="326">
        <f t="shared" si="151"/>
        <v>0</v>
      </c>
      <c r="G138" s="516">
        <f t="shared" si="152"/>
        <v>0</v>
      </c>
      <c r="H138" s="516">
        <f t="shared" si="153"/>
        <v>0</v>
      </c>
      <c r="I138" s="579">
        <f t="shared" si="154"/>
        <v>0</v>
      </c>
      <c r="J138" s="431">
        <f t="shared" si="155"/>
        <v>0</v>
      </c>
      <c r="K138" s="431">
        <f t="shared" si="155"/>
        <v>0</v>
      </c>
      <c r="L138" s="431">
        <f t="shared" si="155"/>
        <v>0</v>
      </c>
      <c r="M138" s="468">
        <f t="shared" si="156"/>
        <v>0</v>
      </c>
      <c r="N138" s="141"/>
      <c r="O138" s="159">
        <f t="shared" si="145"/>
        <v>0</v>
      </c>
      <c r="P138" s="73"/>
      <c r="Q138" s="1"/>
      <c r="R138" s="1"/>
      <c r="S138" s="1"/>
      <c r="T138" s="1"/>
      <c r="U138" s="79"/>
      <c r="V138" s="404">
        <f t="shared" si="146"/>
        <v>0</v>
      </c>
      <c r="W138" s="367"/>
      <c r="X138" s="1"/>
      <c r="Y138" s="79"/>
      <c r="Z138" s="79"/>
      <c r="AA138" s="79"/>
      <c r="AB138" s="44"/>
      <c r="AD138" s="168"/>
    </row>
    <row r="139" spans="1:30" hidden="1" x14ac:dyDescent="0.25">
      <c r="B139" s="54"/>
      <c r="C139" s="2"/>
      <c r="D139" s="705" t="s">
        <v>362</v>
      </c>
      <c r="E139" s="705"/>
      <c r="F139" s="326">
        <f t="shared" si="151"/>
        <v>0</v>
      </c>
      <c r="G139" s="516">
        <f t="shared" si="152"/>
        <v>0</v>
      </c>
      <c r="H139" s="516">
        <f t="shared" si="153"/>
        <v>0</v>
      </c>
      <c r="I139" s="579">
        <f t="shared" si="154"/>
        <v>0</v>
      </c>
      <c r="J139" s="431">
        <f t="shared" si="155"/>
        <v>0</v>
      </c>
      <c r="K139" s="431">
        <f t="shared" si="155"/>
        <v>0</v>
      </c>
      <c r="L139" s="431">
        <f t="shared" si="155"/>
        <v>0</v>
      </c>
      <c r="M139" s="468">
        <f t="shared" si="156"/>
        <v>0</v>
      </c>
      <c r="N139" s="141"/>
      <c r="O139" s="159">
        <f t="shared" si="145"/>
        <v>0</v>
      </c>
      <c r="P139" s="73"/>
      <c r="Q139" s="1"/>
      <c r="R139" s="1"/>
      <c r="S139" s="1"/>
      <c r="T139" s="1"/>
      <c r="U139" s="79"/>
      <c r="V139" s="404">
        <f t="shared" si="146"/>
        <v>0</v>
      </c>
      <c r="W139" s="367"/>
      <c r="X139" s="1"/>
      <c r="Y139" s="79"/>
      <c r="Z139" s="79"/>
      <c r="AA139" s="79"/>
      <c r="AB139" s="44"/>
      <c r="AD139" s="168"/>
    </row>
    <row r="140" spans="1:30" hidden="1" x14ac:dyDescent="0.25">
      <c r="B140" s="54"/>
      <c r="C140" s="2"/>
      <c r="D140" s="705" t="s">
        <v>363</v>
      </c>
      <c r="E140" s="705"/>
      <c r="F140" s="326">
        <f t="shared" si="151"/>
        <v>0</v>
      </c>
      <c r="G140" s="516">
        <f t="shared" si="152"/>
        <v>0</v>
      </c>
      <c r="H140" s="516">
        <f t="shared" si="153"/>
        <v>0</v>
      </c>
      <c r="I140" s="579">
        <f t="shared" si="154"/>
        <v>0</v>
      </c>
      <c r="J140" s="431">
        <f t="shared" si="155"/>
        <v>0</v>
      </c>
      <c r="K140" s="431">
        <f t="shared" si="155"/>
        <v>0</v>
      </c>
      <c r="L140" s="431">
        <f t="shared" si="155"/>
        <v>0</v>
      </c>
      <c r="M140" s="468">
        <f t="shared" si="156"/>
        <v>0</v>
      </c>
      <c r="N140" s="141"/>
      <c r="O140" s="159">
        <f t="shared" si="145"/>
        <v>0</v>
      </c>
      <c r="P140" s="73"/>
      <c r="Q140" s="1"/>
      <c r="R140" s="1"/>
      <c r="S140" s="1"/>
      <c r="T140" s="1"/>
      <c r="U140" s="79"/>
      <c r="V140" s="404">
        <f t="shared" si="146"/>
        <v>0</v>
      </c>
      <c r="W140" s="367"/>
      <c r="X140" s="1"/>
      <c r="Y140" s="79"/>
      <c r="Z140" s="79"/>
      <c r="AA140" s="79"/>
      <c r="AB140" s="44"/>
      <c r="AD140" s="168"/>
    </row>
    <row r="141" spans="1:30" ht="25.5" hidden="1" customHeight="1" x14ac:dyDescent="0.25">
      <c r="B141" s="54"/>
      <c r="C141" s="2"/>
      <c r="D141" s="706" t="s">
        <v>536</v>
      </c>
      <c r="E141" s="706"/>
      <c r="F141" s="329">
        <f t="shared" si="151"/>
        <v>0</v>
      </c>
      <c r="G141" s="519">
        <f t="shared" si="152"/>
        <v>0</v>
      </c>
      <c r="H141" s="519">
        <f t="shared" si="153"/>
        <v>0</v>
      </c>
      <c r="I141" s="582">
        <f t="shared" si="154"/>
        <v>0</v>
      </c>
      <c r="J141" s="434">
        <f t="shared" si="155"/>
        <v>0</v>
      </c>
      <c r="K141" s="434">
        <f t="shared" si="155"/>
        <v>0</v>
      </c>
      <c r="L141" s="434">
        <f t="shared" si="155"/>
        <v>0</v>
      </c>
      <c r="M141" s="471">
        <f t="shared" si="156"/>
        <v>0</v>
      </c>
      <c r="N141" s="151"/>
      <c r="O141" s="159">
        <f t="shared" si="145"/>
        <v>0</v>
      </c>
      <c r="P141" s="73"/>
      <c r="Q141" s="1"/>
      <c r="R141" s="1"/>
      <c r="S141" s="1"/>
      <c r="T141" s="1"/>
      <c r="U141" s="79"/>
      <c r="V141" s="404">
        <f t="shared" si="146"/>
        <v>0</v>
      </c>
      <c r="W141" s="367"/>
      <c r="X141" s="1"/>
      <c r="Y141" s="79"/>
      <c r="Z141" s="79"/>
      <c r="AA141" s="79"/>
      <c r="AB141" s="44"/>
      <c r="AD141" s="168"/>
    </row>
    <row r="142" spans="1:30" ht="25.5" hidden="1" customHeight="1" x14ac:dyDescent="0.25">
      <c r="B142" s="54"/>
      <c r="C142" s="2"/>
      <c r="D142" s="706" t="s">
        <v>539</v>
      </c>
      <c r="E142" s="706"/>
      <c r="F142" s="329">
        <f t="shared" si="151"/>
        <v>0</v>
      </c>
      <c r="G142" s="519">
        <f t="shared" si="152"/>
        <v>0</v>
      </c>
      <c r="H142" s="519">
        <f t="shared" si="153"/>
        <v>0</v>
      </c>
      <c r="I142" s="582">
        <f t="shared" si="154"/>
        <v>0</v>
      </c>
      <c r="J142" s="434">
        <f t="shared" si="155"/>
        <v>0</v>
      </c>
      <c r="K142" s="434">
        <f t="shared" si="155"/>
        <v>0</v>
      </c>
      <c r="L142" s="434">
        <f t="shared" si="155"/>
        <v>0</v>
      </c>
      <c r="M142" s="471">
        <f t="shared" si="156"/>
        <v>0</v>
      </c>
      <c r="N142" s="151"/>
      <c r="O142" s="159">
        <f t="shared" si="145"/>
        <v>0</v>
      </c>
      <c r="P142" s="73"/>
      <c r="Q142" s="1"/>
      <c r="R142" s="1"/>
      <c r="S142" s="1"/>
      <c r="T142" s="1"/>
      <c r="U142" s="79"/>
      <c r="V142" s="404">
        <f t="shared" si="146"/>
        <v>0</v>
      </c>
      <c r="W142" s="367"/>
      <c r="X142" s="1"/>
      <c r="Y142" s="79"/>
      <c r="Z142" s="79"/>
      <c r="AA142" s="79"/>
      <c r="AB142" s="44"/>
      <c r="AD142" s="168"/>
    </row>
    <row r="143" spans="1:30" hidden="1" x14ac:dyDescent="0.25">
      <c r="B143" s="54"/>
      <c r="C143" s="2"/>
      <c r="D143" s="705" t="s">
        <v>365</v>
      </c>
      <c r="E143" s="705"/>
      <c r="F143" s="326">
        <f t="shared" si="151"/>
        <v>0</v>
      </c>
      <c r="G143" s="516">
        <f t="shared" si="152"/>
        <v>0</v>
      </c>
      <c r="H143" s="516">
        <f t="shared" si="153"/>
        <v>0</v>
      </c>
      <c r="I143" s="579">
        <f t="shared" si="154"/>
        <v>0</v>
      </c>
      <c r="J143" s="431">
        <f t="shared" si="155"/>
        <v>0</v>
      </c>
      <c r="K143" s="431">
        <f t="shared" si="155"/>
        <v>0</v>
      </c>
      <c r="L143" s="431">
        <f t="shared" si="155"/>
        <v>0</v>
      </c>
      <c r="M143" s="468">
        <f t="shared" si="156"/>
        <v>0</v>
      </c>
      <c r="N143" s="141"/>
      <c r="O143" s="159">
        <f t="shared" si="145"/>
        <v>0</v>
      </c>
      <c r="P143" s="73"/>
      <c r="Q143" s="1"/>
      <c r="R143" s="1"/>
      <c r="S143" s="1"/>
      <c r="T143" s="1"/>
      <c r="U143" s="79"/>
      <c r="V143" s="404">
        <f t="shared" si="146"/>
        <v>0</v>
      </c>
      <c r="W143" s="367"/>
      <c r="X143" s="1"/>
      <c r="Y143" s="79"/>
      <c r="Z143" s="79"/>
      <c r="AA143" s="79"/>
      <c r="AB143" s="44"/>
      <c r="AD143" s="168"/>
    </row>
    <row r="144" spans="1:30" ht="25.5" hidden="1" customHeight="1" x14ac:dyDescent="0.25">
      <c r="B144" s="54"/>
      <c r="C144" s="2"/>
      <c r="D144" s="706" t="s">
        <v>542</v>
      </c>
      <c r="E144" s="706"/>
      <c r="F144" s="329">
        <f t="shared" si="151"/>
        <v>0</v>
      </c>
      <c r="G144" s="519">
        <f t="shared" si="152"/>
        <v>0</v>
      </c>
      <c r="H144" s="519">
        <f t="shared" si="153"/>
        <v>0</v>
      </c>
      <c r="I144" s="582">
        <f t="shared" si="154"/>
        <v>0</v>
      </c>
      <c r="J144" s="434">
        <f t="shared" si="155"/>
        <v>0</v>
      </c>
      <c r="K144" s="434">
        <f t="shared" si="155"/>
        <v>0</v>
      </c>
      <c r="L144" s="434">
        <f t="shared" si="155"/>
        <v>0</v>
      </c>
      <c r="M144" s="471">
        <f t="shared" si="156"/>
        <v>0</v>
      </c>
      <c r="N144" s="151"/>
      <c r="O144" s="159">
        <f t="shared" si="145"/>
        <v>0</v>
      </c>
      <c r="P144" s="73"/>
      <c r="Q144" s="1"/>
      <c r="R144" s="1"/>
      <c r="S144" s="1"/>
      <c r="T144" s="1"/>
      <c r="U144" s="79"/>
      <c r="V144" s="404">
        <f t="shared" si="146"/>
        <v>0</v>
      </c>
      <c r="W144" s="367"/>
      <c r="X144" s="1"/>
      <c r="Y144" s="79"/>
      <c r="Z144" s="79"/>
      <c r="AA144" s="79"/>
      <c r="AB144" s="44"/>
      <c r="AD144" s="168"/>
    </row>
    <row r="145" spans="1:30" hidden="1" x14ac:dyDescent="0.25">
      <c r="B145" s="54"/>
      <c r="C145" s="2"/>
      <c r="D145" s="705" t="s">
        <v>543</v>
      </c>
      <c r="E145" s="705"/>
      <c r="F145" s="326">
        <f t="shared" si="151"/>
        <v>0</v>
      </c>
      <c r="G145" s="516">
        <f t="shared" si="152"/>
        <v>0</v>
      </c>
      <c r="H145" s="516">
        <f t="shared" si="153"/>
        <v>0</v>
      </c>
      <c r="I145" s="579">
        <f t="shared" si="154"/>
        <v>0</v>
      </c>
      <c r="J145" s="431">
        <f t="shared" si="155"/>
        <v>0</v>
      </c>
      <c r="K145" s="431">
        <f t="shared" si="155"/>
        <v>0</v>
      </c>
      <c r="L145" s="431">
        <f t="shared" si="155"/>
        <v>0</v>
      </c>
      <c r="M145" s="468">
        <f t="shared" si="156"/>
        <v>0</v>
      </c>
      <c r="N145" s="141"/>
      <c r="O145" s="159">
        <f t="shared" si="145"/>
        <v>0</v>
      </c>
      <c r="P145" s="73"/>
      <c r="Q145" s="1"/>
      <c r="R145" s="1"/>
      <c r="S145" s="1"/>
      <c r="T145" s="1"/>
      <c r="U145" s="79"/>
      <c r="V145" s="404">
        <f t="shared" si="146"/>
        <v>0</v>
      </c>
      <c r="W145" s="367"/>
      <c r="X145" s="1"/>
      <c r="Y145" s="79"/>
      <c r="Z145" s="79"/>
      <c r="AA145" s="79"/>
      <c r="AB145" s="44"/>
      <c r="AD145" s="168"/>
    </row>
    <row r="146" spans="1:30" s="41" customFormat="1" ht="15.75" hidden="1" thickBot="1" x14ac:dyDescent="0.3">
      <c r="A146" s="125" t="s">
        <v>243</v>
      </c>
      <c r="B146" s="134" t="s">
        <v>671</v>
      </c>
      <c r="C146" s="794" t="s">
        <v>244</v>
      </c>
      <c r="D146" s="795"/>
      <c r="E146" s="795"/>
      <c r="F146" s="331">
        <f t="shared" si="151"/>
        <v>0</v>
      </c>
      <c r="G146" s="521">
        <f t="shared" si="152"/>
        <v>0</v>
      </c>
      <c r="H146" s="521">
        <f t="shared" si="153"/>
        <v>0</v>
      </c>
      <c r="I146" s="584">
        <f t="shared" si="154"/>
        <v>0</v>
      </c>
      <c r="J146" s="436">
        <f t="shared" si="155"/>
        <v>0</v>
      </c>
      <c r="K146" s="436">
        <f t="shared" si="155"/>
        <v>0</v>
      </c>
      <c r="L146" s="436">
        <f t="shared" si="155"/>
        <v>0</v>
      </c>
      <c r="M146" s="473">
        <f t="shared" si="156"/>
        <v>0</v>
      </c>
      <c r="N146" s="153"/>
      <c r="O146" s="162">
        <f t="shared" si="145"/>
        <v>0</v>
      </c>
      <c r="P146" s="108"/>
      <c r="Q146" s="109"/>
      <c r="R146" s="109"/>
      <c r="S146" s="109"/>
      <c r="T146" s="109"/>
      <c r="U146" s="112"/>
      <c r="V146" s="406">
        <f t="shared" si="146"/>
        <v>0</v>
      </c>
      <c r="W146" s="369"/>
      <c r="X146" s="109"/>
      <c r="Y146" s="112"/>
      <c r="Z146" s="112"/>
      <c r="AA146" s="112"/>
      <c r="AB146" s="113"/>
      <c r="AD146" s="168"/>
    </row>
    <row r="147" spans="1:30" ht="15.75" thickBot="1" x14ac:dyDescent="0.3">
      <c r="B147" s="98" t="s">
        <v>245</v>
      </c>
      <c r="C147" s="708" t="s">
        <v>246</v>
      </c>
      <c r="D147" s="709"/>
      <c r="E147" s="709"/>
      <c r="F147" s="322">
        <f t="shared" ref="F147:M147" si="157">F148+F149+F152+F153+F154+F155+F156</f>
        <v>0</v>
      </c>
      <c r="G147" s="512">
        <f t="shared" si="157"/>
        <v>200000</v>
      </c>
      <c r="H147" s="512">
        <f t="shared" si="157"/>
        <v>200000</v>
      </c>
      <c r="I147" s="575">
        <f t="shared" si="157"/>
        <v>200000</v>
      </c>
      <c r="J147" s="427">
        <f t="shared" ref="J147" si="158">J148+J149+J152+J153+J154+J155+J156</f>
        <v>644500</v>
      </c>
      <c r="K147" s="427">
        <f t="shared" si="157"/>
        <v>655416</v>
      </c>
      <c r="L147" s="427">
        <f t="shared" ref="L147" si="159">L148+L149+L152+L153+L154+L155+L156</f>
        <v>655416</v>
      </c>
      <c r="M147" s="464">
        <f t="shared" si="157"/>
        <v>538592</v>
      </c>
      <c r="N147" s="144">
        <f t="shared" ref="N147:AB147" si="160">N148+N149+N152+N153+N154+N155+N156</f>
        <v>0</v>
      </c>
      <c r="O147" s="156">
        <f t="shared" si="145"/>
        <v>538592</v>
      </c>
      <c r="P147" s="84">
        <f t="shared" si="160"/>
        <v>0</v>
      </c>
      <c r="Q147" s="85">
        <f t="shared" si="160"/>
        <v>0</v>
      </c>
      <c r="R147" s="85">
        <f t="shared" si="160"/>
        <v>0</v>
      </c>
      <c r="S147" s="85">
        <f t="shared" si="160"/>
        <v>0</v>
      </c>
      <c r="T147" s="85">
        <f t="shared" si="160"/>
        <v>44800</v>
      </c>
      <c r="U147" s="88">
        <f t="shared" si="160"/>
        <v>25269</v>
      </c>
      <c r="V147" s="399">
        <f t="shared" si="146"/>
        <v>70069</v>
      </c>
      <c r="W147" s="362">
        <f t="shared" si="160"/>
        <v>10160</v>
      </c>
      <c r="X147" s="85">
        <f t="shared" si="160"/>
        <v>0</v>
      </c>
      <c r="Y147" s="88">
        <f t="shared" si="160"/>
        <v>0</v>
      </c>
      <c r="Z147" s="88">
        <f t="shared" si="160"/>
        <v>0</v>
      </c>
      <c r="AA147" s="88">
        <f t="shared" si="160"/>
        <v>0</v>
      </c>
      <c r="AB147" s="89">
        <f t="shared" si="160"/>
        <v>458363</v>
      </c>
      <c r="AD147" s="168"/>
    </row>
    <row r="148" spans="1:30" s="18" customFormat="1" hidden="1" x14ac:dyDescent="0.25">
      <c r="A148" s="125" t="s">
        <v>247</v>
      </c>
      <c r="B148" s="114" t="s">
        <v>672</v>
      </c>
      <c r="C148" s="710" t="s">
        <v>248</v>
      </c>
      <c r="D148" s="711"/>
      <c r="E148" s="711"/>
      <c r="F148" s="317">
        <f>SUM(O148:AA148)</f>
        <v>0</v>
      </c>
      <c r="G148" s="507">
        <f>SUM(O148:AA148)</f>
        <v>0</v>
      </c>
      <c r="H148" s="507">
        <f>SUM(O148:AA148)</f>
        <v>0</v>
      </c>
      <c r="I148" s="570">
        <f>SUM(O148:AA148)</f>
        <v>0</v>
      </c>
      <c r="J148" s="422">
        <f>SUM(O148:AA148)</f>
        <v>0</v>
      </c>
      <c r="K148" s="422">
        <f>SUM(P148:AB148)</f>
        <v>0</v>
      </c>
      <c r="L148" s="422">
        <f>SUM(Q148:AC148)</f>
        <v>0</v>
      </c>
      <c r="M148" s="459">
        <f>SUM(P148:AB148)</f>
        <v>0</v>
      </c>
      <c r="N148" s="140"/>
      <c r="O148" s="158">
        <f t="shared" si="145"/>
        <v>0</v>
      </c>
      <c r="P148" s="92"/>
      <c r="Q148" s="93"/>
      <c r="R148" s="93"/>
      <c r="S148" s="93"/>
      <c r="T148" s="93"/>
      <c r="U148" s="96"/>
      <c r="V148" s="402">
        <f t="shared" si="146"/>
        <v>0</v>
      </c>
      <c r="W148" s="365"/>
      <c r="X148" s="93"/>
      <c r="Y148" s="96"/>
      <c r="Z148" s="96"/>
      <c r="AA148" s="96"/>
      <c r="AB148" s="97"/>
      <c r="AD148" s="168"/>
    </row>
    <row r="149" spans="1:30" s="18" customFormat="1" x14ac:dyDescent="0.25">
      <c r="A149" s="125" t="s">
        <v>249</v>
      </c>
      <c r="B149" s="90" t="s">
        <v>673</v>
      </c>
      <c r="C149" s="712" t="s">
        <v>250</v>
      </c>
      <c r="D149" s="713"/>
      <c r="E149" s="713"/>
      <c r="F149" s="319">
        <f t="shared" ref="F149:M149" si="161">F150+F151</f>
        <v>0</v>
      </c>
      <c r="G149" s="509">
        <f t="shared" si="161"/>
        <v>157481</v>
      </c>
      <c r="H149" s="509">
        <f t="shared" si="161"/>
        <v>157481</v>
      </c>
      <c r="I149" s="572">
        <f t="shared" si="161"/>
        <v>157481</v>
      </c>
      <c r="J149" s="424">
        <f t="shared" ref="J149" si="162">J150+J151</f>
        <v>157481</v>
      </c>
      <c r="K149" s="424">
        <f t="shared" si="161"/>
        <v>157481</v>
      </c>
      <c r="L149" s="424">
        <f t="shared" ref="L149" si="163">L150+L151</f>
        <v>157481</v>
      </c>
      <c r="M149" s="461">
        <f t="shared" si="161"/>
        <v>63173</v>
      </c>
      <c r="N149" s="142">
        <f t="shared" ref="N149:AB149" si="164">N150+N151</f>
        <v>0</v>
      </c>
      <c r="O149" s="158">
        <f t="shared" si="145"/>
        <v>63173</v>
      </c>
      <c r="P149" s="92">
        <f t="shared" si="164"/>
        <v>0</v>
      </c>
      <c r="Q149" s="93">
        <f t="shared" si="164"/>
        <v>0</v>
      </c>
      <c r="R149" s="93">
        <f t="shared" si="164"/>
        <v>0</v>
      </c>
      <c r="S149" s="93">
        <f t="shared" si="164"/>
        <v>0</v>
      </c>
      <c r="T149" s="93">
        <f t="shared" si="164"/>
        <v>35276</v>
      </c>
      <c r="U149" s="96">
        <f t="shared" si="164"/>
        <v>19897</v>
      </c>
      <c r="V149" s="402">
        <f t="shared" si="146"/>
        <v>55173</v>
      </c>
      <c r="W149" s="365">
        <f t="shared" si="164"/>
        <v>8000</v>
      </c>
      <c r="X149" s="93">
        <f t="shared" si="164"/>
        <v>0</v>
      </c>
      <c r="Y149" s="96">
        <f t="shared" si="164"/>
        <v>0</v>
      </c>
      <c r="Z149" s="96">
        <f t="shared" si="164"/>
        <v>0</v>
      </c>
      <c r="AA149" s="96">
        <f t="shared" si="164"/>
        <v>0</v>
      </c>
      <c r="AB149" s="97">
        <f t="shared" si="164"/>
        <v>0</v>
      </c>
      <c r="AD149" s="168"/>
    </row>
    <row r="150" spans="1:30" x14ac:dyDescent="0.25">
      <c r="B150" s="54"/>
      <c r="C150" s="2"/>
      <c r="D150" s="705" t="s">
        <v>250</v>
      </c>
      <c r="E150" s="705"/>
      <c r="F150" s="326">
        <v>0</v>
      </c>
      <c r="G150" s="516">
        <v>157481</v>
      </c>
      <c r="H150" s="516">
        <v>157481</v>
      </c>
      <c r="I150" s="579">
        <v>157481</v>
      </c>
      <c r="J150" s="431">
        <v>157481</v>
      </c>
      <c r="K150" s="431">
        <v>157481</v>
      </c>
      <c r="L150" s="431">
        <v>157481</v>
      </c>
      <c r="M150" s="468">
        <f>SUM(V150:AB150)</f>
        <v>63173</v>
      </c>
      <c r="N150" s="141"/>
      <c r="O150" s="159">
        <f t="shared" si="145"/>
        <v>63173</v>
      </c>
      <c r="P150" s="73"/>
      <c r="Q150" s="1"/>
      <c r="R150" s="1"/>
      <c r="S150" s="1"/>
      <c r="T150" s="1">
        <v>35276</v>
      </c>
      <c r="U150" s="79">
        <v>19897</v>
      </c>
      <c r="V150" s="404">
        <f t="shared" si="146"/>
        <v>55173</v>
      </c>
      <c r="W150" s="367">
        <v>8000</v>
      </c>
      <c r="X150" s="1"/>
      <c r="Y150" s="79"/>
      <c r="Z150" s="79"/>
      <c r="AA150" s="79"/>
      <c r="AB150" s="44"/>
      <c r="AD150" s="168"/>
    </row>
    <row r="151" spans="1:30" x14ac:dyDescent="0.25">
      <c r="B151" s="54"/>
      <c r="C151" s="2"/>
      <c r="D151" s="705" t="s">
        <v>349</v>
      </c>
      <c r="E151" s="705"/>
      <c r="F151" s="326">
        <f>SUM(O151:AA151)</f>
        <v>0</v>
      </c>
      <c r="G151" s="516">
        <f>SUM(O151:AA151)</f>
        <v>0</v>
      </c>
      <c r="H151" s="516">
        <f>SUM(O151:AA151)</f>
        <v>0</v>
      </c>
      <c r="I151" s="579">
        <f t="shared" ref="I151:I155" si="165">SUM(O151:AA151)</f>
        <v>0</v>
      </c>
      <c r="J151" s="431">
        <v>0</v>
      </c>
      <c r="K151" s="431">
        <v>0</v>
      </c>
      <c r="L151" s="431">
        <v>0</v>
      </c>
      <c r="M151" s="468">
        <f>SUM(P151:AB151)</f>
        <v>0</v>
      </c>
      <c r="N151" s="141"/>
      <c r="O151" s="159">
        <f t="shared" si="145"/>
        <v>0</v>
      </c>
      <c r="P151" s="73"/>
      <c r="Q151" s="1"/>
      <c r="R151" s="1"/>
      <c r="S151" s="1"/>
      <c r="T151" s="1"/>
      <c r="U151" s="79"/>
      <c r="V151" s="404">
        <f t="shared" si="146"/>
        <v>0</v>
      </c>
      <c r="W151" s="367"/>
      <c r="X151" s="1"/>
      <c r="Y151" s="79"/>
      <c r="Z151" s="79"/>
      <c r="AA151" s="79"/>
      <c r="AB151" s="44"/>
      <c r="AD151" s="168"/>
    </row>
    <row r="152" spans="1:30" s="18" customFormat="1" hidden="1" x14ac:dyDescent="0.25">
      <c r="A152" s="125" t="s">
        <v>251</v>
      </c>
      <c r="B152" s="90" t="s">
        <v>674</v>
      </c>
      <c r="C152" s="712" t="s">
        <v>252</v>
      </c>
      <c r="D152" s="713"/>
      <c r="E152" s="713"/>
      <c r="F152" s="319">
        <f>SUM(O152:AA152)</f>
        <v>0</v>
      </c>
      <c r="G152" s="509">
        <f>SUM(O152:AA152)</f>
        <v>0</v>
      </c>
      <c r="H152" s="509">
        <f>SUM(O152:AA152)</f>
        <v>0</v>
      </c>
      <c r="I152" s="572">
        <f t="shared" si="165"/>
        <v>0</v>
      </c>
      <c r="J152" s="424">
        <v>0</v>
      </c>
      <c r="K152" s="424">
        <v>0</v>
      </c>
      <c r="L152" s="424">
        <v>0</v>
      </c>
      <c r="M152" s="461">
        <f>SUM(P152:AB152)</f>
        <v>0</v>
      </c>
      <c r="N152" s="142"/>
      <c r="O152" s="158">
        <f t="shared" si="145"/>
        <v>0</v>
      </c>
      <c r="P152" s="92"/>
      <c r="Q152" s="93"/>
      <c r="R152" s="93"/>
      <c r="S152" s="93"/>
      <c r="T152" s="93"/>
      <c r="U152" s="96"/>
      <c r="V152" s="402">
        <f t="shared" si="146"/>
        <v>0</v>
      </c>
      <c r="W152" s="365"/>
      <c r="X152" s="93"/>
      <c r="Y152" s="96"/>
      <c r="Z152" s="96"/>
      <c r="AA152" s="96"/>
      <c r="AB152" s="97"/>
      <c r="AD152" s="168"/>
    </row>
    <row r="153" spans="1:30" s="18" customFormat="1" x14ac:dyDescent="0.25">
      <c r="A153" s="125" t="s">
        <v>253</v>
      </c>
      <c r="B153" s="90" t="s">
        <v>675</v>
      </c>
      <c r="C153" s="712" t="s">
        <v>254</v>
      </c>
      <c r="D153" s="713"/>
      <c r="E153" s="713"/>
      <c r="F153" s="319">
        <v>0</v>
      </c>
      <c r="G153" s="509">
        <v>0</v>
      </c>
      <c r="H153" s="509">
        <v>0</v>
      </c>
      <c r="I153" s="572">
        <v>0</v>
      </c>
      <c r="J153" s="424">
        <v>350000</v>
      </c>
      <c r="K153" s="424">
        <v>360916</v>
      </c>
      <c r="L153" s="424">
        <v>360916</v>
      </c>
      <c r="M153" s="461">
        <f>SUM(P153:AB153)</f>
        <v>360916</v>
      </c>
      <c r="N153" s="142"/>
      <c r="O153" s="158">
        <f t="shared" si="145"/>
        <v>360916</v>
      </c>
      <c r="P153" s="92"/>
      <c r="Q153" s="93"/>
      <c r="R153" s="93"/>
      <c r="S153" s="93"/>
      <c r="T153" s="93"/>
      <c r="U153" s="96"/>
      <c r="V153" s="402">
        <f t="shared" si="146"/>
        <v>0</v>
      </c>
      <c r="W153" s="365"/>
      <c r="X153" s="93"/>
      <c r="Y153" s="96"/>
      <c r="Z153" s="96"/>
      <c r="AA153" s="96"/>
      <c r="AB153" s="97">
        <v>360916</v>
      </c>
      <c r="AD153" s="168"/>
    </row>
    <row r="154" spans="1:30" s="18" customFormat="1" hidden="1" x14ac:dyDescent="0.25">
      <c r="A154" s="125" t="s">
        <v>255</v>
      </c>
      <c r="B154" s="90" t="s">
        <v>676</v>
      </c>
      <c r="C154" s="712" t="s">
        <v>256</v>
      </c>
      <c r="D154" s="713"/>
      <c r="E154" s="713"/>
      <c r="F154" s="319">
        <f>SUM(O154:AA154)</f>
        <v>0</v>
      </c>
      <c r="G154" s="509">
        <f>SUM(O154:AA154)</f>
        <v>0</v>
      </c>
      <c r="H154" s="509">
        <f>SUM(O154:AA154)</f>
        <v>0</v>
      </c>
      <c r="I154" s="572">
        <f t="shared" si="165"/>
        <v>0</v>
      </c>
      <c r="J154" s="424">
        <v>0</v>
      </c>
      <c r="K154" s="424">
        <v>0</v>
      </c>
      <c r="L154" s="424">
        <v>0</v>
      </c>
      <c r="M154" s="461">
        <f>SUM(P154:AB154)</f>
        <v>0</v>
      </c>
      <c r="N154" s="142"/>
      <c r="O154" s="158">
        <f t="shared" si="145"/>
        <v>0</v>
      </c>
      <c r="P154" s="92"/>
      <c r="Q154" s="93"/>
      <c r="R154" s="93"/>
      <c r="S154" s="93"/>
      <c r="T154" s="93"/>
      <c r="U154" s="96"/>
      <c r="V154" s="402">
        <f t="shared" si="146"/>
        <v>0</v>
      </c>
      <c r="W154" s="365"/>
      <c r="X154" s="93"/>
      <c r="Y154" s="96"/>
      <c r="Z154" s="96"/>
      <c r="AA154" s="96"/>
      <c r="AB154" s="97"/>
      <c r="AD154" s="168"/>
    </row>
    <row r="155" spans="1:30" s="18" customFormat="1" hidden="1" x14ac:dyDescent="0.25">
      <c r="A155" s="125" t="s">
        <v>257</v>
      </c>
      <c r="B155" s="90" t="s">
        <v>677</v>
      </c>
      <c r="C155" s="712" t="s">
        <v>258</v>
      </c>
      <c r="D155" s="713"/>
      <c r="E155" s="713"/>
      <c r="F155" s="319">
        <f>SUM(O155:AA155)</f>
        <v>0</v>
      </c>
      <c r="G155" s="509">
        <f>SUM(O155:AA155)</f>
        <v>0</v>
      </c>
      <c r="H155" s="509">
        <f>SUM(O155:AA155)</f>
        <v>0</v>
      </c>
      <c r="I155" s="572">
        <f t="shared" si="165"/>
        <v>0</v>
      </c>
      <c r="J155" s="424">
        <v>0</v>
      </c>
      <c r="K155" s="424">
        <v>0</v>
      </c>
      <c r="L155" s="424">
        <v>0</v>
      </c>
      <c r="M155" s="461">
        <f>SUM(P155:AB155)</f>
        <v>0</v>
      </c>
      <c r="N155" s="142"/>
      <c r="O155" s="158">
        <f t="shared" si="145"/>
        <v>0</v>
      </c>
      <c r="P155" s="92"/>
      <c r="Q155" s="93"/>
      <c r="R155" s="93"/>
      <c r="S155" s="93"/>
      <c r="T155" s="93"/>
      <c r="U155" s="96"/>
      <c r="V155" s="402">
        <f t="shared" si="146"/>
        <v>0</v>
      </c>
      <c r="W155" s="365"/>
      <c r="X155" s="93"/>
      <c r="Y155" s="96"/>
      <c r="Z155" s="96"/>
      <c r="AA155" s="96"/>
      <c r="AB155" s="97"/>
      <c r="AD155" s="168"/>
    </row>
    <row r="156" spans="1:30" s="18" customFormat="1" ht="15.75" thickBot="1" x14ac:dyDescent="0.3">
      <c r="A156" s="125" t="s">
        <v>259</v>
      </c>
      <c r="B156" s="124" t="s">
        <v>678</v>
      </c>
      <c r="C156" s="802" t="s">
        <v>260</v>
      </c>
      <c r="D156" s="803"/>
      <c r="E156" s="803"/>
      <c r="F156" s="332">
        <v>0</v>
      </c>
      <c r="G156" s="522">
        <v>42519</v>
      </c>
      <c r="H156" s="522">
        <v>42519</v>
      </c>
      <c r="I156" s="585">
        <v>42519</v>
      </c>
      <c r="J156" s="437">
        <v>137019</v>
      </c>
      <c r="K156" s="437">
        <v>137019</v>
      </c>
      <c r="L156" s="437">
        <v>137019</v>
      </c>
      <c r="M156" s="474">
        <f>SUM(V156:AB156)</f>
        <v>114503</v>
      </c>
      <c r="N156" s="154"/>
      <c r="O156" s="158">
        <f t="shared" si="145"/>
        <v>114503</v>
      </c>
      <c r="P156" s="92"/>
      <c r="Q156" s="93"/>
      <c r="R156" s="93"/>
      <c r="S156" s="93"/>
      <c r="T156" s="93">
        <v>9524</v>
      </c>
      <c r="U156" s="96">
        <v>5372</v>
      </c>
      <c r="V156" s="402">
        <f t="shared" si="146"/>
        <v>14896</v>
      </c>
      <c r="W156" s="365">
        <v>2160</v>
      </c>
      <c r="X156" s="93"/>
      <c r="Y156" s="96"/>
      <c r="Z156" s="96"/>
      <c r="AA156" s="96"/>
      <c r="AB156" s="97">
        <v>97447</v>
      </c>
      <c r="AD156" s="168"/>
    </row>
    <row r="157" spans="1:30" ht="15.75" thickBot="1" x14ac:dyDescent="0.3">
      <c r="B157" s="98" t="s">
        <v>261</v>
      </c>
      <c r="C157" s="708" t="s">
        <v>262</v>
      </c>
      <c r="D157" s="709"/>
      <c r="E157" s="709"/>
      <c r="F157" s="322">
        <f t="shared" ref="F157:M157" si="166">F158+F159+F160+F161</f>
        <v>0</v>
      </c>
      <c r="G157" s="512">
        <f t="shared" si="166"/>
        <v>0</v>
      </c>
      <c r="H157" s="512">
        <f t="shared" si="166"/>
        <v>0</v>
      </c>
      <c r="I157" s="575">
        <f t="shared" si="166"/>
        <v>2600240</v>
      </c>
      <c r="J157" s="427">
        <f t="shared" ref="J157" si="167">J158+J159+J160+J161</f>
        <v>2600240</v>
      </c>
      <c r="K157" s="427">
        <f t="shared" si="166"/>
        <v>2600240</v>
      </c>
      <c r="L157" s="427">
        <f t="shared" ref="L157" si="168">L158+L159+L160+L161</f>
        <v>2600240</v>
      </c>
      <c r="M157" s="464">
        <f t="shared" si="166"/>
        <v>2550240</v>
      </c>
      <c r="N157" s="144">
        <f t="shared" ref="N157:AB157" si="169">N158+N159+N160+N161</f>
        <v>0</v>
      </c>
      <c r="O157" s="156">
        <f t="shared" si="145"/>
        <v>2550240</v>
      </c>
      <c r="P157" s="84">
        <f t="shared" si="169"/>
        <v>0</v>
      </c>
      <c r="Q157" s="85">
        <f t="shared" si="169"/>
        <v>0</v>
      </c>
      <c r="R157" s="85">
        <f t="shared" si="169"/>
        <v>0</v>
      </c>
      <c r="S157" s="85">
        <f t="shared" si="169"/>
        <v>0</v>
      </c>
      <c r="T157" s="85">
        <f t="shared" si="169"/>
        <v>0</v>
      </c>
      <c r="U157" s="88">
        <f t="shared" si="169"/>
        <v>0</v>
      </c>
      <c r="V157" s="399">
        <f t="shared" si="146"/>
        <v>0</v>
      </c>
      <c r="W157" s="362">
        <f t="shared" si="169"/>
        <v>0</v>
      </c>
      <c r="X157" s="85">
        <f t="shared" si="169"/>
        <v>0</v>
      </c>
      <c r="Y157" s="88">
        <f t="shared" si="169"/>
        <v>0</v>
      </c>
      <c r="Z157" s="88">
        <f t="shared" si="169"/>
        <v>0</v>
      </c>
      <c r="AA157" s="88">
        <f t="shared" si="169"/>
        <v>2550240</v>
      </c>
      <c r="AB157" s="89">
        <f t="shared" si="169"/>
        <v>0</v>
      </c>
      <c r="AD157" s="168"/>
    </row>
    <row r="158" spans="1:30" s="18" customFormat="1" x14ac:dyDescent="0.25">
      <c r="A158" s="125" t="s">
        <v>263</v>
      </c>
      <c r="B158" s="221" t="s">
        <v>679</v>
      </c>
      <c r="C158" s="804" t="s">
        <v>264</v>
      </c>
      <c r="D158" s="805"/>
      <c r="E158" s="805"/>
      <c r="F158" s="333">
        <v>0</v>
      </c>
      <c r="G158" s="523">
        <v>0</v>
      </c>
      <c r="H158" s="523">
        <v>0</v>
      </c>
      <c r="I158" s="586">
        <v>2047433</v>
      </c>
      <c r="J158" s="438">
        <v>2047433</v>
      </c>
      <c r="K158" s="438">
        <v>2047433</v>
      </c>
      <c r="L158" s="438">
        <v>2047433</v>
      </c>
      <c r="M158" s="475">
        <f>SUM(V158:AB158)</f>
        <v>2018693</v>
      </c>
      <c r="N158" s="222"/>
      <c r="O158" s="223">
        <f t="shared" si="145"/>
        <v>2018693</v>
      </c>
      <c r="P158" s="224"/>
      <c r="Q158" s="225"/>
      <c r="R158" s="225"/>
      <c r="S158" s="225"/>
      <c r="T158" s="225"/>
      <c r="U158" s="226"/>
      <c r="V158" s="407">
        <f t="shared" si="146"/>
        <v>0</v>
      </c>
      <c r="W158" s="370"/>
      <c r="X158" s="225"/>
      <c r="Y158" s="226"/>
      <c r="Z158" s="226"/>
      <c r="AA158" s="226">
        <v>2018693</v>
      </c>
      <c r="AB158" s="228"/>
      <c r="AD158" s="168"/>
    </row>
    <row r="159" spans="1:30" s="18" customFormat="1" hidden="1" x14ac:dyDescent="0.25">
      <c r="A159" s="125" t="s">
        <v>265</v>
      </c>
      <c r="B159" s="229" t="s">
        <v>680</v>
      </c>
      <c r="C159" s="796" t="s">
        <v>870</v>
      </c>
      <c r="D159" s="797"/>
      <c r="E159" s="797"/>
      <c r="F159" s="334">
        <f>SUM(O159:AA159)</f>
        <v>0</v>
      </c>
      <c r="G159" s="524">
        <f>SUM(O159:AA159)</f>
        <v>0</v>
      </c>
      <c r="H159" s="524">
        <f t="shared" ref="H159:H160" si="170">SUM(O159:AA159)</f>
        <v>0</v>
      </c>
      <c r="I159" s="587">
        <v>0</v>
      </c>
      <c r="J159" s="439">
        <v>0</v>
      </c>
      <c r="K159" s="439">
        <v>0</v>
      </c>
      <c r="L159" s="439">
        <v>0</v>
      </c>
      <c r="M159" s="476">
        <f>SUM(P159:AB159)</f>
        <v>0</v>
      </c>
      <c r="N159" s="230"/>
      <c r="O159" s="223">
        <f t="shared" si="145"/>
        <v>0</v>
      </c>
      <c r="P159" s="224"/>
      <c r="Q159" s="225"/>
      <c r="R159" s="225"/>
      <c r="S159" s="225"/>
      <c r="T159" s="225"/>
      <c r="U159" s="226"/>
      <c r="V159" s="407">
        <f t="shared" si="146"/>
        <v>0</v>
      </c>
      <c r="W159" s="370"/>
      <c r="X159" s="225"/>
      <c r="Y159" s="226"/>
      <c r="Z159" s="226"/>
      <c r="AA159" s="226"/>
      <c r="AB159" s="228"/>
      <c r="AD159" s="168"/>
    </row>
    <row r="160" spans="1:30" s="18" customFormat="1" hidden="1" x14ac:dyDescent="0.25">
      <c r="A160" s="125" t="s">
        <v>266</v>
      </c>
      <c r="B160" s="229" t="s">
        <v>681</v>
      </c>
      <c r="C160" s="796" t="s">
        <v>267</v>
      </c>
      <c r="D160" s="797"/>
      <c r="E160" s="797"/>
      <c r="F160" s="334">
        <f>SUM(O160:AA160)</f>
        <v>0</v>
      </c>
      <c r="G160" s="524">
        <f>SUM(O160:AA160)</f>
        <v>0</v>
      </c>
      <c r="H160" s="524">
        <f t="shared" si="170"/>
        <v>0</v>
      </c>
      <c r="I160" s="587">
        <v>0</v>
      </c>
      <c r="J160" s="439">
        <v>0</v>
      </c>
      <c r="K160" s="439">
        <v>0</v>
      </c>
      <c r="L160" s="439">
        <v>0</v>
      </c>
      <c r="M160" s="476">
        <f>SUM(P160:AB160)</f>
        <v>0</v>
      </c>
      <c r="N160" s="230"/>
      <c r="O160" s="223">
        <f t="shared" si="145"/>
        <v>0</v>
      </c>
      <c r="P160" s="224"/>
      <c r="Q160" s="225"/>
      <c r="R160" s="225"/>
      <c r="S160" s="225"/>
      <c r="T160" s="225"/>
      <c r="U160" s="226"/>
      <c r="V160" s="407">
        <f t="shared" si="146"/>
        <v>0</v>
      </c>
      <c r="W160" s="370"/>
      <c r="X160" s="225"/>
      <c r="Y160" s="226"/>
      <c r="Z160" s="226"/>
      <c r="AA160" s="226"/>
      <c r="AB160" s="228"/>
      <c r="AD160" s="168"/>
    </row>
    <row r="161" spans="1:30" s="18" customFormat="1" ht="15.75" thickBot="1" x14ac:dyDescent="0.3">
      <c r="A161" s="125" t="s">
        <v>268</v>
      </c>
      <c r="B161" s="231" t="s">
        <v>682</v>
      </c>
      <c r="C161" s="798" t="s">
        <v>366</v>
      </c>
      <c r="D161" s="799"/>
      <c r="E161" s="799"/>
      <c r="F161" s="335">
        <v>0</v>
      </c>
      <c r="G161" s="525">
        <v>0</v>
      </c>
      <c r="H161" s="525">
        <v>0</v>
      </c>
      <c r="I161" s="588">
        <v>552807</v>
      </c>
      <c r="J161" s="440">
        <v>552807</v>
      </c>
      <c r="K161" s="440">
        <v>552807</v>
      </c>
      <c r="L161" s="440">
        <v>552807</v>
      </c>
      <c r="M161" s="477">
        <f>SUM(V161:AB161)</f>
        <v>531547</v>
      </c>
      <c r="N161" s="232"/>
      <c r="O161" s="223">
        <f t="shared" si="145"/>
        <v>531547</v>
      </c>
      <c r="P161" s="224"/>
      <c r="Q161" s="225"/>
      <c r="R161" s="225"/>
      <c r="S161" s="225"/>
      <c r="T161" s="225"/>
      <c r="U161" s="226"/>
      <c r="V161" s="407">
        <f t="shared" si="146"/>
        <v>0</v>
      </c>
      <c r="W161" s="370"/>
      <c r="X161" s="225"/>
      <c r="Y161" s="226"/>
      <c r="Z161" s="226"/>
      <c r="AA161" s="226">
        <v>531547</v>
      </c>
      <c r="AB161" s="228"/>
      <c r="AD161" s="168"/>
    </row>
    <row r="162" spans="1:30" ht="15.75" thickBot="1" x14ac:dyDescent="0.3">
      <c r="B162" s="98" t="s">
        <v>269</v>
      </c>
      <c r="C162" s="708" t="s">
        <v>270</v>
      </c>
      <c r="D162" s="709"/>
      <c r="E162" s="709"/>
      <c r="F162" s="322">
        <f t="shared" ref="F162:M162" si="171">F163+F164+F175+F186+F197+F200+F212+F213+F214</f>
        <v>0</v>
      </c>
      <c r="G162" s="512">
        <f t="shared" si="171"/>
        <v>0</v>
      </c>
      <c r="H162" s="512">
        <f t="shared" si="171"/>
        <v>0</v>
      </c>
      <c r="I162" s="575">
        <f t="shared" si="171"/>
        <v>0</v>
      </c>
      <c r="J162" s="427">
        <f t="shared" ref="J162" si="172">J163+J164+J175+J186+J197+J200+J212+J213+J214</f>
        <v>0</v>
      </c>
      <c r="K162" s="427">
        <f t="shared" si="171"/>
        <v>0</v>
      </c>
      <c r="L162" s="427">
        <f t="shared" ref="L162" si="173">L163+L164+L175+L186+L197+L200+L212+L213+L214</f>
        <v>0</v>
      </c>
      <c r="M162" s="464">
        <f t="shared" si="171"/>
        <v>0</v>
      </c>
      <c r="N162" s="144">
        <f t="shared" ref="N162:AB162" si="174">N163+N164+N175+N186+N197+N200+N212+N213+N214</f>
        <v>0</v>
      </c>
      <c r="O162" s="156">
        <f t="shared" si="145"/>
        <v>0</v>
      </c>
      <c r="P162" s="84">
        <f t="shared" si="174"/>
        <v>0</v>
      </c>
      <c r="Q162" s="85">
        <f t="shared" si="174"/>
        <v>0</v>
      </c>
      <c r="R162" s="85">
        <f t="shared" si="174"/>
        <v>0</v>
      </c>
      <c r="S162" s="85">
        <f t="shared" si="174"/>
        <v>0</v>
      </c>
      <c r="T162" s="85">
        <f t="shared" si="174"/>
        <v>0</v>
      </c>
      <c r="U162" s="88">
        <f t="shared" si="174"/>
        <v>0</v>
      </c>
      <c r="V162" s="399">
        <f t="shared" si="146"/>
        <v>0</v>
      </c>
      <c r="W162" s="362">
        <f t="shared" si="174"/>
        <v>0</v>
      </c>
      <c r="X162" s="85">
        <f t="shared" si="174"/>
        <v>0</v>
      </c>
      <c r="Y162" s="88">
        <f t="shared" si="174"/>
        <v>0</v>
      </c>
      <c r="Z162" s="88">
        <f t="shared" si="174"/>
        <v>0</v>
      </c>
      <c r="AA162" s="88">
        <f t="shared" si="174"/>
        <v>0</v>
      </c>
      <c r="AB162" s="89">
        <f t="shared" si="174"/>
        <v>0</v>
      </c>
      <c r="AD162" s="168"/>
    </row>
    <row r="163" spans="1:30" s="18" customFormat="1" ht="25.5" hidden="1" customHeight="1" x14ac:dyDescent="0.25">
      <c r="A163" s="125" t="s">
        <v>271</v>
      </c>
      <c r="B163" s="90" t="s">
        <v>683</v>
      </c>
      <c r="C163" s="723" t="s">
        <v>367</v>
      </c>
      <c r="D163" s="724"/>
      <c r="E163" s="724"/>
      <c r="F163" s="336">
        <f>SUM(O163:AA163)</f>
        <v>0</v>
      </c>
      <c r="G163" s="526">
        <f>SUM(O163:AA163)</f>
        <v>0</v>
      </c>
      <c r="H163" s="526">
        <f>SUM(O163:AA163)</f>
        <v>0</v>
      </c>
      <c r="I163" s="589">
        <f>SUM(O163:AA163)</f>
        <v>0</v>
      </c>
      <c r="J163" s="441">
        <f>SUM(O163:AA163)</f>
        <v>0</v>
      </c>
      <c r="K163" s="441">
        <f>SUM(P163:AB163)</f>
        <v>0</v>
      </c>
      <c r="L163" s="441">
        <f>SUM(Q163:AC163)</f>
        <v>0</v>
      </c>
      <c r="M163" s="478">
        <f>SUM(P163:AB163)</f>
        <v>0</v>
      </c>
      <c r="N163" s="155"/>
      <c r="O163" s="158">
        <f t="shared" si="145"/>
        <v>0</v>
      </c>
      <c r="P163" s="92"/>
      <c r="Q163" s="93"/>
      <c r="R163" s="93"/>
      <c r="S163" s="93"/>
      <c r="T163" s="93"/>
      <c r="U163" s="96"/>
      <c r="V163" s="402">
        <f t="shared" si="146"/>
        <v>0</v>
      </c>
      <c r="W163" s="365"/>
      <c r="X163" s="93"/>
      <c r="Y163" s="96"/>
      <c r="Z163" s="96"/>
      <c r="AA163" s="96"/>
      <c r="AB163" s="97"/>
      <c r="AD163" s="168"/>
    </row>
    <row r="164" spans="1:30" s="18" customFormat="1" ht="16.350000000000001" hidden="1" customHeight="1" x14ac:dyDescent="0.25">
      <c r="A164" s="125" t="s">
        <v>272</v>
      </c>
      <c r="B164" s="90" t="s">
        <v>684</v>
      </c>
      <c r="C164" s="800" t="s">
        <v>812</v>
      </c>
      <c r="D164" s="801"/>
      <c r="E164" s="801"/>
      <c r="F164" s="336">
        <f t="shared" ref="F164:M164" si="175">F165+F166+F167+F168+F169+F170+F171+F172+F173+F174</f>
        <v>0</v>
      </c>
      <c r="G164" s="526">
        <f t="shared" si="175"/>
        <v>0</v>
      </c>
      <c r="H164" s="526">
        <f t="shared" si="175"/>
        <v>0</v>
      </c>
      <c r="I164" s="589">
        <f t="shared" si="175"/>
        <v>0</v>
      </c>
      <c r="J164" s="441">
        <f t="shared" ref="J164" si="176">J165+J166+J167+J168+J169+J170+J171+J172+J173+J174</f>
        <v>0</v>
      </c>
      <c r="K164" s="441">
        <f t="shared" si="175"/>
        <v>0</v>
      </c>
      <c r="L164" s="441">
        <f t="shared" ref="L164" si="177">L165+L166+L167+L168+L169+L170+L171+L172+L173+L174</f>
        <v>0</v>
      </c>
      <c r="M164" s="478">
        <f t="shared" si="175"/>
        <v>0</v>
      </c>
      <c r="N164" s="155">
        <f t="shared" ref="N164:AB164" si="178">N165+N166+N167+N168+N169+N170+N171+N172+N173+N174</f>
        <v>0</v>
      </c>
      <c r="O164" s="158">
        <f t="shared" si="145"/>
        <v>0</v>
      </c>
      <c r="P164" s="92">
        <f t="shared" si="178"/>
        <v>0</v>
      </c>
      <c r="Q164" s="93">
        <f t="shared" si="178"/>
        <v>0</v>
      </c>
      <c r="R164" s="93">
        <f t="shared" si="178"/>
        <v>0</v>
      </c>
      <c r="S164" s="93">
        <f t="shared" si="178"/>
        <v>0</v>
      </c>
      <c r="T164" s="93">
        <f t="shared" si="178"/>
        <v>0</v>
      </c>
      <c r="U164" s="96">
        <f t="shared" si="178"/>
        <v>0</v>
      </c>
      <c r="V164" s="402">
        <f t="shared" si="146"/>
        <v>0</v>
      </c>
      <c r="W164" s="365">
        <f t="shared" si="178"/>
        <v>0</v>
      </c>
      <c r="X164" s="93">
        <f t="shared" si="178"/>
        <v>0</v>
      </c>
      <c r="Y164" s="96">
        <f t="shared" si="178"/>
        <v>0</v>
      </c>
      <c r="Z164" s="96">
        <f t="shared" si="178"/>
        <v>0</v>
      </c>
      <c r="AA164" s="96">
        <f t="shared" si="178"/>
        <v>0</v>
      </c>
      <c r="AB164" s="97">
        <f t="shared" si="178"/>
        <v>0</v>
      </c>
      <c r="AD164" s="168"/>
    </row>
    <row r="165" spans="1:30" hidden="1" x14ac:dyDescent="0.25">
      <c r="B165" s="54"/>
      <c r="C165" s="2"/>
      <c r="D165" s="705" t="s">
        <v>813</v>
      </c>
      <c r="E165" s="705"/>
      <c r="F165" s="326">
        <f t="shared" ref="F165:F174" si="179">SUM(O165:AA165)</f>
        <v>0</v>
      </c>
      <c r="G165" s="516">
        <f t="shared" ref="G165:G174" si="180">SUM(O165:AA165)</f>
        <v>0</v>
      </c>
      <c r="H165" s="516">
        <f t="shared" ref="H165:H174" si="181">SUM(O165:AA165)</f>
        <v>0</v>
      </c>
      <c r="I165" s="579">
        <f t="shared" ref="I165:I174" si="182">SUM(O165:AA165)</f>
        <v>0</v>
      </c>
      <c r="J165" s="431">
        <f t="shared" ref="J165:L174" si="183">SUM(O165:AA165)</f>
        <v>0</v>
      </c>
      <c r="K165" s="431">
        <f t="shared" si="183"/>
        <v>0</v>
      </c>
      <c r="L165" s="431">
        <f t="shared" si="183"/>
        <v>0</v>
      </c>
      <c r="M165" s="468">
        <f t="shared" ref="M165:M174" si="184">SUM(P165:AB165)</f>
        <v>0</v>
      </c>
      <c r="N165" s="141"/>
      <c r="O165" s="159">
        <f t="shared" si="145"/>
        <v>0</v>
      </c>
      <c r="P165" s="73"/>
      <c r="Q165" s="1"/>
      <c r="R165" s="1"/>
      <c r="S165" s="1"/>
      <c r="T165" s="1"/>
      <c r="U165" s="79"/>
      <c r="V165" s="404">
        <f t="shared" si="146"/>
        <v>0</v>
      </c>
      <c r="W165" s="367"/>
      <c r="X165" s="1"/>
      <c r="Y165" s="79"/>
      <c r="Z165" s="79"/>
      <c r="AA165" s="79"/>
      <c r="AB165" s="44"/>
      <c r="AD165" s="168"/>
    </row>
    <row r="166" spans="1:30" hidden="1" x14ac:dyDescent="0.25">
      <c r="B166" s="54"/>
      <c r="C166" s="2"/>
      <c r="D166" s="705" t="s">
        <v>814</v>
      </c>
      <c r="E166" s="705"/>
      <c r="F166" s="326">
        <f t="shared" si="179"/>
        <v>0</v>
      </c>
      <c r="G166" s="516">
        <f t="shared" si="180"/>
        <v>0</v>
      </c>
      <c r="H166" s="516">
        <f t="shared" si="181"/>
        <v>0</v>
      </c>
      <c r="I166" s="579">
        <f t="shared" si="182"/>
        <v>0</v>
      </c>
      <c r="J166" s="431">
        <f t="shared" si="183"/>
        <v>0</v>
      </c>
      <c r="K166" s="431">
        <f t="shared" si="183"/>
        <v>0</v>
      </c>
      <c r="L166" s="431">
        <f t="shared" si="183"/>
        <v>0</v>
      </c>
      <c r="M166" s="468">
        <f t="shared" si="184"/>
        <v>0</v>
      </c>
      <c r="N166" s="141"/>
      <c r="O166" s="159">
        <f t="shared" si="145"/>
        <v>0</v>
      </c>
      <c r="P166" s="73"/>
      <c r="Q166" s="1"/>
      <c r="R166" s="1"/>
      <c r="S166" s="1"/>
      <c r="T166" s="1"/>
      <c r="U166" s="79"/>
      <c r="V166" s="404">
        <f t="shared" si="146"/>
        <v>0</v>
      </c>
      <c r="W166" s="367"/>
      <c r="X166" s="1"/>
      <c r="Y166" s="79"/>
      <c r="Z166" s="79"/>
      <c r="AA166" s="79"/>
      <c r="AB166" s="44"/>
      <c r="AD166" s="168"/>
    </row>
    <row r="167" spans="1:30" hidden="1" x14ac:dyDescent="0.25">
      <c r="B167" s="54"/>
      <c r="C167" s="2"/>
      <c r="D167" s="705" t="s">
        <v>545</v>
      </c>
      <c r="E167" s="705"/>
      <c r="F167" s="326">
        <f t="shared" si="179"/>
        <v>0</v>
      </c>
      <c r="G167" s="516">
        <f t="shared" si="180"/>
        <v>0</v>
      </c>
      <c r="H167" s="516">
        <f t="shared" si="181"/>
        <v>0</v>
      </c>
      <c r="I167" s="579">
        <f t="shared" si="182"/>
        <v>0</v>
      </c>
      <c r="J167" s="431">
        <f t="shared" si="183"/>
        <v>0</v>
      </c>
      <c r="K167" s="431">
        <f t="shared" si="183"/>
        <v>0</v>
      </c>
      <c r="L167" s="431">
        <f t="shared" si="183"/>
        <v>0</v>
      </c>
      <c r="M167" s="468">
        <f t="shared" si="184"/>
        <v>0</v>
      </c>
      <c r="N167" s="141"/>
      <c r="O167" s="159">
        <f t="shared" si="145"/>
        <v>0</v>
      </c>
      <c r="P167" s="73"/>
      <c r="Q167" s="1"/>
      <c r="R167" s="1"/>
      <c r="S167" s="1"/>
      <c r="T167" s="1"/>
      <c r="U167" s="79"/>
      <c r="V167" s="404">
        <f t="shared" si="146"/>
        <v>0</v>
      </c>
      <c r="W167" s="367"/>
      <c r="X167" s="1"/>
      <c r="Y167" s="79"/>
      <c r="Z167" s="79"/>
      <c r="AA167" s="79"/>
      <c r="AB167" s="44"/>
      <c r="AD167" s="168"/>
    </row>
    <row r="168" spans="1:30" ht="25.5" hidden="1" customHeight="1" x14ac:dyDescent="0.25">
      <c r="B168" s="54"/>
      <c r="C168" s="2"/>
      <c r="D168" s="706" t="s">
        <v>548</v>
      </c>
      <c r="E168" s="706"/>
      <c r="F168" s="329">
        <f t="shared" si="179"/>
        <v>0</v>
      </c>
      <c r="G168" s="519">
        <f t="shared" si="180"/>
        <v>0</v>
      </c>
      <c r="H168" s="519">
        <f t="shared" si="181"/>
        <v>0</v>
      </c>
      <c r="I168" s="582">
        <f t="shared" si="182"/>
        <v>0</v>
      </c>
      <c r="J168" s="434">
        <f t="shared" si="183"/>
        <v>0</v>
      </c>
      <c r="K168" s="434">
        <f t="shared" si="183"/>
        <v>0</v>
      </c>
      <c r="L168" s="434">
        <f t="shared" si="183"/>
        <v>0</v>
      </c>
      <c r="M168" s="471">
        <f t="shared" si="184"/>
        <v>0</v>
      </c>
      <c r="N168" s="151"/>
      <c r="O168" s="159">
        <f t="shared" si="145"/>
        <v>0</v>
      </c>
      <c r="P168" s="73"/>
      <c r="Q168" s="1"/>
      <c r="R168" s="1"/>
      <c r="S168" s="1"/>
      <c r="T168" s="1"/>
      <c r="U168" s="79"/>
      <c r="V168" s="404">
        <f t="shared" si="146"/>
        <v>0</v>
      </c>
      <c r="W168" s="367"/>
      <c r="X168" s="1"/>
      <c r="Y168" s="79"/>
      <c r="Z168" s="79"/>
      <c r="AA168" s="79"/>
      <c r="AB168" s="44"/>
      <c r="AD168" s="168"/>
    </row>
    <row r="169" spans="1:30" hidden="1" x14ac:dyDescent="0.25">
      <c r="B169" s="54"/>
      <c r="C169" s="2"/>
      <c r="D169" s="705" t="s">
        <v>550</v>
      </c>
      <c r="E169" s="705"/>
      <c r="F169" s="326">
        <f t="shared" si="179"/>
        <v>0</v>
      </c>
      <c r="G169" s="516">
        <f t="shared" si="180"/>
        <v>0</v>
      </c>
      <c r="H169" s="516">
        <f t="shared" si="181"/>
        <v>0</v>
      </c>
      <c r="I169" s="579">
        <f t="shared" si="182"/>
        <v>0</v>
      </c>
      <c r="J169" s="431">
        <f t="shared" si="183"/>
        <v>0</v>
      </c>
      <c r="K169" s="431">
        <f t="shared" si="183"/>
        <v>0</v>
      </c>
      <c r="L169" s="431">
        <f t="shared" si="183"/>
        <v>0</v>
      </c>
      <c r="M169" s="468">
        <f t="shared" si="184"/>
        <v>0</v>
      </c>
      <c r="N169" s="141"/>
      <c r="O169" s="159">
        <f t="shared" si="145"/>
        <v>0</v>
      </c>
      <c r="P169" s="73"/>
      <c r="Q169" s="1"/>
      <c r="R169" s="1"/>
      <c r="S169" s="1"/>
      <c r="T169" s="1"/>
      <c r="U169" s="79"/>
      <c r="V169" s="404">
        <f t="shared" si="146"/>
        <v>0</v>
      </c>
      <c r="W169" s="367"/>
      <c r="X169" s="1"/>
      <c r="Y169" s="79"/>
      <c r="Z169" s="79"/>
      <c r="AA169" s="79"/>
      <c r="AB169" s="44"/>
      <c r="AD169" s="168"/>
    </row>
    <row r="170" spans="1:30" hidden="1" x14ac:dyDescent="0.25">
      <c r="B170" s="54"/>
      <c r="C170" s="2"/>
      <c r="D170" s="705" t="s">
        <v>551</v>
      </c>
      <c r="E170" s="705"/>
      <c r="F170" s="326">
        <f t="shared" si="179"/>
        <v>0</v>
      </c>
      <c r="G170" s="516">
        <f t="shared" si="180"/>
        <v>0</v>
      </c>
      <c r="H170" s="516">
        <f t="shared" si="181"/>
        <v>0</v>
      </c>
      <c r="I170" s="579">
        <f t="shared" si="182"/>
        <v>0</v>
      </c>
      <c r="J170" s="431">
        <f t="shared" si="183"/>
        <v>0</v>
      </c>
      <c r="K170" s="431">
        <f t="shared" si="183"/>
        <v>0</v>
      </c>
      <c r="L170" s="431">
        <f t="shared" si="183"/>
        <v>0</v>
      </c>
      <c r="M170" s="468">
        <f t="shared" si="184"/>
        <v>0</v>
      </c>
      <c r="N170" s="141"/>
      <c r="O170" s="159">
        <f t="shared" si="145"/>
        <v>0</v>
      </c>
      <c r="P170" s="73"/>
      <c r="Q170" s="1"/>
      <c r="R170" s="1"/>
      <c r="S170" s="1"/>
      <c r="T170" s="1"/>
      <c r="U170" s="79"/>
      <c r="V170" s="404">
        <f t="shared" si="146"/>
        <v>0</v>
      </c>
      <c r="W170" s="367"/>
      <c r="X170" s="1"/>
      <c r="Y170" s="79"/>
      <c r="Z170" s="79"/>
      <c r="AA170" s="79"/>
      <c r="AB170" s="44"/>
      <c r="AD170" s="168"/>
    </row>
    <row r="171" spans="1:30" ht="25.5" hidden="1" customHeight="1" x14ac:dyDescent="0.25">
      <c r="B171" s="54"/>
      <c r="C171" s="2"/>
      <c r="D171" s="706" t="s">
        <v>555</v>
      </c>
      <c r="E171" s="706"/>
      <c r="F171" s="329">
        <f t="shared" si="179"/>
        <v>0</v>
      </c>
      <c r="G171" s="519">
        <f t="shared" si="180"/>
        <v>0</v>
      </c>
      <c r="H171" s="519">
        <f t="shared" si="181"/>
        <v>0</v>
      </c>
      <c r="I171" s="582">
        <f t="shared" si="182"/>
        <v>0</v>
      </c>
      <c r="J171" s="434">
        <f t="shared" si="183"/>
        <v>0</v>
      </c>
      <c r="K171" s="434">
        <f t="shared" si="183"/>
        <v>0</v>
      </c>
      <c r="L171" s="434">
        <f t="shared" si="183"/>
        <v>0</v>
      </c>
      <c r="M171" s="471">
        <f t="shared" si="184"/>
        <v>0</v>
      </c>
      <c r="N171" s="151"/>
      <c r="O171" s="159">
        <f t="shared" si="145"/>
        <v>0</v>
      </c>
      <c r="P171" s="73"/>
      <c r="Q171" s="1"/>
      <c r="R171" s="1"/>
      <c r="S171" s="1"/>
      <c r="T171" s="1"/>
      <c r="U171" s="79"/>
      <c r="V171" s="404">
        <f t="shared" si="146"/>
        <v>0</v>
      </c>
      <c r="W171" s="367"/>
      <c r="X171" s="1"/>
      <c r="Y171" s="79"/>
      <c r="Z171" s="79"/>
      <c r="AA171" s="79"/>
      <c r="AB171" s="44"/>
      <c r="AD171" s="168"/>
    </row>
    <row r="172" spans="1:30" ht="25.5" hidden="1" customHeight="1" x14ac:dyDescent="0.25">
      <c r="B172" s="54"/>
      <c r="C172" s="2"/>
      <c r="D172" s="706" t="s">
        <v>558</v>
      </c>
      <c r="E172" s="706"/>
      <c r="F172" s="329">
        <f t="shared" si="179"/>
        <v>0</v>
      </c>
      <c r="G172" s="519">
        <f t="shared" si="180"/>
        <v>0</v>
      </c>
      <c r="H172" s="519">
        <f t="shared" si="181"/>
        <v>0</v>
      </c>
      <c r="I172" s="582">
        <f t="shared" si="182"/>
        <v>0</v>
      </c>
      <c r="J172" s="434">
        <f t="shared" si="183"/>
        <v>0</v>
      </c>
      <c r="K172" s="434">
        <f t="shared" si="183"/>
        <v>0</v>
      </c>
      <c r="L172" s="434">
        <f t="shared" si="183"/>
        <v>0</v>
      </c>
      <c r="M172" s="471">
        <f t="shared" si="184"/>
        <v>0</v>
      </c>
      <c r="N172" s="151"/>
      <c r="O172" s="159">
        <f t="shared" si="145"/>
        <v>0</v>
      </c>
      <c r="P172" s="73"/>
      <c r="Q172" s="1"/>
      <c r="R172" s="1"/>
      <c r="S172" s="1"/>
      <c r="T172" s="1"/>
      <c r="U172" s="79"/>
      <c r="V172" s="404">
        <f t="shared" si="146"/>
        <v>0</v>
      </c>
      <c r="W172" s="367"/>
      <c r="X172" s="1"/>
      <c r="Y172" s="79"/>
      <c r="Z172" s="79"/>
      <c r="AA172" s="79"/>
      <c r="AB172" s="44"/>
      <c r="AD172" s="168"/>
    </row>
    <row r="173" spans="1:30" ht="25.5" hidden="1" customHeight="1" x14ac:dyDescent="0.25">
      <c r="B173" s="54"/>
      <c r="C173" s="2"/>
      <c r="D173" s="706" t="s">
        <v>560</v>
      </c>
      <c r="E173" s="706"/>
      <c r="F173" s="329">
        <f t="shared" si="179"/>
        <v>0</v>
      </c>
      <c r="G173" s="519">
        <f t="shared" si="180"/>
        <v>0</v>
      </c>
      <c r="H173" s="519">
        <f t="shared" si="181"/>
        <v>0</v>
      </c>
      <c r="I173" s="582">
        <f t="shared" si="182"/>
        <v>0</v>
      </c>
      <c r="J173" s="434">
        <f t="shared" si="183"/>
        <v>0</v>
      </c>
      <c r="K173" s="434">
        <f t="shared" si="183"/>
        <v>0</v>
      </c>
      <c r="L173" s="434">
        <f t="shared" si="183"/>
        <v>0</v>
      </c>
      <c r="M173" s="471">
        <f t="shared" si="184"/>
        <v>0</v>
      </c>
      <c r="N173" s="151"/>
      <c r="O173" s="159">
        <f t="shared" si="145"/>
        <v>0</v>
      </c>
      <c r="P173" s="73"/>
      <c r="Q173" s="1"/>
      <c r="R173" s="1"/>
      <c r="S173" s="1"/>
      <c r="T173" s="1"/>
      <c r="U173" s="79"/>
      <c r="V173" s="404">
        <f t="shared" si="146"/>
        <v>0</v>
      </c>
      <c r="W173" s="367"/>
      <c r="X173" s="1"/>
      <c r="Y173" s="79"/>
      <c r="Z173" s="79"/>
      <c r="AA173" s="79"/>
      <c r="AB173" s="44"/>
      <c r="AD173" s="168"/>
    </row>
    <row r="174" spans="1:30" ht="25.5" hidden="1" customHeight="1" x14ac:dyDescent="0.25">
      <c r="B174" s="54"/>
      <c r="C174" s="2"/>
      <c r="D174" s="706" t="s">
        <v>563</v>
      </c>
      <c r="E174" s="706"/>
      <c r="F174" s="329">
        <f t="shared" si="179"/>
        <v>0</v>
      </c>
      <c r="G174" s="519">
        <f t="shared" si="180"/>
        <v>0</v>
      </c>
      <c r="H174" s="519">
        <f t="shared" si="181"/>
        <v>0</v>
      </c>
      <c r="I174" s="582">
        <f t="shared" si="182"/>
        <v>0</v>
      </c>
      <c r="J174" s="434">
        <f t="shared" si="183"/>
        <v>0</v>
      </c>
      <c r="K174" s="434">
        <f t="shared" si="183"/>
        <v>0</v>
      </c>
      <c r="L174" s="434">
        <f t="shared" si="183"/>
        <v>0</v>
      </c>
      <c r="M174" s="471">
        <f t="shared" si="184"/>
        <v>0</v>
      </c>
      <c r="N174" s="151"/>
      <c r="O174" s="159">
        <f t="shared" si="145"/>
        <v>0</v>
      </c>
      <c r="P174" s="73"/>
      <c r="Q174" s="1"/>
      <c r="R174" s="1"/>
      <c r="S174" s="1"/>
      <c r="T174" s="1"/>
      <c r="U174" s="79"/>
      <c r="V174" s="404">
        <f t="shared" si="146"/>
        <v>0</v>
      </c>
      <c r="W174" s="367"/>
      <c r="X174" s="1"/>
      <c r="Y174" s="79"/>
      <c r="Z174" s="79"/>
      <c r="AA174" s="79"/>
      <c r="AB174" s="44"/>
      <c r="AD174" s="168"/>
    </row>
    <row r="175" spans="1:30" s="18" customFormat="1" ht="25.5" hidden="1" customHeight="1" x14ac:dyDescent="0.25">
      <c r="A175" s="128" t="s">
        <v>273</v>
      </c>
      <c r="B175" s="90" t="s">
        <v>685</v>
      </c>
      <c r="C175" s="800" t="s">
        <v>606</v>
      </c>
      <c r="D175" s="801"/>
      <c r="E175" s="801"/>
      <c r="F175" s="336">
        <f t="shared" ref="F175:M175" si="185">F176+F177+F178+F179+F180+F181+F182+F183+F184+F185</f>
        <v>0</v>
      </c>
      <c r="G175" s="526">
        <f t="shared" si="185"/>
        <v>0</v>
      </c>
      <c r="H175" s="526">
        <f t="shared" si="185"/>
        <v>0</v>
      </c>
      <c r="I175" s="589">
        <f t="shared" si="185"/>
        <v>0</v>
      </c>
      <c r="J175" s="441">
        <f t="shared" ref="J175" si="186">J176+J177+J178+J179+J180+J181+J182+J183+J184+J185</f>
        <v>0</v>
      </c>
      <c r="K175" s="441">
        <f t="shared" si="185"/>
        <v>0</v>
      </c>
      <c r="L175" s="441">
        <f t="shared" ref="L175" si="187">L176+L177+L178+L179+L180+L181+L182+L183+L184+L185</f>
        <v>0</v>
      </c>
      <c r="M175" s="478">
        <f t="shared" si="185"/>
        <v>0</v>
      </c>
      <c r="N175" s="155">
        <f t="shared" ref="N175:AB175" si="188">N176+N177+N178+N179+N180+N181+N182+N183+N184+N185</f>
        <v>0</v>
      </c>
      <c r="O175" s="158">
        <f t="shared" si="145"/>
        <v>0</v>
      </c>
      <c r="P175" s="92">
        <f t="shared" si="188"/>
        <v>0</v>
      </c>
      <c r="Q175" s="93">
        <f t="shared" si="188"/>
        <v>0</v>
      </c>
      <c r="R175" s="93">
        <f t="shared" si="188"/>
        <v>0</v>
      </c>
      <c r="S175" s="93">
        <f t="shared" si="188"/>
        <v>0</v>
      </c>
      <c r="T175" s="93">
        <f t="shared" si="188"/>
        <v>0</v>
      </c>
      <c r="U175" s="96">
        <f t="shared" si="188"/>
        <v>0</v>
      </c>
      <c r="V175" s="402">
        <f t="shared" si="146"/>
        <v>0</v>
      </c>
      <c r="W175" s="365">
        <f t="shared" si="188"/>
        <v>0</v>
      </c>
      <c r="X175" s="93">
        <f t="shared" si="188"/>
        <v>0</v>
      </c>
      <c r="Y175" s="96">
        <f t="shared" si="188"/>
        <v>0</v>
      </c>
      <c r="Z175" s="96">
        <f t="shared" si="188"/>
        <v>0</v>
      </c>
      <c r="AA175" s="96">
        <f t="shared" si="188"/>
        <v>0</v>
      </c>
      <c r="AB175" s="97">
        <f t="shared" si="188"/>
        <v>0</v>
      </c>
      <c r="AD175" s="168"/>
    </row>
    <row r="176" spans="1:30" hidden="1" x14ac:dyDescent="0.25">
      <c r="B176" s="54"/>
      <c r="C176" s="2"/>
      <c r="D176" s="705" t="s">
        <v>815</v>
      </c>
      <c r="E176" s="705"/>
      <c r="F176" s="326">
        <f t="shared" ref="F176:F185" si="189">SUM(O176:AA176)</f>
        <v>0</v>
      </c>
      <c r="G176" s="516">
        <f t="shared" ref="G176:G185" si="190">SUM(O176:AA176)</f>
        <v>0</v>
      </c>
      <c r="H176" s="516">
        <f t="shared" ref="H176:H185" si="191">SUM(O176:AA176)</f>
        <v>0</v>
      </c>
      <c r="I176" s="579">
        <f t="shared" ref="I176:I185" si="192">SUM(O176:AA176)</f>
        <v>0</v>
      </c>
      <c r="J176" s="431">
        <f t="shared" ref="J176:L185" si="193">SUM(O176:AA176)</f>
        <v>0</v>
      </c>
      <c r="K176" s="431">
        <f t="shared" si="193"/>
        <v>0</v>
      </c>
      <c r="L176" s="431">
        <f t="shared" si="193"/>
        <v>0</v>
      </c>
      <c r="M176" s="468">
        <f t="shared" ref="M176:M185" si="194">SUM(P176:AB176)</f>
        <v>0</v>
      </c>
      <c r="N176" s="141"/>
      <c r="O176" s="159">
        <f t="shared" si="145"/>
        <v>0</v>
      </c>
      <c r="P176" s="73"/>
      <c r="Q176" s="1"/>
      <c r="R176" s="1"/>
      <c r="S176" s="1"/>
      <c r="T176" s="1"/>
      <c r="U176" s="79"/>
      <c r="V176" s="404">
        <f t="shared" si="146"/>
        <v>0</v>
      </c>
      <c r="W176" s="367"/>
      <c r="X176" s="1"/>
      <c r="Y176" s="79"/>
      <c r="Z176" s="79"/>
      <c r="AA176" s="79"/>
      <c r="AB176" s="44"/>
      <c r="AD176" s="168"/>
    </row>
    <row r="177" spans="1:30" hidden="1" x14ac:dyDescent="0.25">
      <c r="B177" s="54"/>
      <c r="C177" s="2"/>
      <c r="D177" s="705" t="s">
        <v>816</v>
      </c>
      <c r="E177" s="705"/>
      <c r="F177" s="326">
        <f t="shared" si="189"/>
        <v>0</v>
      </c>
      <c r="G177" s="516">
        <f t="shared" si="190"/>
        <v>0</v>
      </c>
      <c r="H177" s="516">
        <f t="shared" si="191"/>
        <v>0</v>
      </c>
      <c r="I177" s="579">
        <f t="shared" si="192"/>
        <v>0</v>
      </c>
      <c r="J177" s="431">
        <f t="shared" si="193"/>
        <v>0</v>
      </c>
      <c r="K177" s="431">
        <f t="shared" si="193"/>
        <v>0</v>
      </c>
      <c r="L177" s="431">
        <f t="shared" si="193"/>
        <v>0</v>
      </c>
      <c r="M177" s="468">
        <f t="shared" si="194"/>
        <v>0</v>
      </c>
      <c r="N177" s="141"/>
      <c r="O177" s="159">
        <f t="shared" si="145"/>
        <v>0</v>
      </c>
      <c r="P177" s="73"/>
      <c r="Q177" s="1"/>
      <c r="R177" s="1"/>
      <c r="S177" s="1"/>
      <c r="T177" s="1"/>
      <c r="U177" s="79"/>
      <c r="V177" s="404">
        <f t="shared" si="146"/>
        <v>0</v>
      </c>
      <c r="W177" s="367"/>
      <c r="X177" s="1"/>
      <c r="Y177" s="79"/>
      <c r="Z177" s="79"/>
      <c r="AA177" s="79"/>
      <c r="AB177" s="44"/>
      <c r="AD177" s="168"/>
    </row>
    <row r="178" spans="1:30" hidden="1" x14ac:dyDescent="0.25">
      <c r="B178" s="54"/>
      <c r="C178" s="2"/>
      <c r="D178" s="705" t="s">
        <v>546</v>
      </c>
      <c r="E178" s="705"/>
      <c r="F178" s="326">
        <f t="shared" si="189"/>
        <v>0</v>
      </c>
      <c r="G178" s="516">
        <f t="shared" si="190"/>
        <v>0</v>
      </c>
      <c r="H178" s="516">
        <f t="shared" si="191"/>
        <v>0</v>
      </c>
      <c r="I178" s="579">
        <f t="shared" si="192"/>
        <v>0</v>
      </c>
      <c r="J178" s="431">
        <f t="shared" si="193"/>
        <v>0</v>
      </c>
      <c r="K178" s="431">
        <f t="shared" si="193"/>
        <v>0</v>
      </c>
      <c r="L178" s="431">
        <f t="shared" si="193"/>
        <v>0</v>
      </c>
      <c r="M178" s="468">
        <f t="shared" si="194"/>
        <v>0</v>
      </c>
      <c r="N178" s="141"/>
      <c r="O178" s="159">
        <f t="shared" si="145"/>
        <v>0</v>
      </c>
      <c r="P178" s="73"/>
      <c r="Q178" s="1"/>
      <c r="R178" s="1"/>
      <c r="S178" s="1"/>
      <c r="T178" s="1"/>
      <c r="U178" s="79"/>
      <c r="V178" s="404">
        <f t="shared" si="146"/>
        <v>0</v>
      </c>
      <c r="W178" s="367"/>
      <c r="X178" s="1"/>
      <c r="Y178" s="79"/>
      <c r="Z178" s="79"/>
      <c r="AA178" s="79"/>
      <c r="AB178" s="44"/>
      <c r="AD178" s="168"/>
    </row>
    <row r="179" spans="1:30" ht="25.5" hidden="1" customHeight="1" x14ac:dyDescent="0.25">
      <c r="B179" s="54"/>
      <c r="C179" s="2"/>
      <c r="D179" s="706" t="s">
        <v>549</v>
      </c>
      <c r="E179" s="706"/>
      <c r="F179" s="329">
        <f t="shared" si="189"/>
        <v>0</v>
      </c>
      <c r="G179" s="519">
        <f t="shared" si="190"/>
        <v>0</v>
      </c>
      <c r="H179" s="519">
        <f t="shared" si="191"/>
        <v>0</v>
      </c>
      <c r="I179" s="582">
        <f t="shared" si="192"/>
        <v>0</v>
      </c>
      <c r="J179" s="434">
        <f t="shared" si="193"/>
        <v>0</v>
      </c>
      <c r="K179" s="434">
        <f t="shared" si="193"/>
        <v>0</v>
      </c>
      <c r="L179" s="434">
        <f t="shared" si="193"/>
        <v>0</v>
      </c>
      <c r="M179" s="471">
        <f t="shared" si="194"/>
        <v>0</v>
      </c>
      <c r="N179" s="151"/>
      <c r="O179" s="159">
        <f t="shared" si="145"/>
        <v>0</v>
      </c>
      <c r="P179" s="73"/>
      <c r="Q179" s="1"/>
      <c r="R179" s="1"/>
      <c r="S179" s="1"/>
      <c r="T179" s="1"/>
      <c r="U179" s="79"/>
      <c r="V179" s="404">
        <f t="shared" si="146"/>
        <v>0</v>
      </c>
      <c r="W179" s="367"/>
      <c r="X179" s="1"/>
      <c r="Y179" s="79"/>
      <c r="Z179" s="79"/>
      <c r="AA179" s="79"/>
      <c r="AB179" s="44"/>
      <c r="AD179" s="168"/>
    </row>
    <row r="180" spans="1:30" hidden="1" x14ac:dyDescent="0.25">
      <c r="B180" s="54"/>
      <c r="C180" s="2"/>
      <c r="D180" s="705" t="s">
        <v>552</v>
      </c>
      <c r="E180" s="705"/>
      <c r="F180" s="326">
        <f t="shared" si="189"/>
        <v>0</v>
      </c>
      <c r="G180" s="516">
        <f t="shared" si="190"/>
        <v>0</v>
      </c>
      <c r="H180" s="516">
        <f t="shared" si="191"/>
        <v>0</v>
      </c>
      <c r="I180" s="579">
        <f t="shared" si="192"/>
        <v>0</v>
      </c>
      <c r="J180" s="431">
        <f t="shared" si="193"/>
        <v>0</v>
      </c>
      <c r="K180" s="431">
        <f t="shared" si="193"/>
        <v>0</v>
      </c>
      <c r="L180" s="431">
        <f t="shared" si="193"/>
        <v>0</v>
      </c>
      <c r="M180" s="468">
        <f t="shared" si="194"/>
        <v>0</v>
      </c>
      <c r="N180" s="141"/>
      <c r="O180" s="159">
        <f t="shared" si="145"/>
        <v>0</v>
      </c>
      <c r="P180" s="73"/>
      <c r="Q180" s="1"/>
      <c r="R180" s="1"/>
      <c r="S180" s="1"/>
      <c r="T180" s="1"/>
      <c r="U180" s="79"/>
      <c r="V180" s="404">
        <f t="shared" si="146"/>
        <v>0</v>
      </c>
      <c r="W180" s="367"/>
      <c r="X180" s="1"/>
      <c r="Y180" s="79"/>
      <c r="Z180" s="79"/>
      <c r="AA180" s="79"/>
      <c r="AB180" s="44"/>
      <c r="AD180" s="168"/>
    </row>
    <row r="181" spans="1:30" hidden="1" x14ac:dyDescent="0.25">
      <c r="B181" s="54"/>
      <c r="C181" s="2"/>
      <c r="D181" s="705" t="s">
        <v>817</v>
      </c>
      <c r="E181" s="705"/>
      <c r="F181" s="326">
        <f t="shared" si="189"/>
        <v>0</v>
      </c>
      <c r="G181" s="516">
        <f t="shared" si="190"/>
        <v>0</v>
      </c>
      <c r="H181" s="516">
        <f t="shared" si="191"/>
        <v>0</v>
      </c>
      <c r="I181" s="579">
        <f t="shared" si="192"/>
        <v>0</v>
      </c>
      <c r="J181" s="431">
        <f t="shared" si="193"/>
        <v>0</v>
      </c>
      <c r="K181" s="431">
        <f t="shared" si="193"/>
        <v>0</v>
      </c>
      <c r="L181" s="431">
        <f t="shared" si="193"/>
        <v>0</v>
      </c>
      <c r="M181" s="468">
        <f t="shared" si="194"/>
        <v>0</v>
      </c>
      <c r="N181" s="141"/>
      <c r="O181" s="159">
        <f t="shared" si="145"/>
        <v>0</v>
      </c>
      <c r="P181" s="73"/>
      <c r="Q181" s="1"/>
      <c r="R181" s="1"/>
      <c r="S181" s="1"/>
      <c r="T181" s="1"/>
      <c r="U181" s="79"/>
      <c r="V181" s="404">
        <f t="shared" si="146"/>
        <v>0</v>
      </c>
      <c r="W181" s="367"/>
      <c r="X181" s="1"/>
      <c r="Y181" s="79"/>
      <c r="Z181" s="79"/>
      <c r="AA181" s="79"/>
      <c r="AB181" s="44"/>
      <c r="AD181" s="168"/>
    </row>
    <row r="182" spans="1:30" ht="25.5" hidden="1" customHeight="1" x14ac:dyDescent="0.25">
      <c r="B182" s="54"/>
      <c r="C182" s="2"/>
      <c r="D182" s="706" t="s">
        <v>556</v>
      </c>
      <c r="E182" s="706"/>
      <c r="F182" s="329">
        <f t="shared" si="189"/>
        <v>0</v>
      </c>
      <c r="G182" s="519">
        <f t="shared" si="190"/>
        <v>0</v>
      </c>
      <c r="H182" s="519">
        <f t="shared" si="191"/>
        <v>0</v>
      </c>
      <c r="I182" s="582">
        <f t="shared" si="192"/>
        <v>0</v>
      </c>
      <c r="J182" s="434">
        <f t="shared" si="193"/>
        <v>0</v>
      </c>
      <c r="K182" s="434">
        <f t="shared" si="193"/>
        <v>0</v>
      </c>
      <c r="L182" s="434">
        <f t="shared" si="193"/>
        <v>0</v>
      </c>
      <c r="M182" s="471">
        <f t="shared" si="194"/>
        <v>0</v>
      </c>
      <c r="N182" s="151"/>
      <c r="O182" s="159">
        <f t="shared" si="145"/>
        <v>0</v>
      </c>
      <c r="P182" s="73"/>
      <c r="Q182" s="1"/>
      <c r="R182" s="1"/>
      <c r="S182" s="1"/>
      <c r="T182" s="1"/>
      <c r="U182" s="79"/>
      <c r="V182" s="404">
        <f t="shared" si="146"/>
        <v>0</v>
      </c>
      <c r="W182" s="367"/>
      <c r="X182" s="1"/>
      <c r="Y182" s="79"/>
      <c r="Z182" s="79"/>
      <c r="AA182" s="79"/>
      <c r="AB182" s="44"/>
      <c r="AD182" s="168"/>
    </row>
    <row r="183" spans="1:30" ht="25.5" hidden="1" customHeight="1" x14ac:dyDescent="0.25">
      <c r="B183" s="54"/>
      <c r="C183" s="2"/>
      <c r="D183" s="706" t="s">
        <v>559</v>
      </c>
      <c r="E183" s="706"/>
      <c r="F183" s="329">
        <f t="shared" si="189"/>
        <v>0</v>
      </c>
      <c r="G183" s="519">
        <f t="shared" si="190"/>
        <v>0</v>
      </c>
      <c r="H183" s="519">
        <f t="shared" si="191"/>
        <v>0</v>
      </c>
      <c r="I183" s="582">
        <f t="shared" si="192"/>
        <v>0</v>
      </c>
      <c r="J183" s="434">
        <f t="shared" si="193"/>
        <v>0</v>
      </c>
      <c r="K183" s="434">
        <f t="shared" si="193"/>
        <v>0</v>
      </c>
      <c r="L183" s="434">
        <f t="shared" si="193"/>
        <v>0</v>
      </c>
      <c r="M183" s="471">
        <f t="shared" si="194"/>
        <v>0</v>
      </c>
      <c r="N183" s="151"/>
      <c r="O183" s="159">
        <f t="shared" si="145"/>
        <v>0</v>
      </c>
      <c r="P183" s="73"/>
      <c r="Q183" s="1"/>
      <c r="R183" s="1"/>
      <c r="S183" s="1"/>
      <c r="T183" s="1"/>
      <c r="U183" s="79"/>
      <c r="V183" s="404">
        <f t="shared" si="146"/>
        <v>0</v>
      </c>
      <c r="W183" s="367"/>
      <c r="X183" s="1"/>
      <c r="Y183" s="79"/>
      <c r="Z183" s="79"/>
      <c r="AA183" s="79"/>
      <c r="AB183" s="44"/>
      <c r="AD183" s="168"/>
    </row>
    <row r="184" spans="1:30" ht="25.5" hidden="1" customHeight="1" x14ac:dyDescent="0.25">
      <c r="B184" s="54"/>
      <c r="C184" s="2"/>
      <c r="D184" s="706" t="s">
        <v>561</v>
      </c>
      <c r="E184" s="706"/>
      <c r="F184" s="329">
        <f t="shared" si="189"/>
        <v>0</v>
      </c>
      <c r="G184" s="519">
        <f t="shared" si="190"/>
        <v>0</v>
      </c>
      <c r="H184" s="519">
        <f t="shared" si="191"/>
        <v>0</v>
      </c>
      <c r="I184" s="582">
        <f t="shared" si="192"/>
        <v>0</v>
      </c>
      <c r="J184" s="434">
        <f t="shared" si="193"/>
        <v>0</v>
      </c>
      <c r="K184" s="434">
        <f t="shared" si="193"/>
        <v>0</v>
      </c>
      <c r="L184" s="434">
        <f t="shared" si="193"/>
        <v>0</v>
      </c>
      <c r="M184" s="471">
        <f t="shared" si="194"/>
        <v>0</v>
      </c>
      <c r="N184" s="151"/>
      <c r="O184" s="159">
        <f t="shared" si="145"/>
        <v>0</v>
      </c>
      <c r="P184" s="73"/>
      <c r="Q184" s="1"/>
      <c r="R184" s="1"/>
      <c r="S184" s="1"/>
      <c r="T184" s="1"/>
      <c r="U184" s="79"/>
      <c r="V184" s="404">
        <f t="shared" si="146"/>
        <v>0</v>
      </c>
      <c r="W184" s="367"/>
      <c r="X184" s="1"/>
      <c r="Y184" s="79"/>
      <c r="Z184" s="79"/>
      <c r="AA184" s="79"/>
      <c r="AB184" s="44"/>
      <c r="AD184" s="168"/>
    </row>
    <row r="185" spans="1:30" ht="25.5" hidden="1" customHeight="1" x14ac:dyDescent="0.25">
      <c r="B185" s="54"/>
      <c r="C185" s="2"/>
      <c r="D185" s="706" t="s">
        <v>564</v>
      </c>
      <c r="E185" s="706"/>
      <c r="F185" s="329">
        <f t="shared" si="189"/>
        <v>0</v>
      </c>
      <c r="G185" s="519">
        <f t="shared" si="190"/>
        <v>0</v>
      </c>
      <c r="H185" s="519">
        <f t="shared" si="191"/>
        <v>0</v>
      </c>
      <c r="I185" s="582">
        <f t="shared" si="192"/>
        <v>0</v>
      </c>
      <c r="J185" s="434">
        <f t="shared" si="193"/>
        <v>0</v>
      </c>
      <c r="K185" s="434">
        <f t="shared" si="193"/>
        <v>0</v>
      </c>
      <c r="L185" s="434">
        <f t="shared" si="193"/>
        <v>0</v>
      </c>
      <c r="M185" s="471">
        <f t="shared" si="194"/>
        <v>0</v>
      </c>
      <c r="N185" s="151"/>
      <c r="O185" s="159">
        <f t="shared" si="145"/>
        <v>0</v>
      </c>
      <c r="P185" s="73"/>
      <c r="Q185" s="1"/>
      <c r="R185" s="1"/>
      <c r="S185" s="1"/>
      <c r="T185" s="1"/>
      <c r="U185" s="79"/>
      <c r="V185" s="404">
        <f t="shared" si="146"/>
        <v>0</v>
      </c>
      <c r="W185" s="367"/>
      <c r="X185" s="1"/>
      <c r="Y185" s="79"/>
      <c r="Z185" s="79"/>
      <c r="AA185" s="79"/>
      <c r="AB185" s="44"/>
      <c r="AD185" s="168"/>
    </row>
    <row r="186" spans="1:30" s="18" customFormat="1" hidden="1" x14ac:dyDescent="0.25">
      <c r="A186" s="125" t="s">
        <v>274</v>
      </c>
      <c r="B186" s="90" t="s">
        <v>686</v>
      </c>
      <c r="C186" s="712" t="s">
        <v>275</v>
      </c>
      <c r="D186" s="713"/>
      <c r="E186" s="713"/>
      <c r="F186" s="319">
        <f t="shared" ref="F186:M186" si="195">F187+F188+F189+F190+F191+F192+F193+F194+F195+F196</f>
        <v>0</v>
      </c>
      <c r="G186" s="509">
        <f t="shared" si="195"/>
        <v>0</v>
      </c>
      <c r="H186" s="509">
        <f t="shared" si="195"/>
        <v>0</v>
      </c>
      <c r="I186" s="572">
        <f t="shared" si="195"/>
        <v>0</v>
      </c>
      <c r="J186" s="424">
        <f t="shared" ref="J186" si="196">J187+J188+J189+J190+J191+J192+J193+J194+J195+J196</f>
        <v>0</v>
      </c>
      <c r="K186" s="424">
        <f t="shared" si="195"/>
        <v>0</v>
      </c>
      <c r="L186" s="424">
        <f t="shared" ref="L186" si="197">L187+L188+L189+L190+L191+L192+L193+L194+L195+L196</f>
        <v>0</v>
      </c>
      <c r="M186" s="461">
        <f t="shared" si="195"/>
        <v>0</v>
      </c>
      <c r="N186" s="142">
        <f t="shared" ref="N186:AB186" si="198">N187+N188+N189+N190+N191+N192+N193+N194+N195+N196</f>
        <v>0</v>
      </c>
      <c r="O186" s="158">
        <f t="shared" si="145"/>
        <v>0</v>
      </c>
      <c r="P186" s="92">
        <f t="shared" si="198"/>
        <v>0</v>
      </c>
      <c r="Q186" s="93">
        <f t="shared" si="198"/>
        <v>0</v>
      </c>
      <c r="R186" s="93">
        <f t="shared" si="198"/>
        <v>0</v>
      </c>
      <c r="S186" s="93">
        <f t="shared" si="198"/>
        <v>0</v>
      </c>
      <c r="T186" s="93">
        <f t="shared" si="198"/>
        <v>0</v>
      </c>
      <c r="U186" s="96">
        <f t="shared" si="198"/>
        <v>0</v>
      </c>
      <c r="V186" s="402">
        <f t="shared" si="146"/>
        <v>0</v>
      </c>
      <c r="W186" s="365">
        <f t="shared" si="198"/>
        <v>0</v>
      </c>
      <c r="X186" s="93">
        <f t="shared" si="198"/>
        <v>0</v>
      </c>
      <c r="Y186" s="96">
        <f t="shared" si="198"/>
        <v>0</v>
      </c>
      <c r="Z186" s="96">
        <f t="shared" si="198"/>
        <v>0</v>
      </c>
      <c r="AA186" s="96">
        <f t="shared" si="198"/>
        <v>0</v>
      </c>
      <c r="AB186" s="97">
        <f t="shared" si="198"/>
        <v>0</v>
      </c>
      <c r="AD186" s="168"/>
    </row>
    <row r="187" spans="1:30" hidden="1" x14ac:dyDescent="0.25">
      <c r="B187" s="54"/>
      <c r="C187" s="2"/>
      <c r="D187" s="705" t="s">
        <v>371</v>
      </c>
      <c r="E187" s="705"/>
      <c r="F187" s="326">
        <f t="shared" ref="F187:F196" si="199">SUM(O187:AA187)</f>
        <v>0</v>
      </c>
      <c r="G187" s="516">
        <f t="shared" ref="G187:G196" si="200">SUM(O187:AA187)</f>
        <v>0</v>
      </c>
      <c r="H187" s="516">
        <f t="shared" ref="H187:H196" si="201">SUM(O187:AA187)</f>
        <v>0</v>
      </c>
      <c r="I187" s="579">
        <f t="shared" ref="I187:I196" si="202">SUM(O187:AA187)</f>
        <v>0</v>
      </c>
      <c r="J187" s="431">
        <f t="shared" ref="J187:L196" si="203">SUM(O187:AA187)</f>
        <v>0</v>
      </c>
      <c r="K187" s="431">
        <f t="shared" si="203"/>
        <v>0</v>
      </c>
      <c r="L187" s="431">
        <f t="shared" si="203"/>
        <v>0</v>
      </c>
      <c r="M187" s="468">
        <f t="shared" ref="M187:M196" si="204">SUM(P187:AB187)</f>
        <v>0</v>
      </c>
      <c r="N187" s="141"/>
      <c r="O187" s="159">
        <f t="shared" si="145"/>
        <v>0</v>
      </c>
      <c r="P187" s="73"/>
      <c r="Q187" s="1"/>
      <c r="R187" s="1"/>
      <c r="S187" s="1"/>
      <c r="T187" s="1"/>
      <c r="U187" s="79"/>
      <c r="V187" s="404">
        <f t="shared" si="146"/>
        <v>0</v>
      </c>
      <c r="W187" s="367"/>
      <c r="X187" s="1"/>
      <c r="Y187" s="79"/>
      <c r="Z187" s="79"/>
      <c r="AA187" s="79"/>
      <c r="AB187" s="44"/>
      <c r="AD187" s="168"/>
    </row>
    <row r="188" spans="1:30" hidden="1" x14ac:dyDescent="0.25">
      <c r="B188" s="54"/>
      <c r="C188" s="2"/>
      <c r="D188" s="705" t="s">
        <v>544</v>
      </c>
      <c r="E188" s="705"/>
      <c r="F188" s="326">
        <f t="shared" si="199"/>
        <v>0</v>
      </c>
      <c r="G188" s="516">
        <f t="shared" si="200"/>
        <v>0</v>
      </c>
      <c r="H188" s="516">
        <f t="shared" si="201"/>
        <v>0</v>
      </c>
      <c r="I188" s="579">
        <f t="shared" si="202"/>
        <v>0</v>
      </c>
      <c r="J188" s="431">
        <f t="shared" si="203"/>
        <v>0</v>
      </c>
      <c r="K188" s="431">
        <f t="shared" si="203"/>
        <v>0</v>
      </c>
      <c r="L188" s="431">
        <f t="shared" si="203"/>
        <v>0</v>
      </c>
      <c r="M188" s="468">
        <f t="shared" si="204"/>
        <v>0</v>
      </c>
      <c r="N188" s="141"/>
      <c r="O188" s="159">
        <f t="shared" si="145"/>
        <v>0</v>
      </c>
      <c r="P188" s="73"/>
      <c r="Q188" s="1"/>
      <c r="R188" s="1"/>
      <c r="S188" s="1"/>
      <c r="T188" s="1"/>
      <c r="U188" s="79"/>
      <c r="V188" s="404">
        <f t="shared" si="146"/>
        <v>0</v>
      </c>
      <c r="W188" s="367"/>
      <c r="X188" s="1"/>
      <c r="Y188" s="79"/>
      <c r="Z188" s="79"/>
      <c r="AA188" s="79"/>
      <c r="AB188" s="44"/>
      <c r="AD188" s="168"/>
    </row>
    <row r="189" spans="1:30" hidden="1" x14ac:dyDescent="0.25">
      <c r="B189" s="54"/>
      <c r="C189" s="2"/>
      <c r="D189" s="705" t="s">
        <v>547</v>
      </c>
      <c r="E189" s="705"/>
      <c r="F189" s="326">
        <f t="shared" si="199"/>
        <v>0</v>
      </c>
      <c r="G189" s="516">
        <f t="shared" si="200"/>
        <v>0</v>
      </c>
      <c r="H189" s="516">
        <f t="shared" si="201"/>
        <v>0</v>
      </c>
      <c r="I189" s="579">
        <f t="shared" si="202"/>
        <v>0</v>
      </c>
      <c r="J189" s="431">
        <f t="shared" si="203"/>
        <v>0</v>
      </c>
      <c r="K189" s="431">
        <f t="shared" si="203"/>
        <v>0</v>
      </c>
      <c r="L189" s="431">
        <f t="shared" si="203"/>
        <v>0</v>
      </c>
      <c r="M189" s="468">
        <f t="shared" si="204"/>
        <v>0</v>
      </c>
      <c r="N189" s="141"/>
      <c r="O189" s="159">
        <f t="shared" si="145"/>
        <v>0</v>
      </c>
      <c r="P189" s="73"/>
      <c r="Q189" s="1"/>
      <c r="R189" s="1"/>
      <c r="S189" s="1"/>
      <c r="T189" s="1"/>
      <c r="U189" s="79"/>
      <c r="V189" s="404">
        <f t="shared" si="146"/>
        <v>0</v>
      </c>
      <c r="W189" s="367"/>
      <c r="X189" s="1"/>
      <c r="Y189" s="79"/>
      <c r="Z189" s="79"/>
      <c r="AA189" s="79"/>
      <c r="AB189" s="44"/>
      <c r="AD189" s="168"/>
    </row>
    <row r="190" spans="1:30" hidden="1" x14ac:dyDescent="0.25">
      <c r="B190" s="54"/>
      <c r="C190" s="2"/>
      <c r="D190" s="706" t="s">
        <v>818</v>
      </c>
      <c r="E190" s="706"/>
      <c r="F190" s="329">
        <f t="shared" si="199"/>
        <v>0</v>
      </c>
      <c r="G190" s="519">
        <f t="shared" si="200"/>
        <v>0</v>
      </c>
      <c r="H190" s="519">
        <f t="shared" si="201"/>
        <v>0</v>
      </c>
      <c r="I190" s="582">
        <f t="shared" si="202"/>
        <v>0</v>
      </c>
      <c r="J190" s="434">
        <f t="shared" si="203"/>
        <v>0</v>
      </c>
      <c r="K190" s="434">
        <f t="shared" si="203"/>
        <v>0</v>
      </c>
      <c r="L190" s="434">
        <f t="shared" si="203"/>
        <v>0</v>
      </c>
      <c r="M190" s="471">
        <f t="shared" si="204"/>
        <v>0</v>
      </c>
      <c r="N190" s="151"/>
      <c r="O190" s="159">
        <f t="shared" si="145"/>
        <v>0</v>
      </c>
      <c r="P190" s="73"/>
      <c r="Q190" s="1"/>
      <c r="R190" s="1"/>
      <c r="S190" s="1"/>
      <c r="T190" s="1"/>
      <c r="U190" s="79"/>
      <c r="V190" s="404">
        <f t="shared" si="146"/>
        <v>0</v>
      </c>
      <c r="W190" s="367"/>
      <c r="X190" s="1"/>
      <c r="Y190" s="79"/>
      <c r="Z190" s="79"/>
      <c r="AA190" s="79"/>
      <c r="AB190" s="44"/>
      <c r="AD190" s="168"/>
    </row>
    <row r="191" spans="1:30" hidden="1" x14ac:dyDescent="0.25">
      <c r="B191" s="54"/>
      <c r="C191" s="2"/>
      <c r="D191" s="705" t="s">
        <v>554</v>
      </c>
      <c r="E191" s="705"/>
      <c r="F191" s="326">
        <f t="shared" si="199"/>
        <v>0</v>
      </c>
      <c r="G191" s="516">
        <f t="shared" si="200"/>
        <v>0</v>
      </c>
      <c r="H191" s="516">
        <f t="shared" si="201"/>
        <v>0</v>
      </c>
      <c r="I191" s="579">
        <f t="shared" si="202"/>
        <v>0</v>
      </c>
      <c r="J191" s="431">
        <f t="shared" si="203"/>
        <v>0</v>
      </c>
      <c r="K191" s="431">
        <f t="shared" si="203"/>
        <v>0</v>
      </c>
      <c r="L191" s="431">
        <f t="shared" si="203"/>
        <v>0</v>
      </c>
      <c r="M191" s="468">
        <f t="shared" si="204"/>
        <v>0</v>
      </c>
      <c r="N191" s="141"/>
      <c r="O191" s="159">
        <f t="shared" si="145"/>
        <v>0</v>
      </c>
      <c r="P191" s="73"/>
      <c r="Q191" s="1"/>
      <c r="R191" s="1"/>
      <c r="S191" s="1"/>
      <c r="T191" s="1"/>
      <c r="U191" s="79"/>
      <c r="V191" s="404">
        <f t="shared" si="146"/>
        <v>0</v>
      </c>
      <c r="W191" s="367"/>
      <c r="X191" s="1"/>
      <c r="Y191" s="79"/>
      <c r="Z191" s="79"/>
      <c r="AA191" s="79"/>
      <c r="AB191" s="44"/>
      <c r="AD191" s="168"/>
    </row>
    <row r="192" spans="1:30" hidden="1" x14ac:dyDescent="0.25">
      <c r="B192" s="54"/>
      <c r="C192" s="2"/>
      <c r="D192" s="705" t="s">
        <v>553</v>
      </c>
      <c r="E192" s="705"/>
      <c r="F192" s="326">
        <f t="shared" si="199"/>
        <v>0</v>
      </c>
      <c r="G192" s="516">
        <f t="shared" si="200"/>
        <v>0</v>
      </c>
      <c r="H192" s="516">
        <f t="shared" si="201"/>
        <v>0</v>
      </c>
      <c r="I192" s="579">
        <f t="shared" si="202"/>
        <v>0</v>
      </c>
      <c r="J192" s="431">
        <f t="shared" si="203"/>
        <v>0</v>
      </c>
      <c r="K192" s="431">
        <f t="shared" si="203"/>
        <v>0</v>
      </c>
      <c r="L192" s="431">
        <f t="shared" si="203"/>
        <v>0</v>
      </c>
      <c r="M192" s="468">
        <f t="shared" si="204"/>
        <v>0</v>
      </c>
      <c r="N192" s="141"/>
      <c r="O192" s="159">
        <f t="shared" si="145"/>
        <v>0</v>
      </c>
      <c r="P192" s="73"/>
      <c r="Q192" s="1"/>
      <c r="R192" s="1"/>
      <c r="S192" s="1"/>
      <c r="T192" s="1"/>
      <c r="U192" s="79"/>
      <c r="V192" s="404">
        <f t="shared" si="146"/>
        <v>0</v>
      </c>
      <c r="W192" s="367"/>
      <c r="X192" s="1"/>
      <c r="Y192" s="79"/>
      <c r="Z192" s="79"/>
      <c r="AA192" s="79"/>
      <c r="AB192" s="44"/>
      <c r="AD192" s="168"/>
    </row>
    <row r="193" spans="1:30" ht="25.5" hidden="1" customHeight="1" x14ac:dyDescent="0.25">
      <c r="B193" s="54"/>
      <c r="C193" s="2"/>
      <c r="D193" s="706" t="s">
        <v>557</v>
      </c>
      <c r="E193" s="706"/>
      <c r="F193" s="329">
        <f t="shared" si="199"/>
        <v>0</v>
      </c>
      <c r="G193" s="519">
        <f t="shared" si="200"/>
        <v>0</v>
      </c>
      <c r="H193" s="519">
        <f t="shared" si="201"/>
        <v>0</v>
      </c>
      <c r="I193" s="582">
        <f t="shared" si="202"/>
        <v>0</v>
      </c>
      <c r="J193" s="434">
        <f t="shared" si="203"/>
        <v>0</v>
      </c>
      <c r="K193" s="434">
        <f t="shared" si="203"/>
        <v>0</v>
      </c>
      <c r="L193" s="434">
        <f t="shared" si="203"/>
        <v>0</v>
      </c>
      <c r="M193" s="471">
        <f t="shared" si="204"/>
        <v>0</v>
      </c>
      <c r="N193" s="151"/>
      <c r="O193" s="159">
        <f t="shared" si="145"/>
        <v>0</v>
      </c>
      <c r="P193" s="73"/>
      <c r="Q193" s="1"/>
      <c r="R193" s="1"/>
      <c r="S193" s="1"/>
      <c r="T193" s="1"/>
      <c r="U193" s="79"/>
      <c r="V193" s="404">
        <f t="shared" si="146"/>
        <v>0</v>
      </c>
      <c r="W193" s="367"/>
      <c r="X193" s="1"/>
      <c r="Y193" s="79"/>
      <c r="Z193" s="79"/>
      <c r="AA193" s="79"/>
      <c r="AB193" s="44"/>
      <c r="AD193" s="168"/>
    </row>
    <row r="194" spans="1:30" hidden="1" x14ac:dyDescent="0.25">
      <c r="B194" s="54"/>
      <c r="C194" s="2"/>
      <c r="D194" s="705" t="s">
        <v>819</v>
      </c>
      <c r="E194" s="705"/>
      <c r="F194" s="326">
        <f t="shared" si="199"/>
        <v>0</v>
      </c>
      <c r="G194" s="516">
        <f t="shared" si="200"/>
        <v>0</v>
      </c>
      <c r="H194" s="516">
        <f t="shared" si="201"/>
        <v>0</v>
      </c>
      <c r="I194" s="579">
        <f t="shared" si="202"/>
        <v>0</v>
      </c>
      <c r="J194" s="431">
        <f t="shared" si="203"/>
        <v>0</v>
      </c>
      <c r="K194" s="431">
        <f t="shared" si="203"/>
        <v>0</v>
      </c>
      <c r="L194" s="431">
        <f t="shared" si="203"/>
        <v>0</v>
      </c>
      <c r="M194" s="468">
        <f t="shared" si="204"/>
        <v>0</v>
      </c>
      <c r="N194" s="141"/>
      <c r="O194" s="159">
        <f t="shared" si="145"/>
        <v>0</v>
      </c>
      <c r="P194" s="73"/>
      <c r="Q194" s="1"/>
      <c r="R194" s="1"/>
      <c r="S194" s="1"/>
      <c r="T194" s="1"/>
      <c r="U194" s="79"/>
      <c r="V194" s="404">
        <f t="shared" si="146"/>
        <v>0</v>
      </c>
      <c r="W194" s="367"/>
      <c r="X194" s="1"/>
      <c r="Y194" s="79"/>
      <c r="Z194" s="79"/>
      <c r="AA194" s="79"/>
      <c r="AB194" s="44"/>
      <c r="AD194" s="168"/>
    </row>
    <row r="195" spans="1:30" ht="25.5" hidden="1" customHeight="1" x14ac:dyDescent="0.25">
      <c r="B195" s="54"/>
      <c r="C195" s="2"/>
      <c r="D195" s="706" t="s">
        <v>562</v>
      </c>
      <c r="E195" s="706"/>
      <c r="F195" s="329">
        <f t="shared" si="199"/>
        <v>0</v>
      </c>
      <c r="G195" s="519">
        <f t="shared" si="200"/>
        <v>0</v>
      </c>
      <c r="H195" s="519">
        <f t="shared" si="201"/>
        <v>0</v>
      </c>
      <c r="I195" s="582">
        <f t="shared" si="202"/>
        <v>0</v>
      </c>
      <c r="J195" s="434">
        <f t="shared" si="203"/>
        <v>0</v>
      </c>
      <c r="K195" s="434">
        <f t="shared" si="203"/>
        <v>0</v>
      </c>
      <c r="L195" s="434">
        <f t="shared" si="203"/>
        <v>0</v>
      </c>
      <c r="M195" s="471">
        <f t="shared" si="204"/>
        <v>0</v>
      </c>
      <c r="N195" s="151"/>
      <c r="O195" s="159">
        <f t="shared" si="145"/>
        <v>0</v>
      </c>
      <c r="P195" s="73"/>
      <c r="Q195" s="1"/>
      <c r="R195" s="1"/>
      <c r="S195" s="1"/>
      <c r="T195" s="1"/>
      <c r="U195" s="79"/>
      <c r="V195" s="404">
        <f t="shared" si="146"/>
        <v>0</v>
      </c>
      <c r="W195" s="367"/>
      <c r="X195" s="1"/>
      <c r="Y195" s="79"/>
      <c r="Z195" s="79"/>
      <c r="AA195" s="79"/>
      <c r="AB195" s="44"/>
      <c r="AD195" s="168"/>
    </row>
    <row r="196" spans="1:30" ht="25.5" hidden="1" customHeight="1" x14ac:dyDescent="0.25">
      <c r="B196" s="54"/>
      <c r="C196" s="2"/>
      <c r="D196" s="706" t="s">
        <v>565</v>
      </c>
      <c r="E196" s="706"/>
      <c r="F196" s="329">
        <f t="shared" si="199"/>
        <v>0</v>
      </c>
      <c r="G196" s="519">
        <f t="shared" si="200"/>
        <v>0</v>
      </c>
      <c r="H196" s="519">
        <f t="shared" si="201"/>
        <v>0</v>
      </c>
      <c r="I196" s="582">
        <f t="shared" si="202"/>
        <v>0</v>
      </c>
      <c r="J196" s="434">
        <f t="shared" si="203"/>
        <v>0</v>
      </c>
      <c r="K196" s="434">
        <f t="shared" si="203"/>
        <v>0</v>
      </c>
      <c r="L196" s="434">
        <f t="shared" si="203"/>
        <v>0</v>
      </c>
      <c r="M196" s="471">
        <f t="shared" si="204"/>
        <v>0</v>
      </c>
      <c r="N196" s="151"/>
      <c r="O196" s="159">
        <f t="shared" si="145"/>
        <v>0</v>
      </c>
      <c r="P196" s="73"/>
      <c r="Q196" s="1"/>
      <c r="R196" s="1"/>
      <c r="S196" s="1"/>
      <c r="T196" s="1"/>
      <c r="U196" s="79"/>
      <c r="V196" s="404">
        <f t="shared" si="146"/>
        <v>0</v>
      </c>
      <c r="W196" s="367"/>
      <c r="X196" s="1"/>
      <c r="Y196" s="79"/>
      <c r="Z196" s="79"/>
      <c r="AA196" s="79"/>
      <c r="AB196" s="44"/>
      <c r="AD196" s="168"/>
    </row>
    <row r="197" spans="1:30" s="18" customFormat="1" ht="25.5" hidden="1" customHeight="1" x14ac:dyDescent="0.25">
      <c r="A197" s="125" t="s">
        <v>276</v>
      </c>
      <c r="B197" s="90" t="s">
        <v>687</v>
      </c>
      <c r="C197" s="800" t="s">
        <v>607</v>
      </c>
      <c r="D197" s="801"/>
      <c r="E197" s="801"/>
      <c r="F197" s="336">
        <f t="shared" ref="F197:M197" si="205">F198+F199</f>
        <v>0</v>
      </c>
      <c r="G197" s="526">
        <f t="shared" si="205"/>
        <v>0</v>
      </c>
      <c r="H197" s="526">
        <f t="shared" si="205"/>
        <v>0</v>
      </c>
      <c r="I197" s="589">
        <f t="shared" si="205"/>
        <v>0</v>
      </c>
      <c r="J197" s="441">
        <f t="shared" ref="J197" si="206">J198+J199</f>
        <v>0</v>
      </c>
      <c r="K197" s="441">
        <f t="shared" si="205"/>
        <v>0</v>
      </c>
      <c r="L197" s="441">
        <f t="shared" ref="L197" si="207">L198+L199</f>
        <v>0</v>
      </c>
      <c r="M197" s="478">
        <f t="shared" si="205"/>
        <v>0</v>
      </c>
      <c r="N197" s="155">
        <f t="shared" ref="N197:AB197" si="208">N198+N199</f>
        <v>0</v>
      </c>
      <c r="O197" s="158">
        <f t="shared" si="145"/>
        <v>0</v>
      </c>
      <c r="P197" s="92">
        <f t="shared" si="208"/>
        <v>0</v>
      </c>
      <c r="Q197" s="93">
        <f t="shared" si="208"/>
        <v>0</v>
      </c>
      <c r="R197" s="93">
        <f t="shared" si="208"/>
        <v>0</v>
      </c>
      <c r="S197" s="93">
        <f t="shared" si="208"/>
        <v>0</v>
      </c>
      <c r="T197" s="93">
        <f t="shared" si="208"/>
        <v>0</v>
      </c>
      <c r="U197" s="96">
        <f t="shared" si="208"/>
        <v>0</v>
      </c>
      <c r="V197" s="402">
        <f t="shared" si="146"/>
        <v>0</v>
      </c>
      <c r="W197" s="365">
        <f t="shared" si="208"/>
        <v>0</v>
      </c>
      <c r="X197" s="93">
        <f t="shared" si="208"/>
        <v>0</v>
      </c>
      <c r="Y197" s="96">
        <f t="shared" si="208"/>
        <v>0</v>
      </c>
      <c r="Z197" s="96">
        <f t="shared" si="208"/>
        <v>0</v>
      </c>
      <c r="AA197" s="96">
        <f t="shared" si="208"/>
        <v>0</v>
      </c>
      <c r="AB197" s="97">
        <f t="shared" si="208"/>
        <v>0</v>
      </c>
      <c r="AD197" s="168"/>
    </row>
    <row r="198" spans="1:30" ht="25.5" hidden="1" customHeight="1" x14ac:dyDescent="0.25">
      <c r="B198" s="54"/>
      <c r="C198" s="2"/>
      <c r="D198" s="706" t="s">
        <v>568</v>
      </c>
      <c r="E198" s="706"/>
      <c r="F198" s="329">
        <f>SUM(O198:AA198)</f>
        <v>0</v>
      </c>
      <c r="G198" s="519">
        <f>SUM(O198:AA198)</f>
        <v>0</v>
      </c>
      <c r="H198" s="519">
        <f>SUM(O198:AA198)</f>
        <v>0</v>
      </c>
      <c r="I198" s="582">
        <f>SUM(O198:AA198)</f>
        <v>0</v>
      </c>
      <c r="J198" s="434">
        <f t="shared" ref="J198:L199" si="209">SUM(O198:AA198)</f>
        <v>0</v>
      </c>
      <c r="K198" s="434">
        <f t="shared" si="209"/>
        <v>0</v>
      </c>
      <c r="L198" s="434">
        <f t="shared" si="209"/>
        <v>0</v>
      </c>
      <c r="M198" s="471">
        <f>SUM(P198:AB198)</f>
        <v>0</v>
      </c>
      <c r="N198" s="151"/>
      <c r="O198" s="159">
        <f t="shared" ref="O198:O255" si="210">SUM(M198:N198)</f>
        <v>0</v>
      </c>
      <c r="P198" s="73"/>
      <c r="Q198" s="1"/>
      <c r="R198" s="1"/>
      <c r="S198" s="1"/>
      <c r="T198" s="1"/>
      <c r="U198" s="79"/>
      <c r="V198" s="404">
        <f t="shared" ref="V198:V255" si="211">SUM(P198:U198)</f>
        <v>0</v>
      </c>
      <c r="W198" s="367"/>
      <c r="X198" s="1"/>
      <c r="Y198" s="79"/>
      <c r="Z198" s="79"/>
      <c r="AA198" s="79"/>
      <c r="AB198" s="44"/>
      <c r="AD198" s="168"/>
    </row>
    <row r="199" spans="1:30" ht="25.5" hidden="1" customHeight="1" x14ac:dyDescent="0.25">
      <c r="B199" s="54"/>
      <c r="C199" s="2"/>
      <c r="D199" s="706" t="s">
        <v>569</v>
      </c>
      <c r="E199" s="706"/>
      <c r="F199" s="329">
        <f>SUM(O199:AA199)</f>
        <v>0</v>
      </c>
      <c r="G199" s="519">
        <f>SUM(O199:AA199)</f>
        <v>0</v>
      </c>
      <c r="H199" s="519">
        <f>SUM(O199:AA199)</f>
        <v>0</v>
      </c>
      <c r="I199" s="582">
        <f>SUM(O199:AA199)</f>
        <v>0</v>
      </c>
      <c r="J199" s="434">
        <f t="shared" si="209"/>
        <v>0</v>
      </c>
      <c r="K199" s="434">
        <f t="shared" si="209"/>
        <v>0</v>
      </c>
      <c r="L199" s="434">
        <f t="shared" si="209"/>
        <v>0</v>
      </c>
      <c r="M199" s="471">
        <f>SUM(P199:AB199)</f>
        <v>0</v>
      </c>
      <c r="N199" s="151"/>
      <c r="O199" s="159">
        <f t="shared" si="210"/>
        <v>0</v>
      </c>
      <c r="P199" s="73"/>
      <c r="Q199" s="1"/>
      <c r="R199" s="1"/>
      <c r="S199" s="1"/>
      <c r="T199" s="1"/>
      <c r="U199" s="79"/>
      <c r="V199" s="404">
        <f t="shared" si="211"/>
        <v>0</v>
      </c>
      <c r="W199" s="367"/>
      <c r="X199" s="1"/>
      <c r="Y199" s="79"/>
      <c r="Z199" s="79"/>
      <c r="AA199" s="79"/>
      <c r="AB199" s="44"/>
      <c r="AD199" s="168"/>
    </row>
    <row r="200" spans="1:30" s="18" customFormat="1" ht="15" hidden="1" customHeight="1" x14ac:dyDescent="0.25">
      <c r="A200" s="125" t="s">
        <v>277</v>
      </c>
      <c r="B200" s="90" t="s">
        <v>688</v>
      </c>
      <c r="C200" s="800" t="s">
        <v>820</v>
      </c>
      <c r="D200" s="801"/>
      <c r="E200" s="801"/>
      <c r="F200" s="336">
        <f t="shared" ref="F200:M200" si="212">F201+F202+F203+F204+F205+F206+F207+F208+F209+F210+F211</f>
        <v>0</v>
      </c>
      <c r="G200" s="526">
        <f t="shared" si="212"/>
        <v>0</v>
      </c>
      <c r="H200" s="526">
        <f t="shared" si="212"/>
        <v>0</v>
      </c>
      <c r="I200" s="589">
        <f t="shared" si="212"/>
        <v>0</v>
      </c>
      <c r="J200" s="441">
        <f t="shared" ref="J200" si="213">J201+J202+J203+J204+J205+J206+J207+J208+J209+J210+J211</f>
        <v>0</v>
      </c>
      <c r="K200" s="441">
        <f t="shared" si="212"/>
        <v>0</v>
      </c>
      <c r="L200" s="441">
        <f t="shared" ref="L200" si="214">L201+L202+L203+L204+L205+L206+L207+L208+L209+L210+L211</f>
        <v>0</v>
      </c>
      <c r="M200" s="478">
        <f t="shared" si="212"/>
        <v>0</v>
      </c>
      <c r="N200" s="155">
        <f t="shared" ref="N200:AB200" si="215">N201+N202+N203+N204+N205+N206+N207+N208+N209+N210+N211</f>
        <v>0</v>
      </c>
      <c r="O200" s="158">
        <f t="shared" si="210"/>
        <v>0</v>
      </c>
      <c r="P200" s="92">
        <f t="shared" si="215"/>
        <v>0</v>
      </c>
      <c r="Q200" s="93">
        <f t="shared" si="215"/>
        <v>0</v>
      </c>
      <c r="R200" s="93">
        <f t="shared" si="215"/>
        <v>0</v>
      </c>
      <c r="S200" s="93">
        <f t="shared" si="215"/>
        <v>0</v>
      </c>
      <c r="T200" s="93">
        <f t="shared" si="215"/>
        <v>0</v>
      </c>
      <c r="U200" s="96">
        <f t="shared" si="215"/>
        <v>0</v>
      </c>
      <c r="V200" s="402">
        <f t="shared" si="211"/>
        <v>0</v>
      </c>
      <c r="W200" s="365">
        <f t="shared" si="215"/>
        <v>0</v>
      </c>
      <c r="X200" s="93">
        <f t="shared" si="215"/>
        <v>0</v>
      </c>
      <c r="Y200" s="96">
        <f t="shared" si="215"/>
        <v>0</v>
      </c>
      <c r="Z200" s="96">
        <f t="shared" si="215"/>
        <v>0</v>
      </c>
      <c r="AA200" s="96">
        <f t="shared" si="215"/>
        <v>0</v>
      </c>
      <c r="AB200" s="97">
        <f t="shared" si="215"/>
        <v>0</v>
      </c>
      <c r="AD200" s="168"/>
    </row>
    <row r="201" spans="1:30" hidden="1" x14ac:dyDescent="0.25">
      <c r="B201" s="54"/>
      <c r="C201" s="2"/>
      <c r="D201" s="705" t="s">
        <v>372</v>
      </c>
      <c r="E201" s="705"/>
      <c r="F201" s="326">
        <f t="shared" ref="F201:F213" si="216">SUM(O201:AA201)</f>
        <v>0</v>
      </c>
      <c r="G201" s="516">
        <f t="shared" ref="G201:G213" si="217">SUM(O201:AA201)</f>
        <v>0</v>
      </c>
      <c r="H201" s="516">
        <f t="shared" ref="H201:H213" si="218">SUM(O201:AA201)</f>
        <v>0</v>
      </c>
      <c r="I201" s="579">
        <f t="shared" ref="I201:I213" si="219">SUM(O201:AA201)</f>
        <v>0</v>
      </c>
      <c r="J201" s="431">
        <f t="shared" ref="J201:L213" si="220">SUM(O201:AA201)</f>
        <v>0</v>
      </c>
      <c r="K201" s="431">
        <f t="shared" si="220"/>
        <v>0</v>
      </c>
      <c r="L201" s="431">
        <f t="shared" si="220"/>
        <v>0</v>
      </c>
      <c r="M201" s="468">
        <f t="shared" ref="M201:M213" si="221">SUM(P201:AB201)</f>
        <v>0</v>
      </c>
      <c r="N201" s="141"/>
      <c r="O201" s="159">
        <f t="shared" si="210"/>
        <v>0</v>
      </c>
      <c r="P201" s="73"/>
      <c r="Q201" s="1"/>
      <c r="R201" s="1"/>
      <c r="S201" s="1"/>
      <c r="T201" s="1"/>
      <c r="U201" s="79"/>
      <c r="V201" s="404">
        <f t="shared" si="211"/>
        <v>0</v>
      </c>
      <c r="W201" s="367"/>
      <c r="X201" s="1"/>
      <c r="Y201" s="79"/>
      <c r="Z201" s="79"/>
      <c r="AA201" s="79"/>
      <c r="AB201" s="44"/>
      <c r="AD201" s="168"/>
    </row>
    <row r="202" spans="1:30" hidden="1" x14ac:dyDescent="0.25">
      <c r="B202" s="54"/>
      <c r="C202" s="2"/>
      <c r="D202" s="705" t="s">
        <v>821</v>
      </c>
      <c r="E202" s="705"/>
      <c r="F202" s="326">
        <f t="shared" si="216"/>
        <v>0</v>
      </c>
      <c r="G202" s="516">
        <f t="shared" si="217"/>
        <v>0</v>
      </c>
      <c r="H202" s="516">
        <f t="shared" si="218"/>
        <v>0</v>
      </c>
      <c r="I202" s="579">
        <f t="shared" si="219"/>
        <v>0</v>
      </c>
      <c r="J202" s="431">
        <f t="shared" si="220"/>
        <v>0</v>
      </c>
      <c r="K202" s="431">
        <f t="shared" si="220"/>
        <v>0</v>
      </c>
      <c r="L202" s="431">
        <f t="shared" si="220"/>
        <v>0</v>
      </c>
      <c r="M202" s="468">
        <f t="shared" si="221"/>
        <v>0</v>
      </c>
      <c r="N202" s="141"/>
      <c r="O202" s="159">
        <f t="shared" si="210"/>
        <v>0</v>
      </c>
      <c r="P202" s="73"/>
      <c r="Q202" s="1"/>
      <c r="R202" s="1"/>
      <c r="S202" s="1"/>
      <c r="T202" s="1"/>
      <c r="U202" s="79"/>
      <c r="V202" s="404">
        <f t="shared" si="211"/>
        <v>0</v>
      </c>
      <c r="W202" s="367"/>
      <c r="X202" s="1"/>
      <c r="Y202" s="79"/>
      <c r="Z202" s="79"/>
      <c r="AA202" s="79"/>
      <c r="AB202" s="44"/>
      <c r="AD202" s="168"/>
    </row>
    <row r="203" spans="1:30" hidden="1" x14ac:dyDescent="0.25">
      <c r="B203" s="54"/>
      <c r="C203" s="2"/>
      <c r="D203" s="705" t="s">
        <v>375</v>
      </c>
      <c r="E203" s="705"/>
      <c r="F203" s="326">
        <f t="shared" si="216"/>
        <v>0</v>
      </c>
      <c r="G203" s="516">
        <f t="shared" si="217"/>
        <v>0</v>
      </c>
      <c r="H203" s="516">
        <f t="shared" si="218"/>
        <v>0</v>
      </c>
      <c r="I203" s="579">
        <f t="shared" si="219"/>
        <v>0</v>
      </c>
      <c r="J203" s="431">
        <f t="shared" si="220"/>
        <v>0</v>
      </c>
      <c r="K203" s="431">
        <f t="shared" si="220"/>
        <v>0</v>
      </c>
      <c r="L203" s="431">
        <f t="shared" si="220"/>
        <v>0</v>
      </c>
      <c r="M203" s="468">
        <f t="shared" si="221"/>
        <v>0</v>
      </c>
      <c r="N203" s="141"/>
      <c r="O203" s="159">
        <f t="shared" si="210"/>
        <v>0</v>
      </c>
      <c r="P203" s="73"/>
      <c r="Q203" s="1"/>
      <c r="R203" s="1"/>
      <c r="S203" s="1"/>
      <c r="T203" s="1"/>
      <c r="U203" s="79"/>
      <c r="V203" s="404">
        <f t="shared" si="211"/>
        <v>0</v>
      </c>
      <c r="W203" s="367"/>
      <c r="X203" s="1"/>
      <c r="Y203" s="79"/>
      <c r="Z203" s="79"/>
      <c r="AA203" s="79"/>
      <c r="AB203" s="44"/>
      <c r="AD203" s="168"/>
    </row>
    <row r="204" spans="1:30" hidden="1" x14ac:dyDescent="0.25">
      <c r="B204" s="54"/>
      <c r="C204" s="2"/>
      <c r="D204" s="705" t="s">
        <v>373</v>
      </c>
      <c r="E204" s="705"/>
      <c r="F204" s="326">
        <f t="shared" si="216"/>
        <v>0</v>
      </c>
      <c r="G204" s="516">
        <f t="shared" si="217"/>
        <v>0</v>
      </c>
      <c r="H204" s="516">
        <f t="shared" si="218"/>
        <v>0</v>
      </c>
      <c r="I204" s="579">
        <f t="shared" si="219"/>
        <v>0</v>
      </c>
      <c r="J204" s="431">
        <f t="shared" si="220"/>
        <v>0</v>
      </c>
      <c r="K204" s="431">
        <f t="shared" si="220"/>
        <v>0</v>
      </c>
      <c r="L204" s="431">
        <f t="shared" si="220"/>
        <v>0</v>
      </c>
      <c r="M204" s="468">
        <f t="shared" si="221"/>
        <v>0</v>
      </c>
      <c r="N204" s="141"/>
      <c r="O204" s="159">
        <f t="shared" si="210"/>
        <v>0</v>
      </c>
      <c r="P204" s="73"/>
      <c r="Q204" s="1"/>
      <c r="R204" s="1"/>
      <c r="S204" s="1"/>
      <c r="T204" s="1"/>
      <c r="U204" s="79"/>
      <c r="V204" s="404">
        <f t="shared" si="211"/>
        <v>0</v>
      </c>
      <c r="W204" s="367"/>
      <c r="X204" s="1"/>
      <c r="Y204" s="79"/>
      <c r="Z204" s="79"/>
      <c r="AA204" s="79"/>
      <c r="AB204" s="44"/>
      <c r="AD204" s="168"/>
    </row>
    <row r="205" spans="1:30" hidden="1" x14ac:dyDescent="0.25">
      <c r="B205" s="54"/>
      <c r="C205" s="2"/>
      <c r="D205" s="705" t="s">
        <v>822</v>
      </c>
      <c r="E205" s="705"/>
      <c r="F205" s="326">
        <f t="shared" si="216"/>
        <v>0</v>
      </c>
      <c r="G205" s="516">
        <f t="shared" si="217"/>
        <v>0</v>
      </c>
      <c r="H205" s="516">
        <f t="shared" si="218"/>
        <v>0</v>
      </c>
      <c r="I205" s="579">
        <f t="shared" si="219"/>
        <v>0</v>
      </c>
      <c r="J205" s="431">
        <f t="shared" si="220"/>
        <v>0</v>
      </c>
      <c r="K205" s="431">
        <f t="shared" si="220"/>
        <v>0</v>
      </c>
      <c r="L205" s="431">
        <f t="shared" si="220"/>
        <v>0</v>
      </c>
      <c r="M205" s="468">
        <f t="shared" si="221"/>
        <v>0</v>
      </c>
      <c r="N205" s="141"/>
      <c r="O205" s="159">
        <f t="shared" si="210"/>
        <v>0</v>
      </c>
      <c r="P205" s="73"/>
      <c r="Q205" s="1"/>
      <c r="R205" s="1"/>
      <c r="S205" s="1"/>
      <c r="T205" s="1"/>
      <c r="U205" s="79"/>
      <c r="V205" s="404">
        <f t="shared" si="211"/>
        <v>0</v>
      </c>
      <c r="W205" s="367"/>
      <c r="X205" s="1"/>
      <c r="Y205" s="79"/>
      <c r="Z205" s="79"/>
      <c r="AA205" s="79"/>
      <c r="AB205" s="44"/>
      <c r="AD205" s="168"/>
    </row>
    <row r="206" spans="1:30" ht="25.5" hidden="1" customHeight="1" x14ac:dyDescent="0.25">
      <c r="B206" s="54"/>
      <c r="C206" s="2"/>
      <c r="D206" s="706" t="s">
        <v>537</v>
      </c>
      <c r="E206" s="706"/>
      <c r="F206" s="329">
        <f t="shared" si="216"/>
        <v>0</v>
      </c>
      <c r="G206" s="519">
        <f t="shared" si="217"/>
        <v>0</v>
      </c>
      <c r="H206" s="519">
        <f t="shared" si="218"/>
        <v>0</v>
      </c>
      <c r="I206" s="582">
        <f t="shared" si="219"/>
        <v>0</v>
      </c>
      <c r="J206" s="434">
        <f t="shared" si="220"/>
        <v>0</v>
      </c>
      <c r="K206" s="434">
        <f t="shared" si="220"/>
        <v>0</v>
      </c>
      <c r="L206" s="434">
        <f t="shared" si="220"/>
        <v>0</v>
      </c>
      <c r="M206" s="471">
        <f t="shared" si="221"/>
        <v>0</v>
      </c>
      <c r="N206" s="151"/>
      <c r="O206" s="159">
        <f t="shared" si="210"/>
        <v>0</v>
      </c>
      <c r="P206" s="73"/>
      <c r="Q206" s="1"/>
      <c r="R206" s="1"/>
      <c r="S206" s="1"/>
      <c r="T206" s="1"/>
      <c r="U206" s="79"/>
      <c r="V206" s="404">
        <f t="shared" si="211"/>
        <v>0</v>
      </c>
      <c r="W206" s="367"/>
      <c r="X206" s="1"/>
      <c r="Y206" s="79"/>
      <c r="Z206" s="79"/>
      <c r="AA206" s="79"/>
      <c r="AB206" s="44"/>
      <c r="AD206" s="168"/>
    </row>
    <row r="207" spans="1:30" ht="25.5" hidden="1" customHeight="1" x14ac:dyDescent="0.25">
      <c r="B207" s="54"/>
      <c r="C207" s="2"/>
      <c r="D207" s="706" t="s">
        <v>540</v>
      </c>
      <c r="E207" s="706"/>
      <c r="F207" s="329">
        <f t="shared" si="216"/>
        <v>0</v>
      </c>
      <c r="G207" s="519">
        <f t="shared" si="217"/>
        <v>0</v>
      </c>
      <c r="H207" s="519">
        <f t="shared" si="218"/>
        <v>0</v>
      </c>
      <c r="I207" s="582">
        <f t="shared" si="219"/>
        <v>0</v>
      </c>
      <c r="J207" s="434">
        <f t="shared" si="220"/>
        <v>0</v>
      </c>
      <c r="K207" s="434">
        <f t="shared" si="220"/>
        <v>0</v>
      </c>
      <c r="L207" s="434">
        <f t="shared" si="220"/>
        <v>0</v>
      </c>
      <c r="M207" s="471">
        <f t="shared" si="221"/>
        <v>0</v>
      </c>
      <c r="N207" s="151"/>
      <c r="O207" s="159">
        <f t="shared" si="210"/>
        <v>0</v>
      </c>
      <c r="P207" s="73"/>
      <c r="Q207" s="1"/>
      <c r="R207" s="1"/>
      <c r="S207" s="1"/>
      <c r="T207" s="1"/>
      <c r="U207" s="79"/>
      <c r="V207" s="404">
        <f t="shared" si="211"/>
        <v>0</v>
      </c>
      <c r="W207" s="367"/>
      <c r="X207" s="1"/>
      <c r="Y207" s="79"/>
      <c r="Z207" s="79"/>
      <c r="AA207" s="79"/>
      <c r="AB207" s="44"/>
      <c r="AD207" s="168"/>
    </row>
    <row r="208" spans="1:30" hidden="1" x14ac:dyDescent="0.25">
      <c r="B208" s="54"/>
      <c r="C208" s="2"/>
      <c r="D208" s="705" t="s">
        <v>823</v>
      </c>
      <c r="E208" s="705"/>
      <c r="F208" s="326">
        <f t="shared" si="216"/>
        <v>0</v>
      </c>
      <c r="G208" s="516">
        <f t="shared" si="217"/>
        <v>0</v>
      </c>
      <c r="H208" s="516">
        <f t="shared" si="218"/>
        <v>0</v>
      </c>
      <c r="I208" s="579">
        <f t="shared" si="219"/>
        <v>0</v>
      </c>
      <c r="J208" s="431">
        <f t="shared" si="220"/>
        <v>0</v>
      </c>
      <c r="K208" s="431">
        <f t="shared" si="220"/>
        <v>0</v>
      </c>
      <c r="L208" s="431">
        <f t="shared" si="220"/>
        <v>0</v>
      </c>
      <c r="M208" s="468">
        <f t="shared" si="221"/>
        <v>0</v>
      </c>
      <c r="N208" s="141"/>
      <c r="O208" s="159">
        <f t="shared" si="210"/>
        <v>0</v>
      </c>
      <c r="P208" s="73"/>
      <c r="Q208" s="1"/>
      <c r="R208" s="1"/>
      <c r="S208" s="1"/>
      <c r="T208" s="1"/>
      <c r="U208" s="79"/>
      <c r="V208" s="404">
        <f t="shared" si="211"/>
        <v>0</v>
      </c>
      <c r="W208" s="367"/>
      <c r="X208" s="1"/>
      <c r="Y208" s="79"/>
      <c r="Z208" s="79"/>
      <c r="AA208" s="79"/>
      <c r="AB208" s="44"/>
      <c r="AD208" s="168"/>
    </row>
    <row r="209" spans="1:30" hidden="1" x14ac:dyDescent="0.25">
      <c r="B209" s="54"/>
      <c r="C209" s="2"/>
      <c r="D209" s="705" t="s">
        <v>374</v>
      </c>
      <c r="E209" s="705"/>
      <c r="F209" s="326">
        <f t="shared" si="216"/>
        <v>0</v>
      </c>
      <c r="G209" s="516">
        <f t="shared" si="217"/>
        <v>0</v>
      </c>
      <c r="H209" s="516">
        <f t="shared" si="218"/>
        <v>0</v>
      </c>
      <c r="I209" s="579">
        <f t="shared" si="219"/>
        <v>0</v>
      </c>
      <c r="J209" s="431">
        <f t="shared" si="220"/>
        <v>0</v>
      </c>
      <c r="K209" s="431">
        <f t="shared" si="220"/>
        <v>0</v>
      </c>
      <c r="L209" s="431">
        <f t="shared" si="220"/>
        <v>0</v>
      </c>
      <c r="M209" s="468">
        <f t="shared" si="221"/>
        <v>0</v>
      </c>
      <c r="N209" s="141"/>
      <c r="O209" s="159">
        <f t="shared" si="210"/>
        <v>0</v>
      </c>
      <c r="P209" s="73"/>
      <c r="Q209" s="1"/>
      <c r="R209" s="1"/>
      <c r="S209" s="1"/>
      <c r="T209" s="1"/>
      <c r="U209" s="79"/>
      <c r="V209" s="404">
        <f t="shared" si="211"/>
        <v>0</v>
      </c>
      <c r="W209" s="367"/>
      <c r="X209" s="1"/>
      <c r="Y209" s="79"/>
      <c r="Z209" s="79"/>
      <c r="AA209" s="79"/>
      <c r="AB209" s="44"/>
      <c r="AD209" s="168"/>
    </row>
    <row r="210" spans="1:30" hidden="1" x14ac:dyDescent="0.25">
      <c r="B210" s="54"/>
      <c r="C210" s="2"/>
      <c r="D210" s="705" t="s">
        <v>824</v>
      </c>
      <c r="E210" s="705"/>
      <c r="F210" s="326">
        <f t="shared" si="216"/>
        <v>0</v>
      </c>
      <c r="G210" s="516">
        <f t="shared" si="217"/>
        <v>0</v>
      </c>
      <c r="H210" s="516">
        <f t="shared" si="218"/>
        <v>0</v>
      </c>
      <c r="I210" s="579">
        <f t="shared" si="219"/>
        <v>0</v>
      </c>
      <c r="J210" s="431">
        <f t="shared" si="220"/>
        <v>0</v>
      </c>
      <c r="K210" s="431">
        <f t="shared" si="220"/>
        <v>0</v>
      </c>
      <c r="L210" s="431">
        <f t="shared" si="220"/>
        <v>0</v>
      </c>
      <c r="M210" s="468">
        <f t="shared" si="221"/>
        <v>0</v>
      </c>
      <c r="N210" s="141"/>
      <c r="O210" s="159">
        <f t="shared" si="210"/>
        <v>0</v>
      </c>
      <c r="P210" s="73"/>
      <c r="Q210" s="1"/>
      <c r="R210" s="1"/>
      <c r="S210" s="1"/>
      <c r="T210" s="1"/>
      <c r="U210" s="79"/>
      <c r="V210" s="404">
        <f t="shared" si="211"/>
        <v>0</v>
      </c>
      <c r="W210" s="367"/>
      <c r="X210" s="1"/>
      <c r="Y210" s="79"/>
      <c r="Z210" s="79"/>
      <c r="AA210" s="79"/>
      <c r="AB210" s="44"/>
      <c r="AD210" s="168"/>
    </row>
    <row r="211" spans="1:30" hidden="1" x14ac:dyDescent="0.25">
      <c r="B211" s="54"/>
      <c r="C211" s="2"/>
      <c r="D211" s="705" t="s">
        <v>566</v>
      </c>
      <c r="E211" s="705"/>
      <c r="F211" s="326">
        <f t="shared" si="216"/>
        <v>0</v>
      </c>
      <c r="G211" s="516">
        <f t="shared" si="217"/>
        <v>0</v>
      </c>
      <c r="H211" s="516">
        <f t="shared" si="218"/>
        <v>0</v>
      </c>
      <c r="I211" s="579">
        <f t="shared" si="219"/>
        <v>0</v>
      </c>
      <c r="J211" s="431">
        <f t="shared" si="220"/>
        <v>0</v>
      </c>
      <c r="K211" s="431">
        <f t="shared" si="220"/>
        <v>0</v>
      </c>
      <c r="L211" s="431">
        <f t="shared" si="220"/>
        <v>0</v>
      </c>
      <c r="M211" s="468">
        <f t="shared" si="221"/>
        <v>0</v>
      </c>
      <c r="N211" s="141"/>
      <c r="O211" s="159">
        <f t="shared" si="210"/>
        <v>0</v>
      </c>
      <c r="P211" s="73"/>
      <c r="Q211" s="1"/>
      <c r="R211" s="1"/>
      <c r="S211" s="1"/>
      <c r="T211" s="1"/>
      <c r="U211" s="79"/>
      <c r="V211" s="404">
        <f t="shared" si="211"/>
        <v>0</v>
      </c>
      <c r="W211" s="367"/>
      <c r="X211" s="1"/>
      <c r="Y211" s="79"/>
      <c r="Z211" s="79"/>
      <c r="AA211" s="79"/>
      <c r="AB211" s="44"/>
      <c r="AD211" s="168"/>
    </row>
    <row r="212" spans="1:30" s="18" customFormat="1" hidden="1" x14ac:dyDescent="0.25">
      <c r="A212" s="125" t="s">
        <v>278</v>
      </c>
      <c r="B212" s="90" t="s">
        <v>689</v>
      </c>
      <c r="C212" s="712" t="s">
        <v>279</v>
      </c>
      <c r="D212" s="713"/>
      <c r="E212" s="713"/>
      <c r="F212" s="319">
        <f t="shared" si="216"/>
        <v>0</v>
      </c>
      <c r="G212" s="509">
        <f t="shared" si="217"/>
        <v>0</v>
      </c>
      <c r="H212" s="509">
        <f t="shared" si="218"/>
        <v>0</v>
      </c>
      <c r="I212" s="572">
        <f t="shared" si="219"/>
        <v>0</v>
      </c>
      <c r="J212" s="424">
        <f t="shared" si="220"/>
        <v>0</v>
      </c>
      <c r="K212" s="424">
        <f t="shared" si="220"/>
        <v>0</v>
      </c>
      <c r="L212" s="424">
        <f t="shared" si="220"/>
        <v>0</v>
      </c>
      <c r="M212" s="461">
        <f t="shared" si="221"/>
        <v>0</v>
      </c>
      <c r="N212" s="142"/>
      <c r="O212" s="158">
        <f t="shared" si="210"/>
        <v>0</v>
      </c>
      <c r="P212" s="92"/>
      <c r="Q212" s="93"/>
      <c r="R212" s="93"/>
      <c r="S212" s="93"/>
      <c r="T212" s="93"/>
      <c r="U212" s="96"/>
      <c r="V212" s="402">
        <f t="shared" si="211"/>
        <v>0</v>
      </c>
      <c r="W212" s="365"/>
      <c r="X212" s="93"/>
      <c r="Y212" s="96"/>
      <c r="Z212" s="96"/>
      <c r="AA212" s="96"/>
      <c r="AB212" s="97"/>
      <c r="AD212" s="168"/>
    </row>
    <row r="213" spans="1:30" s="18" customFormat="1" hidden="1" x14ac:dyDescent="0.25">
      <c r="A213" s="125" t="s">
        <v>280</v>
      </c>
      <c r="B213" s="90" t="s">
        <v>690</v>
      </c>
      <c r="C213" s="712" t="s">
        <v>281</v>
      </c>
      <c r="D213" s="713"/>
      <c r="E213" s="713"/>
      <c r="F213" s="319">
        <f t="shared" si="216"/>
        <v>0</v>
      </c>
      <c r="G213" s="509">
        <f t="shared" si="217"/>
        <v>0</v>
      </c>
      <c r="H213" s="509">
        <f t="shared" si="218"/>
        <v>0</v>
      </c>
      <c r="I213" s="572">
        <f t="shared" si="219"/>
        <v>0</v>
      </c>
      <c r="J213" s="424">
        <f t="shared" si="220"/>
        <v>0</v>
      </c>
      <c r="K213" s="424">
        <f t="shared" si="220"/>
        <v>0</v>
      </c>
      <c r="L213" s="424">
        <f t="shared" si="220"/>
        <v>0</v>
      </c>
      <c r="M213" s="461">
        <f t="shared" si="221"/>
        <v>0</v>
      </c>
      <c r="N213" s="142"/>
      <c r="O213" s="158">
        <f t="shared" si="210"/>
        <v>0</v>
      </c>
      <c r="P213" s="92"/>
      <c r="Q213" s="93"/>
      <c r="R213" s="93"/>
      <c r="S213" s="93"/>
      <c r="T213" s="93"/>
      <c r="U213" s="96"/>
      <c r="V213" s="402">
        <f t="shared" si="211"/>
        <v>0</v>
      </c>
      <c r="W213" s="365"/>
      <c r="X213" s="93"/>
      <c r="Y213" s="96"/>
      <c r="Z213" s="96"/>
      <c r="AA213" s="96"/>
      <c r="AB213" s="97"/>
      <c r="AD213" s="168"/>
    </row>
    <row r="214" spans="1:30" s="18" customFormat="1" hidden="1" x14ac:dyDescent="0.25">
      <c r="A214" s="125" t="s">
        <v>282</v>
      </c>
      <c r="B214" s="90" t="s">
        <v>691</v>
      </c>
      <c r="C214" s="712" t="s">
        <v>283</v>
      </c>
      <c r="D214" s="713"/>
      <c r="E214" s="713"/>
      <c r="F214" s="319">
        <f t="shared" ref="F214:M214" si="222">F215+F216+F217+F218+F219+F220+F221+F222+F223+F224</f>
        <v>0</v>
      </c>
      <c r="G214" s="509">
        <f t="shared" si="222"/>
        <v>0</v>
      </c>
      <c r="H214" s="509">
        <f t="shared" si="222"/>
        <v>0</v>
      </c>
      <c r="I214" s="572">
        <f t="shared" si="222"/>
        <v>0</v>
      </c>
      <c r="J214" s="424">
        <f t="shared" ref="J214" si="223">J215+J216+J217+J218+J219+J220+J221+J222+J223+J224</f>
        <v>0</v>
      </c>
      <c r="K214" s="424">
        <f t="shared" si="222"/>
        <v>0</v>
      </c>
      <c r="L214" s="424">
        <f t="shared" ref="L214" si="224">L215+L216+L217+L218+L219+L220+L221+L222+L223+L224</f>
        <v>0</v>
      </c>
      <c r="M214" s="461">
        <f t="shared" si="222"/>
        <v>0</v>
      </c>
      <c r="N214" s="142">
        <f t="shared" ref="N214:AB214" si="225">N215+N216+N217+N218+N219+N220+N221+N222+N223+N224</f>
        <v>0</v>
      </c>
      <c r="O214" s="158">
        <f t="shared" si="210"/>
        <v>0</v>
      </c>
      <c r="P214" s="92">
        <f t="shared" si="225"/>
        <v>0</v>
      </c>
      <c r="Q214" s="93">
        <f t="shared" si="225"/>
        <v>0</v>
      </c>
      <c r="R214" s="93">
        <f t="shared" si="225"/>
        <v>0</v>
      </c>
      <c r="S214" s="93">
        <f t="shared" si="225"/>
        <v>0</v>
      </c>
      <c r="T214" s="93">
        <f t="shared" si="225"/>
        <v>0</v>
      </c>
      <c r="U214" s="96">
        <f t="shared" si="225"/>
        <v>0</v>
      </c>
      <c r="V214" s="402">
        <f t="shared" si="211"/>
        <v>0</v>
      </c>
      <c r="W214" s="365">
        <f t="shared" si="225"/>
        <v>0</v>
      </c>
      <c r="X214" s="93">
        <f t="shared" si="225"/>
        <v>0</v>
      </c>
      <c r="Y214" s="96">
        <f t="shared" si="225"/>
        <v>0</v>
      </c>
      <c r="Z214" s="96">
        <f t="shared" si="225"/>
        <v>0</v>
      </c>
      <c r="AA214" s="96">
        <f t="shared" si="225"/>
        <v>0</v>
      </c>
      <c r="AB214" s="97">
        <f t="shared" si="225"/>
        <v>0</v>
      </c>
      <c r="AD214" s="168"/>
    </row>
    <row r="215" spans="1:30" hidden="1" x14ac:dyDescent="0.25">
      <c r="B215" s="54"/>
      <c r="C215" s="2"/>
      <c r="D215" s="705" t="s">
        <v>376</v>
      </c>
      <c r="E215" s="705"/>
      <c r="F215" s="326">
        <f t="shared" ref="F215:F224" si="226">SUM(O215:AA215)</f>
        <v>0</v>
      </c>
      <c r="G215" s="516">
        <f t="shared" ref="G215:G224" si="227">SUM(O215:AA215)</f>
        <v>0</v>
      </c>
      <c r="H215" s="516">
        <f t="shared" ref="H215:H224" si="228">SUM(O215:AA215)</f>
        <v>0</v>
      </c>
      <c r="I215" s="579">
        <f t="shared" ref="I215:I224" si="229">SUM(O215:AA215)</f>
        <v>0</v>
      </c>
      <c r="J215" s="431">
        <f t="shared" ref="J215:L224" si="230">SUM(O215:AA215)</f>
        <v>0</v>
      </c>
      <c r="K215" s="431">
        <f t="shared" si="230"/>
        <v>0</v>
      </c>
      <c r="L215" s="431">
        <f t="shared" si="230"/>
        <v>0</v>
      </c>
      <c r="M215" s="468">
        <f t="shared" ref="M215:M224" si="231">SUM(P215:AB215)</f>
        <v>0</v>
      </c>
      <c r="N215" s="141"/>
      <c r="O215" s="159">
        <f t="shared" si="210"/>
        <v>0</v>
      </c>
      <c r="P215" s="73"/>
      <c r="Q215" s="1"/>
      <c r="R215" s="1"/>
      <c r="S215" s="1"/>
      <c r="T215" s="1"/>
      <c r="U215" s="79"/>
      <c r="V215" s="404">
        <f t="shared" si="211"/>
        <v>0</v>
      </c>
      <c r="W215" s="367"/>
      <c r="X215" s="1"/>
      <c r="Y215" s="79"/>
      <c r="Z215" s="79"/>
      <c r="AA215" s="79"/>
      <c r="AB215" s="44"/>
      <c r="AD215" s="168"/>
    </row>
    <row r="216" spans="1:30" hidden="1" x14ac:dyDescent="0.25">
      <c r="B216" s="54"/>
      <c r="C216" s="2"/>
      <c r="D216" s="705" t="s">
        <v>377</v>
      </c>
      <c r="E216" s="705"/>
      <c r="F216" s="326">
        <f t="shared" si="226"/>
        <v>0</v>
      </c>
      <c r="G216" s="516">
        <f t="shared" si="227"/>
        <v>0</v>
      </c>
      <c r="H216" s="516">
        <f t="shared" si="228"/>
        <v>0</v>
      </c>
      <c r="I216" s="579">
        <f t="shared" si="229"/>
        <v>0</v>
      </c>
      <c r="J216" s="431">
        <f t="shared" si="230"/>
        <v>0</v>
      </c>
      <c r="K216" s="431">
        <f t="shared" si="230"/>
        <v>0</v>
      </c>
      <c r="L216" s="431">
        <f t="shared" si="230"/>
        <v>0</v>
      </c>
      <c r="M216" s="468">
        <f t="shared" si="231"/>
        <v>0</v>
      </c>
      <c r="N216" s="141"/>
      <c r="O216" s="159">
        <f t="shared" si="210"/>
        <v>0</v>
      </c>
      <c r="P216" s="73"/>
      <c r="Q216" s="1"/>
      <c r="R216" s="1"/>
      <c r="S216" s="1"/>
      <c r="T216" s="1"/>
      <c r="U216" s="79"/>
      <c r="V216" s="404">
        <f t="shared" si="211"/>
        <v>0</v>
      </c>
      <c r="W216" s="367"/>
      <c r="X216" s="1"/>
      <c r="Y216" s="79"/>
      <c r="Z216" s="79"/>
      <c r="AA216" s="79"/>
      <c r="AB216" s="44"/>
      <c r="AD216" s="168"/>
    </row>
    <row r="217" spans="1:30" hidden="1" x14ac:dyDescent="0.25">
      <c r="B217" s="54"/>
      <c r="C217" s="2"/>
      <c r="D217" s="705" t="s">
        <v>378</v>
      </c>
      <c r="E217" s="705"/>
      <c r="F217" s="326">
        <f t="shared" si="226"/>
        <v>0</v>
      </c>
      <c r="G217" s="516">
        <f t="shared" si="227"/>
        <v>0</v>
      </c>
      <c r="H217" s="516">
        <f t="shared" si="228"/>
        <v>0</v>
      </c>
      <c r="I217" s="579">
        <f t="shared" si="229"/>
        <v>0</v>
      </c>
      <c r="J217" s="431">
        <f t="shared" si="230"/>
        <v>0</v>
      </c>
      <c r="K217" s="431">
        <f t="shared" si="230"/>
        <v>0</v>
      </c>
      <c r="L217" s="431">
        <f t="shared" si="230"/>
        <v>0</v>
      </c>
      <c r="M217" s="468">
        <f t="shared" si="231"/>
        <v>0</v>
      </c>
      <c r="N217" s="141"/>
      <c r="O217" s="159">
        <f t="shared" si="210"/>
        <v>0</v>
      </c>
      <c r="P217" s="73"/>
      <c r="Q217" s="1"/>
      <c r="R217" s="1"/>
      <c r="S217" s="1"/>
      <c r="T217" s="1"/>
      <c r="U217" s="79"/>
      <c r="V217" s="404">
        <f t="shared" si="211"/>
        <v>0</v>
      </c>
      <c r="W217" s="367"/>
      <c r="X217" s="1"/>
      <c r="Y217" s="79"/>
      <c r="Z217" s="79"/>
      <c r="AA217" s="79"/>
      <c r="AB217" s="44"/>
      <c r="AD217" s="168"/>
    </row>
    <row r="218" spans="1:30" hidden="1" x14ac:dyDescent="0.25">
      <c r="B218" s="54"/>
      <c r="C218" s="2"/>
      <c r="D218" s="705" t="s">
        <v>379</v>
      </c>
      <c r="E218" s="705"/>
      <c r="F218" s="326">
        <f t="shared" si="226"/>
        <v>0</v>
      </c>
      <c r="G218" s="516">
        <f t="shared" si="227"/>
        <v>0</v>
      </c>
      <c r="H218" s="516">
        <f t="shared" si="228"/>
        <v>0</v>
      </c>
      <c r="I218" s="579">
        <f t="shared" si="229"/>
        <v>0</v>
      </c>
      <c r="J218" s="431">
        <f t="shared" si="230"/>
        <v>0</v>
      </c>
      <c r="K218" s="431">
        <f t="shared" si="230"/>
        <v>0</v>
      </c>
      <c r="L218" s="431">
        <f t="shared" si="230"/>
        <v>0</v>
      </c>
      <c r="M218" s="468">
        <f t="shared" si="231"/>
        <v>0</v>
      </c>
      <c r="N218" s="141"/>
      <c r="O218" s="159">
        <f t="shared" si="210"/>
        <v>0</v>
      </c>
      <c r="P218" s="73"/>
      <c r="Q218" s="1"/>
      <c r="R218" s="1"/>
      <c r="S218" s="1"/>
      <c r="T218" s="1"/>
      <c r="U218" s="79"/>
      <c r="V218" s="404">
        <f t="shared" si="211"/>
        <v>0</v>
      </c>
      <c r="W218" s="367"/>
      <c r="X218" s="1"/>
      <c r="Y218" s="79"/>
      <c r="Z218" s="79"/>
      <c r="AA218" s="79"/>
      <c r="AB218" s="44"/>
      <c r="AD218" s="168"/>
    </row>
    <row r="219" spans="1:30" hidden="1" x14ac:dyDescent="0.25">
      <c r="B219" s="54"/>
      <c r="C219" s="2"/>
      <c r="D219" s="705" t="s">
        <v>380</v>
      </c>
      <c r="E219" s="705"/>
      <c r="F219" s="326">
        <f t="shared" si="226"/>
        <v>0</v>
      </c>
      <c r="G219" s="516">
        <f t="shared" si="227"/>
        <v>0</v>
      </c>
      <c r="H219" s="516">
        <f t="shared" si="228"/>
        <v>0</v>
      </c>
      <c r="I219" s="579">
        <f t="shared" si="229"/>
        <v>0</v>
      </c>
      <c r="J219" s="431">
        <f t="shared" si="230"/>
        <v>0</v>
      </c>
      <c r="K219" s="431">
        <f t="shared" si="230"/>
        <v>0</v>
      </c>
      <c r="L219" s="431">
        <f t="shared" si="230"/>
        <v>0</v>
      </c>
      <c r="M219" s="468">
        <f t="shared" si="231"/>
        <v>0</v>
      </c>
      <c r="N219" s="141"/>
      <c r="O219" s="159">
        <f t="shared" si="210"/>
        <v>0</v>
      </c>
      <c r="P219" s="73"/>
      <c r="Q219" s="1"/>
      <c r="R219" s="1"/>
      <c r="S219" s="1"/>
      <c r="T219" s="1"/>
      <c r="U219" s="79"/>
      <c r="V219" s="404">
        <f t="shared" si="211"/>
        <v>0</v>
      </c>
      <c r="W219" s="367"/>
      <c r="X219" s="1"/>
      <c r="Y219" s="79"/>
      <c r="Z219" s="79"/>
      <c r="AA219" s="79"/>
      <c r="AB219" s="44"/>
      <c r="AD219" s="168"/>
    </row>
    <row r="220" spans="1:30" ht="25.5" hidden="1" customHeight="1" x14ac:dyDescent="0.25">
      <c r="B220" s="54"/>
      <c r="C220" s="2"/>
      <c r="D220" s="706" t="s">
        <v>538</v>
      </c>
      <c r="E220" s="706"/>
      <c r="F220" s="329">
        <f t="shared" si="226"/>
        <v>0</v>
      </c>
      <c r="G220" s="519">
        <f t="shared" si="227"/>
        <v>0</v>
      </c>
      <c r="H220" s="519">
        <f t="shared" si="228"/>
        <v>0</v>
      </c>
      <c r="I220" s="582">
        <f t="shared" si="229"/>
        <v>0</v>
      </c>
      <c r="J220" s="434">
        <f t="shared" si="230"/>
        <v>0</v>
      </c>
      <c r="K220" s="434">
        <f t="shared" si="230"/>
        <v>0</v>
      </c>
      <c r="L220" s="434">
        <f t="shared" si="230"/>
        <v>0</v>
      </c>
      <c r="M220" s="471">
        <f t="shared" si="231"/>
        <v>0</v>
      </c>
      <c r="N220" s="151"/>
      <c r="O220" s="159">
        <f t="shared" si="210"/>
        <v>0</v>
      </c>
      <c r="P220" s="73"/>
      <c r="Q220" s="1"/>
      <c r="R220" s="1"/>
      <c r="S220" s="1"/>
      <c r="T220" s="1"/>
      <c r="U220" s="79"/>
      <c r="V220" s="404">
        <f t="shared" si="211"/>
        <v>0</v>
      </c>
      <c r="W220" s="367"/>
      <c r="X220" s="1"/>
      <c r="Y220" s="79"/>
      <c r="Z220" s="79"/>
      <c r="AA220" s="79"/>
      <c r="AB220" s="44"/>
      <c r="AD220" s="168"/>
    </row>
    <row r="221" spans="1:30" ht="25.5" hidden="1" customHeight="1" x14ac:dyDescent="0.25">
      <c r="B221" s="54"/>
      <c r="C221" s="2"/>
      <c r="D221" s="706" t="s">
        <v>541</v>
      </c>
      <c r="E221" s="706"/>
      <c r="F221" s="329">
        <f t="shared" si="226"/>
        <v>0</v>
      </c>
      <c r="G221" s="519">
        <f t="shared" si="227"/>
        <v>0</v>
      </c>
      <c r="H221" s="519">
        <f t="shared" si="228"/>
        <v>0</v>
      </c>
      <c r="I221" s="582">
        <f t="shared" si="229"/>
        <v>0</v>
      </c>
      <c r="J221" s="434">
        <f t="shared" si="230"/>
        <v>0</v>
      </c>
      <c r="K221" s="434">
        <f t="shared" si="230"/>
        <v>0</v>
      </c>
      <c r="L221" s="434">
        <f t="shared" si="230"/>
        <v>0</v>
      </c>
      <c r="M221" s="471">
        <f t="shared" si="231"/>
        <v>0</v>
      </c>
      <c r="N221" s="151"/>
      <c r="O221" s="159">
        <f t="shared" si="210"/>
        <v>0</v>
      </c>
      <c r="P221" s="73"/>
      <c r="Q221" s="1"/>
      <c r="R221" s="1"/>
      <c r="S221" s="1"/>
      <c r="T221" s="1"/>
      <c r="U221" s="79"/>
      <c r="V221" s="404">
        <f t="shared" si="211"/>
        <v>0</v>
      </c>
      <c r="W221" s="367"/>
      <c r="X221" s="1"/>
      <c r="Y221" s="79"/>
      <c r="Z221" s="79"/>
      <c r="AA221" s="79"/>
      <c r="AB221" s="44"/>
      <c r="AD221" s="168"/>
    </row>
    <row r="222" spans="1:30" hidden="1" x14ac:dyDescent="0.25">
      <c r="B222" s="54"/>
      <c r="C222" s="2"/>
      <c r="D222" s="705" t="s">
        <v>381</v>
      </c>
      <c r="E222" s="705"/>
      <c r="F222" s="326">
        <f t="shared" si="226"/>
        <v>0</v>
      </c>
      <c r="G222" s="516">
        <f t="shared" si="227"/>
        <v>0</v>
      </c>
      <c r="H222" s="516">
        <f t="shared" si="228"/>
        <v>0</v>
      </c>
      <c r="I222" s="579">
        <f t="shared" si="229"/>
        <v>0</v>
      </c>
      <c r="J222" s="431">
        <f t="shared" si="230"/>
        <v>0</v>
      </c>
      <c r="K222" s="431">
        <f t="shared" si="230"/>
        <v>0</v>
      </c>
      <c r="L222" s="431">
        <f t="shared" si="230"/>
        <v>0</v>
      </c>
      <c r="M222" s="468">
        <f t="shared" si="231"/>
        <v>0</v>
      </c>
      <c r="N222" s="141"/>
      <c r="O222" s="159">
        <f t="shared" si="210"/>
        <v>0</v>
      </c>
      <c r="P222" s="73"/>
      <c r="Q222" s="1"/>
      <c r="R222" s="1"/>
      <c r="S222" s="1"/>
      <c r="T222" s="1"/>
      <c r="U222" s="79"/>
      <c r="V222" s="404">
        <f t="shared" si="211"/>
        <v>0</v>
      </c>
      <c r="W222" s="367"/>
      <c r="X222" s="1"/>
      <c r="Y222" s="79"/>
      <c r="Z222" s="79"/>
      <c r="AA222" s="79"/>
      <c r="AB222" s="44"/>
      <c r="AD222" s="168"/>
    </row>
    <row r="223" spans="1:30" hidden="1" x14ac:dyDescent="0.25">
      <c r="B223" s="54"/>
      <c r="C223" s="2"/>
      <c r="D223" s="705" t="s">
        <v>382</v>
      </c>
      <c r="E223" s="705"/>
      <c r="F223" s="326">
        <f t="shared" si="226"/>
        <v>0</v>
      </c>
      <c r="G223" s="516">
        <f t="shared" si="227"/>
        <v>0</v>
      </c>
      <c r="H223" s="516">
        <f t="shared" si="228"/>
        <v>0</v>
      </c>
      <c r="I223" s="579">
        <f t="shared" si="229"/>
        <v>0</v>
      </c>
      <c r="J223" s="431">
        <f t="shared" si="230"/>
        <v>0</v>
      </c>
      <c r="K223" s="431">
        <f t="shared" si="230"/>
        <v>0</v>
      </c>
      <c r="L223" s="431">
        <f t="shared" si="230"/>
        <v>0</v>
      </c>
      <c r="M223" s="468">
        <f t="shared" si="231"/>
        <v>0</v>
      </c>
      <c r="N223" s="141"/>
      <c r="O223" s="159">
        <f t="shared" si="210"/>
        <v>0</v>
      </c>
      <c r="P223" s="73"/>
      <c r="Q223" s="1"/>
      <c r="R223" s="1"/>
      <c r="S223" s="1"/>
      <c r="T223" s="1"/>
      <c r="U223" s="79"/>
      <c r="V223" s="404">
        <f t="shared" si="211"/>
        <v>0</v>
      </c>
      <c r="W223" s="367"/>
      <c r="X223" s="1"/>
      <c r="Y223" s="79"/>
      <c r="Z223" s="79"/>
      <c r="AA223" s="79"/>
      <c r="AB223" s="44"/>
      <c r="AD223" s="168"/>
    </row>
    <row r="224" spans="1:30" ht="15.75" hidden="1" thickBot="1" x14ac:dyDescent="0.3">
      <c r="B224" s="56"/>
      <c r="C224" s="20"/>
      <c r="D224" s="707" t="s">
        <v>567</v>
      </c>
      <c r="E224" s="707"/>
      <c r="F224" s="337">
        <f t="shared" si="226"/>
        <v>0</v>
      </c>
      <c r="G224" s="527">
        <f t="shared" si="227"/>
        <v>0</v>
      </c>
      <c r="H224" s="527">
        <f t="shared" si="228"/>
        <v>0</v>
      </c>
      <c r="I224" s="590">
        <f t="shared" si="229"/>
        <v>0</v>
      </c>
      <c r="J224" s="442">
        <f t="shared" si="230"/>
        <v>0</v>
      </c>
      <c r="K224" s="442">
        <f t="shared" si="230"/>
        <v>0</v>
      </c>
      <c r="L224" s="442">
        <f t="shared" si="230"/>
        <v>0</v>
      </c>
      <c r="M224" s="479">
        <f t="shared" si="231"/>
        <v>0</v>
      </c>
      <c r="N224" s="143"/>
      <c r="O224" s="159">
        <f t="shared" si="210"/>
        <v>0</v>
      </c>
      <c r="P224" s="73"/>
      <c r="Q224" s="1"/>
      <c r="R224" s="1"/>
      <c r="S224" s="1"/>
      <c r="T224" s="1"/>
      <c r="U224" s="79"/>
      <c r="V224" s="404">
        <f t="shared" si="211"/>
        <v>0</v>
      </c>
      <c r="W224" s="367"/>
      <c r="X224" s="1"/>
      <c r="Y224" s="79"/>
      <c r="Z224" s="79"/>
      <c r="AA224" s="79"/>
      <c r="AB224" s="44"/>
      <c r="AD224" s="168"/>
    </row>
    <row r="225" spans="1:30" ht="15.75" thickBot="1" x14ac:dyDescent="0.3">
      <c r="B225" s="98" t="s">
        <v>284</v>
      </c>
      <c r="C225" s="708" t="s">
        <v>285</v>
      </c>
      <c r="D225" s="709"/>
      <c r="E225" s="709"/>
      <c r="F225" s="322">
        <f t="shared" ref="F225:M225" si="232">F226+F247+F253+F254</f>
        <v>0</v>
      </c>
      <c r="G225" s="512">
        <f t="shared" si="232"/>
        <v>0</v>
      </c>
      <c r="H225" s="512">
        <f t="shared" si="232"/>
        <v>0</v>
      </c>
      <c r="I225" s="575">
        <f t="shared" si="232"/>
        <v>0</v>
      </c>
      <c r="J225" s="427">
        <f t="shared" ref="J225" si="233">J226+J247+J253+J254</f>
        <v>0</v>
      </c>
      <c r="K225" s="427">
        <f t="shared" si="232"/>
        <v>0</v>
      </c>
      <c r="L225" s="427">
        <f t="shared" ref="L225" si="234">L226+L247+L253+L254</f>
        <v>0</v>
      </c>
      <c r="M225" s="464">
        <f t="shared" si="232"/>
        <v>0</v>
      </c>
      <c r="N225" s="144">
        <f t="shared" ref="N225:AB225" si="235">N226+N247+N253+N254</f>
        <v>0</v>
      </c>
      <c r="O225" s="156">
        <f t="shared" si="210"/>
        <v>0</v>
      </c>
      <c r="P225" s="84">
        <f t="shared" si="235"/>
        <v>0</v>
      </c>
      <c r="Q225" s="85">
        <f t="shared" si="235"/>
        <v>0</v>
      </c>
      <c r="R225" s="85">
        <f t="shared" si="235"/>
        <v>0</v>
      </c>
      <c r="S225" s="85">
        <f t="shared" si="235"/>
        <v>0</v>
      </c>
      <c r="T225" s="85">
        <f t="shared" si="235"/>
        <v>0</v>
      </c>
      <c r="U225" s="88">
        <f t="shared" si="235"/>
        <v>0</v>
      </c>
      <c r="V225" s="399">
        <f t="shared" si="211"/>
        <v>0</v>
      </c>
      <c r="W225" s="362">
        <f t="shared" si="235"/>
        <v>0</v>
      </c>
      <c r="X225" s="85">
        <f t="shared" si="235"/>
        <v>0</v>
      </c>
      <c r="Y225" s="88">
        <f t="shared" si="235"/>
        <v>0</v>
      </c>
      <c r="Z225" s="88">
        <f t="shared" si="235"/>
        <v>0</v>
      </c>
      <c r="AA225" s="88">
        <f t="shared" si="235"/>
        <v>0</v>
      </c>
      <c r="AB225" s="89">
        <f t="shared" si="235"/>
        <v>0</v>
      </c>
      <c r="AD225" s="168"/>
    </row>
    <row r="226" spans="1:30" hidden="1" x14ac:dyDescent="0.25">
      <c r="B226" s="114" t="s">
        <v>692</v>
      </c>
      <c r="C226" s="710" t="s">
        <v>286</v>
      </c>
      <c r="D226" s="711"/>
      <c r="E226" s="711"/>
      <c r="F226" s="317">
        <f t="shared" ref="F226:M226" si="236">F227+F231+F238+F239+F240+F241+F242+F243+F244</f>
        <v>0</v>
      </c>
      <c r="G226" s="507">
        <f t="shared" si="236"/>
        <v>0</v>
      </c>
      <c r="H226" s="507">
        <f t="shared" si="236"/>
        <v>0</v>
      </c>
      <c r="I226" s="570">
        <f t="shared" si="236"/>
        <v>0</v>
      </c>
      <c r="J226" s="422">
        <f t="shared" ref="J226" si="237">J227+J231+J238+J239+J240+J241+J242+J243+J244</f>
        <v>0</v>
      </c>
      <c r="K226" s="422">
        <f t="shared" si="236"/>
        <v>0</v>
      </c>
      <c r="L226" s="422">
        <f t="shared" ref="L226" si="238">L227+L231+L238+L239+L240+L241+L242+L243+L244</f>
        <v>0</v>
      </c>
      <c r="M226" s="459">
        <f t="shared" si="236"/>
        <v>0</v>
      </c>
      <c r="N226" s="140">
        <f t="shared" ref="N226:AB226" si="239">N227+N231+N238+N239+N240+N241+N242+N243+N244</f>
        <v>0</v>
      </c>
      <c r="O226" s="157">
        <f t="shared" si="210"/>
        <v>0</v>
      </c>
      <c r="P226" s="116">
        <f t="shared" si="239"/>
        <v>0</v>
      </c>
      <c r="Q226" s="117">
        <f t="shared" si="239"/>
        <v>0</v>
      </c>
      <c r="R226" s="117">
        <f t="shared" si="239"/>
        <v>0</v>
      </c>
      <c r="S226" s="117">
        <f t="shared" si="239"/>
        <v>0</v>
      </c>
      <c r="T226" s="117">
        <f t="shared" si="239"/>
        <v>0</v>
      </c>
      <c r="U226" s="120">
        <f t="shared" si="239"/>
        <v>0</v>
      </c>
      <c r="V226" s="400">
        <f t="shared" si="211"/>
        <v>0</v>
      </c>
      <c r="W226" s="363">
        <f t="shared" si="239"/>
        <v>0</v>
      </c>
      <c r="X226" s="117">
        <f t="shared" si="239"/>
        <v>0</v>
      </c>
      <c r="Y226" s="120">
        <f t="shared" si="239"/>
        <v>0</v>
      </c>
      <c r="Z226" s="120">
        <f t="shared" si="239"/>
        <v>0</v>
      </c>
      <c r="AA226" s="120">
        <f t="shared" si="239"/>
        <v>0</v>
      </c>
      <c r="AB226" s="121">
        <f t="shared" si="239"/>
        <v>0</v>
      </c>
      <c r="AD226" s="168"/>
    </row>
    <row r="227" spans="1:30" s="18" customFormat="1" hidden="1" x14ac:dyDescent="0.25">
      <c r="A227" s="125"/>
      <c r="B227" s="52" t="s">
        <v>693</v>
      </c>
      <c r="C227" s="702" t="s">
        <v>287</v>
      </c>
      <c r="D227" s="703"/>
      <c r="E227" s="703"/>
      <c r="F227" s="320">
        <f t="shared" ref="F227:M227" si="240">F228+F229+F230</f>
        <v>0</v>
      </c>
      <c r="G227" s="510">
        <f t="shared" si="240"/>
        <v>0</v>
      </c>
      <c r="H227" s="510">
        <f t="shared" si="240"/>
        <v>0</v>
      </c>
      <c r="I227" s="573">
        <f t="shared" si="240"/>
        <v>0</v>
      </c>
      <c r="J227" s="425">
        <f t="shared" ref="J227" si="241">J228+J229+J230</f>
        <v>0</v>
      </c>
      <c r="K227" s="425">
        <f t="shared" si="240"/>
        <v>0</v>
      </c>
      <c r="L227" s="425">
        <f t="shared" ref="L227" si="242">L228+L229+L230</f>
        <v>0</v>
      </c>
      <c r="M227" s="462">
        <f t="shared" si="240"/>
        <v>0</v>
      </c>
      <c r="N227" s="148">
        <f t="shared" ref="N227:AB227" si="243">N228+N229+N230</f>
        <v>0</v>
      </c>
      <c r="O227" s="160">
        <f t="shared" si="210"/>
        <v>0</v>
      </c>
      <c r="P227" s="75">
        <f t="shared" si="243"/>
        <v>0</v>
      </c>
      <c r="Q227" s="13">
        <f t="shared" si="243"/>
        <v>0</v>
      </c>
      <c r="R227" s="13">
        <f t="shared" si="243"/>
        <v>0</v>
      </c>
      <c r="S227" s="13">
        <f t="shared" si="243"/>
        <v>0</v>
      </c>
      <c r="T227" s="13">
        <f t="shared" si="243"/>
        <v>0</v>
      </c>
      <c r="U227" s="80">
        <f t="shared" si="243"/>
        <v>0</v>
      </c>
      <c r="V227" s="403">
        <f t="shared" si="211"/>
        <v>0</v>
      </c>
      <c r="W227" s="366">
        <f t="shared" si="243"/>
        <v>0</v>
      </c>
      <c r="X227" s="13">
        <f t="shared" si="243"/>
        <v>0</v>
      </c>
      <c r="Y227" s="80">
        <f t="shared" si="243"/>
        <v>0</v>
      </c>
      <c r="Z227" s="80">
        <f t="shared" si="243"/>
        <v>0</v>
      </c>
      <c r="AA227" s="80">
        <f t="shared" si="243"/>
        <v>0</v>
      </c>
      <c r="AB227" s="45">
        <f t="shared" si="243"/>
        <v>0</v>
      </c>
      <c r="AD227" s="168"/>
    </row>
    <row r="228" spans="1:30" s="189" customFormat="1" hidden="1" x14ac:dyDescent="0.25">
      <c r="A228" s="125" t="s">
        <v>288</v>
      </c>
      <c r="B228" s="169" t="s">
        <v>694</v>
      </c>
      <c r="C228" s="213"/>
      <c r="D228" s="808" t="s">
        <v>706</v>
      </c>
      <c r="E228" s="808"/>
      <c r="F228" s="338">
        <f>SUM(O228:AA228)</f>
        <v>0</v>
      </c>
      <c r="G228" s="528">
        <f>SUM(O228:AA228)</f>
        <v>0</v>
      </c>
      <c r="H228" s="528">
        <f>SUM(O228:AA228)</f>
        <v>0</v>
      </c>
      <c r="I228" s="591">
        <f>SUM(O228:AA228)</f>
        <v>0</v>
      </c>
      <c r="J228" s="443">
        <f t="shared" ref="J228:L230" si="244">SUM(O228:AA228)</f>
        <v>0</v>
      </c>
      <c r="K228" s="443">
        <f t="shared" si="244"/>
        <v>0</v>
      </c>
      <c r="L228" s="443">
        <f t="shared" si="244"/>
        <v>0</v>
      </c>
      <c r="M228" s="480">
        <f>SUM(P228:AB228)</f>
        <v>0</v>
      </c>
      <c r="N228" s="233"/>
      <c r="O228" s="171">
        <f t="shared" si="210"/>
        <v>0</v>
      </c>
      <c r="P228" s="179"/>
      <c r="Q228" s="173"/>
      <c r="R228" s="173"/>
      <c r="S228" s="173"/>
      <c r="T228" s="173"/>
      <c r="U228" s="174"/>
      <c r="V228" s="401">
        <f t="shared" si="211"/>
        <v>0</v>
      </c>
      <c r="W228" s="364"/>
      <c r="X228" s="173"/>
      <c r="Y228" s="174"/>
      <c r="Z228" s="174"/>
      <c r="AA228" s="174"/>
      <c r="AB228" s="175"/>
      <c r="AD228" s="168"/>
    </row>
    <row r="229" spans="1:30" s="189" customFormat="1" hidden="1" x14ac:dyDescent="0.25">
      <c r="A229" s="125" t="s">
        <v>289</v>
      </c>
      <c r="B229" s="169" t="s">
        <v>695</v>
      </c>
      <c r="C229" s="178"/>
      <c r="D229" s="704" t="s">
        <v>707</v>
      </c>
      <c r="E229" s="704"/>
      <c r="F229" s="318">
        <f>SUM(O229:AA229)</f>
        <v>0</v>
      </c>
      <c r="G229" s="508">
        <f>SUM(O229:AA229)</f>
        <v>0</v>
      </c>
      <c r="H229" s="508">
        <f>SUM(O229:AA229)</f>
        <v>0</v>
      </c>
      <c r="I229" s="571">
        <f>SUM(O229:AA229)</f>
        <v>0</v>
      </c>
      <c r="J229" s="423">
        <f t="shared" si="244"/>
        <v>0</v>
      </c>
      <c r="K229" s="423">
        <f t="shared" si="244"/>
        <v>0</v>
      </c>
      <c r="L229" s="423">
        <f t="shared" si="244"/>
        <v>0</v>
      </c>
      <c r="M229" s="460">
        <f>SUM(P229:AB229)</f>
        <v>0</v>
      </c>
      <c r="N229" s="170"/>
      <c r="O229" s="171">
        <f t="shared" si="210"/>
        <v>0</v>
      </c>
      <c r="P229" s="179"/>
      <c r="Q229" s="173"/>
      <c r="R229" s="173"/>
      <c r="S229" s="173"/>
      <c r="T229" s="173"/>
      <c r="U229" s="174"/>
      <c r="V229" s="401">
        <f t="shared" si="211"/>
        <v>0</v>
      </c>
      <c r="W229" s="364"/>
      <c r="X229" s="173"/>
      <c r="Y229" s="174"/>
      <c r="Z229" s="174"/>
      <c r="AA229" s="174"/>
      <c r="AB229" s="175"/>
      <c r="AD229" s="168"/>
    </row>
    <row r="230" spans="1:30" s="189" customFormat="1" hidden="1" x14ac:dyDescent="0.25">
      <c r="A230" s="125" t="s">
        <v>290</v>
      </c>
      <c r="B230" s="169" t="s">
        <v>696</v>
      </c>
      <c r="C230" s="178"/>
      <c r="D230" s="704" t="s">
        <v>708</v>
      </c>
      <c r="E230" s="704"/>
      <c r="F230" s="318">
        <f>SUM(O230:AA230)</f>
        <v>0</v>
      </c>
      <c r="G230" s="508">
        <f>SUM(O230:AA230)</f>
        <v>0</v>
      </c>
      <c r="H230" s="508">
        <f>SUM(O230:AA230)</f>
        <v>0</v>
      </c>
      <c r="I230" s="571">
        <f>SUM(O230:AA230)</f>
        <v>0</v>
      </c>
      <c r="J230" s="423">
        <f t="shared" si="244"/>
        <v>0</v>
      </c>
      <c r="K230" s="423">
        <f t="shared" si="244"/>
        <v>0</v>
      </c>
      <c r="L230" s="423">
        <f t="shared" si="244"/>
        <v>0</v>
      </c>
      <c r="M230" s="460">
        <f>SUM(P230:AB230)</f>
        <v>0</v>
      </c>
      <c r="N230" s="170"/>
      <c r="O230" s="171">
        <f t="shared" si="210"/>
        <v>0</v>
      </c>
      <c r="P230" s="179"/>
      <c r="Q230" s="173"/>
      <c r="R230" s="173"/>
      <c r="S230" s="173"/>
      <c r="T230" s="173"/>
      <c r="U230" s="174"/>
      <c r="V230" s="401">
        <f t="shared" si="211"/>
        <v>0</v>
      </c>
      <c r="W230" s="364"/>
      <c r="X230" s="173"/>
      <c r="Y230" s="174"/>
      <c r="Z230" s="174"/>
      <c r="AA230" s="174"/>
      <c r="AB230" s="175"/>
      <c r="AD230" s="168"/>
    </row>
    <row r="231" spans="1:30" s="18" customFormat="1" hidden="1" x14ac:dyDescent="0.25">
      <c r="A231" s="125"/>
      <c r="B231" s="52" t="s">
        <v>697</v>
      </c>
      <c r="C231" s="702" t="s">
        <v>291</v>
      </c>
      <c r="D231" s="703"/>
      <c r="E231" s="703"/>
      <c r="F231" s="320">
        <f t="shared" ref="F231:M231" si="245">F232+F233+F234+F235+F236+F237</f>
        <v>0</v>
      </c>
      <c r="G231" s="510">
        <f t="shared" si="245"/>
        <v>0</v>
      </c>
      <c r="H231" s="510">
        <f t="shared" si="245"/>
        <v>0</v>
      </c>
      <c r="I231" s="573">
        <f t="shared" si="245"/>
        <v>0</v>
      </c>
      <c r="J231" s="425">
        <f t="shared" ref="J231" si="246">J232+J233+J234+J235+J236+J237</f>
        <v>0</v>
      </c>
      <c r="K231" s="425">
        <f t="shared" si="245"/>
        <v>0</v>
      </c>
      <c r="L231" s="425">
        <f t="shared" ref="L231" si="247">L232+L233+L234+L235+L236+L237</f>
        <v>0</v>
      </c>
      <c r="M231" s="462">
        <f t="shared" si="245"/>
        <v>0</v>
      </c>
      <c r="N231" s="148">
        <f t="shared" ref="N231:AB231" si="248">N232+N233+N234+N235+N236+N237</f>
        <v>0</v>
      </c>
      <c r="O231" s="160">
        <f t="shared" si="210"/>
        <v>0</v>
      </c>
      <c r="P231" s="75">
        <f t="shared" si="248"/>
        <v>0</v>
      </c>
      <c r="Q231" s="13">
        <f t="shared" si="248"/>
        <v>0</v>
      </c>
      <c r="R231" s="13">
        <f t="shared" si="248"/>
        <v>0</v>
      </c>
      <c r="S231" s="13">
        <f t="shared" si="248"/>
        <v>0</v>
      </c>
      <c r="T231" s="13">
        <f t="shared" si="248"/>
        <v>0</v>
      </c>
      <c r="U231" s="80">
        <f t="shared" si="248"/>
        <v>0</v>
      </c>
      <c r="V231" s="403">
        <f t="shared" si="211"/>
        <v>0</v>
      </c>
      <c r="W231" s="366">
        <f t="shared" si="248"/>
        <v>0</v>
      </c>
      <c r="X231" s="13">
        <f t="shared" si="248"/>
        <v>0</v>
      </c>
      <c r="Y231" s="80">
        <f t="shared" si="248"/>
        <v>0</v>
      </c>
      <c r="Z231" s="80">
        <f t="shared" si="248"/>
        <v>0</v>
      </c>
      <c r="AA231" s="80">
        <f t="shared" si="248"/>
        <v>0</v>
      </c>
      <c r="AB231" s="45">
        <f t="shared" si="248"/>
        <v>0</v>
      </c>
      <c r="AD231" s="168"/>
    </row>
    <row r="232" spans="1:30" s="189" customFormat="1" hidden="1" x14ac:dyDescent="0.25">
      <c r="A232" s="125" t="s">
        <v>292</v>
      </c>
      <c r="B232" s="169" t="s">
        <v>698</v>
      </c>
      <c r="C232" s="178"/>
      <c r="D232" s="704" t="s">
        <v>383</v>
      </c>
      <c r="E232" s="704"/>
      <c r="F232" s="318">
        <f t="shared" ref="F232:F243" si="249">SUM(O232:AA232)</f>
        <v>0</v>
      </c>
      <c r="G232" s="508">
        <f t="shared" ref="G232:G243" si="250">SUM(O232:AA232)</f>
        <v>0</v>
      </c>
      <c r="H232" s="508">
        <f t="shared" ref="H232:H243" si="251">SUM(O232:AA232)</f>
        <v>0</v>
      </c>
      <c r="I232" s="571">
        <f t="shared" ref="I232:I243" si="252">SUM(O232:AA232)</f>
        <v>0</v>
      </c>
      <c r="J232" s="423">
        <f t="shared" ref="J232:L243" si="253">SUM(O232:AA232)</f>
        <v>0</v>
      </c>
      <c r="K232" s="423">
        <f t="shared" si="253"/>
        <v>0</v>
      </c>
      <c r="L232" s="423">
        <f t="shared" si="253"/>
        <v>0</v>
      </c>
      <c r="M232" s="460">
        <f t="shared" ref="M232:M243" si="254">SUM(P232:AB232)</f>
        <v>0</v>
      </c>
      <c r="N232" s="170"/>
      <c r="O232" s="171">
        <f t="shared" si="210"/>
        <v>0</v>
      </c>
      <c r="P232" s="179"/>
      <c r="Q232" s="173"/>
      <c r="R232" s="173"/>
      <c r="S232" s="173"/>
      <c r="T232" s="173"/>
      <c r="U232" s="174"/>
      <c r="V232" s="401">
        <f t="shared" si="211"/>
        <v>0</v>
      </c>
      <c r="W232" s="364"/>
      <c r="X232" s="173"/>
      <c r="Y232" s="174"/>
      <c r="Z232" s="174"/>
      <c r="AA232" s="174"/>
      <c r="AB232" s="175"/>
      <c r="AD232" s="168"/>
    </row>
    <row r="233" spans="1:30" s="189" customFormat="1" hidden="1" x14ac:dyDescent="0.25">
      <c r="A233" s="125" t="s">
        <v>293</v>
      </c>
      <c r="B233" s="169" t="s">
        <v>699</v>
      </c>
      <c r="C233" s="178"/>
      <c r="D233" s="704" t="s">
        <v>384</v>
      </c>
      <c r="E233" s="704"/>
      <c r="F233" s="318">
        <f t="shared" si="249"/>
        <v>0</v>
      </c>
      <c r="G233" s="508">
        <f t="shared" si="250"/>
        <v>0</v>
      </c>
      <c r="H233" s="508">
        <f t="shared" si="251"/>
        <v>0</v>
      </c>
      <c r="I233" s="571">
        <f t="shared" si="252"/>
        <v>0</v>
      </c>
      <c r="J233" s="423">
        <f t="shared" si="253"/>
        <v>0</v>
      </c>
      <c r="K233" s="423">
        <f t="shared" si="253"/>
        <v>0</v>
      </c>
      <c r="L233" s="423">
        <f t="shared" si="253"/>
        <v>0</v>
      </c>
      <c r="M233" s="460">
        <f t="shared" si="254"/>
        <v>0</v>
      </c>
      <c r="N233" s="170"/>
      <c r="O233" s="171">
        <f t="shared" si="210"/>
        <v>0</v>
      </c>
      <c r="P233" s="179"/>
      <c r="Q233" s="173"/>
      <c r="R233" s="173"/>
      <c r="S233" s="173"/>
      <c r="T233" s="173"/>
      <c r="U233" s="174"/>
      <c r="V233" s="401">
        <f t="shared" si="211"/>
        <v>0</v>
      </c>
      <c r="W233" s="364"/>
      <c r="X233" s="173"/>
      <c r="Y233" s="174"/>
      <c r="Z233" s="174"/>
      <c r="AA233" s="174"/>
      <c r="AB233" s="175"/>
      <c r="AD233" s="168"/>
    </row>
    <row r="234" spans="1:30" s="189" customFormat="1" hidden="1" x14ac:dyDescent="0.25">
      <c r="A234" s="125" t="s">
        <v>871</v>
      </c>
      <c r="B234" s="169" t="s">
        <v>872</v>
      </c>
      <c r="C234" s="178"/>
      <c r="D234" s="704" t="s">
        <v>873</v>
      </c>
      <c r="E234" s="704"/>
      <c r="F234" s="318">
        <f t="shared" si="249"/>
        <v>0</v>
      </c>
      <c r="G234" s="508">
        <f t="shared" si="250"/>
        <v>0</v>
      </c>
      <c r="H234" s="508">
        <f t="shared" si="251"/>
        <v>0</v>
      </c>
      <c r="I234" s="571">
        <f t="shared" si="252"/>
        <v>0</v>
      </c>
      <c r="J234" s="423">
        <f t="shared" si="253"/>
        <v>0</v>
      </c>
      <c r="K234" s="423">
        <f t="shared" si="253"/>
        <v>0</v>
      </c>
      <c r="L234" s="423">
        <f t="shared" si="253"/>
        <v>0</v>
      </c>
      <c r="M234" s="460">
        <f t="shared" si="254"/>
        <v>0</v>
      </c>
      <c r="N234" s="170"/>
      <c r="O234" s="171">
        <f t="shared" si="210"/>
        <v>0</v>
      </c>
      <c r="P234" s="179"/>
      <c r="Q234" s="173"/>
      <c r="R234" s="173"/>
      <c r="S234" s="173"/>
      <c r="T234" s="173"/>
      <c r="U234" s="174"/>
      <c r="V234" s="401">
        <f t="shared" si="211"/>
        <v>0</v>
      </c>
      <c r="W234" s="364"/>
      <c r="X234" s="173"/>
      <c r="Y234" s="174"/>
      <c r="Z234" s="174"/>
      <c r="AA234" s="174"/>
      <c r="AB234" s="175"/>
      <c r="AD234" s="168"/>
    </row>
    <row r="235" spans="1:30" s="189" customFormat="1" hidden="1" x14ac:dyDescent="0.25">
      <c r="A235" s="125" t="s">
        <v>294</v>
      </c>
      <c r="B235" s="169" t="s">
        <v>700</v>
      </c>
      <c r="C235" s="178"/>
      <c r="D235" s="704" t="s">
        <v>295</v>
      </c>
      <c r="E235" s="704"/>
      <c r="F235" s="318">
        <f t="shared" si="249"/>
        <v>0</v>
      </c>
      <c r="G235" s="508">
        <f t="shared" si="250"/>
        <v>0</v>
      </c>
      <c r="H235" s="508">
        <f t="shared" si="251"/>
        <v>0</v>
      </c>
      <c r="I235" s="571">
        <f t="shared" si="252"/>
        <v>0</v>
      </c>
      <c r="J235" s="423">
        <f t="shared" si="253"/>
        <v>0</v>
      </c>
      <c r="K235" s="423">
        <f t="shared" si="253"/>
        <v>0</v>
      </c>
      <c r="L235" s="423">
        <f t="shared" si="253"/>
        <v>0</v>
      </c>
      <c r="M235" s="460">
        <f t="shared" si="254"/>
        <v>0</v>
      </c>
      <c r="N235" s="170"/>
      <c r="O235" s="171">
        <f t="shared" si="210"/>
        <v>0</v>
      </c>
      <c r="P235" s="179"/>
      <c r="Q235" s="173"/>
      <c r="R235" s="173"/>
      <c r="S235" s="173"/>
      <c r="T235" s="173"/>
      <c r="U235" s="174"/>
      <c r="V235" s="401">
        <f t="shared" si="211"/>
        <v>0</v>
      </c>
      <c r="W235" s="364"/>
      <c r="X235" s="173"/>
      <c r="Y235" s="174"/>
      <c r="Z235" s="174"/>
      <c r="AA235" s="174"/>
      <c r="AB235" s="175"/>
      <c r="AD235" s="168"/>
    </row>
    <row r="236" spans="1:30" s="189" customFormat="1" hidden="1" x14ac:dyDescent="0.25">
      <c r="A236" s="125" t="s">
        <v>296</v>
      </c>
      <c r="B236" s="169" t="s">
        <v>701</v>
      </c>
      <c r="C236" s="178"/>
      <c r="D236" s="704" t="s">
        <v>297</v>
      </c>
      <c r="E236" s="704"/>
      <c r="F236" s="318">
        <f t="shared" si="249"/>
        <v>0</v>
      </c>
      <c r="G236" s="508">
        <f t="shared" si="250"/>
        <v>0</v>
      </c>
      <c r="H236" s="508">
        <f t="shared" si="251"/>
        <v>0</v>
      </c>
      <c r="I236" s="571">
        <f t="shared" si="252"/>
        <v>0</v>
      </c>
      <c r="J236" s="423">
        <f t="shared" si="253"/>
        <v>0</v>
      </c>
      <c r="K236" s="423">
        <f t="shared" si="253"/>
        <v>0</v>
      </c>
      <c r="L236" s="423">
        <f t="shared" si="253"/>
        <v>0</v>
      </c>
      <c r="M236" s="460">
        <f t="shared" si="254"/>
        <v>0</v>
      </c>
      <c r="N236" s="170"/>
      <c r="O236" s="171">
        <f t="shared" si="210"/>
        <v>0</v>
      </c>
      <c r="P236" s="179"/>
      <c r="Q236" s="173"/>
      <c r="R236" s="173"/>
      <c r="S236" s="173"/>
      <c r="T236" s="173"/>
      <c r="U236" s="174"/>
      <c r="V236" s="401">
        <f t="shared" si="211"/>
        <v>0</v>
      </c>
      <c r="W236" s="364"/>
      <c r="X236" s="173"/>
      <c r="Y236" s="174"/>
      <c r="Z236" s="174"/>
      <c r="AA236" s="174"/>
      <c r="AB236" s="175"/>
      <c r="AD236" s="168"/>
    </row>
    <row r="237" spans="1:30" s="189" customFormat="1" hidden="1" x14ac:dyDescent="0.25">
      <c r="A237" s="125" t="s">
        <v>874</v>
      </c>
      <c r="B237" s="169" t="s">
        <v>875</v>
      </c>
      <c r="C237" s="178"/>
      <c r="D237" s="704" t="s">
        <v>876</v>
      </c>
      <c r="E237" s="704"/>
      <c r="F237" s="318">
        <f t="shared" si="249"/>
        <v>0</v>
      </c>
      <c r="G237" s="508">
        <f t="shared" si="250"/>
        <v>0</v>
      </c>
      <c r="H237" s="508">
        <f t="shared" si="251"/>
        <v>0</v>
      </c>
      <c r="I237" s="571">
        <f t="shared" si="252"/>
        <v>0</v>
      </c>
      <c r="J237" s="423">
        <f t="shared" si="253"/>
        <v>0</v>
      </c>
      <c r="K237" s="423">
        <f t="shared" si="253"/>
        <v>0</v>
      </c>
      <c r="L237" s="423">
        <f t="shared" si="253"/>
        <v>0</v>
      </c>
      <c r="M237" s="460">
        <f t="shared" si="254"/>
        <v>0</v>
      </c>
      <c r="N237" s="170"/>
      <c r="O237" s="171">
        <f t="shared" si="210"/>
        <v>0</v>
      </c>
      <c r="P237" s="179"/>
      <c r="Q237" s="173"/>
      <c r="R237" s="173"/>
      <c r="S237" s="173"/>
      <c r="T237" s="173"/>
      <c r="U237" s="174"/>
      <c r="V237" s="401">
        <f t="shared" si="211"/>
        <v>0</v>
      </c>
      <c r="W237" s="364"/>
      <c r="X237" s="173"/>
      <c r="Y237" s="174"/>
      <c r="Z237" s="174"/>
      <c r="AA237" s="174"/>
      <c r="AB237" s="175"/>
      <c r="AD237" s="168"/>
    </row>
    <row r="238" spans="1:30" s="41" customFormat="1" hidden="1" x14ac:dyDescent="0.25">
      <c r="A238" s="125" t="s">
        <v>877</v>
      </c>
      <c r="B238" s="52" t="s">
        <v>878</v>
      </c>
      <c r="C238" s="702" t="s">
        <v>879</v>
      </c>
      <c r="D238" s="703"/>
      <c r="E238" s="703"/>
      <c r="F238" s="320">
        <f t="shared" si="249"/>
        <v>0</v>
      </c>
      <c r="G238" s="510">
        <f t="shared" si="250"/>
        <v>0</v>
      </c>
      <c r="H238" s="510">
        <f t="shared" si="251"/>
        <v>0</v>
      </c>
      <c r="I238" s="573">
        <f t="shared" si="252"/>
        <v>0</v>
      </c>
      <c r="J238" s="425">
        <f t="shared" si="253"/>
        <v>0</v>
      </c>
      <c r="K238" s="425">
        <f t="shared" si="253"/>
        <v>0</v>
      </c>
      <c r="L238" s="425">
        <f t="shared" si="253"/>
        <v>0</v>
      </c>
      <c r="M238" s="462">
        <f t="shared" si="254"/>
        <v>0</v>
      </c>
      <c r="N238" s="148"/>
      <c r="O238" s="160">
        <f t="shared" si="210"/>
        <v>0</v>
      </c>
      <c r="P238" s="75"/>
      <c r="Q238" s="13"/>
      <c r="R238" s="13"/>
      <c r="S238" s="13"/>
      <c r="T238" s="13"/>
      <c r="U238" s="80"/>
      <c r="V238" s="403">
        <f t="shared" si="211"/>
        <v>0</v>
      </c>
      <c r="W238" s="366"/>
      <c r="X238" s="13"/>
      <c r="Y238" s="80"/>
      <c r="Z238" s="80"/>
      <c r="AA238" s="80"/>
      <c r="AB238" s="45"/>
      <c r="AD238" s="168"/>
    </row>
    <row r="239" spans="1:30" s="41" customFormat="1" hidden="1" x14ac:dyDescent="0.25">
      <c r="A239" s="125" t="s">
        <v>298</v>
      </c>
      <c r="B239" s="52" t="s">
        <v>702</v>
      </c>
      <c r="C239" s="702" t="s">
        <v>299</v>
      </c>
      <c r="D239" s="703"/>
      <c r="E239" s="703"/>
      <c r="F239" s="320">
        <f t="shared" si="249"/>
        <v>0</v>
      </c>
      <c r="G239" s="510">
        <f t="shared" si="250"/>
        <v>0</v>
      </c>
      <c r="H239" s="510">
        <f t="shared" si="251"/>
        <v>0</v>
      </c>
      <c r="I239" s="573">
        <f t="shared" si="252"/>
        <v>0</v>
      </c>
      <c r="J239" s="425">
        <f t="shared" si="253"/>
        <v>0</v>
      </c>
      <c r="K239" s="425">
        <f t="shared" si="253"/>
        <v>0</v>
      </c>
      <c r="L239" s="425">
        <f t="shared" si="253"/>
        <v>0</v>
      </c>
      <c r="M239" s="462">
        <f t="shared" si="254"/>
        <v>0</v>
      </c>
      <c r="N239" s="148"/>
      <c r="O239" s="160">
        <f t="shared" si="210"/>
        <v>0</v>
      </c>
      <c r="P239" s="75"/>
      <c r="Q239" s="13"/>
      <c r="R239" s="13"/>
      <c r="S239" s="13"/>
      <c r="T239" s="13"/>
      <c r="U239" s="80"/>
      <c r="V239" s="403">
        <f t="shared" si="211"/>
        <v>0</v>
      </c>
      <c r="W239" s="366"/>
      <c r="X239" s="13"/>
      <c r="Y239" s="80"/>
      <c r="Z239" s="80"/>
      <c r="AA239" s="80"/>
      <c r="AB239" s="45"/>
      <c r="AD239" s="168"/>
    </row>
    <row r="240" spans="1:30" s="41" customFormat="1" hidden="1" x14ac:dyDescent="0.25">
      <c r="A240" s="125" t="s">
        <v>300</v>
      </c>
      <c r="B240" s="52" t="s">
        <v>703</v>
      </c>
      <c r="C240" s="702" t="s">
        <v>880</v>
      </c>
      <c r="D240" s="703"/>
      <c r="E240" s="703"/>
      <c r="F240" s="320">
        <f t="shared" si="249"/>
        <v>0</v>
      </c>
      <c r="G240" s="510">
        <f t="shared" si="250"/>
        <v>0</v>
      </c>
      <c r="H240" s="510">
        <f t="shared" si="251"/>
        <v>0</v>
      </c>
      <c r="I240" s="573">
        <f t="shared" si="252"/>
        <v>0</v>
      </c>
      <c r="J240" s="425">
        <f t="shared" si="253"/>
        <v>0</v>
      </c>
      <c r="K240" s="425">
        <f t="shared" si="253"/>
        <v>0</v>
      </c>
      <c r="L240" s="425">
        <f t="shared" si="253"/>
        <v>0</v>
      </c>
      <c r="M240" s="462">
        <f t="shared" si="254"/>
        <v>0</v>
      </c>
      <c r="N240" s="148"/>
      <c r="O240" s="160">
        <f t="shared" si="210"/>
        <v>0</v>
      </c>
      <c r="P240" s="75"/>
      <c r="Q240" s="13"/>
      <c r="R240" s="13"/>
      <c r="S240" s="13"/>
      <c r="T240" s="13"/>
      <c r="U240" s="80"/>
      <c r="V240" s="403">
        <f t="shared" si="211"/>
        <v>0</v>
      </c>
      <c r="W240" s="366"/>
      <c r="X240" s="13"/>
      <c r="Y240" s="80"/>
      <c r="Z240" s="80"/>
      <c r="AA240" s="80"/>
      <c r="AB240" s="45"/>
      <c r="AD240" s="168"/>
    </row>
    <row r="241" spans="1:30" s="41" customFormat="1" hidden="1" x14ac:dyDescent="0.25">
      <c r="A241" s="125" t="s">
        <v>301</v>
      </c>
      <c r="B241" s="52" t="s">
        <v>704</v>
      </c>
      <c r="C241" s="702" t="s">
        <v>881</v>
      </c>
      <c r="D241" s="703"/>
      <c r="E241" s="703"/>
      <c r="F241" s="320">
        <f t="shared" si="249"/>
        <v>0</v>
      </c>
      <c r="G241" s="510">
        <f t="shared" si="250"/>
        <v>0</v>
      </c>
      <c r="H241" s="510">
        <f t="shared" si="251"/>
        <v>0</v>
      </c>
      <c r="I241" s="573">
        <f t="shared" si="252"/>
        <v>0</v>
      </c>
      <c r="J241" s="425">
        <f t="shared" si="253"/>
        <v>0</v>
      </c>
      <c r="K241" s="425">
        <f t="shared" si="253"/>
        <v>0</v>
      </c>
      <c r="L241" s="425">
        <f t="shared" si="253"/>
        <v>0</v>
      </c>
      <c r="M241" s="462">
        <f t="shared" si="254"/>
        <v>0</v>
      </c>
      <c r="N241" s="148"/>
      <c r="O241" s="160">
        <f t="shared" si="210"/>
        <v>0</v>
      </c>
      <c r="P241" s="75"/>
      <c r="Q241" s="13"/>
      <c r="R241" s="13"/>
      <c r="S241" s="13"/>
      <c r="T241" s="13"/>
      <c r="U241" s="80"/>
      <c r="V241" s="403">
        <f t="shared" si="211"/>
        <v>0</v>
      </c>
      <c r="W241" s="366"/>
      <c r="X241" s="13"/>
      <c r="Y241" s="80"/>
      <c r="Z241" s="80"/>
      <c r="AA241" s="80"/>
      <c r="AB241" s="45"/>
      <c r="AD241" s="168"/>
    </row>
    <row r="242" spans="1:30" s="41" customFormat="1" hidden="1" x14ac:dyDescent="0.25">
      <c r="A242" s="125" t="s">
        <v>302</v>
      </c>
      <c r="B242" s="52" t="s">
        <v>705</v>
      </c>
      <c r="C242" s="702" t="s">
        <v>303</v>
      </c>
      <c r="D242" s="703"/>
      <c r="E242" s="703"/>
      <c r="F242" s="320">
        <f t="shared" si="249"/>
        <v>0</v>
      </c>
      <c r="G242" s="510">
        <f t="shared" si="250"/>
        <v>0</v>
      </c>
      <c r="H242" s="510">
        <f t="shared" si="251"/>
        <v>0</v>
      </c>
      <c r="I242" s="573">
        <f t="shared" si="252"/>
        <v>0</v>
      </c>
      <c r="J242" s="425">
        <f t="shared" si="253"/>
        <v>0</v>
      </c>
      <c r="K242" s="425">
        <f t="shared" si="253"/>
        <v>0</v>
      </c>
      <c r="L242" s="425">
        <f t="shared" si="253"/>
        <v>0</v>
      </c>
      <c r="M242" s="462">
        <f t="shared" si="254"/>
        <v>0</v>
      </c>
      <c r="N242" s="148"/>
      <c r="O242" s="160">
        <f t="shared" si="210"/>
        <v>0</v>
      </c>
      <c r="P242" s="75"/>
      <c r="Q242" s="13"/>
      <c r="R242" s="13"/>
      <c r="S242" s="13"/>
      <c r="T242" s="13"/>
      <c r="U242" s="80"/>
      <c r="V242" s="403">
        <f t="shared" si="211"/>
        <v>0</v>
      </c>
      <c r="W242" s="366"/>
      <c r="X242" s="13"/>
      <c r="Y242" s="80"/>
      <c r="Z242" s="80"/>
      <c r="AA242" s="80"/>
      <c r="AB242" s="45"/>
      <c r="AD242" s="168"/>
    </row>
    <row r="243" spans="1:30" s="41" customFormat="1" hidden="1" x14ac:dyDescent="0.25">
      <c r="A243" s="125" t="s">
        <v>882</v>
      </c>
      <c r="B243" s="52" t="s">
        <v>883</v>
      </c>
      <c r="C243" s="702" t="s">
        <v>885</v>
      </c>
      <c r="D243" s="703"/>
      <c r="E243" s="703"/>
      <c r="F243" s="320">
        <f t="shared" si="249"/>
        <v>0</v>
      </c>
      <c r="G243" s="510">
        <f t="shared" si="250"/>
        <v>0</v>
      </c>
      <c r="H243" s="510">
        <f t="shared" si="251"/>
        <v>0</v>
      </c>
      <c r="I243" s="573">
        <f t="shared" si="252"/>
        <v>0</v>
      </c>
      <c r="J243" s="425">
        <f t="shared" si="253"/>
        <v>0</v>
      </c>
      <c r="K243" s="425">
        <f t="shared" si="253"/>
        <v>0</v>
      </c>
      <c r="L243" s="425">
        <f t="shared" si="253"/>
        <v>0</v>
      </c>
      <c r="M243" s="462">
        <f t="shared" si="254"/>
        <v>0</v>
      </c>
      <c r="N243" s="148"/>
      <c r="O243" s="160">
        <f t="shared" si="210"/>
        <v>0</v>
      </c>
      <c r="P243" s="75"/>
      <c r="Q243" s="13"/>
      <c r="R243" s="13"/>
      <c r="S243" s="13"/>
      <c r="T243" s="13"/>
      <c r="U243" s="80"/>
      <c r="V243" s="403">
        <f t="shared" si="211"/>
        <v>0</v>
      </c>
      <c r="W243" s="366"/>
      <c r="X243" s="13"/>
      <c r="Y243" s="80"/>
      <c r="Z243" s="80"/>
      <c r="AA243" s="80"/>
      <c r="AB243" s="45"/>
      <c r="AD243" s="168"/>
    </row>
    <row r="244" spans="1:30" s="41" customFormat="1" hidden="1" x14ac:dyDescent="0.25">
      <c r="A244" s="125"/>
      <c r="B244" s="52" t="s">
        <v>884</v>
      </c>
      <c r="C244" s="702" t="s">
        <v>886</v>
      </c>
      <c r="D244" s="703"/>
      <c r="E244" s="703"/>
      <c r="F244" s="320">
        <f t="shared" ref="F244:M244" si="255">F245+F246</f>
        <v>0</v>
      </c>
      <c r="G244" s="510">
        <f t="shared" si="255"/>
        <v>0</v>
      </c>
      <c r="H244" s="510">
        <f t="shared" si="255"/>
        <v>0</v>
      </c>
      <c r="I244" s="573">
        <f t="shared" si="255"/>
        <v>0</v>
      </c>
      <c r="J244" s="425">
        <f t="shared" ref="J244" si="256">J245+J246</f>
        <v>0</v>
      </c>
      <c r="K244" s="425">
        <f t="shared" si="255"/>
        <v>0</v>
      </c>
      <c r="L244" s="425">
        <f t="shared" ref="L244" si="257">L245+L246</f>
        <v>0</v>
      </c>
      <c r="M244" s="462">
        <f t="shared" si="255"/>
        <v>0</v>
      </c>
      <c r="N244" s="148">
        <f t="shared" ref="N244:AB244" si="258">N245+N246</f>
        <v>0</v>
      </c>
      <c r="O244" s="160">
        <f t="shared" si="210"/>
        <v>0</v>
      </c>
      <c r="P244" s="75">
        <f t="shared" si="258"/>
        <v>0</v>
      </c>
      <c r="Q244" s="13">
        <f t="shared" si="258"/>
        <v>0</v>
      </c>
      <c r="R244" s="13">
        <f t="shared" si="258"/>
        <v>0</v>
      </c>
      <c r="S244" s="13">
        <f t="shared" si="258"/>
        <v>0</v>
      </c>
      <c r="T244" s="13">
        <f t="shared" si="258"/>
        <v>0</v>
      </c>
      <c r="U244" s="80">
        <f t="shared" si="258"/>
        <v>0</v>
      </c>
      <c r="V244" s="403">
        <f t="shared" si="211"/>
        <v>0</v>
      </c>
      <c r="W244" s="366">
        <f t="shared" si="258"/>
        <v>0</v>
      </c>
      <c r="X244" s="13">
        <f t="shared" si="258"/>
        <v>0</v>
      </c>
      <c r="Y244" s="80">
        <f t="shared" si="258"/>
        <v>0</v>
      </c>
      <c r="Z244" s="80">
        <f t="shared" si="258"/>
        <v>0</v>
      </c>
      <c r="AA244" s="80">
        <f t="shared" si="258"/>
        <v>0</v>
      </c>
      <c r="AB244" s="45">
        <f t="shared" si="258"/>
        <v>0</v>
      </c>
      <c r="AD244" s="168"/>
    </row>
    <row r="245" spans="1:30" s="189" customFormat="1" hidden="1" x14ac:dyDescent="0.25">
      <c r="A245" s="125" t="s">
        <v>888</v>
      </c>
      <c r="B245" s="169" t="s">
        <v>887</v>
      </c>
      <c r="C245" s="178"/>
      <c r="D245" s="704" t="s">
        <v>891</v>
      </c>
      <c r="E245" s="704"/>
      <c r="F245" s="318">
        <f>SUM(O245:AA245)</f>
        <v>0</v>
      </c>
      <c r="G245" s="508">
        <f>SUM(O245:AA245)</f>
        <v>0</v>
      </c>
      <c r="H245" s="508">
        <f>SUM(O245:AA245)</f>
        <v>0</v>
      </c>
      <c r="I245" s="571">
        <f>SUM(O245:AA245)</f>
        <v>0</v>
      </c>
      <c r="J245" s="423">
        <f t="shared" ref="J245:L246" si="259">SUM(O245:AA245)</f>
        <v>0</v>
      </c>
      <c r="K245" s="423">
        <f t="shared" si="259"/>
        <v>0</v>
      </c>
      <c r="L245" s="423">
        <f t="shared" si="259"/>
        <v>0</v>
      </c>
      <c r="M245" s="460">
        <f>SUM(P245:AB245)</f>
        <v>0</v>
      </c>
      <c r="N245" s="170"/>
      <c r="O245" s="171">
        <f t="shared" si="210"/>
        <v>0</v>
      </c>
      <c r="P245" s="179"/>
      <c r="Q245" s="173"/>
      <c r="R245" s="173"/>
      <c r="S245" s="173"/>
      <c r="T245" s="173"/>
      <c r="U245" s="174"/>
      <c r="V245" s="401">
        <f t="shared" si="211"/>
        <v>0</v>
      </c>
      <c r="W245" s="364"/>
      <c r="X245" s="173"/>
      <c r="Y245" s="174"/>
      <c r="Z245" s="174"/>
      <c r="AA245" s="174"/>
      <c r="AB245" s="175"/>
      <c r="AD245" s="168"/>
    </row>
    <row r="246" spans="1:30" s="189" customFormat="1" hidden="1" x14ac:dyDescent="0.25">
      <c r="A246" s="125" t="s">
        <v>889</v>
      </c>
      <c r="B246" s="169" t="s">
        <v>890</v>
      </c>
      <c r="C246" s="178"/>
      <c r="D246" s="704" t="s">
        <v>892</v>
      </c>
      <c r="E246" s="704"/>
      <c r="F246" s="318">
        <f>SUM(O246:AA246)</f>
        <v>0</v>
      </c>
      <c r="G246" s="508">
        <f>SUM(O246:AA246)</f>
        <v>0</v>
      </c>
      <c r="H246" s="508">
        <f>SUM(O246:AA246)</f>
        <v>0</v>
      </c>
      <c r="I246" s="571">
        <f>SUM(O246:AA246)</f>
        <v>0</v>
      </c>
      <c r="J246" s="423">
        <f t="shared" si="259"/>
        <v>0</v>
      </c>
      <c r="K246" s="423">
        <f t="shared" si="259"/>
        <v>0</v>
      </c>
      <c r="L246" s="423">
        <f t="shared" si="259"/>
        <v>0</v>
      </c>
      <c r="M246" s="460">
        <f>SUM(P246:AB246)</f>
        <v>0</v>
      </c>
      <c r="N246" s="170"/>
      <c r="O246" s="171">
        <f t="shared" si="210"/>
        <v>0</v>
      </c>
      <c r="P246" s="179"/>
      <c r="Q246" s="173"/>
      <c r="R246" s="173"/>
      <c r="S246" s="173"/>
      <c r="T246" s="173"/>
      <c r="U246" s="174"/>
      <c r="V246" s="401">
        <f t="shared" si="211"/>
        <v>0</v>
      </c>
      <c r="W246" s="364"/>
      <c r="X246" s="173"/>
      <c r="Y246" s="174"/>
      <c r="Z246" s="174"/>
      <c r="AA246" s="174"/>
      <c r="AB246" s="175"/>
      <c r="AD246" s="168"/>
    </row>
    <row r="247" spans="1:30" hidden="1" x14ac:dyDescent="0.25">
      <c r="B247" s="90" t="s">
        <v>709</v>
      </c>
      <c r="C247" s="712" t="s">
        <v>304</v>
      </c>
      <c r="D247" s="713"/>
      <c r="E247" s="713"/>
      <c r="F247" s="319">
        <f t="shared" ref="F247:M247" si="260">F248+F249+F250+F251+F252</f>
        <v>0</v>
      </c>
      <c r="G247" s="509">
        <f t="shared" si="260"/>
        <v>0</v>
      </c>
      <c r="H247" s="509">
        <f t="shared" si="260"/>
        <v>0</v>
      </c>
      <c r="I247" s="572">
        <f t="shared" si="260"/>
        <v>0</v>
      </c>
      <c r="J247" s="424">
        <f t="shared" ref="J247" si="261">J248+J249+J250+J251+J252</f>
        <v>0</v>
      </c>
      <c r="K247" s="424">
        <f t="shared" si="260"/>
        <v>0</v>
      </c>
      <c r="L247" s="424">
        <f t="shared" ref="L247" si="262">L248+L249+L250+L251+L252</f>
        <v>0</v>
      </c>
      <c r="M247" s="461">
        <f t="shared" si="260"/>
        <v>0</v>
      </c>
      <c r="N247" s="142">
        <f t="shared" ref="N247:AB247" si="263">N248+N249+N250+N251+N252</f>
        <v>0</v>
      </c>
      <c r="O247" s="158">
        <f t="shared" si="210"/>
        <v>0</v>
      </c>
      <c r="P247" s="92">
        <f t="shared" si="263"/>
        <v>0</v>
      </c>
      <c r="Q247" s="93">
        <f t="shared" si="263"/>
        <v>0</v>
      </c>
      <c r="R247" s="93">
        <f t="shared" si="263"/>
        <v>0</v>
      </c>
      <c r="S247" s="93">
        <f t="shared" si="263"/>
        <v>0</v>
      </c>
      <c r="T247" s="93">
        <f t="shared" si="263"/>
        <v>0</v>
      </c>
      <c r="U247" s="96">
        <f t="shared" si="263"/>
        <v>0</v>
      </c>
      <c r="V247" s="402">
        <f t="shared" si="211"/>
        <v>0</v>
      </c>
      <c r="W247" s="365">
        <f t="shared" si="263"/>
        <v>0</v>
      </c>
      <c r="X247" s="93">
        <f t="shared" si="263"/>
        <v>0</v>
      </c>
      <c r="Y247" s="96">
        <f t="shared" si="263"/>
        <v>0</v>
      </c>
      <c r="Z247" s="96">
        <f t="shared" si="263"/>
        <v>0</v>
      </c>
      <c r="AA247" s="96">
        <f t="shared" si="263"/>
        <v>0</v>
      </c>
      <c r="AB247" s="97">
        <f t="shared" si="263"/>
        <v>0</v>
      </c>
      <c r="AD247" s="168"/>
    </row>
    <row r="248" spans="1:30" s="41" customFormat="1" hidden="1" x14ac:dyDescent="0.25">
      <c r="A248" s="125" t="s">
        <v>305</v>
      </c>
      <c r="B248" s="176" t="s">
        <v>710</v>
      </c>
      <c r="C248" s="782" t="s">
        <v>385</v>
      </c>
      <c r="D248" s="783"/>
      <c r="E248" s="783"/>
      <c r="F248" s="321">
        <f t="shared" ref="F248:F254" si="264">SUM(O248:AA248)</f>
        <v>0</v>
      </c>
      <c r="G248" s="511">
        <f t="shared" ref="G248:G254" si="265">SUM(O248:AA248)</f>
        <v>0</v>
      </c>
      <c r="H248" s="511">
        <f t="shared" ref="H248:H254" si="266">SUM(O248:AA248)</f>
        <v>0</v>
      </c>
      <c r="I248" s="574">
        <f t="shared" ref="I248:I254" si="267">SUM(O248:AA248)</f>
        <v>0</v>
      </c>
      <c r="J248" s="426">
        <f t="shared" ref="J248:L254" si="268">SUM(O248:AA248)</f>
        <v>0</v>
      </c>
      <c r="K248" s="426">
        <f t="shared" si="268"/>
        <v>0</v>
      </c>
      <c r="L248" s="426">
        <f t="shared" si="268"/>
        <v>0</v>
      </c>
      <c r="M248" s="463">
        <f t="shared" ref="M248:M254" si="269">SUM(P248:AB248)</f>
        <v>0</v>
      </c>
      <c r="N248" s="177"/>
      <c r="O248" s="191">
        <f t="shared" si="210"/>
        <v>0</v>
      </c>
      <c r="P248" s="192"/>
      <c r="Q248" s="193"/>
      <c r="R248" s="193"/>
      <c r="S248" s="193"/>
      <c r="T248" s="193"/>
      <c r="U248" s="196"/>
      <c r="V248" s="408">
        <f t="shared" si="211"/>
        <v>0</v>
      </c>
      <c r="W248" s="371"/>
      <c r="X248" s="193"/>
      <c r="Y248" s="196"/>
      <c r="Z248" s="196"/>
      <c r="AA248" s="196"/>
      <c r="AB248" s="194"/>
      <c r="AD248" s="168"/>
    </row>
    <row r="249" spans="1:30" s="41" customFormat="1" hidden="1" x14ac:dyDescent="0.25">
      <c r="A249" s="125" t="s">
        <v>306</v>
      </c>
      <c r="B249" s="176" t="s">
        <v>711</v>
      </c>
      <c r="C249" s="782" t="s">
        <v>386</v>
      </c>
      <c r="D249" s="783"/>
      <c r="E249" s="783"/>
      <c r="F249" s="321">
        <f t="shared" si="264"/>
        <v>0</v>
      </c>
      <c r="G249" s="511">
        <f t="shared" si="265"/>
        <v>0</v>
      </c>
      <c r="H249" s="511">
        <f t="shared" si="266"/>
        <v>0</v>
      </c>
      <c r="I249" s="574">
        <f t="shared" si="267"/>
        <v>0</v>
      </c>
      <c r="J249" s="426">
        <f t="shared" si="268"/>
        <v>0</v>
      </c>
      <c r="K249" s="426">
        <f t="shared" si="268"/>
        <v>0</v>
      </c>
      <c r="L249" s="426">
        <f t="shared" si="268"/>
        <v>0</v>
      </c>
      <c r="M249" s="463">
        <f t="shared" si="269"/>
        <v>0</v>
      </c>
      <c r="N249" s="177"/>
      <c r="O249" s="191">
        <f t="shared" si="210"/>
        <v>0</v>
      </c>
      <c r="P249" s="192"/>
      <c r="Q249" s="193"/>
      <c r="R249" s="193"/>
      <c r="S249" s="193"/>
      <c r="T249" s="193"/>
      <c r="U249" s="196"/>
      <c r="V249" s="408">
        <f t="shared" si="211"/>
        <v>0</v>
      </c>
      <c r="W249" s="371"/>
      <c r="X249" s="193"/>
      <c r="Y249" s="196"/>
      <c r="Z249" s="196"/>
      <c r="AA249" s="196"/>
      <c r="AB249" s="194"/>
      <c r="AD249" s="168"/>
    </row>
    <row r="250" spans="1:30" s="41" customFormat="1" hidden="1" x14ac:dyDescent="0.25">
      <c r="A250" s="125" t="s">
        <v>307</v>
      </c>
      <c r="B250" s="176" t="s">
        <v>712</v>
      </c>
      <c r="C250" s="782" t="s">
        <v>308</v>
      </c>
      <c r="D250" s="783"/>
      <c r="E250" s="783"/>
      <c r="F250" s="321">
        <f t="shared" si="264"/>
        <v>0</v>
      </c>
      <c r="G250" s="511">
        <f t="shared" si="265"/>
        <v>0</v>
      </c>
      <c r="H250" s="511">
        <f t="shared" si="266"/>
        <v>0</v>
      </c>
      <c r="I250" s="574">
        <f t="shared" si="267"/>
        <v>0</v>
      </c>
      <c r="J250" s="426">
        <f t="shared" si="268"/>
        <v>0</v>
      </c>
      <c r="K250" s="426">
        <f t="shared" si="268"/>
        <v>0</v>
      </c>
      <c r="L250" s="426">
        <f t="shared" si="268"/>
        <v>0</v>
      </c>
      <c r="M250" s="463">
        <f t="shared" si="269"/>
        <v>0</v>
      </c>
      <c r="N250" s="177"/>
      <c r="O250" s="191">
        <f t="shared" si="210"/>
        <v>0</v>
      </c>
      <c r="P250" s="192"/>
      <c r="Q250" s="193"/>
      <c r="R250" s="193"/>
      <c r="S250" s="193"/>
      <c r="T250" s="193"/>
      <c r="U250" s="196"/>
      <c r="V250" s="408">
        <f t="shared" si="211"/>
        <v>0</v>
      </c>
      <c r="W250" s="371"/>
      <c r="X250" s="193"/>
      <c r="Y250" s="196"/>
      <c r="Z250" s="196"/>
      <c r="AA250" s="196"/>
      <c r="AB250" s="194"/>
      <c r="AD250" s="168"/>
    </row>
    <row r="251" spans="1:30" s="41" customFormat="1" hidden="1" x14ac:dyDescent="0.25">
      <c r="A251" s="125" t="s">
        <v>309</v>
      </c>
      <c r="B251" s="176" t="s">
        <v>713</v>
      </c>
      <c r="C251" s="782" t="s">
        <v>310</v>
      </c>
      <c r="D251" s="783"/>
      <c r="E251" s="783"/>
      <c r="F251" s="321">
        <f t="shared" si="264"/>
        <v>0</v>
      </c>
      <c r="G251" s="511">
        <f t="shared" si="265"/>
        <v>0</v>
      </c>
      <c r="H251" s="511">
        <f t="shared" si="266"/>
        <v>0</v>
      </c>
      <c r="I251" s="574">
        <f t="shared" si="267"/>
        <v>0</v>
      </c>
      <c r="J251" s="426">
        <f t="shared" si="268"/>
        <v>0</v>
      </c>
      <c r="K251" s="426">
        <f t="shared" si="268"/>
        <v>0</v>
      </c>
      <c r="L251" s="426">
        <f t="shared" si="268"/>
        <v>0</v>
      </c>
      <c r="M251" s="463">
        <f t="shared" si="269"/>
        <v>0</v>
      </c>
      <c r="N251" s="177"/>
      <c r="O251" s="191">
        <f t="shared" si="210"/>
        <v>0</v>
      </c>
      <c r="P251" s="192"/>
      <c r="Q251" s="193"/>
      <c r="R251" s="193"/>
      <c r="S251" s="193"/>
      <c r="T251" s="193"/>
      <c r="U251" s="196"/>
      <c r="V251" s="408">
        <f t="shared" si="211"/>
        <v>0</v>
      </c>
      <c r="W251" s="371"/>
      <c r="X251" s="193"/>
      <c r="Y251" s="196"/>
      <c r="Z251" s="196"/>
      <c r="AA251" s="196"/>
      <c r="AB251" s="194"/>
      <c r="AD251" s="168"/>
    </row>
    <row r="252" spans="1:30" s="41" customFormat="1" hidden="1" x14ac:dyDescent="0.25">
      <c r="A252" s="125" t="s">
        <v>311</v>
      </c>
      <c r="B252" s="176" t="s">
        <v>714</v>
      </c>
      <c r="C252" s="782" t="s">
        <v>387</v>
      </c>
      <c r="D252" s="783"/>
      <c r="E252" s="783"/>
      <c r="F252" s="321">
        <f t="shared" si="264"/>
        <v>0</v>
      </c>
      <c r="G252" s="511">
        <f t="shared" si="265"/>
        <v>0</v>
      </c>
      <c r="H252" s="511">
        <f t="shared" si="266"/>
        <v>0</v>
      </c>
      <c r="I252" s="574">
        <f t="shared" si="267"/>
        <v>0</v>
      </c>
      <c r="J252" s="426">
        <f t="shared" si="268"/>
        <v>0</v>
      </c>
      <c r="K252" s="426">
        <f t="shared" si="268"/>
        <v>0</v>
      </c>
      <c r="L252" s="426">
        <f t="shared" si="268"/>
        <v>0</v>
      </c>
      <c r="M252" s="463">
        <f t="shared" si="269"/>
        <v>0</v>
      </c>
      <c r="N252" s="177"/>
      <c r="O252" s="191">
        <f t="shared" si="210"/>
        <v>0</v>
      </c>
      <c r="P252" s="192"/>
      <c r="Q252" s="193"/>
      <c r="R252" s="193"/>
      <c r="S252" s="193"/>
      <c r="T252" s="193"/>
      <c r="U252" s="196"/>
      <c r="V252" s="408">
        <f t="shared" si="211"/>
        <v>0</v>
      </c>
      <c r="W252" s="371"/>
      <c r="X252" s="193"/>
      <c r="Y252" s="196"/>
      <c r="Z252" s="196"/>
      <c r="AA252" s="196"/>
      <c r="AB252" s="194"/>
      <c r="AD252" s="168"/>
    </row>
    <row r="253" spans="1:30" hidden="1" x14ac:dyDescent="0.25">
      <c r="A253" s="125" t="s">
        <v>313</v>
      </c>
      <c r="B253" s="90" t="s">
        <v>715</v>
      </c>
      <c r="C253" s="712" t="s">
        <v>312</v>
      </c>
      <c r="D253" s="713"/>
      <c r="E253" s="713"/>
      <c r="F253" s="319">
        <f t="shared" si="264"/>
        <v>0</v>
      </c>
      <c r="G253" s="509">
        <f t="shared" si="265"/>
        <v>0</v>
      </c>
      <c r="H253" s="509">
        <f t="shared" si="266"/>
        <v>0</v>
      </c>
      <c r="I253" s="572">
        <f t="shared" si="267"/>
        <v>0</v>
      </c>
      <c r="J253" s="424">
        <f t="shared" si="268"/>
        <v>0</v>
      </c>
      <c r="K253" s="424">
        <f t="shared" si="268"/>
        <v>0</v>
      </c>
      <c r="L253" s="424">
        <f t="shared" si="268"/>
        <v>0</v>
      </c>
      <c r="M253" s="461">
        <f t="shared" si="269"/>
        <v>0</v>
      </c>
      <c r="N253" s="142"/>
      <c r="O253" s="158">
        <f t="shared" si="210"/>
        <v>0</v>
      </c>
      <c r="P253" s="92"/>
      <c r="Q253" s="93"/>
      <c r="R253" s="93"/>
      <c r="S253" s="93"/>
      <c r="T253" s="93"/>
      <c r="U253" s="96"/>
      <c r="V253" s="402">
        <f t="shared" si="211"/>
        <v>0</v>
      </c>
      <c r="W253" s="365"/>
      <c r="X253" s="93"/>
      <c r="Y253" s="96"/>
      <c r="Z253" s="96"/>
      <c r="AA253" s="96"/>
      <c r="AB253" s="97"/>
      <c r="AD253" s="168"/>
    </row>
    <row r="254" spans="1:30" ht="15.75" hidden="1" thickBot="1" x14ac:dyDescent="0.3">
      <c r="A254" s="125" t="s">
        <v>893</v>
      </c>
      <c r="B254" s="90" t="s">
        <v>894</v>
      </c>
      <c r="C254" s="712" t="s">
        <v>895</v>
      </c>
      <c r="D254" s="713"/>
      <c r="E254" s="713"/>
      <c r="F254" s="319">
        <f t="shared" si="264"/>
        <v>0</v>
      </c>
      <c r="G254" s="509">
        <f t="shared" si="265"/>
        <v>0</v>
      </c>
      <c r="H254" s="509">
        <f t="shared" si="266"/>
        <v>0</v>
      </c>
      <c r="I254" s="572">
        <f t="shared" si="267"/>
        <v>0</v>
      </c>
      <c r="J254" s="424">
        <f t="shared" si="268"/>
        <v>0</v>
      </c>
      <c r="K254" s="424">
        <f t="shared" si="268"/>
        <v>0</v>
      </c>
      <c r="L254" s="424">
        <f t="shared" si="268"/>
        <v>0</v>
      </c>
      <c r="M254" s="461">
        <f t="shared" si="269"/>
        <v>0</v>
      </c>
      <c r="N254" s="142"/>
      <c r="O254" s="158">
        <f t="shared" si="210"/>
        <v>0</v>
      </c>
      <c r="P254" s="92"/>
      <c r="Q254" s="93"/>
      <c r="R254" s="93"/>
      <c r="S254" s="93"/>
      <c r="T254" s="93"/>
      <c r="U254" s="96"/>
      <c r="V254" s="402">
        <f t="shared" si="211"/>
        <v>0</v>
      </c>
      <c r="W254" s="365"/>
      <c r="X254" s="93"/>
      <c r="Y254" s="96"/>
      <c r="Z254" s="96"/>
      <c r="AA254" s="96"/>
      <c r="AB254" s="97"/>
      <c r="AD254" s="168"/>
    </row>
    <row r="255" spans="1:30" ht="15.75" thickBot="1" x14ac:dyDescent="0.3">
      <c r="B255" s="806" t="s">
        <v>314</v>
      </c>
      <c r="C255" s="807"/>
      <c r="D255" s="807"/>
      <c r="E255" s="807"/>
      <c r="F255" s="316">
        <f t="shared" ref="F255:N255" si="270">F5+F24+F32+F59+F75+F147+F157+F162+F225</f>
        <v>2381230</v>
      </c>
      <c r="G255" s="506">
        <f t="shared" si="270"/>
        <v>2381230</v>
      </c>
      <c r="H255" s="506">
        <f t="shared" si="270"/>
        <v>2381230</v>
      </c>
      <c r="I255" s="569">
        <f t="shared" ref="I255:J255" si="271">I5+I24+I32+I59+I75+I147+I157+I162+I225</f>
        <v>4981470</v>
      </c>
      <c r="J255" s="421">
        <f t="shared" si="271"/>
        <v>5925970</v>
      </c>
      <c r="K255" s="421">
        <f t="shared" si="270"/>
        <v>5916883</v>
      </c>
      <c r="L255" s="421">
        <f t="shared" ref="L255" si="272">L5+L24+L32+L59+L75+L147+L157+L162+L225</f>
        <v>5916883</v>
      </c>
      <c r="M255" s="458">
        <f t="shared" si="270"/>
        <v>3743622</v>
      </c>
      <c r="N255" s="139">
        <f t="shared" si="270"/>
        <v>0</v>
      </c>
      <c r="O255" s="156">
        <f t="shared" si="210"/>
        <v>3743622</v>
      </c>
      <c r="P255" s="84">
        <f t="shared" ref="P255:AB255" si="273">P5+P24+P32+P59+P75+P147+P157+P162+P225</f>
        <v>15240</v>
      </c>
      <c r="Q255" s="85">
        <f t="shared" si="273"/>
        <v>47850</v>
      </c>
      <c r="R255" s="85">
        <f t="shared" si="273"/>
        <v>0</v>
      </c>
      <c r="S255" s="85">
        <f t="shared" si="273"/>
        <v>38100</v>
      </c>
      <c r="T255" s="85">
        <f t="shared" si="273"/>
        <v>44800</v>
      </c>
      <c r="U255" s="88">
        <f t="shared" si="273"/>
        <v>25269</v>
      </c>
      <c r="V255" s="399">
        <f t="shared" si="211"/>
        <v>171259</v>
      </c>
      <c r="W255" s="362">
        <f t="shared" si="273"/>
        <v>63760</v>
      </c>
      <c r="X255" s="85">
        <f t="shared" si="273"/>
        <v>0</v>
      </c>
      <c r="Y255" s="88">
        <f t="shared" si="273"/>
        <v>0</v>
      </c>
      <c r="Z255" s="88">
        <f t="shared" si="273"/>
        <v>0</v>
      </c>
      <c r="AA255" s="88">
        <f t="shared" si="273"/>
        <v>3050240</v>
      </c>
      <c r="AB255" s="89">
        <f t="shared" si="273"/>
        <v>458363</v>
      </c>
    </row>
    <row r="256" spans="1:30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59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38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377"/>
      <c r="N259" s="28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18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18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8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8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8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48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P2:AB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 045160 Közutak, hidak, alagutak üzemeltetése, fenntartásaKiadások - 2017.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723"/>
  <sheetViews>
    <sheetView topLeftCell="A24" zoomScaleNormal="100" workbookViewId="0">
      <selection activeCell="O259" sqref="O25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hidden="1" customWidth="1"/>
    <col min="13" max="13" width="11.85546875" style="12" bestFit="1" customWidth="1"/>
    <col min="14" max="14" width="11.140625" style="12" customWidth="1"/>
    <col min="15" max="15" width="11.7109375" style="49" customWidth="1"/>
    <col min="16" max="16" width="15.5703125" style="12" customWidth="1"/>
    <col min="17" max="17" width="15.85546875" style="12" customWidth="1"/>
    <col min="18" max="18" width="13" style="12" customWidth="1"/>
    <col min="19" max="16384" width="9.140625" style="17"/>
  </cols>
  <sheetData>
    <row r="1" spans="1:18" ht="15.75" thickBot="1" x14ac:dyDescent="0.3"/>
    <row r="2" spans="1:18" ht="29.25" customHeight="1" x14ac:dyDescent="0.25">
      <c r="B2" s="750" t="s">
        <v>0</v>
      </c>
      <c r="C2" s="695"/>
      <c r="D2" s="695"/>
      <c r="E2" s="695"/>
      <c r="F2" s="742" t="s">
        <v>1074</v>
      </c>
      <c r="G2" s="742" t="s">
        <v>1085</v>
      </c>
      <c r="H2" s="742" t="s">
        <v>1092</v>
      </c>
      <c r="I2" s="750" t="s">
        <v>1099</v>
      </c>
      <c r="J2" s="763" t="s">
        <v>1106</v>
      </c>
      <c r="K2" s="763" t="s">
        <v>1117</v>
      </c>
      <c r="L2" s="763" t="s">
        <v>1118</v>
      </c>
      <c r="M2" s="756" t="s">
        <v>1076</v>
      </c>
      <c r="N2" s="756"/>
      <c r="O2" s="757"/>
      <c r="P2" s="755" t="s">
        <v>1110</v>
      </c>
      <c r="Q2" s="756"/>
      <c r="R2" s="757"/>
    </row>
    <row r="3" spans="1:18" ht="22.5" customHeight="1" x14ac:dyDescent="0.25">
      <c r="B3" s="751"/>
      <c r="C3" s="752"/>
      <c r="D3" s="752"/>
      <c r="E3" s="752"/>
      <c r="F3" s="743"/>
      <c r="G3" s="743"/>
      <c r="H3" s="743"/>
      <c r="I3" s="751"/>
      <c r="J3" s="764"/>
      <c r="K3" s="764"/>
      <c r="L3" s="764"/>
      <c r="M3" s="790" t="s">
        <v>1068</v>
      </c>
      <c r="N3" s="771" t="s">
        <v>847</v>
      </c>
      <c r="O3" s="773" t="s">
        <v>571</v>
      </c>
      <c r="P3" s="845" t="s">
        <v>961</v>
      </c>
      <c r="Q3" s="740" t="s">
        <v>966</v>
      </c>
      <c r="R3" s="847" t="s">
        <v>967</v>
      </c>
    </row>
    <row r="4" spans="1:18" ht="21" customHeight="1" thickBot="1" x14ac:dyDescent="0.3">
      <c r="B4" s="753"/>
      <c r="C4" s="754"/>
      <c r="D4" s="754"/>
      <c r="E4" s="754"/>
      <c r="F4" s="744"/>
      <c r="G4" s="744"/>
      <c r="H4" s="744"/>
      <c r="I4" s="753"/>
      <c r="J4" s="765"/>
      <c r="K4" s="765"/>
      <c r="L4" s="765"/>
      <c r="M4" s="791"/>
      <c r="N4" s="772"/>
      <c r="O4" s="774"/>
      <c r="P4" s="846"/>
      <c r="Q4" s="741"/>
      <c r="R4" s="848"/>
    </row>
    <row r="5" spans="1:18" ht="15.75" thickBot="1" x14ac:dyDescent="0.3">
      <c r="B5" s="82" t="s">
        <v>118</v>
      </c>
      <c r="C5" s="775" t="s">
        <v>119</v>
      </c>
      <c r="D5" s="776"/>
      <c r="E5" s="776"/>
      <c r="F5" s="316">
        <f t="shared" ref="F5:K5" si="0">F6+F20</f>
        <v>0</v>
      </c>
      <c r="G5" s="506">
        <f t="shared" si="0"/>
        <v>0</v>
      </c>
      <c r="H5" s="506">
        <f t="shared" si="0"/>
        <v>0</v>
      </c>
      <c r="I5" s="316">
        <f t="shared" si="0"/>
        <v>0</v>
      </c>
      <c r="J5" s="421">
        <f t="shared" ref="J5" si="1">J6+J20</f>
        <v>0</v>
      </c>
      <c r="K5" s="421">
        <f t="shared" si="0"/>
        <v>0</v>
      </c>
      <c r="L5" s="421" t="e">
        <f t="shared" ref="L5" si="2">L6+L20</f>
        <v>#REF!</v>
      </c>
      <c r="M5" s="458">
        <f>P5+Q5+R5</f>
        <v>0</v>
      </c>
      <c r="N5" s="139">
        <f t="shared" ref="N5" si="3">N6+N20</f>
        <v>0</v>
      </c>
      <c r="O5" s="156">
        <f>SUM(M5:N5)</f>
        <v>0</v>
      </c>
      <c r="P5" s="84">
        <f t="shared" ref="P5:R5" si="4">P6+P20</f>
        <v>0</v>
      </c>
      <c r="Q5" s="85">
        <f t="shared" si="4"/>
        <v>0</v>
      </c>
      <c r="R5" s="85">
        <f t="shared" si="4"/>
        <v>0</v>
      </c>
    </row>
    <row r="6" spans="1:18" ht="15.75" hidden="1" thickBot="1" x14ac:dyDescent="0.3">
      <c r="B6" s="122" t="s">
        <v>609</v>
      </c>
      <c r="C6" s="733" t="s">
        <v>120</v>
      </c>
      <c r="D6" s="734"/>
      <c r="E6" s="734"/>
      <c r="F6" s="317">
        <f t="shared" ref="F6:M6" si="5">F7+F8+F9+F10+F11+F12+F13+F14+F15+F16+F17+F18+F19</f>
        <v>0</v>
      </c>
      <c r="G6" s="507">
        <f t="shared" si="5"/>
        <v>0</v>
      </c>
      <c r="H6" s="507">
        <f t="shared" si="5"/>
        <v>0</v>
      </c>
      <c r="I6" s="317">
        <f t="shared" si="5"/>
        <v>0</v>
      </c>
      <c r="J6" s="422">
        <f t="shared" ref="J6" si="6">J7+J8+J9+J10+J11+J12+J13+J14+J15+J16+J17+J18+J19</f>
        <v>0</v>
      </c>
      <c r="K6" s="422">
        <f t="shared" si="5"/>
        <v>0</v>
      </c>
      <c r="L6" s="422" t="e">
        <f t="shared" ref="L6" si="7">L7+L8+L9+L10+L11+L12+L13+L14+L15+L16+L17+L18+L19</f>
        <v>#REF!</v>
      </c>
      <c r="M6" s="459" t="e">
        <f t="shared" si="5"/>
        <v>#REF!</v>
      </c>
      <c r="N6" s="140">
        <f t="shared" ref="N6" si="8">N7+N8+N9+N10+N11+N12+N13+N14+N15+N16+N17+N18+N19</f>
        <v>0</v>
      </c>
      <c r="O6" s="157" t="e">
        <f t="shared" ref="O6:O71" si="9">SUM(M6:N6)</f>
        <v>#REF!</v>
      </c>
      <c r="P6" s="116">
        <f t="shared" ref="P6:R6" si="10">P7+P8+P9+P10+P11+P12+P13+P14+P15+P16+P17+P18+P19</f>
        <v>0</v>
      </c>
      <c r="Q6" s="117">
        <f t="shared" si="10"/>
        <v>0</v>
      </c>
      <c r="R6" s="117">
        <f t="shared" si="10"/>
        <v>0</v>
      </c>
    </row>
    <row r="7" spans="1:18" s="189" customFormat="1" ht="15.75" hidden="1" thickBot="1" x14ac:dyDescent="0.3">
      <c r="A7" s="125" t="s">
        <v>121</v>
      </c>
      <c r="B7" s="169" t="s">
        <v>610</v>
      </c>
      <c r="C7" s="182"/>
      <c r="D7" s="216" t="s">
        <v>122</v>
      </c>
      <c r="E7" s="234"/>
      <c r="F7" s="318">
        <f t="shared" ref="F7:F19" si="11">SUM(R7:R7)</f>
        <v>0</v>
      </c>
      <c r="G7" s="508">
        <f t="shared" ref="G7:G19" si="12">SUM(R7:R7)</f>
        <v>0</v>
      </c>
      <c r="H7" s="508">
        <f t="shared" ref="H7:H19" si="13">SUM(R7:R7)</f>
        <v>0</v>
      </c>
      <c r="I7" s="318">
        <f t="shared" ref="I7:I19" si="14">SUM(R7:R7)</f>
        <v>0</v>
      </c>
      <c r="J7" s="423">
        <f t="shared" ref="J7:J19" si="15">SUM(Q7:R7)</f>
        <v>0</v>
      </c>
      <c r="K7" s="423">
        <f t="shared" ref="K7:K19" si="16">SUM(R7:R7)</f>
        <v>0</v>
      </c>
      <c r="L7" s="423" t="e">
        <f>SUM(#REF!)</f>
        <v>#REF!</v>
      </c>
      <c r="M7" s="460" t="e">
        <f>SUM(#REF!)</f>
        <v>#REF!</v>
      </c>
      <c r="N7" s="170"/>
      <c r="O7" s="171" t="e">
        <f t="shared" si="9"/>
        <v>#REF!</v>
      </c>
      <c r="P7" s="179"/>
      <c r="Q7" s="173"/>
      <c r="R7" s="173"/>
    </row>
    <row r="8" spans="1:18" s="189" customFormat="1" ht="15.75" hidden="1" thickBot="1" x14ac:dyDescent="0.3">
      <c r="A8" s="125" t="s">
        <v>123</v>
      </c>
      <c r="B8" s="169" t="s">
        <v>611</v>
      </c>
      <c r="C8" s="182"/>
      <c r="D8" s="216" t="s">
        <v>124</v>
      </c>
      <c r="E8" s="234"/>
      <c r="F8" s="318">
        <f t="shared" si="11"/>
        <v>0</v>
      </c>
      <c r="G8" s="508">
        <f t="shared" si="12"/>
        <v>0</v>
      </c>
      <c r="H8" s="508">
        <f t="shared" si="13"/>
        <v>0</v>
      </c>
      <c r="I8" s="318">
        <f t="shared" si="14"/>
        <v>0</v>
      </c>
      <c r="J8" s="423">
        <f t="shared" si="15"/>
        <v>0</v>
      </c>
      <c r="K8" s="423">
        <f t="shared" si="16"/>
        <v>0</v>
      </c>
      <c r="L8" s="423" t="e">
        <f>SUM(#REF!)</f>
        <v>#REF!</v>
      </c>
      <c r="M8" s="460" t="e">
        <f>SUM(#REF!)</f>
        <v>#REF!</v>
      </c>
      <c r="N8" s="170"/>
      <c r="O8" s="171" t="e">
        <f t="shared" si="9"/>
        <v>#REF!</v>
      </c>
      <c r="P8" s="179"/>
      <c r="Q8" s="173"/>
      <c r="R8" s="173"/>
    </row>
    <row r="9" spans="1:18" s="189" customFormat="1" ht="15.75" hidden="1" thickBot="1" x14ac:dyDescent="0.3">
      <c r="A9" s="125" t="s">
        <v>125</v>
      </c>
      <c r="B9" s="169" t="s">
        <v>612</v>
      </c>
      <c r="C9" s="182"/>
      <c r="D9" s="216" t="s">
        <v>126</v>
      </c>
      <c r="E9" s="234"/>
      <c r="F9" s="318">
        <f t="shared" si="11"/>
        <v>0</v>
      </c>
      <c r="G9" s="508">
        <f t="shared" si="12"/>
        <v>0</v>
      </c>
      <c r="H9" s="508">
        <f t="shared" si="13"/>
        <v>0</v>
      </c>
      <c r="I9" s="318">
        <f t="shared" si="14"/>
        <v>0</v>
      </c>
      <c r="J9" s="423">
        <f t="shared" si="15"/>
        <v>0</v>
      </c>
      <c r="K9" s="423">
        <f t="shared" si="16"/>
        <v>0</v>
      </c>
      <c r="L9" s="423" t="e">
        <f>SUM(#REF!)</f>
        <v>#REF!</v>
      </c>
      <c r="M9" s="460" t="e">
        <f>SUM(#REF!)</f>
        <v>#REF!</v>
      </c>
      <c r="N9" s="170"/>
      <c r="O9" s="171" t="e">
        <f t="shared" si="9"/>
        <v>#REF!</v>
      </c>
      <c r="P9" s="179"/>
      <c r="Q9" s="173"/>
      <c r="R9" s="173"/>
    </row>
    <row r="10" spans="1:18" s="189" customFormat="1" ht="15.75" hidden="1" thickBot="1" x14ac:dyDescent="0.3">
      <c r="A10" s="125" t="s">
        <v>127</v>
      </c>
      <c r="B10" s="169" t="s">
        <v>613</v>
      </c>
      <c r="C10" s="182"/>
      <c r="D10" s="216" t="s">
        <v>351</v>
      </c>
      <c r="E10" s="234"/>
      <c r="F10" s="318">
        <f t="shared" si="11"/>
        <v>0</v>
      </c>
      <c r="G10" s="508">
        <f t="shared" si="12"/>
        <v>0</v>
      </c>
      <c r="H10" s="508">
        <f t="shared" si="13"/>
        <v>0</v>
      </c>
      <c r="I10" s="318">
        <f t="shared" si="14"/>
        <v>0</v>
      </c>
      <c r="J10" s="423">
        <f t="shared" si="15"/>
        <v>0</v>
      </c>
      <c r="K10" s="423">
        <f t="shared" si="16"/>
        <v>0</v>
      </c>
      <c r="L10" s="423" t="e">
        <f>SUM(#REF!)</f>
        <v>#REF!</v>
      </c>
      <c r="M10" s="460" t="e">
        <f>SUM(#REF!)</f>
        <v>#REF!</v>
      </c>
      <c r="N10" s="170"/>
      <c r="O10" s="171" t="e">
        <f t="shared" si="9"/>
        <v>#REF!</v>
      </c>
      <c r="P10" s="179"/>
      <c r="Q10" s="173"/>
      <c r="R10" s="173"/>
    </row>
    <row r="11" spans="1:18" s="189" customFormat="1" ht="15.75" hidden="1" thickBot="1" x14ac:dyDescent="0.3">
      <c r="A11" s="125" t="s">
        <v>128</v>
      </c>
      <c r="B11" s="169" t="s">
        <v>614</v>
      </c>
      <c r="C11" s="182"/>
      <c r="D11" s="216" t="s">
        <v>129</v>
      </c>
      <c r="E11" s="234"/>
      <c r="F11" s="318">
        <f t="shared" si="11"/>
        <v>0</v>
      </c>
      <c r="G11" s="508">
        <f t="shared" si="12"/>
        <v>0</v>
      </c>
      <c r="H11" s="508">
        <f t="shared" si="13"/>
        <v>0</v>
      </c>
      <c r="I11" s="318">
        <f t="shared" si="14"/>
        <v>0</v>
      </c>
      <c r="J11" s="423">
        <f t="shared" si="15"/>
        <v>0</v>
      </c>
      <c r="K11" s="423">
        <f t="shared" si="16"/>
        <v>0</v>
      </c>
      <c r="L11" s="423" t="e">
        <f>SUM(#REF!)</f>
        <v>#REF!</v>
      </c>
      <c r="M11" s="460" t="e">
        <f>SUM(#REF!)</f>
        <v>#REF!</v>
      </c>
      <c r="N11" s="170"/>
      <c r="O11" s="171" t="e">
        <f t="shared" si="9"/>
        <v>#REF!</v>
      </c>
      <c r="P11" s="179"/>
      <c r="Q11" s="173"/>
      <c r="R11" s="173"/>
    </row>
    <row r="12" spans="1:18" s="189" customFormat="1" ht="15.75" hidden="1" thickBot="1" x14ac:dyDescent="0.3">
      <c r="A12" s="125" t="s">
        <v>130</v>
      </c>
      <c r="B12" s="169" t="s">
        <v>615</v>
      </c>
      <c r="C12" s="182"/>
      <c r="D12" s="216" t="s">
        <v>131</v>
      </c>
      <c r="E12" s="234"/>
      <c r="F12" s="318">
        <f t="shared" si="11"/>
        <v>0</v>
      </c>
      <c r="G12" s="508">
        <f t="shared" si="12"/>
        <v>0</v>
      </c>
      <c r="H12" s="508">
        <f t="shared" si="13"/>
        <v>0</v>
      </c>
      <c r="I12" s="318">
        <f t="shared" si="14"/>
        <v>0</v>
      </c>
      <c r="J12" s="423">
        <f t="shared" si="15"/>
        <v>0</v>
      </c>
      <c r="K12" s="423">
        <f t="shared" si="16"/>
        <v>0</v>
      </c>
      <c r="L12" s="423" t="e">
        <f>SUM(#REF!)</f>
        <v>#REF!</v>
      </c>
      <c r="M12" s="460" t="e">
        <f>SUM(#REF!)</f>
        <v>#REF!</v>
      </c>
      <c r="N12" s="170"/>
      <c r="O12" s="171" t="e">
        <f t="shared" si="9"/>
        <v>#REF!</v>
      </c>
      <c r="P12" s="179"/>
      <c r="Q12" s="173"/>
      <c r="R12" s="173"/>
    </row>
    <row r="13" spans="1:18" s="189" customFormat="1" ht="15.75" hidden="1" thickBot="1" x14ac:dyDescent="0.3">
      <c r="A13" s="125" t="s">
        <v>132</v>
      </c>
      <c r="B13" s="169" t="s">
        <v>616</v>
      </c>
      <c r="C13" s="182"/>
      <c r="D13" s="216" t="s">
        <v>133</v>
      </c>
      <c r="E13" s="234"/>
      <c r="F13" s="318">
        <f t="shared" si="11"/>
        <v>0</v>
      </c>
      <c r="G13" s="508">
        <f t="shared" si="12"/>
        <v>0</v>
      </c>
      <c r="H13" s="508">
        <f t="shared" si="13"/>
        <v>0</v>
      </c>
      <c r="I13" s="318">
        <f t="shared" si="14"/>
        <v>0</v>
      </c>
      <c r="J13" s="423">
        <f t="shared" si="15"/>
        <v>0</v>
      </c>
      <c r="K13" s="423">
        <f t="shared" si="16"/>
        <v>0</v>
      </c>
      <c r="L13" s="423" t="e">
        <f>SUM(#REF!)</f>
        <v>#REF!</v>
      </c>
      <c r="M13" s="460" t="e">
        <f>SUM(#REF!)</f>
        <v>#REF!</v>
      </c>
      <c r="N13" s="170"/>
      <c r="O13" s="171" t="e">
        <f t="shared" si="9"/>
        <v>#REF!</v>
      </c>
      <c r="P13" s="179"/>
      <c r="Q13" s="173"/>
      <c r="R13" s="173"/>
    </row>
    <row r="14" spans="1:18" s="189" customFormat="1" ht="15.75" hidden="1" thickBot="1" x14ac:dyDescent="0.3">
      <c r="A14" s="125" t="s">
        <v>134</v>
      </c>
      <c r="B14" s="169" t="s">
        <v>617</v>
      </c>
      <c r="C14" s="182"/>
      <c r="D14" s="216" t="s">
        <v>135</v>
      </c>
      <c r="E14" s="234"/>
      <c r="F14" s="318">
        <f t="shared" si="11"/>
        <v>0</v>
      </c>
      <c r="G14" s="508">
        <f t="shared" si="12"/>
        <v>0</v>
      </c>
      <c r="H14" s="508">
        <f t="shared" si="13"/>
        <v>0</v>
      </c>
      <c r="I14" s="318">
        <f t="shared" si="14"/>
        <v>0</v>
      </c>
      <c r="J14" s="423">
        <f t="shared" si="15"/>
        <v>0</v>
      </c>
      <c r="K14" s="423">
        <f t="shared" si="16"/>
        <v>0</v>
      </c>
      <c r="L14" s="423" t="e">
        <f>SUM(#REF!)</f>
        <v>#REF!</v>
      </c>
      <c r="M14" s="460" t="e">
        <f>SUM(#REF!)</f>
        <v>#REF!</v>
      </c>
      <c r="N14" s="170"/>
      <c r="O14" s="171" t="e">
        <f t="shared" si="9"/>
        <v>#REF!</v>
      </c>
      <c r="P14" s="179"/>
      <c r="Q14" s="173"/>
      <c r="R14" s="173"/>
    </row>
    <row r="15" spans="1:18" s="189" customFormat="1" ht="15.75" hidden="1" thickBot="1" x14ac:dyDescent="0.3">
      <c r="A15" s="125" t="s">
        <v>136</v>
      </c>
      <c r="B15" s="169" t="s">
        <v>618</v>
      </c>
      <c r="C15" s="182"/>
      <c r="D15" s="216" t="s">
        <v>137</v>
      </c>
      <c r="E15" s="234"/>
      <c r="F15" s="318">
        <f t="shared" si="11"/>
        <v>0</v>
      </c>
      <c r="G15" s="508">
        <f t="shared" si="12"/>
        <v>0</v>
      </c>
      <c r="H15" s="508">
        <f t="shared" si="13"/>
        <v>0</v>
      </c>
      <c r="I15" s="318">
        <f t="shared" si="14"/>
        <v>0</v>
      </c>
      <c r="J15" s="423">
        <f t="shared" si="15"/>
        <v>0</v>
      </c>
      <c r="K15" s="423">
        <f t="shared" si="16"/>
        <v>0</v>
      </c>
      <c r="L15" s="423" t="e">
        <f>SUM(#REF!)</f>
        <v>#REF!</v>
      </c>
      <c r="M15" s="460" t="e">
        <f>SUM(#REF!)</f>
        <v>#REF!</v>
      </c>
      <c r="N15" s="170"/>
      <c r="O15" s="171" t="e">
        <f t="shared" si="9"/>
        <v>#REF!</v>
      </c>
      <c r="P15" s="179"/>
      <c r="Q15" s="173"/>
      <c r="R15" s="173"/>
    </row>
    <row r="16" spans="1:18" s="189" customFormat="1" ht="15.75" hidden="1" thickBot="1" x14ac:dyDescent="0.3">
      <c r="A16" s="125" t="s">
        <v>138</v>
      </c>
      <c r="B16" s="169" t="s">
        <v>619</v>
      </c>
      <c r="C16" s="182"/>
      <c r="D16" s="216" t="s">
        <v>139</v>
      </c>
      <c r="E16" s="234"/>
      <c r="F16" s="318">
        <f t="shared" si="11"/>
        <v>0</v>
      </c>
      <c r="G16" s="508">
        <f t="shared" si="12"/>
        <v>0</v>
      </c>
      <c r="H16" s="508">
        <f t="shared" si="13"/>
        <v>0</v>
      </c>
      <c r="I16" s="318">
        <f t="shared" si="14"/>
        <v>0</v>
      </c>
      <c r="J16" s="423">
        <f t="shared" si="15"/>
        <v>0</v>
      </c>
      <c r="K16" s="423">
        <f t="shared" si="16"/>
        <v>0</v>
      </c>
      <c r="L16" s="423" t="e">
        <f>SUM(#REF!)</f>
        <v>#REF!</v>
      </c>
      <c r="M16" s="460" t="e">
        <f>SUM(#REF!)</f>
        <v>#REF!</v>
      </c>
      <c r="N16" s="170"/>
      <c r="O16" s="171" t="e">
        <f t="shared" si="9"/>
        <v>#REF!</v>
      </c>
      <c r="P16" s="179"/>
      <c r="Q16" s="173"/>
      <c r="R16" s="173"/>
    </row>
    <row r="17" spans="1:18" s="189" customFormat="1" ht="15.75" hidden="1" thickBot="1" x14ac:dyDescent="0.3">
      <c r="A17" s="125" t="s">
        <v>140</v>
      </c>
      <c r="B17" s="169" t="s">
        <v>620</v>
      </c>
      <c r="C17" s="182"/>
      <c r="D17" s="216" t="s">
        <v>141</v>
      </c>
      <c r="E17" s="234"/>
      <c r="F17" s="318">
        <f t="shared" si="11"/>
        <v>0</v>
      </c>
      <c r="G17" s="508">
        <f t="shared" si="12"/>
        <v>0</v>
      </c>
      <c r="H17" s="508">
        <f t="shared" si="13"/>
        <v>0</v>
      </c>
      <c r="I17" s="318">
        <f t="shared" si="14"/>
        <v>0</v>
      </c>
      <c r="J17" s="423">
        <f t="shared" si="15"/>
        <v>0</v>
      </c>
      <c r="K17" s="423">
        <f t="shared" si="16"/>
        <v>0</v>
      </c>
      <c r="L17" s="423" t="e">
        <f>SUM(#REF!)</f>
        <v>#REF!</v>
      </c>
      <c r="M17" s="460" t="e">
        <f>SUM(#REF!)</f>
        <v>#REF!</v>
      </c>
      <c r="N17" s="170"/>
      <c r="O17" s="171" t="e">
        <f t="shared" si="9"/>
        <v>#REF!</v>
      </c>
      <c r="P17" s="179"/>
      <c r="Q17" s="173"/>
      <c r="R17" s="173"/>
    </row>
    <row r="18" spans="1:18" s="189" customFormat="1" ht="15.75" hidden="1" thickBot="1" x14ac:dyDescent="0.3">
      <c r="A18" s="125" t="s">
        <v>142</v>
      </c>
      <c r="B18" s="169" t="s">
        <v>621</v>
      </c>
      <c r="C18" s="182"/>
      <c r="D18" s="216" t="s">
        <v>143</v>
      </c>
      <c r="E18" s="234"/>
      <c r="F18" s="318">
        <f t="shared" si="11"/>
        <v>0</v>
      </c>
      <c r="G18" s="508">
        <f t="shared" si="12"/>
        <v>0</v>
      </c>
      <c r="H18" s="508">
        <f t="shared" si="13"/>
        <v>0</v>
      </c>
      <c r="I18" s="318">
        <f t="shared" si="14"/>
        <v>0</v>
      </c>
      <c r="J18" s="423">
        <f t="shared" si="15"/>
        <v>0</v>
      </c>
      <c r="K18" s="423">
        <f t="shared" si="16"/>
        <v>0</v>
      </c>
      <c r="L18" s="423" t="e">
        <f>SUM(#REF!)</f>
        <v>#REF!</v>
      </c>
      <c r="M18" s="460" t="e">
        <f>SUM(#REF!)</f>
        <v>#REF!</v>
      </c>
      <c r="N18" s="170"/>
      <c r="O18" s="171" t="e">
        <f t="shared" si="9"/>
        <v>#REF!</v>
      </c>
      <c r="P18" s="179"/>
      <c r="Q18" s="173"/>
      <c r="R18" s="173"/>
    </row>
    <row r="19" spans="1:18" s="189" customFormat="1" ht="15.75" hidden="1" thickBot="1" x14ac:dyDescent="0.3">
      <c r="A19" s="125" t="s">
        <v>144</v>
      </c>
      <c r="B19" s="169" t="s">
        <v>622</v>
      </c>
      <c r="C19" s="182"/>
      <c r="D19" s="216" t="s">
        <v>145</v>
      </c>
      <c r="E19" s="234"/>
      <c r="F19" s="318">
        <f t="shared" si="11"/>
        <v>0</v>
      </c>
      <c r="G19" s="508">
        <f t="shared" si="12"/>
        <v>0</v>
      </c>
      <c r="H19" s="508">
        <f t="shared" si="13"/>
        <v>0</v>
      </c>
      <c r="I19" s="318">
        <f t="shared" si="14"/>
        <v>0</v>
      </c>
      <c r="J19" s="423">
        <f t="shared" si="15"/>
        <v>0</v>
      </c>
      <c r="K19" s="423">
        <f t="shared" si="16"/>
        <v>0</v>
      </c>
      <c r="L19" s="423" t="e">
        <f>SUM(#REF!)</f>
        <v>#REF!</v>
      </c>
      <c r="M19" s="460" t="e">
        <f>SUM(#REF!)</f>
        <v>#REF!</v>
      </c>
      <c r="N19" s="170"/>
      <c r="O19" s="171" t="e">
        <f t="shared" si="9"/>
        <v>#REF!</v>
      </c>
      <c r="P19" s="179"/>
      <c r="Q19" s="173"/>
      <c r="R19" s="173"/>
    </row>
    <row r="20" spans="1:18" ht="15.75" hidden="1" thickBot="1" x14ac:dyDescent="0.3">
      <c r="B20" s="90" t="s">
        <v>623</v>
      </c>
      <c r="C20" s="716" t="s">
        <v>146</v>
      </c>
      <c r="D20" s="717"/>
      <c r="E20" s="717"/>
      <c r="F20" s="319">
        <f t="shared" ref="F20:M20" si="17">F21+F22+F23</f>
        <v>0</v>
      </c>
      <c r="G20" s="509">
        <f t="shared" si="17"/>
        <v>0</v>
      </c>
      <c r="H20" s="509">
        <f t="shared" si="17"/>
        <v>0</v>
      </c>
      <c r="I20" s="319">
        <f t="shared" si="17"/>
        <v>0</v>
      </c>
      <c r="J20" s="424">
        <f t="shared" ref="J20" si="18">J21+J22+J23</f>
        <v>0</v>
      </c>
      <c r="K20" s="424">
        <f t="shared" si="17"/>
        <v>0</v>
      </c>
      <c r="L20" s="424" t="e">
        <f t="shared" ref="L20" si="19">L21+L22+L23</f>
        <v>#REF!</v>
      </c>
      <c r="M20" s="461" t="e">
        <f t="shared" si="17"/>
        <v>#REF!</v>
      </c>
      <c r="N20" s="142">
        <f t="shared" ref="N20" si="20">N21+N22+N23</f>
        <v>0</v>
      </c>
      <c r="O20" s="158" t="e">
        <f t="shared" si="9"/>
        <v>#REF!</v>
      </c>
      <c r="P20" s="92">
        <f t="shared" ref="P20:R20" si="21">P21+P22+P23</f>
        <v>0</v>
      </c>
      <c r="Q20" s="93">
        <f t="shared" si="21"/>
        <v>0</v>
      </c>
      <c r="R20" s="93">
        <f t="shared" si="21"/>
        <v>0</v>
      </c>
    </row>
    <row r="21" spans="1:18" s="41" customFormat="1" ht="15.75" hidden="1" thickBot="1" x14ac:dyDescent="0.3">
      <c r="A21" s="125" t="s">
        <v>147</v>
      </c>
      <c r="B21" s="52" t="s">
        <v>624</v>
      </c>
      <c r="C21" s="718" t="s">
        <v>148</v>
      </c>
      <c r="D21" s="719"/>
      <c r="E21" s="719"/>
      <c r="F21" s="320">
        <f>SUM(R21:R21)</f>
        <v>0</v>
      </c>
      <c r="G21" s="510">
        <f>SUM(R21:R21)</f>
        <v>0</v>
      </c>
      <c r="H21" s="510">
        <f>SUM(R21:R21)</f>
        <v>0</v>
      </c>
      <c r="I21" s="320">
        <f>SUM(R21:R21)</f>
        <v>0</v>
      </c>
      <c r="J21" s="425">
        <f>SUM(Q21:R21)</f>
        <v>0</v>
      </c>
      <c r="K21" s="425">
        <f>SUM(R21:R21)</f>
        <v>0</v>
      </c>
      <c r="L21" s="425" t="e">
        <f>SUM(#REF!)</f>
        <v>#REF!</v>
      </c>
      <c r="M21" s="462" t="e">
        <f>SUM(#REF!)</f>
        <v>#REF!</v>
      </c>
      <c r="N21" s="148"/>
      <c r="O21" s="160" t="e">
        <f t="shared" si="9"/>
        <v>#REF!</v>
      </c>
      <c r="P21" s="75"/>
      <c r="Q21" s="13"/>
      <c r="R21" s="13"/>
    </row>
    <row r="22" spans="1:18" s="41" customFormat="1" ht="25.5" hidden="1" customHeight="1" x14ac:dyDescent="0.25">
      <c r="A22" s="125" t="s">
        <v>149</v>
      </c>
      <c r="B22" s="52" t="s">
        <v>625</v>
      </c>
      <c r="C22" s="720" t="s">
        <v>861</v>
      </c>
      <c r="D22" s="721"/>
      <c r="E22" s="721"/>
      <c r="F22" s="320">
        <f>SUM(R22:R22)</f>
        <v>0</v>
      </c>
      <c r="G22" s="510">
        <f>SUM(R22:R22)</f>
        <v>0</v>
      </c>
      <c r="H22" s="510">
        <f>SUM(R22:R22)</f>
        <v>0</v>
      </c>
      <c r="I22" s="320">
        <f>SUM(R22:R22)</f>
        <v>0</v>
      </c>
      <c r="J22" s="425">
        <f>SUM(Q22:R22)</f>
        <v>0</v>
      </c>
      <c r="K22" s="425">
        <f>SUM(R22:R22)</f>
        <v>0</v>
      </c>
      <c r="L22" s="425" t="e">
        <f>SUM(#REF!)</f>
        <v>#REF!</v>
      </c>
      <c r="M22" s="462" t="e">
        <f>SUM(#REF!)</f>
        <v>#REF!</v>
      </c>
      <c r="N22" s="148"/>
      <c r="O22" s="160" t="e">
        <f t="shared" si="9"/>
        <v>#REF!</v>
      </c>
      <c r="P22" s="75"/>
      <c r="Q22" s="13"/>
      <c r="R22" s="13"/>
    </row>
    <row r="23" spans="1:18" s="41" customFormat="1" ht="15.75" hidden="1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321">
        <f>SUM(R23:R23)</f>
        <v>0</v>
      </c>
      <c r="G23" s="511">
        <f>SUM(R23:R23)</f>
        <v>0</v>
      </c>
      <c r="H23" s="511">
        <f>SUM(R23:R23)</f>
        <v>0</v>
      </c>
      <c r="I23" s="321">
        <f>SUM(R23:R23)</f>
        <v>0</v>
      </c>
      <c r="J23" s="426">
        <f>SUM(Q23:R23)</f>
        <v>0</v>
      </c>
      <c r="K23" s="426">
        <f>SUM(R23:R23)</f>
        <v>0</v>
      </c>
      <c r="L23" s="426" t="e">
        <f>SUM(#REF!)</f>
        <v>#REF!</v>
      </c>
      <c r="M23" s="463" t="e">
        <f>SUM(#REF!)</f>
        <v>#REF!</v>
      </c>
      <c r="N23" s="177"/>
      <c r="O23" s="160" t="e">
        <f t="shared" si="9"/>
        <v>#REF!</v>
      </c>
      <c r="P23" s="75"/>
      <c r="Q23" s="13"/>
      <c r="R23" s="13"/>
    </row>
    <row r="24" spans="1:18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322">
        <f t="shared" ref="F24:K24" si="22">F25+F26+F27+F28+F29+F30+F31</f>
        <v>0</v>
      </c>
      <c r="G24" s="512">
        <f t="shared" si="22"/>
        <v>0</v>
      </c>
      <c r="H24" s="512">
        <f t="shared" si="22"/>
        <v>0</v>
      </c>
      <c r="I24" s="322">
        <f t="shared" si="22"/>
        <v>0</v>
      </c>
      <c r="J24" s="427">
        <f t="shared" ref="J24" si="23">J25+J26+J27+J28+J29+J30+J31</f>
        <v>0</v>
      </c>
      <c r="K24" s="427">
        <f t="shared" si="22"/>
        <v>0</v>
      </c>
      <c r="L24" s="427" t="e">
        <f t="shared" ref="L24" si="24">L25+L26+L27+L28+L29+L30+L31</f>
        <v>#REF!</v>
      </c>
      <c r="M24" s="464">
        <f t="shared" ref="M24:M87" si="25">P24+Q24+R24</f>
        <v>0</v>
      </c>
      <c r="N24" s="144">
        <f t="shared" ref="N24" si="26">N25+N26+N27+N28+N29+N30+N31</f>
        <v>0</v>
      </c>
      <c r="O24" s="156">
        <f t="shared" si="9"/>
        <v>0</v>
      </c>
      <c r="P24" s="84">
        <f t="shared" ref="P24:R24" si="27">P25+P26+P27+P28+P29+P30+P31</f>
        <v>0</v>
      </c>
      <c r="Q24" s="85">
        <f t="shared" si="27"/>
        <v>0</v>
      </c>
      <c r="R24" s="85">
        <f t="shared" si="27"/>
        <v>0</v>
      </c>
    </row>
    <row r="25" spans="1:18" ht="15.75" hidden="1" thickBot="1" x14ac:dyDescent="0.3">
      <c r="B25" s="60"/>
      <c r="C25" s="788" t="s">
        <v>154</v>
      </c>
      <c r="D25" s="789"/>
      <c r="E25" s="789"/>
      <c r="F25" s="323">
        <f t="shared" ref="F25:F31" si="28">SUM(R25:R25)</f>
        <v>0</v>
      </c>
      <c r="G25" s="513">
        <f t="shared" ref="G25:G31" si="29">SUM(R25:R25)</f>
        <v>0</v>
      </c>
      <c r="H25" s="513">
        <f t="shared" ref="H25:H31" si="30">SUM(R25:R25)</f>
        <v>0</v>
      </c>
      <c r="I25" s="323">
        <f t="shared" ref="I25:I31" si="31">SUM(R25:R25)</f>
        <v>0</v>
      </c>
      <c r="J25" s="428">
        <f t="shared" ref="J25:J31" si="32">SUM(Q25:R25)</f>
        <v>0</v>
      </c>
      <c r="K25" s="428">
        <f t="shared" ref="K25:K31" si="33">SUM(R25:R25)</f>
        <v>0</v>
      </c>
      <c r="L25" s="428" t="e">
        <f>SUM(#REF!)</f>
        <v>#REF!</v>
      </c>
      <c r="M25" s="465">
        <f t="shared" si="25"/>
        <v>0</v>
      </c>
      <c r="N25" s="145"/>
      <c r="O25" s="159">
        <f t="shared" si="9"/>
        <v>0</v>
      </c>
      <c r="P25" s="73"/>
      <c r="Q25" s="1"/>
      <c r="R25" s="1"/>
    </row>
    <row r="26" spans="1:18" ht="15.75" hidden="1" thickBot="1" x14ac:dyDescent="0.3">
      <c r="B26" s="61"/>
      <c r="C26" s="784" t="s">
        <v>155</v>
      </c>
      <c r="D26" s="785"/>
      <c r="E26" s="785"/>
      <c r="F26" s="324">
        <f t="shared" si="28"/>
        <v>0</v>
      </c>
      <c r="G26" s="514">
        <f t="shared" si="29"/>
        <v>0</v>
      </c>
      <c r="H26" s="514">
        <f t="shared" si="30"/>
        <v>0</v>
      </c>
      <c r="I26" s="324">
        <f t="shared" si="31"/>
        <v>0</v>
      </c>
      <c r="J26" s="429">
        <f t="shared" si="32"/>
        <v>0</v>
      </c>
      <c r="K26" s="429">
        <f t="shared" si="33"/>
        <v>0</v>
      </c>
      <c r="L26" s="429" t="e">
        <f>SUM(#REF!)</f>
        <v>#REF!</v>
      </c>
      <c r="M26" s="466">
        <f t="shared" si="25"/>
        <v>0</v>
      </c>
      <c r="N26" s="146"/>
      <c r="O26" s="159">
        <f t="shared" si="9"/>
        <v>0</v>
      </c>
      <c r="P26" s="73"/>
      <c r="Q26" s="1"/>
      <c r="R26" s="1"/>
    </row>
    <row r="27" spans="1:18" ht="15.75" hidden="1" thickBot="1" x14ac:dyDescent="0.3">
      <c r="B27" s="61"/>
      <c r="C27" s="784" t="s">
        <v>156</v>
      </c>
      <c r="D27" s="785"/>
      <c r="E27" s="785"/>
      <c r="F27" s="324">
        <f t="shared" si="28"/>
        <v>0</v>
      </c>
      <c r="G27" s="514">
        <f t="shared" si="29"/>
        <v>0</v>
      </c>
      <c r="H27" s="514">
        <f t="shared" si="30"/>
        <v>0</v>
      </c>
      <c r="I27" s="324">
        <f t="shared" si="31"/>
        <v>0</v>
      </c>
      <c r="J27" s="429">
        <f t="shared" si="32"/>
        <v>0</v>
      </c>
      <c r="K27" s="429">
        <f t="shared" si="33"/>
        <v>0</v>
      </c>
      <c r="L27" s="429" t="e">
        <f>SUM(#REF!)</f>
        <v>#REF!</v>
      </c>
      <c r="M27" s="466">
        <f t="shared" si="25"/>
        <v>0</v>
      </c>
      <c r="N27" s="146"/>
      <c r="O27" s="159">
        <f t="shared" si="9"/>
        <v>0</v>
      </c>
      <c r="P27" s="73"/>
      <c r="Q27" s="1"/>
      <c r="R27" s="1"/>
    </row>
    <row r="28" spans="1:18" ht="15.75" hidden="1" thickBot="1" x14ac:dyDescent="0.3">
      <c r="B28" s="61"/>
      <c r="C28" s="784" t="s">
        <v>157</v>
      </c>
      <c r="D28" s="785"/>
      <c r="E28" s="785"/>
      <c r="F28" s="324">
        <f t="shared" si="28"/>
        <v>0</v>
      </c>
      <c r="G28" s="514">
        <f t="shared" si="29"/>
        <v>0</v>
      </c>
      <c r="H28" s="514">
        <f t="shared" si="30"/>
        <v>0</v>
      </c>
      <c r="I28" s="324">
        <f t="shared" si="31"/>
        <v>0</v>
      </c>
      <c r="J28" s="429">
        <f t="shared" si="32"/>
        <v>0</v>
      </c>
      <c r="K28" s="429">
        <f t="shared" si="33"/>
        <v>0</v>
      </c>
      <c r="L28" s="429" t="e">
        <f>SUM(#REF!)</f>
        <v>#REF!</v>
      </c>
      <c r="M28" s="466">
        <f t="shared" si="25"/>
        <v>0</v>
      </c>
      <c r="N28" s="146"/>
      <c r="O28" s="159">
        <f t="shared" si="9"/>
        <v>0</v>
      </c>
      <c r="P28" s="73"/>
      <c r="Q28" s="1"/>
      <c r="R28" s="1"/>
    </row>
    <row r="29" spans="1:18" ht="15.75" hidden="1" thickBot="1" x14ac:dyDescent="0.3">
      <c r="B29" s="61"/>
      <c r="C29" s="784" t="s">
        <v>158</v>
      </c>
      <c r="D29" s="785"/>
      <c r="E29" s="785"/>
      <c r="F29" s="324">
        <f t="shared" si="28"/>
        <v>0</v>
      </c>
      <c r="G29" s="514">
        <f t="shared" si="29"/>
        <v>0</v>
      </c>
      <c r="H29" s="514">
        <f t="shared" si="30"/>
        <v>0</v>
      </c>
      <c r="I29" s="324">
        <f t="shared" si="31"/>
        <v>0</v>
      </c>
      <c r="J29" s="429">
        <f t="shared" si="32"/>
        <v>0</v>
      </c>
      <c r="K29" s="429">
        <f t="shared" si="33"/>
        <v>0</v>
      </c>
      <c r="L29" s="429" t="e">
        <f>SUM(#REF!)</f>
        <v>#REF!</v>
      </c>
      <c r="M29" s="466">
        <f t="shared" si="25"/>
        <v>0</v>
      </c>
      <c r="N29" s="146"/>
      <c r="O29" s="159">
        <f t="shared" si="9"/>
        <v>0</v>
      </c>
      <c r="P29" s="73"/>
      <c r="Q29" s="1"/>
      <c r="R29" s="1"/>
    </row>
    <row r="30" spans="1:18" ht="15.75" hidden="1" thickBot="1" x14ac:dyDescent="0.3">
      <c r="B30" s="61"/>
      <c r="C30" s="784" t="s">
        <v>159</v>
      </c>
      <c r="D30" s="785"/>
      <c r="E30" s="785"/>
      <c r="F30" s="324">
        <f t="shared" si="28"/>
        <v>0</v>
      </c>
      <c r="G30" s="514">
        <f t="shared" si="29"/>
        <v>0</v>
      </c>
      <c r="H30" s="514">
        <f t="shared" si="30"/>
        <v>0</v>
      </c>
      <c r="I30" s="324">
        <f t="shared" si="31"/>
        <v>0</v>
      </c>
      <c r="J30" s="429">
        <f t="shared" si="32"/>
        <v>0</v>
      </c>
      <c r="K30" s="429">
        <f t="shared" si="33"/>
        <v>0</v>
      </c>
      <c r="L30" s="429" t="e">
        <f>SUM(#REF!)</f>
        <v>#REF!</v>
      </c>
      <c r="M30" s="466">
        <f t="shared" si="25"/>
        <v>0</v>
      </c>
      <c r="N30" s="146"/>
      <c r="O30" s="159">
        <f t="shared" si="9"/>
        <v>0</v>
      </c>
      <c r="P30" s="73"/>
      <c r="Q30" s="1"/>
      <c r="R30" s="1"/>
    </row>
    <row r="31" spans="1:18" ht="15.75" hidden="1" thickBot="1" x14ac:dyDescent="0.3">
      <c r="B31" s="62"/>
      <c r="C31" s="786" t="s">
        <v>160</v>
      </c>
      <c r="D31" s="787"/>
      <c r="E31" s="787"/>
      <c r="F31" s="325">
        <f t="shared" si="28"/>
        <v>0</v>
      </c>
      <c r="G31" s="515">
        <f t="shared" si="29"/>
        <v>0</v>
      </c>
      <c r="H31" s="515">
        <f t="shared" si="30"/>
        <v>0</v>
      </c>
      <c r="I31" s="325">
        <f t="shared" si="31"/>
        <v>0</v>
      </c>
      <c r="J31" s="430">
        <f t="shared" si="32"/>
        <v>0</v>
      </c>
      <c r="K31" s="430">
        <f t="shared" si="33"/>
        <v>0</v>
      </c>
      <c r="L31" s="430" t="e">
        <f>SUM(#REF!)</f>
        <v>#REF!</v>
      </c>
      <c r="M31" s="467">
        <f t="shared" si="25"/>
        <v>0</v>
      </c>
      <c r="N31" s="147"/>
      <c r="O31" s="159">
        <f t="shared" si="9"/>
        <v>0</v>
      </c>
      <c r="P31" s="73"/>
      <c r="Q31" s="1"/>
      <c r="R31" s="1"/>
    </row>
    <row r="32" spans="1:18" ht="15.75" thickBot="1" x14ac:dyDescent="0.3">
      <c r="B32" s="82" t="s">
        <v>161</v>
      </c>
      <c r="C32" s="725" t="s">
        <v>162</v>
      </c>
      <c r="D32" s="726"/>
      <c r="E32" s="726"/>
      <c r="F32" s="322">
        <f t="shared" ref="F32:K32" si="34">F33+F37+F40+F50+F53</f>
        <v>3132280</v>
      </c>
      <c r="G32" s="512">
        <f t="shared" si="34"/>
        <v>4472935</v>
      </c>
      <c r="H32" s="512">
        <f t="shared" si="34"/>
        <v>4275435</v>
      </c>
      <c r="I32" s="322">
        <f t="shared" si="34"/>
        <v>4361795</v>
      </c>
      <c r="J32" s="427">
        <f t="shared" ref="J32" si="35">J33+J37+J40+J50+J53</f>
        <v>4611795</v>
      </c>
      <c r="K32" s="427">
        <f t="shared" si="34"/>
        <v>4611795</v>
      </c>
      <c r="L32" s="427" t="e">
        <f t="shared" ref="L32" si="36">L33+L37+L40+L50+L53</f>
        <v>#REF!</v>
      </c>
      <c r="M32" s="464">
        <f t="shared" si="25"/>
        <v>1086088</v>
      </c>
      <c r="N32" s="144">
        <f t="shared" ref="N32" si="37">N33+N37+N40+N50+N53</f>
        <v>0</v>
      </c>
      <c r="O32" s="156">
        <f t="shared" si="9"/>
        <v>1086088</v>
      </c>
      <c r="P32" s="84">
        <f t="shared" ref="P32:R32" si="38">P33+P37+P40+P50+P53</f>
        <v>0</v>
      </c>
      <c r="Q32" s="85">
        <f t="shared" si="38"/>
        <v>1086088</v>
      </c>
      <c r="R32" s="85">
        <f t="shared" si="38"/>
        <v>0</v>
      </c>
    </row>
    <row r="33" spans="1:20" x14ac:dyDescent="0.25">
      <c r="B33" s="122" t="s">
        <v>627</v>
      </c>
      <c r="C33" s="733" t="s">
        <v>163</v>
      </c>
      <c r="D33" s="734"/>
      <c r="E33" s="734"/>
      <c r="F33" s="317">
        <f t="shared" ref="F33:K33" si="39">F34+F35+F36</f>
        <v>50000</v>
      </c>
      <c r="G33" s="507">
        <f t="shared" si="39"/>
        <v>25000</v>
      </c>
      <c r="H33" s="507">
        <f t="shared" si="39"/>
        <v>25000</v>
      </c>
      <c r="I33" s="317">
        <f t="shared" si="39"/>
        <v>25000</v>
      </c>
      <c r="J33" s="422">
        <f t="shared" ref="J33" si="40">J34+J35+J36</f>
        <v>25000</v>
      </c>
      <c r="K33" s="422">
        <f t="shared" si="39"/>
        <v>25000</v>
      </c>
      <c r="L33" s="422" t="e">
        <f t="shared" ref="L33" si="41">L34+L35+L36</f>
        <v>#REF!</v>
      </c>
      <c r="M33" s="459">
        <f t="shared" si="25"/>
        <v>0</v>
      </c>
      <c r="N33" s="140">
        <f t="shared" ref="N33" si="42">N34+N35+N36</f>
        <v>0</v>
      </c>
      <c r="O33" s="157">
        <f t="shared" si="9"/>
        <v>0</v>
      </c>
      <c r="P33" s="116">
        <f t="shared" ref="P33:R33" si="43">P34+P35+P36</f>
        <v>0</v>
      </c>
      <c r="Q33" s="117">
        <f t="shared" si="43"/>
        <v>0</v>
      </c>
      <c r="R33" s="117">
        <f t="shared" si="43"/>
        <v>0</v>
      </c>
      <c r="T33" s="168"/>
    </row>
    <row r="34" spans="1:20" s="41" customFormat="1" hidden="1" x14ac:dyDescent="0.25">
      <c r="A34" s="125" t="s">
        <v>164</v>
      </c>
      <c r="B34" s="52" t="s">
        <v>628</v>
      </c>
      <c r="C34" s="718" t="s">
        <v>165</v>
      </c>
      <c r="D34" s="719"/>
      <c r="E34" s="719"/>
      <c r="F34" s="320">
        <f>SUM(R34:R34)</f>
        <v>0</v>
      </c>
      <c r="G34" s="510">
        <f>SUM(R34:R34)</f>
        <v>0</v>
      </c>
      <c r="H34" s="510">
        <f>SUM(R34:R34)</f>
        <v>0</v>
      </c>
      <c r="I34" s="320">
        <f>SUM(R34:R34)</f>
        <v>0</v>
      </c>
      <c r="J34" s="425">
        <f>SUM(Q34:R34)</f>
        <v>0</v>
      </c>
      <c r="K34" s="425">
        <f>SUM(R34:R34)</f>
        <v>0</v>
      </c>
      <c r="L34" s="425" t="e">
        <f>SUM(#REF!)</f>
        <v>#REF!</v>
      </c>
      <c r="M34" s="462">
        <f t="shared" si="25"/>
        <v>0</v>
      </c>
      <c r="N34" s="148"/>
      <c r="O34" s="160">
        <f t="shared" si="9"/>
        <v>0</v>
      </c>
      <c r="P34" s="75"/>
      <c r="Q34" s="13"/>
      <c r="R34" s="13"/>
      <c r="T34" s="168"/>
    </row>
    <row r="35" spans="1:20" s="41" customFormat="1" x14ac:dyDescent="0.25">
      <c r="A35" s="125" t="s">
        <v>166</v>
      </c>
      <c r="B35" s="52" t="s">
        <v>629</v>
      </c>
      <c r="C35" s="718" t="s">
        <v>167</v>
      </c>
      <c r="D35" s="719"/>
      <c r="E35" s="719"/>
      <c r="F35" s="320">
        <v>50000</v>
      </c>
      <c r="G35" s="510">
        <v>25000</v>
      </c>
      <c r="H35" s="510">
        <v>25000</v>
      </c>
      <c r="I35" s="320">
        <v>25000</v>
      </c>
      <c r="J35" s="425">
        <v>25000</v>
      </c>
      <c r="K35" s="425">
        <v>25000</v>
      </c>
      <c r="L35" s="425">
        <v>25000</v>
      </c>
      <c r="M35" s="462">
        <f t="shared" si="25"/>
        <v>0</v>
      </c>
      <c r="N35" s="148"/>
      <c r="O35" s="160">
        <f t="shared" si="9"/>
        <v>0</v>
      </c>
      <c r="P35" s="75">
        <v>0</v>
      </c>
      <c r="Q35" s="13"/>
      <c r="R35" s="13"/>
      <c r="S35" s="183"/>
      <c r="T35" s="168"/>
    </row>
    <row r="36" spans="1:20" s="41" customFormat="1" hidden="1" x14ac:dyDescent="0.25">
      <c r="A36" s="125" t="s">
        <v>168</v>
      </c>
      <c r="B36" s="52" t="s">
        <v>630</v>
      </c>
      <c r="C36" s="718" t="s">
        <v>169</v>
      </c>
      <c r="D36" s="719"/>
      <c r="E36" s="719"/>
      <c r="F36" s="320">
        <f>SUM(R36:R36)</f>
        <v>0</v>
      </c>
      <c r="G36" s="510">
        <f>SUM(R36:R36)</f>
        <v>0</v>
      </c>
      <c r="H36" s="510">
        <f>SUM(R36:R36)</f>
        <v>0</v>
      </c>
      <c r="I36" s="320">
        <f>SUM(R36:R36)</f>
        <v>0</v>
      </c>
      <c r="J36" s="425">
        <f>SUM(Q36:R36)</f>
        <v>0</v>
      </c>
      <c r="K36" s="425">
        <f>SUM(R36:R36)</f>
        <v>0</v>
      </c>
      <c r="L36" s="425" t="e">
        <f>SUM(#REF!)</f>
        <v>#REF!</v>
      </c>
      <c r="M36" s="462">
        <f t="shared" si="25"/>
        <v>0</v>
      </c>
      <c r="N36" s="148"/>
      <c r="O36" s="160">
        <f t="shared" si="9"/>
        <v>0</v>
      </c>
      <c r="P36" s="75"/>
      <c r="Q36" s="13"/>
      <c r="R36" s="13"/>
      <c r="T36" s="168"/>
    </row>
    <row r="37" spans="1:20" hidden="1" x14ac:dyDescent="0.25">
      <c r="B37" s="90" t="s">
        <v>631</v>
      </c>
      <c r="C37" s="716" t="s">
        <v>170</v>
      </c>
      <c r="D37" s="717"/>
      <c r="E37" s="717"/>
      <c r="F37" s="319">
        <f t="shared" ref="F37:K37" si="44">F38+F39</f>
        <v>0</v>
      </c>
      <c r="G37" s="509">
        <f t="shared" si="44"/>
        <v>0</v>
      </c>
      <c r="H37" s="509">
        <f t="shared" si="44"/>
        <v>0</v>
      </c>
      <c r="I37" s="319">
        <f t="shared" si="44"/>
        <v>0</v>
      </c>
      <c r="J37" s="424">
        <f t="shared" ref="J37" si="45">J38+J39</f>
        <v>0</v>
      </c>
      <c r="K37" s="424">
        <f t="shared" si="44"/>
        <v>0</v>
      </c>
      <c r="L37" s="424" t="e">
        <f t="shared" ref="L37" si="46">L38+L39</f>
        <v>#REF!</v>
      </c>
      <c r="M37" s="461">
        <f t="shared" si="25"/>
        <v>0</v>
      </c>
      <c r="N37" s="142">
        <f t="shared" ref="N37" si="47">N38+N39</f>
        <v>0</v>
      </c>
      <c r="O37" s="158">
        <f t="shared" si="9"/>
        <v>0</v>
      </c>
      <c r="P37" s="92">
        <f t="shared" ref="P37:R37" si="48">P38+P39</f>
        <v>0</v>
      </c>
      <c r="Q37" s="93">
        <f t="shared" si="48"/>
        <v>0</v>
      </c>
      <c r="R37" s="93">
        <f t="shared" si="48"/>
        <v>0</v>
      </c>
      <c r="T37" s="168"/>
    </row>
    <row r="38" spans="1:20" s="41" customFormat="1" hidden="1" x14ac:dyDescent="0.25">
      <c r="A38" s="125" t="s">
        <v>171</v>
      </c>
      <c r="B38" s="52" t="s">
        <v>632</v>
      </c>
      <c r="C38" s="718" t="s">
        <v>172</v>
      </c>
      <c r="D38" s="719"/>
      <c r="E38" s="719"/>
      <c r="F38" s="320">
        <f>SUM(R38:R38)</f>
        <v>0</v>
      </c>
      <c r="G38" s="510">
        <f>SUM(R38:R38)</f>
        <v>0</v>
      </c>
      <c r="H38" s="510">
        <f>SUM(R38:R38)</f>
        <v>0</v>
      </c>
      <c r="I38" s="320">
        <f>SUM(R38:R38)</f>
        <v>0</v>
      </c>
      <c r="J38" s="425">
        <f>SUM(Q38:R38)</f>
        <v>0</v>
      </c>
      <c r="K38" s="425">
        <f>SUM(R38:R38)</f>
        <v>0</v>
      </c>
      <c r="L38" s="425" t="e">
        <f>SUM(#REF!)</f>
        <v>#REF!</v>
      </c>
      <c r="M38" s="462">
        <f t="shared" si="25"/>
        <v>0</v>
      </c>
      <c r="N38" s="148"/>
      <c r="O38" s="160">
        <f t="shared" si="9"/>
        <v>0</v>
      </c>
      <c r="P38" s="75"/>
      <c r="Q38" s="13"/>
      <c r="R38" s="13"/>
      <c r="T38" s="168"/>
    </row>
    <row r="39" spans="1:20" s="41" customFormat="1" hidden="1" x14ac:dyDescent="0.25">
      <c r="A39" s="125" t="s">
        <v>173</v>
      </c>
      <c r="B39" s="52" t="s">
        <v>633</v>
      </c>
      <c r="C39" s="718" t="s">
        <v>174</v>
      </c>
      <c r="D39" s="719"/>
      <c r="E39" s="719"/>
      <c r="F39" s="320">
        <f>SUM(R39:R39)</f>
        <v>0</v>
      </c>
      <c r="G39" s="510">
        <f>SUM(R39:R39)</f>
        <v>0</v>
      </c>
      <c r="H39" s="510">
        <f>SUM(R39:R39)</f>
        <v>0</v>
      </c>
      <c r="I39" s="320">
        <f>SUM(R39:R39)</f>
        <v>0</v>
      </c>
      <c r="J39" s="425">
        <f>SUM(Q39:R39)</f>
        <v>0</v>
      </c>
      <c r="K39" s="425">
        <f>SUM(R39:R39)</f>
        <v>0</v>
      </c>
      <c r="L39" s="425" t="e">
        <f>SUM(#REF!)</f>
        <v>#REF!</v>
      </c>
      <c r="M39" s="462">
        <f t="shared" si="25"/>
        <v>0</v>
      </c>
      <c r="N39" s="148"/>
      <c r="O39" s="160">
        <f t="shared" si="9"/>
        <v>0</v>
      </c>
      <c r="P39" s="75"/>
      <c r="Q39" s="13"/>
      <c r="R39" s="13"/>
      <c r="T39" s="168"/>
    </row>
    <row r="40" spans="1:20" x14ac:dyDescent="0.25">
      <c r="B40" s="90" t="s">
        <v>634</v>
      </c>
      <c r="C40" s="716" t="s">
        <v>175</v>
      </c>
      <c r="D40" s="717"/>
      <c r="E40" s="717"/>
      <c r="F40" s="319">
        <f t="shared" ref="F40:K40" si="49">F41+F42+F43+F44+F45+F48+F49</f>
        <v>1364000</v>
      </c>
      <c r="G40" s="509">
        <f t="shared" si="49"/>
        <v>2369400</v>
      </c>
      <c r="H40" s="509">
        <f t="shared" si="49"/>
        <v>2369400</v>
      </c>
      <c r="I40" s="319">
        <f t="shared" si="49"/>
        <v>2437400</v>
      </c>
      <c r="J40" s="424">
        <f t="shared" ref="J40" si="50">J41+J42+J43+J44+J45+J48+J49</f>
        <v>2687400</v>
      </c>
      <c r="K40" s="424">
        <f t="shared" si="49"/>
        <v>2687400</v>
      </c>
      <c r="L40" s="424" t="e">
        <f t="shared" ref="L40" si="51">L41+L42+L43+L44+L45+L48+L49</f>
        <v>#REF!</v>
      </c>
      <c r="M40" s="461">
        <f t="shared" si="25"/>
        <v>296291</v>
      </c>
      <c r="N40" s="142">
        <f t="shared" ref="N40" si="52">N41+N42+N43+N44+N45+N48+N49</f>
        <v>0</v>
      </c>
      <c r="O40" s="158">
        <f t="shared" si="9"/>
        <v>296291</v>
      </c>
      <c r="P40" s="92">
        <f t="shared" ref="P40:R40" si="53">P41+P42+P43+P44+P45+P48+P49</f>
        <v>0</v>
      </c>
      <c r="Q40" s="93">
        <f t="shared" si="53"/>
        <v>296291</v>
      </c>
      <c r="R40" s="93">
        <f t="shared" si="53"/>
        <v>0</v>
      </c>
      <c r="T40" s="168"/>
    </row>
    <row r="41" spans="1:20" s="41" customFormat="1" hidden="1" x14ac:dyDescent="0.25">
      <c r="A41" s="125" t="s">
        <v>176</v>
      </c>
      <c r="B41" s="52" t="s">
        <v>635</v>
      </c>
      <c r="C41" s="718" t="s">
        <v>177</v>
      </c>
      <c r="D41" s="719"/>
      <c r="E41" s="719"/>
      <c r="F41" s="320">
        <f>SUM(R41:R41)</f>
        <v>0</v>
      </c>
      <c r="G41" s="510">
        <f>SUM(R41:R41)</f>
        <v>0</v>
      </c>
      <c r="H41" s="510">
        <f>SUM(R41:R41)</f>
        <v>0</v>
      </c>
      <c r="I41" s="320">
        <f>SUM(R41:R41)</f>
        <v>0</v>
      </c>
      <c r="J41" s="425">
        <f>SUM(Q41:R41)</f>
        <v>0</v>
      </c>
      <c r="K41" s="425">
        <f>SUM(R41:R41)</f>
        <v>0</v>
      </c>
      <c r="L41" s="425" t="e">
        <f>SUM(#REF!)</f>
        <v>#REF!</v>
      </c>
      <c r="M41" s="462">
        <f t="shared" si="25"/>
        <v>0</v>
      </c>
      <c r="N41" s="148"/>
      <c r="O41" s="160">
        <f t="shared" si="9"/>
        <v>0</v>
      </c>
      <c r="P41" s="75"/>
      <c r="Q41" s="13"/>
      <c r="R41" s="13"/>
      <c r="T41" s="168"/>
    </row>
    <row r="42" spans="1:20" s="41" customFormat="1" hidden="1" x14ac:dyDescent="0.25">
      <c r="A42" s="125" t="s">
        <v>178</v>
      </c>
      <c r="B42" s="52" t="s">
        <v>636</v>
      </c>
      <c r="C42" s="718" t="s">
        <v>179</v>
      </c>
      <c r="D42" s="719"/>
      <c r="E42" s="719"/>
      <c r="F42" s="320">
        <f>SUM(R42:R42)</f>
        <v>0</v>
      </c>
      <c r="G42" s="510">
        <f>SUM(R42:R42)</f>
        <v>0</v>
      </c>
      <c r="H42" s="510">
        <f>SUM(R42:R42)</f>
        <v>0</v>
      </c>
      <c r="I42" s="320">
        <f>SUM(R42:R42)</f>
        <v>0</v>
      </c>
      <c r="J42" s="425">
        <f>SUM(Q42:R42)</f>
        <v>0</v>
      </c>
      <c r="K42" s="425">
        <f>SUM(R42:R42)</f>
        <v>0</v>
      </c>
      <c r="L42" s="425" t="e">
        <f>SUM(#REF!)</f>
        <v>#REF!</v>
      </c>
      <c r="M42" s="462">
        <f t="shared" si="25"/>
        <v>0</v>
      </c>
      <c r="N42" s="148"/>
      <c r="O42" s="160">
        <f t="shared" si="9"/>
        <v>0</v>
      </c>
      <c r="P42" s="75"/>
      <c r="Q42" s="13"/>
      <c r="R42" s="13"/>
      <c r="T42" s="168"/>
    </row>
    <row r="43" spans="1:20" s="41" customFormat="1" hidden="1" x14ac:dyDescent="0.25">
      <c r="A43" s="125" t="s">
        <v>180</v>
      </c>
      <c r="B43" s="52" t="s">
        <v>637</v>
      </c>
      <c r="C43" s="718" t="s">
        <v>181</v>
      </c>
      <c r="D43" s="719"/>
      <c r="E43" s="719"/>
      <c r="F43" s="320">
        <f>SUM(R43:R43)</f>
        <v>0</v>
      </c>
      <c r="G43" s="510">
        <f>SUM(R43:R43)</f>
        <v>0</v>
      </c>
      <c r="H43" s="510">
        <f>SUM(R43:R43)</f>
        <v>0</v>
      </c>
      <c r="I43" s="320">
        <f>SUM(R43:R43)</f>
        <v>0</v>
      </c>
      <c r="J43" s="425">
        <f>SUM(Q43:R43)</f>
        <v>0</v>
      </c>
      <c r="K43" s="425">
        <f>SUM(R43:R43)</f>
        <v>0</v>
      </c>
      <c r="L43" s="425" t="e">
        <f>SUM(#REF!)</f>
        <v>#REF!</v>
      </c>
      <c r="M43" s="462">
        <f t="shared" si="25"/>
        <v>0</v>
      </c>
      <c r="N43" s="148"/>
      <c r="O43" s="160">
        <f t="shared" si="9"/>
        <v>0</v>
      </c>
      <c r="P43" s="75"/>
      <c r="Q43" s="13"/>
      <c r="R43" s="13"/>
      <c r="T43" s="168"/>
    </row>
    <row r="44" spans="1:20" s="41" customFormat="1" x14ac:dyDescent="0.25">
      <c r="A44" s="125" t="s">
        <v>182</v>
      </c>
      <c r="B44" s="52" t="s">
        <v>638</v>
      </c>
      <c r="C44" s="718" t="s">
        <v>183</v>
      </c>
      <c r="D44" s="719"/>
      <c r="E44" s="719"/>
      <c r="F44" s="320">
        <v>54000</v>
      </c>
      <c r="G44" s="510">
        <v>54000</v>
      </c>
      <c r="H44" s="510">
        <v>54000</v>
      </c>
      <c r="I44" s="320">
        <v>54000</v>
      </c>
      <c r="J44" s="425">
        <v>54000</v>
      </c>
      <c r="K44" s="425">
        <v>54000</v>
      </c>
      <c r="L44" s="425">
        <v>54000</v>
      </c>
      <c r="M44" s="462">
        <f t="shared" si="25"/>
        <v>11200</v>
      </c>
      <c r="N44" s="148"/>
      <c r="O44" s="160">
        <f t="shared" si="9"/>
        <v>11200</v>
      </c>
      <c r="P44" s="75"/>
      <c r="Q44" s="13">
        <v>11200</v>
      </c>
      <c r="R44" s="13"/>
      <c r="T44" s="168"/>
    </row>
    <row r="45" spans="1:20" s="18" customFormat="1" hidden="1" x14ac:dyDescent="0.25">
      <c r="A45" s="125" t="s">
        <v>184</v>
      </c>
      <c r="B45" s="52" t="s">
        <v>639</v>
      </c>
      <c r="C45" s="718" t="s">
        <v>185</v>
      </c>
      <c r="D45" s="719"/>
      <c r="E45" s="719"/>
      <c r="F45" s="320">
        <f>F46+F47</f>
        <v>0</v>
      </c>
      <c r="G45" s="510">
        <f>G46+G47</f>
        <v>0</v>
      </c>
      <c r="H45" s="510">
        <f>H46+H47</f>
        <v>0</v>
      </c>
      <c r="I45" s="320">
        <f>I46+I47</f>
        <v>0</v>
      </c>
      <c r="J45" s="425">
        <v>0</v>
      </c>
      <c r="K45" s="425">
        <v>0</v>
      </c>
      <c r="L45" s="425">
        <v>0</v>
      </c>
      <c r="M45" s="462">
        <f t="shared" si="25"/>
        <v>0</v>
      </c>
      <c r="N45" s="148">
        <f t="shared" ref="N45" si="54">N46+N47</f>
        <v>0</v>
      </c>
      <c r="O45" s="160">
        <f t="shared" si="9"/>
        <v>0</v>
      </c>
      <c r="P45" s="75">
        <f t="shared" ref="P45:R45" si="55">P46+P47</f>
        <v>0</v>
      </c>
      <c r="Q45" s="13">
        <f t="shared" si="55"/>
        <v>0</v>
      </c>
      <c r="R45" s="13">
        <f t="shared" si="55"/>
        <v>0</v>
      </c>
      <c r="T45" s="168"/>
    </row>
    <row r="46" spans="1:20" hidden="1" x14ac:dyDescent="0.25">
      <c r="B46" s="54"/>
      <c r="C46" s="220"/>
      <c r="D46" s="705" t="s">
        <v>186</v>
      </c>
      <c r="E46" s="705"/>
      <c r="F46" s="326">
        <f>SUM(R46:R46)</f>
        <v>0</v>
      </c>
      <c r="G46" s="516">
        <f>SUM(R46:R46)</f>
        <v>0</v>
      </c>
      <c r="H46" s="516">
        <f>SUM(R46:R46)</f>
        <v>0</v>
      </c>
      <c r="I46" s="326">
        <f>SUM(R46:R46)</f>
        <v>0</v>
      </c>
      <c r="J46" s="431">
        <v>0</v>
      </c>
      <c r="K46" s="431">
        <v>0</v>
      </c>
      <c r="L46" s="431">
        <v>0</v>
      </c>
      <c r="M46" s="468">
        <f t="shared" si="25"/>
        <v>0</v>
      </c>
      <c r="N46" s="141"/>
      <c r="O46" s="159">
        <f t="shared" si="9"/>
        <v>0</v>
      </c>
      <c r="P46" s="73"/>
      <c r="Q46" s="1"/>
      <c r="R46" s="1"/>
      <c r="T46" s="168"/>
    </row>
    <row r="47" spans="1:20" hidden="1" x14ac:dyDescent="0.25">
      <c r="B47" s="54"/>
      <c r="C47" s="220"/>
      <c r="D47" s="705" t="s">
        <v>187</v>
      </c>
      <c r="E47" s="705"/>
      <c r="F47" s="326">
        <f>SUM(R47:R47)</f>
        <v>0</v>
      </c>
      <c r="G47" s="516">
        <f>SUM(R47:R47)</f>
        <v>0</v>
      </c>
      <c r="H47" s="516">
        <f>SUM(R47:R47)</f>
        <v>0</v>
      </c>
      <c r="I47" s="326">
        <f>SUM(R47:R47)</f>
        <v>0</v>
      </c>
      <c r="J47" s="431">
        <v>0</v>
      </c>
      <c r="K47" s="431">
        <v>0</v>
      </c>
      <c r="L47" s="431">
        <v>0</v>
      </c>
      <c r="M47" s="468">
        <f t="shared" si="25"/>
        <v>0</v>
      </c>
      <c r="N47" s="141"/>
      <c r="O47" s="159">
        <f t="shared" si="9"/>
        <v>0</v>
      </c>
      <c r="P47" s="73"/>
      <c r="Q47" s="1"/>
      <c r="R47" s="1"/>
      <c r="T47" s="168"/>
    </row>
    <row r="48" spans="1:20" s="41" customFormat="1" x14ac:dyDescent="0.25">
      <c r="A48" s="125" t="s">
        <v>188</v>
      </c>
      <c r="B48" s="52" t="s">
        <v>640</v>
      </c>
      <c r="C48" s="702" t="s">
        <v>189</v>
      </c>
      <c r="D48" s="703"/>
      <c r="E48" s="703"/>
      <c r="F48" s="320">
        <v>1310000</v>
      </c>
      <c r="G48" s="510">
        <v>1533900</v>
      </c>
      <c r="H48" s="510">
        <v>1533900</v>
      </c>
      <c r="I48" s="320">
        <v>1601900</v>
      </c>
      <c r="J48" s="425">
        <v>1851900</v>
      </c>
      <c r="K48" s="425">
        <v>1851900</v>
      </c>
      <c r="L48" s="425">
        <v>1851900</v>
      </c>
      <c r="M48" s="462">
        <f t="shared" si="25"/>
        <v>0</v>
      </c>
      <c r="N48" s="148"/>
      <c r="O48" s="160">
        <f t="shared" si="9"/>
        <v>0</v>
      </c>
      <c r="P48" s="75"/>
      <c r="Q48" s="13">
        <v>0</v>
      </c>
      <c r="R48" s="13"/>
      <c r="T48" s="168"/>
    </row>
    <row r="49" spans="1:20" s="41" customFormat="1" x14ac:dyDescent="0.25">
      <c r="A49" s="125" t="s">
        <v>190</v>
      </c>
      <c r="B49" s="52" t="s">
        <v>641</v>
      </c>
      <c r="C49" s="702" t="s">
        <v>191</v>
      </c>
      <c r="D49" s="703"/>
      <c r="E49" s="703"/>
      <c r="F49" s="320">
        <v>0</v>
      </c>
      <c r="G49" s="510">
        <v>781500</v>
      </c>
      <c r="H49" s="510">
        <v>781500</v>
      </c>
      <c r="I49" s="320">
        <v>781500</v>
      </c>
      <c r="J49" s="425">
        <v>781500</v>
      </c>
      <c r="K49" s="425">
        <v>781500</v>
      </c>
      <c r="L49" s="425">
        <v>781500</v>
      </c>
      <c r="M49" s="462">
        <f t="shared" si="25"/>
        <v>285091</v>
      </c>
      <c r="N49" s="148"/>
      <c r="O49" s="160">
        <f t="shared" si="9"/>
        <v>285091</v>
      </c>
      <c r="P49" s="75">
        <v>0</v>
      </c>
      <c r="Q49" s="13">
        <v>285091</v>
      </c>
      <c r="R49" s="13"/>
      <c r="T49" s="168"/>
    </row>
    <row r="50" spans="1:20" hidden="1" x14ac:dyDescent="0.25">
      <c r="B50" s="90" t="s">
        <v>642</v>
      </c>
      <c r="C50" s="712" t="s">
        <v>192</v>
      </c>
      <c r="D50" s="713"/>
      <c r="E50" s="713"/>
      <c r="F50" s="319">
        <f t="shared" ref="F50:K50" si="56">F51+F52</f>
        <v>0</v>
      </c>
      <c r="G50" s="509">
        <f t="shared" si="56"/>
        <v>0</v>
      </c>
      <c r="H50" s="509">
        <f t="shared" si="56"/>
        <v>0</v>
      </c>
      <c r="I50" s="319">
        <f t="shared" si="56"/>
        <v>0</v>
      </c>
      <c r="J50" s="424">
        <f t="shared" ref="J50" si="57">J51+J52</f>
        <v>0</v>
      </c>
      <c r="K50" s="424">
        <f t="shared" si="56"/>
        <v>0</v>
      </c>
      <c r="L50" s="424" t="e">
        <f t="shared" ref="L50" si="58">L51+L52</f>
        <v>#REF!</v>
      </c>
      <c r="M50" s="461">
        <f t="shared" si="25"/>
        <v>0</v>
      </c>
      <c r="N50" s="142">
        <f t="shared" ref="N50" si="59">N51+N52</f>
        <v>0</v>
      </c>
      <c r="O50" s="158">
        <f t="shared" si="9"/>
        <v>0</v>
      </c>
      <c r="P50" s="92">
        <f t="shared" ref="P50:R50" si="60">P51+P52</f>
        <v>0</v>
      </c>
      <c r="Q50" s="93">
        <f t="shared" si="60"/>
        <v>0</v>
      </c>
      <c r="R50" s="93">
        <f t="shared" si="60"/>
        <v>0</v>
      </c>
      <c r="T50" s="168"/>
    </row>
    <row r="51" spans="1:20" s="41" customFormat="1" hidden="1" x14ac:dyDescent="0.25">
      <c r="A51" s="125" t="s">
        <v>193</v>
      </c>
      <c r="B51" s="52" t="s">
        <v>643</v>
      </c>
      <c r="C51" s="702" t="s">
        <v>194</v>
      </c>
      <c r="D51" s="703"/>
      <c r="E51" s="703"/>
      <c r="F51" s="320">
        <f>SUM(R51:R51)</f>
        <v>0</v>
      </c>
      <c r="G51" s="510">
        <f>SUM(R51:R51)</f>
        <v>0</v>
      </c>
      <c r="H51" s="510">
        <f>SUM(R51:R51)</f>
        <v>0</v>
      </c>
      <c r="I51" s="320">
        <f>SUM(R51:R51)</f>
        <v>0</v>
      </c>
      <c r="J51" s="425">
        <f>SUM(Q51:R51)</f>
        <v>0</v>
      </c>
      <c r="K51" s="425">
        <f>SUM(R51:R51)</f>
        <v>0</v>
      </c>
      <c r="L51" s="425" t="e">
        <f>SUM(#REF!)</f>
        <v>#REF!</v>
      </c>
      <c r="M51" s="462">
        <f t="shared" si="25"/>
        <v>0</v>
      </c>
      <c r="N51" s="148"/>
      <c r="O51" s="160">
        <f t="shared" si="9"/>
        <v>0</v>
      </c>
      <c r="P51" s="75"/>
      <c r="Q51" s="13"/>
      <c r="R51" s="13"/>
      <c r="T51" s="168"/>
    </row>
    <row r="52" spans="1:20" s="41" customFormat="1" hidden="1" x14ac:dyDescent="0.25">
      <c r="A52" s="125" t="s">
        <v>195</v>
      </c>
      <c r="B52" s="52" t="s">
        <v>644</v>
      </c>
      <c r="C52" s="702" t="s">
        <v>196</v>
      </c>
      <c r="D52" s="703"/>
      <c r="E52" s="703"/>
      <c r="F52" s="320">
        <f>SUM(R52:R52)</f>
        <v>0</v>
      </c>
      <c r="G52" s="510">
        <f>SUM(R52:R52)</f>
        <v>0</v>
      </c>
      <c r="H52" s="510">
        <f>SUM(R52:R52)</f>
        <v>0</v>
      </c>
      <c r="I52" s="320">
        <f>SUM(R52:R52)</f>
        <v>0</v>
      </c>
      <c r="J52" s="425">
        <f>SUM(Q52:R52)</f>
        <v>0</v>
      </c>
      <c r="K52" s="425">
        <f>SUM(R52:R52)</f>
        <v>0</v>
      </c>
      <c r="L52" s="425" t="e">
        <f>SUM(#REF!)</f>
        <v>#REF!</v>
      </c>
      <c r="M52" s="462">
        <f t="shared" si="25"/>
        <v>0</v>
      </c>
      <c r="N52" s="148"/>
      <c r="O52" s="160">
        <f t="shared" si="9"/>
        <v>0</v>
      </c>
      <c r="P52" s="75"/>
      <c r="Q52" s="13"/>
      <c r="R52" s="13"/>
      <c r="T52" s="168"/>
    </row>
    <row r="53" spans="1:20" x14ac:dyDescent="0.25">
      <c r="B53" s="90" t="s">
        <v>645</v>
      </c>
      <c r="C53" s="712" t="s">
        <v>197</v>
      </c>
      <c r="D53" s="713"/>
      <c r="E53" s="713"/>
      <c r="F53" s="319">
        <f t="shared" ref="F53:K53" si="61">F54+F57+F58+F59+F60</f>
        <v>1718280</v>
      </c>
      <c r="G53" s="509">
        <f t="shared" si="61"/>
        <v>2078535</v>
      </c>
      <c r="H53" s="509">
        <f t="shared" si="61"/>
        <v>1881035</v>
      </c>
      <c r="I53" s="319">
        <f t="shared" si="61"/>
        <v>1899395</v>
      </c>
      <c r="J53" s="424">
        <f t="shared" ref="J53" si="62">J54+J57+J58+J59+J60</f>
        <v>1899395</v>
      </c>
      <c r="K53" s="424">
        <f t="shared" si="61"/>
        <v>1899395</v>
      </c>
      <c r="L53" s="424" t="e">
        <f t="shared" ref="L53" si="63">L54+L57+L58+L59+L60</f>
        <v>#REF!</v>
      </c>
      <c r="M53" s="461">
        <f t="shared" si="25"/>
        <v>789797</v>
      </c>
      <c r="N53" s="142">
        <f t="shared" ref="N53" si="64">N54+N57+N58+N59+N60</f>
        <v>0</v>
      </c>
      <c r="O53" s="158">
        <f t="shared" si="9"/>
        <v>789797</v>
      </c>
      <c r="P53" s="92">
        <f t="shared" ref="P53:R53" si="65">P54+P57+P58+P59+P60</f>
        <v>0</v>
      </c>
      <c r="Q53" s="93">
        <f t="shared" si="65"/>
        <v>789797</v>
      </c>
      <c r="R53" s="93">
        <f t="shared" si="65"/>
        <v>0</v>
      </c>
      <c r="T53" s="168"/>
    </row>
    <row r="54" spans="1:20" s="41" customFormat="1" x14ac:dyDescent="0.25">
      <c r="A54" s="125" t="s">
        <v>198</v>
      </c>
      <c r="B54" s="52" t="s">
        <v>646</v>
      </c>
      <c r="C54" s="702" t="s">
        <v>862</v>
      </c>
      <c r="D54" s="703"/>
      <c r="E54" s="703"/>
      <c r="F54" s="320">
        <f>SUM(F55:F56)</f>
        <v>381780</v>
      </c>
      <c r="G54" s="510">
        <f t="shared" ref="G54:K54" si="66">SUM(G55:G56)</f>
        <v>559035</v>
      </c>
      <c r="H54" s="510">
        <f t="shared" si="66"/>
        <v>559035</v>
      </c>
      <c r="I54" s="320">
        <f t="shared" si="66"/>
        <v>577395</v>
      </c>
      <c r="J54" s="425">
        <f t="shared" ref="J54" si="67">SUM(J55:J56)</f>
        <v>577395</v>
      </c>
      <c r="K54" s="425">
        <f t="shared" si="66"/>
        <v>577395</v>
      </c>
      <c r="L54" s="425">
        <f t="shared" ref="L54" si="68">SUM(L55:L56)</f>
        <v>577395</v>
      </c>
      <c r="M54" s="462">
        <f t="shared" si="25"/>
        <v>79999</v>
      </c>
      <c r="N54" s="148">
        <f t="shared" ref="N54:R54" si="69">SUM(N55:N56)</f>
        <v>0</v>
      </c>
      <c r="O54" s="160">
        <f t="shared" si="69"/>
        <v>79999</v>
      </c>
      <c r="P54" s="75">
        <f t="shared" si="69"/>
        <v>0</v>
      </c>
      <c r="Q54" s="13">
        <f t="shared" si="69"/>
        <v>79999</v>
      </c>
      <c r="R54" s="13">
        <f t="shared" si="69"/>
        <v>0</v>
      </c>
      <c r="T54" s="168"/>
    </row>
    <row r="55" spans="1:20" x14ac:dyDescent="0.25">
      <c r="B55" s="54"/>
      <c r="C55" s="220"/>
      <c r="D55" s="295" t="s">
        <v>961</v>
      </c>
      <c r="E55" s="295"/>
      <c r="F55" s="326">
        <v>13500</v>
      </c>
      <c r="G55" s="516">
        <v>217755</v>
      </c>
      <c r="H55" s="516">
        <v>217755</v>
      </c>
      <c r="I55" s="326">
        <v>217755</v>
      </c>
      <c r="J55" s="431">
        <v>217755</v>
      </c>
      <c r="K55" s="431">
        <v>217755</v>
      </c>
      <c r="L55" s="431">
        <v>217755</v>
      </c>
      <c r="M55" s="468">
        <f t="shared" si="25"/>
        <v>0</v>
      </c>
      <c r="N55" s="141"/>
      <c r="O55" s="159">
        <f t="shared" si="9"/>
        <v>0</v>
      </c>
      <c r="P55" s="73">
        <v>0</v>
      </c>
      <c r="Q55" s="1"/>
      <c r="R55" s="1"/>
      <c r="T55" s="168"/>
    </row>
    <row r="56" spans="1:20" x14ac:dyDescent="0.25">
      <c r="B56" s="54"/>
      <c r="C56" s="220"/>
      <c r="D56" s="295" t="s">
        <v>966</v>
      </c>
      <c r="E56" s="295"/>
      <c r="F56" s="326">
        <v>368280</v>
      </c>
      <c r="G56" s="516">
        <v>341280</v>
      </c>
      <c r="H56" s="516">
        <v>341280</v>
      </c>
      <c r="I56" s="326">
        <v>359640</v>
      </c>
      <c r="J56" s="431">
        <v>359640</v>
      </c>
      <c r="K56" s="431">
        <v>359640</v>
      </c>
      <c r="L56" s="431">
        <v>359640</v>
      </c>
      <c r="M56" s="468">
        <f t="shared" si="25"/>
        <v>79999</v>
      </c>
      <c r="N56" s="141"/>
      <c r="O56" s="159">
        <f t="shared" si="9"/>
        <v>79999</v>
      </c>
      <c r="P56" s="73"/>
      <c r="Q56" s="1">
        <v>79999</v>
      </c>
      <c r="R56" s="1"/>
      <c r="T56" s="168"/>
    </row>
    <row r="57" spans="1:20" s="41" customFormat="1" ht="15.75" thickBot="1" x14ac:dyDescent="0.3">
      <c r="A57" s="125" t="s">
        <v>199</v>
      </c>
      <c r="B57" s="52" t="s">
        <v>647</v>
      </c>
      <c r="C57" s="702" t="s">
        <v>200</v>
      </c>
      <c r="D57" s="703"/>
      <c r="E57" s="703"/>
      <c r="F57" s="320">
        <v>1336500</v>
      </c>
      <c r="G57" s="510">
        <v>1519500</v>
      </c>
      <c r="H57" s="510">
        <v>1322000</v>
      </c>
      <c r="I57" s="320">
        <v>1322000</v>
      </c>
      <c r="J57" s="425">
        <v>1322000</v>
      </c>
      <c r="K57" s="425">
        <v>1322000</v>
      </c>
      <c r="L57" s="425">
        <v>1322000</v>
      </c>
      <c r="M57" s="462">
        <f t="shared" si="25"/>
        <v>709798</v>
      </c>
      <c r="N57" s="148"/>
      <c r="O57" s="160">
        <f t="shared" si="9"/>
        <v>709798</v>
      </c>
      <c r="P57" s="75"/>
      <c r="Q57" s="13">
        <v>709798</v>
      </c>
      <c r="R57" s="13"/>
      <c r="T57" s="168"/>
    </row>
    <row r="58" spans="1:20" s="41" customFormat="1" ht="15.75" hidden="1" thickBot="1" x14ac:dyDescent="0.3">
      <c r="A58" s="125" t="s">
        <v>201</v>
      </c>
      <c r="B58" s="52" t="s">
        <v>648</v>
      </c>
      <c r="C58" s="702" t="s">
        <v>202</v>
      </c>
      <c r="D58" s="703"/>
      <c r="E58" s="703"/>
      <c r="F58" s="320">
        <f>SUM(R58:R58)</f>
        <v>0</v>
      </c>
      <c r="G58" s="510">
        <f>SUM(R58:R58)</f>
        <v>0</v>
      </c>
      <c r="H58" s="510">
        <f>SUM(R58:R58)</f>
        <v>0</v>
      </c>
      <c r="I58" s="320">
        <f>SUM(R58:R58)</f>
        <v>0</v>
      </c>
      <c r="J58" s="425">
        <f>SUM(Q58:R58)</f>
        <v>0</v>
      </c>
      <c r="K58" s="425">
        <f>SUM(R58:R58)</f>
        <v>0</v>
      </c>
      <c r="L58" s="425" t="e">
        <f>SUM(#REF!)</f>
        <v>#REF!</v>
      </c>
      <c r="M58" s="462">
        <f t="shared" si="25"/>
        <v>0</v>
      </c>
      <c r="N58" s="148"/>
      <c r="O58" s="160">
        <f t="shared" si="9"/>
        <v>0</v>
      </c>
      <c r="P58" s="75"/>
      <c r="Q58" s="13"/>
      <c r="R58" s="13"/>
      <c r="T58" s="168"/>
    </row>
    <row r="59" spans="1:20" s="41" customFormat="1" ht="15.75" hidden="1" thickBot="1" x14ac:dyDescent="0.3">
      <c r="A59" s="125" t="s">
        <v>203</v>
      </c>
      <c r="B59" s="52" t="s">
        <v>649</v>
      </c>
      <c r="C59" s="702" t="s">
        <v>204</v>
      </c>
      <c r="D59" s="703"/>
      <c r="E59" s="703"/>
      <c r="F59" s="320">
        <f>SUM(R59:R59)</f>
        <v>0</v>
      </c>
      <c r="G59" s="510">
        <f>SUM(R59:R59)</f>
        <v>0</v>
      </c>
      <c r="H59" s="510">
        <f>SUM(R59:R59)</f>
        <v>0</v>
      </c>
      <c r="I59" s="320">
        <f>SUM(R59:R59)</f>
        <v>0</v>
      </c>
      <c r="J59" s="425">
        <f>SUM(Q59:R59)</f>
        <v>0</v>
      </c>
      <c r="K59" s="425">
        <f>SUM(R59:R59)</f>
        <v>0</v>
      </c>
      <c r="L59" s="425" t="e">
        <f>SUM(#REF!)</f>
        <v>#REF!</v>
      </c>
      <c r="M59" s="462">
        <f t="shared" si="25"/>
        <v>0</v>
      </c>
      <c r="N59" s="148"/>
      <c r="O59" s="160">
        <f t="shared" si="9"/>
        <v>0</v>
      </c>
      <c r="P59" s="75"/>
      <c r="Q59" s="13"/>
      <c r="R59" s="13"/>
      <c r="T59" s="168"/>
    </row>
    <row r="60" spans="1:20" s="41" customFormat="1" ht="15.75" hidden="1" thickBot="1" x14ac:dyDescent="0.3">
      <c r="A60" s="125" t="s">
        <v>205</v>
      </c>
      <c r="B60" s="176" t="s">
        <v>650</v>
      </c>
      <c r="C60" s="782" t="s">
        <v>206</v>
      </c>
      <c r="D60" s="783"/>
      <c r="E60" s="783"/>
      <c r="F60" s="321">
        <f>SUM(R60:R60)</f>
        <v>0</v>
      </c>
      <c r="G60" s="511">
        <f>SUM(R60:R60)</f>
        <v>0</v>
      </c>
      <c r="H60" s="511">
        <f>SUM(R60:R60)</f>
        <v>0</v>
      </c>
      <c r="I60" s="321">
        <f>SUM(R60:R60)</f>
        <v>0</v>
      </c>
      <c r="J60" s="426">
        <f>SUM(Q60:R60)</f>
        <v>0</v>
      </c>
      <c r="K60" s="426">
        <f>SUM(R60:R60)</f>
        <v>0</v>
      </c>
      <c r="L60" s="426" t="e">
        <f>SUM(#REF!)</f>
        <v>#REF!</v>
      </c>
      <c r="M60" s="463">
        <f t="shared" si="25"/>
        <v>0</v>
      </c>
      <c r="N60" s="177"/>
      <c r="O60" s="160">
        <f t="shared" si="9"/>
        <v>0</v>
      </c>
      <c r="P60" s="75"/>
      <c r="Q60" s="13"/>
      <c r="R60" s="13"/>
      <c r="T60" s="168"/>
    </row>
    <row r="61" spans="1:20" ht="15.75" thickBot="1" x14ac:dyDescent="0.3">
      <c r="B61" s="82" t="s">
        <v>207</v>
      </c>
      <c r="C61" s="708" t="s">
        <v>208</v>
      </c>
      <c r="D61" s="709"/>
      <c r="E61" s="709"/>
      <c r="F61" s="322">
        <f t="shared" ref="F61:K61" si="70">F62+F63+F64+F65+F66+F67+F68+F72</f>
        <v>0</v>
      </c>
      <c r="G61" s="512">
        <f t="shared" si="70"/>
        <v>0</v>
      </c>
      <c r="H61" s="512">
        <f t="shared" si="70"/>
        <v>0</v>
      </c>
      <c r="I61" s="322">
        <f t="shared" si="70"/>
        <v>0</v>
      </c>
      <c r="J61" s="427">
        <f t="shared" ref="J61" si="71">J62+J63+J64+J65+J66+J67+J68+J72</f>
        <v>0</v>
      </c>
      <c r="K61" s="427">
        <f t="shared" si="70"/>
        <v>0</v>
      </c>
      <c r="L61" s="427" t="e">
        <f t="shared" ref="L61" si="72">L62+L63+L64+L65+L66+L67+L68+L72</f>
        <v>#REF!</v>
      </c>
      <c r="M61" s="464">
        <f t="shared" si="25"/>
        <v>0</v>
      </c>
      <c r="N61" s="144">
        <f t="shared" ref="N61" si="73">N62+N63+N64+N65+N66+N67+N68+N72</f>
        <v>0</v>
      </c>
      <c r="O61" s="156">
        <f t="shared" si="9"/>
        <v>0</v>
      </c>
      <c r="P61" s="84">
        <f t="shared" ref="P61:R61" si="74">P62+P63+P64+P65+P66+P67+P68+P72</f>
        <v>0</v>
      </c>
      <c r="Q61" s="85">
        <f t="shared" si="74"/>
        <v>0</v>
      </c>
      <c r="R61" s="85">
        <f t="shared" si="74"/>
        <v>0</v>
      </c>
      <c r="T61" s="168"/>
    </row>
    <row r="62" spans="1:20" s="18" customFormat="1" ht="15.75" hidden="1" thickBot="1" x14ac:dyDescent="0.3">
      <c r="A62" s="125" t="s">
        <v>863</v>
      </c>
      <c r="B62" s="114" t="s">
        <v>864</v>
      </c>
      <c r="C62" s="710" t="s">
        <v>865</v>
      </c>
      <c r="D62" s="711"/>
      <c r="E62" s="711"/>
      <c r="F62" s="317">
        <f t="shared" ref="F62:F67" si="75">SUM(R62:R62)</f>
        <v>0</v>
      </c>
      <c r="G62" s="507">
        <f t="shared" ref="G62:G67" si="76">SUM(R62:R62)</f>
        <v>0</v>
      </c>
      <c r="H62" s="507">
        <f t="shared" ref="H62:H67" si="77">SUM(R62:R62)</f>
        <v>0</v>
      </c>
      <c r="I62" s="317">
        <f t="shared" ref="I62:I67" si="78">SUM(R62:R62)</f>
        <v>0</v>
      </c>
      <c r="J62" s="422">
        <f t="shared" ref="J62:J67" si="79">SUM(Q62:R62)</f>
        <v>0</v>
      </c>
      <c r="K62" s="422">
        <f t="shared" ref="K62:K67" si="80">SUM(R62:R62)</f>
        <v>0</v>
      </c>
      <c r="L62" s="422" t="e">
        <f>SUM(#REF!)</f>
        <v>#REF!</v>
      </c>
      <c r="M62" s="459">
        <f t="shared" si="25"/>
        <v>0</v>
      </c>
      <c r="N62" s="140"/>
      <c r="O62" s="158">
        <f t="shared" si="9"/>
        <v>0</v>
      </c>
      <c r="P62" s="92"/>
      <c r="Q62" s="93"/>
      <c r="R62" s="93"/>
      <c r="T62" s="168"/>
    </row>
    <row r="63" spans="1:20" s="18" customFormat="1" ht="15.75" hidden="1" thickBot="1" x14ac:dyDescent="0.3">
      <c r="A63" s="125" t="s">
        <v>209</v>
      </c>
      <c r="B63" s="114" t="s">
        <v>651</v>
      </c>
      <c r="C63" s="710" t="s">
        <v>210</v>
      </c>
      <c r="D63" s="711"/>
      <c r="E63" s="711"/>
      <c r="F63" s="317">
        <f t="shared" si="75"/>
        <v>0</v>
      </c>
      <c r="G63" s="507">
        <f t="shared" si="76"/>
        <v>0</v>
      </c>
      <c r="H63" s="507">
        <f t="shared" si="77"/>
        <v>0</v>
      </c>
      <c r="I63" s="317">
        <f t="shared" si="78"/>
        <v>0</v>
      </c>
      <c r="J63" s="422">
        <f t="shared" si="79"/>
        <v>0</v>
      </c>
      <c r="K63" s="422">
        <f t="shared" si="80"/>
        <v>0</v>
      </c>
      <c r="L63" s="422" t="e">
        <f>SUM(#REF!)</f>
        <v>#REF!</v>
      </c>
      <c r="M63" s="459">
        <f t="shared" si="25"/>
        <v>0</v>
      </c>
      <c r="N63" s="140"/>
      <c r="O63" s="158">
        <f t="shared" si="9"/>
        <v>0</v>
      </c>
      <c r="P63" s="92"/>
      <c r="Q63" s="93"/>
      <c r="R63" s="93"/>
      <c r="T63" s="168"/>
    </row>
    <row r="64" spans="1:20" s="18" customFormat="1" ht="15.75" hidden="1" thickBot="1" x14ac:dyDescent="0.3">
      <c r="A64" s="125" t="s">
        <v>211</v>
      </c>
      <c r="B64" s="90" t="s">
        <v>652</v>
      </c>
      <c r="C64" s="712" t="s">
        <v>352</v>
      </c>
      <c r="D64" s="713"/>
      <c r="E64" s="713"/>
      <c r="F64" s="319">
        <f t="shared" si="75"/>
        <v>0</v>
      </c>
      <c r="G64" s="509">
        <f t="shared" si="76"/>
        <v>0</v>
      </c>
      <c r="H64" s="509">
        <f t="shared" si="77"/>
        <v>0</v>
      </c>
      <c r="I64" s="319">
        <f t="shared" si="78"/>
        <v>0</v>
      </c>
      <c r="J64" s="424">
        <f t="shared" si="79"/>
        <v>0</v>
      </c>
      <c r="K64" s="424">
        <f t="shared" si="80"/>
        <v>0</v>
      </c>
      <c r="L64" s="424" t="e">
        <f>SUM(#REF!)</f>
        <v>#REF!</v>
      </c>
      <c r="M64" s="461">
        <f t="shared" si="25"/>
        <v>0</v>
      </c>
      <c r="N64" s="142"/>
      <c r="O64" s="158">
        <f t="shared" si="9"/>
        <v>0</v>
      </c>
      <c r="P64" s="92"/>
      <c r="Q64" s="93"/>
      <c r="R64" s="93"/>
      <c r="T64" s="168"/>
    </row>
    <row r="65" spans="1:20" s="18" customFormat="1" ht="15.75" hidden="1" thickBot="1" x14ac:dyDescent="0.3">
      <c r="A65" s="125" t="s">
        <v>212</v>
      </c>
      <c r="B65" s="114" t="s">
        <v>653</v>
      </c>
      <c r="C65" s="712" t="s">
        <v>866</v>
      </c>
      <c r="D65" s="713"/>
      <c r="E65" s="713"/>
      <c r="F65" s="319">
        <f t="shared" si="75"/>
        <v>0</v>
      </c>
      <c r="G65" s="509">
        <f t="shared" si="76"/>
        <v>0</v>
      </c>
      <c r="H65" s="509">
        <f t="shared" si="77"/>
        <v>0</v>
      </c>
      <c r="I65" s="319">
        <f t="shared" si="78"/>
        <v>0</v>
      </c>
      <c r="J65" s="424">
        <f t="shared" si="79"/>
        <v>0</v>
      </c>
      <c r="K65" s="424">
        <f t="shared" si="80"/>
        <v>0</v>
      </c>
      <c r="L65" s="424" t="e">
        <f>SUM(#REF!)</f>
        <v>#REF!</v>
      </c>
      <c r="M65" s="461">
        <f t="shared" si="25"/>
        <v>0</v>
      </c>
      <c r="N65" s="142"/>
      <c r="O65" s="158">
        <f t="shared" si="9"/>
        <v>0</v>
      </c>
      <c r="P65" s="92"/>
      <c r="Q65" s="93"/>
      <c r="R65" s="93"/>
      <c r="T65" s="168"/>
    </row>
    <row r="66" spans="1:20" s="18" customFormat="1" ht="15.75" hidden="1" thickBot="1" x14ac:dyDescent="0.3">
      <c r="A66" s="125" t="s">
        <v>213</v>
      </c>
      <c r="B66" s="90" t="s">
        <v>654</v>
      </c>
      <c r="C66" s="712" t="s">
        <v>867</v>
      </c>
      <c r="D66" s="713"/>
      <c r="E66" s="713"/>
      <c r="F66" s="319">
        <f t="shared" si="75"/>
        <v>0</v>
      </c>
      <c r="G66" s="509">
        <f t="shared" si="76"/>
        <v>0</v>
      </c>
      <c r="H66" s="509">
        <f t="shared" si="77"/>
        <v>0</v>
      </c>
      <c r="I66" s="319">
        <f t="shared" si="78"/>
        <v>0</v>
      </c>
      <c r="J66" s="424">
        <f t="shared" si="79"/>
        <v>0</v>
      </c>
      <c r="K66" s="424">
        <f t="shared" si="80"/>
        <v>0</v>
      </c>
      <c r="L66" s="424" t="e">
        <f>SUM(#REF!)</f>
        <v>#REF!</v>
      </c>
      <c r="M66" s="461">
        <f t="shared" si="25"/>
        <v>0</v>
      </c>
      <c r="N66" s="142"/>
      <c r="O66" s="158">
        <f t="shared" si="9"/>
        <v>0</v>
      </c>
      <c r="P66" s="92"/>
      <c r="Q66" s="93"/>
      <c r="R66" s="93"/>
      <c r="T66" s="168"/>
    </row>
    <row r="67" spans="1:20" s="18" customFormat="1" ht="15.75" hidden="1" thickBot="1" x14ac:dyDescent="0.3">
      <c r="A67" s="125" t="s">
        <v>214</v>
      </c>
      <c r="B67" s="114" t="s">
        <v>655</v>
      </c>
      <c r="C67" s="712" t="s">
        <v>215</v>
      </c>
      <c r="D67" s="713"/>
      <c r="E67" s="713"/>
      <c r="F67" s="319">
        <f t="shared" si="75"/>
        <v>0</v>
      </c>
      <c r="G67" s="509">
        <f t="shared" si="76"/>
        <v>0</v>
      </c>
      <c r="H67" s="509">
        <f t="shared" si="77"/>
        <v>0</v>
      </c>
      <c r="I67" s="319">
        <f t="shared" si="78"/>
        <v>0</v>
      </c>
      <c r="J67" s="424">
        <f t="shared" si="79"/>
        <v>0</v>
      </c>
      <c r="K67" s="424">
        <f t="shared" si="80"/>
        <v>0</v>
      </c>
      <c r="L67" s="424" t="e">
        <f>SUM(#REF!)</f>
        <v>#REF!</v>
      </c>
      <c r="M67" s="461">
        <f t="shared" si="25"/>
        <v>0</v>
      </c>
      <c r="N67" s="142"/>
      <c r="O67" s="158">
        <f t="shared" si="9"/>
        <v>0</v>
      </c>
      <c r="P67" s="92"/>
      <c r="Q67" s="93"/>
      <c r="R67" s="93"/>
      <c r="T67" s="168"/>
    </row>
    <row r="68" spans="1:20" s="18" customFormat="1" ht="15.75" hidden="1" thickBot="1" x14ac:dyDescent="0.3">
      <c r="A68" s="125" t="s">
        <v>216</v>
      </c>
      <c r="B68" s="90" t="s">
        <v>656</v>
      </c>
      <c r="C68" s="712" t="s">
        <v>217</v>
      </c>
      <c r="D68" s="713"/>
      <c r="E68" s="713"/>
      <c r="F68" s="319">
        <f t="shared" ref="F68:K68" si="81">F69+F70+F71</f>
        <v>0</v>
      </c>
      <c r="G68" s="509">
        <f t="shared" si="81"/>
        <v>0</v>
      </c>
      <c r="H68" s="509">
        <f t="shared" si="81"/>
        <v>0</v>
      </c>
      <c r="I68" s="319">
        <f t="shared" si="81"/>
        <v>0</v>
      </c>
      <c r="J68" s="424">
        <f t="shared" ref="J68" si="82">J69+J70+J71</f>
        <v>0</v>
      </c>
      <c r="K68" s="424">
        <f t="shared" si="81"/>
        <v>0</v>
      </c>
      <c r="L68" s="424" t="e">
        <f t="shared" ref="L68" si="83">L69+L70+L71</f>
        <v>#REF!</v>
      </c>
      <c r="M68" s="461">
        <f t="shared" si="25"/>
        <v>0</v>
      </c>
      <c r="N68" s="142">
        <f t="shared" ref="N68" si="84">N69+N70+N71</f>
        <v>0</v>
      </c>
      <c r="O68" s="158">
        <f t="shared" si="9"/>
        <v>0</v>
      </c>
      <c r="P68" s="92">
        <f t="shared" ref="P68:R68" si="85">P69+P70+P71</f>
        <v>0</v>
      </c>
      <c r="Q68" s="93">
        <f t="shared" si="85"/>
        <v>0</v>
      </c>
      <c r="R68" s="93">
        <f t="shared" si="85"/>
        <v>0</v>
      </c>
      <c r="T68" s="168"/>
    </row>
    <row r="69" spans="1:20" ht="15.75" hidden="1" thickBot="1" x14ac:dyDescent="0.3">
      <c r="B69" s="54"/>
      <c r="C69" s="2"/>
      <c r="D69" s="705" t="s">
        <v>343</v>
      </c>
      <c r="E69" s="705"/>
      <c r="F69" s="326">
        <f>SUM(R69:R69)</f>
        <v>0</v>
      </c>
      <c r="G69" s="516">
        <f>SUM(R69:R69)</f>
        <v>0</v>
      </c>
      <c r="H69" s="516">
        <f>SUM(R69:R69)</f>
        <v>0</v>
      </c>
      <c r="I69" s="326">
        <f>SUM(R69:R69)</f>
        <v>0</v>
      </c>
      <c r="J69" s="431">
        <f>SUM(Q69:R69)</f>
        <v>0</v>
      </c>
      <c r="K69" s="431">
        <f>SUM(R69:R69)</f>
        <v>0</v>
      </c>
      <c r="L69" s="431" t="e">
        <f>SUM(#REF!)</f>
        <v>#REF!</v>
      </c>
      <c r="M69" s="468">
        <f t="shared" si="25"/>
        <v>0</v>
      </c>
      <c r="N69" s="141"/>
      <c r="O69" s="159">
        <f t="shared" si="9"/>
        <v>0</v>
      </c>
      <c r="P69" s="73"/>
      <c r="Q69" s="1"/>
      <c r="R69" s="1"/>
      <c r="S69" s="21"/>
      <c r="T69" s="168"/>
    </row>
    <row r="70" spans="1:20" ht="15.75" hidden="1" thickBot="1" x14ac:dyDescent="0.3">
      <c r="B70" s="54"/>
      <c r="C70" s="2"/>
      <c r="D70" s="705" t="s">
        <v>344</v>
      </c>
      <c r="E70" s="705"/>
      <c r="F70" s="326">
        <f>SUM(R70:R70)</f>
        <v>0</v>
      </c>
      <c r="G70" s="516">
        <f>SUM(R70:R70)</f>
        <v>0</v>
      </c>
      <c r="H70" s="516">
        <f>SUM(R70:R70)</f>
        <v>0</v>
      </c>
      <c r="I70" s="326">
        <f>SUM(R70:R70)</f>
        <v>0</v>
      </c>
      <c r="J70" s="431">
        <f>SUM(Q70:R70)</f>
        <v>0</v>
      </c>
      <c r="K70" s="431">
        <f>SUM(R70:R70)</f>
        <v>0</v>
      </c>
      <c r="L70" s="431" t="e">
        <f>SUM(#REF!)</f>
        <v>#REF!</v>
      </c>
      <c r="M70" s="468">
        <f t="shared" si="25"/>
        <v>0</v>
      </c>
      <c r="N70" s="141"/>
      <c r="O70" s="159">
        <f t="shared" si="9"/>
        <v>0</v>
      </c>
      <c r="P70" s="73"/>
      <c r="Q70" s="1"/>
      <c r="R70" s="1"/>
      <c r="T70" s="168"/>
    </row>
    <row r="71" spans="1:20" ht="15.75" hidden="1" thickBot="1" x14ac:dyDescent="0.3">
      <c r="B71" s="54"/>
      <c r="C71" s="2"/>
      <c r="D71" s="705" t="s">
        <v>345</v>
      </c>
      <c r="E71" s="705"/>
      <c r="F71" s="326">
        <f>SUM(R71:R71)</f>
        <v>0</v>
      </c>
      <c r="G71" s="516">
        <f>SUM(R71:R71)</f>
        <v>0</v>
      </c>
      <c r="H71" s="516">
        <f>SUM(R71:R71)</f>
        <v>0</v>
      </c>
      <c r="I71" s="326">
        <f>SUM(R71:R71)</f>
        <v>0</v>
      </c>
      <c r="J71" s="431">
        <f>SUM(Q71:R71)</f>
        <v>0</v>
      </c>
      <c r="K71" s="431">
        <f>SUM(R71:R71)</f>
        <v>0</v>
      </c>
      <c r="L71" s="431" t="e">
        <f>SUM(#REF!)</f>
        <v>#REF!</v>
      </c>
      <c r="M71" s="468">
        <f t="shared" si="25"/>
        <v>0</v>
      </c>
      <c r="N71" s="141"/>
      <c r="O71" s="159">
        <f t="shared" si="9"/>
        <v>0</v>
      </c>
      <c r="P71" s="73"/>
      <c r="Q71" s="1"/>
      <c r="R71" s="1"/>
      <c r="T71" s="168"/>
    </row>
    <row r="72" spans="1:20" s="18" customFormat="1" ht="15.75" hidden="1" thickBot="1" x14ac:dyDescent="0.3">
      <c r="A72" s="125" t="s">
        <v>218</v>
      </c>
      <c r="B72" s="90" t="s">
        <v>657</v>
      </c>
      <c r="C72" s="712" t="s">
        <v>219</v>
      </c>
      <c r="D72" s="713"/>
      <c r="E72" s="713"/>
      <c r="F72" s="319">
        <f t="shared" ref="F72:K72" si="86">F73+F74+F75+F76</f>
        <v>0</v>
      </c>
      <c r="G72" s="509">
        <f t="shared" si="86"/>
        <v>0</v>
      </c>
      <c r="H72" s="509">
        <f t="shared" si="86"/>
        <v>0</v>
      </c>
      <c r="I72" s="319">
        <f t="shared" si="86"/>
        <v>0</v>
      </c>
      <c r="J72" s="424">
        <f t="shared" ref="J72" si="87">J73+J74+J75+J76</f>
        <v>0</v>
      </c>
      <c r="K72" s="424">
        <f t="shared" si="86"/>
        <v>0</v>
      </c>
      <c r="L72" s="424" t="e">
        <f t="shared" ref="L72" si="88">L73+L74+L75+L76</f>
        <v>#REF!</v>
      </c>
      <c r="M72" s="461">
        <f t="shared" si="25"/>
        <v>0</v>
      </c>
      <c r="N72" s="142">
        <f t="shared" ref="N72" si="89">N73+N74+N75+N76</f>
        <v>0</v>
      </c>
      <c r="O72" s="158">
        <f t="shared" ref="O72:O135" si="90">SUM(M72:N72)</f>
        <v>0</v>
      </c>
      <c r="P72" s="92">
        <f t="shared" ref="P72:R72" si="91">P73+P74+P75+P76</f>
        <v>0</v>
      </c>
      <c r="Q72" s="93">
        <f t="shared" si="91"/>
        <v>0</v>
      </c>
      <c r="R72" s="93">
        <f t="shared" si="91"/>
        <v>0</v>
      </c>
      <c r="T72" s="168"/>
    </row>
    <row r="73" spans="1:20" ht="15.75" hidden="1" thickBot="1" x14ac:dyDescent="0.3">
      <c r="B73" s="54"/>
      <c r="C73" s="2"/>
      <c r="D73" s="705" t="s">
        <v>835</v>
      </c>
      <c r="E73" s="705"/>
      <c r="F73" s="326">
        <f>SUM(R73:R73)</f>
        <v>0</v>
      </c>
      <c r="G73" s="516">
        <f>SUM(R73:R73)</f>
        <v>0</v>
      </c>
      <c r="H73" s="516">
        <f>SUM(R73:R73)</f>
        <v>0</v>
      </c>
      <c r="I73" s="326">
        <f>SUM(R73:R73)</f>
        <v>0</v>
      </c>
      <c r="J73" s="431">
        <f>SUM(Q73:R73)</f>
        <v>0</v>
      </c>
      <c r="K73" s="431">
        <f>SUM(R73:R73)</f>
        <v>0</v>
      </c>
      <c r="L73" s="431" t="e">
        <f>SUM(#REF!)</f>
        <v>#REF!</v>
      </c>
      <c r="M73" s="468">
        <f t="shared" si="25"/>
        <v>0</v>
      </c>
      <c r="N73" s="141"/>
      <c r="O73" s="159">
        <f t="shared" si="90"/>
        <v>0</v>
      </c>
      <c r="P73" s="73"/>
      <c r="Q73" s="1"/>
      <c r="R73" s="1"/>
      <c r="T73" s="168"/>
    </row>
    <row r="74" spans="1:20" ht="15.75" hidden="1" thickBot="1" x14ac:dyDescent="0.3">
      <c r="B74" s="54"/>
      <c r="C74" s="2"/>
      <c r="D74" s="705" t="s">
        <v>346</v>
      </c>
      <c r="E74" s="705"/>
      <c r="F74" s="326">
        <f>SUM(R74:R74)</f>
        <v>0</v>
      </c>
      <c r="G74" s="516">
        <f>SUM(R74:R74)</f>
        <v>0</v>
      </c>
      <c r="H74" s="516">
        <f>SUM(R74:R74)</f>
        <v>0</v>
      </c>
      <c r="I74" s="326">
        <f>SUM(R74:R74)</f>
        <v>0</v>
      </c>
      <c r="J74" s="431">
        <f>SUM(Q74:R74)</f>
        <v>0</v>
      </c>
      <c r="K74" s="431">
        <f>SUM(R74:R74)</f>
        <v>0</v>
      </c>
      <c r="L74" s="431" t="e">
        <f>SUM(#REF!)</f>
        <v>#REF!</v>
      </c>
      <c r="M74" s="468">
        <f t="shared" si="25"/>
        <v>0</v>
      </c>
      <c r="N74" s="141"/>
      <c r="O74" s="159">
        <f t="shared" si="90"/>
        <v>0</v>
      </c>
      <c r="P74" s="73"/>
      <c r="Q74" s="1"/>
      <c r="R74" s="1"/>
      <c r="T74" s="168"/>
    </row>
    <row r="75" spans="1:20" ht="15.75" hidden="1" thickBot="1" x14ac:dyDescent="0.3">
      <c r="B75" s="54"/>
      <c r="C75" s="2"/>
      <c r="D75" s="705" t="s">
        <v>836</v>
      </c>
      <c r="E75" s="705"/>
      <c r="F75" s="326">
        <f>SUM(R75:R75)</f>
        <v>0</v>
      </c>
      <c r="G75" s="516">
        <f>SUM(R75:R75)</f>
        <v>0</v>
      </c>
      <c r="H75" s="516">
        <f>SUM(R75:R75)</f>
        <v>0</v>
      </c>
      <c r="I75" s="326">
        <f>SUM(R75:R75)</f>
        <v>0</v>
      </c>
      <c r="J75" s="431">
        <f>SUM(Q75:R75)</f>
        <v>0</v>
      </c>
      <c r="K75" s="431">
        <f>SUM(R75:R75)</f>
        <v>0</v>
      </c>
      <c r="L75" s="431" t="e">
        <f>SUM(#REF!)</f>
        <v>#REF!</v>
      </c>
      <c r="M75" s="468">
        <f t="shared" si="25"/>
        <v>0</v>
      </c>
      <c r="N75" s="141"/>
      <c r="O75" s="159">
        <f t="shared" si="90"/>
        <v>0</v>
      </c>
      <c r="P75" s="73"/>
      <c r="Q75" s="1"/>
      <c r="R75" s="1"/>
      <c r="T75" s="168"/>
    </row>
    <row r="76" spans="1:20" ht="15.75" hidden="1" thickBot="1" x14ac:dyDescent="0.3">
      <c r="B76" s="54"/>
      <c r="C76" s="2"/>
      <c r="D76" s="705" t="s">
        <v>834</v>
      </c>
      <c r="E76" s="705"/>
      <c r="F76" s="326">
        <f>SUM(R76:R76)</f>
        <v>0</v>
      </c>
      <c r="G76" s="516">
        <f>SUM(R76:R76)</f>
        <v>0</v>
      </c>
      <c r="H76" s="516">
        <f>SUM(R76:R76)</f>
        <v>0</v>
      </c>
      <c r="I76" s="326">
        <f>SUM(R76:R76)</f>
        <v>0</v>
      </c>
      <c r="J76" s="431">
        <f>SUM(Q76:R76)</f>
        <v>0</v>
      </c>
      <c r="K76" s="431">
        <f>SUM(R76:R76)</f>
        <v>0</v>
      </c>
      <c r="L76" s="431" t="e">
        <f>SUM(#REF!)</f>
        <v>#REF!</v>
      </c>
      <c r="M76" s="468">
        <f t="shared" si="25"/>
        <v>0</v>
      </c>
      <c r="N76" s="141"/>
      <c r="O76" s="159">
        <f t="shared" si="90"/>
        <v>0</v>
      </c>
      <c r="P76" s="73"/>
      <c r="Q76" s="1"/>
      <c r="R76" s="1"/>
      <c r="T76" s="168"/>
    </row>
    <row r="77" spans="1:20" ht="15.75" thickBot="1" x14ac:dyDescent="0.3">
      <c r="B77" s="98" t="s">
        <v>220</v>
      </c>
      <c r="C77" s="708" t="s">
        <v>221</v>
      </c>
      <c r="D77" s="709"/>
      <c r="E77" s="709"/>
      <c r="F77" s="322">
        <f t="shared" ref="F77:K77" si="92">F78+F81+F85+F86+F97+F108+F119+F122+F134+F135+F136+F137+F148</f>
        <v>12926139</v>
      </c>
      <c r="G77" s="512">
        <f t="shared" si="92"/>
        <v>11768274</v>
      </c>
      <c r="H77" s="512">
        <f t="shared" si="92"/>
        <v>9680774</v>
      </c>
      <c r="I77" s="322">
        <f t="shared" si="92"/>
        <v>9680774</v>
      </c>
      <c r="J77" s="427" t="e">
        <f t="shared" ref="J77" si="93">J78+J81+J85+J86+J97+J108+J119+J122+J134+J135+J136+J137+J148</f>
        <v>#REF!</v>
      </c>
      <c r="K77" s="427" t="e">
        <f t="shared" si="92"/>
        <v>#REF!</v>
      </c>
      <c r="L77" s="427" t="e">
        <f t="shared" ref="L77" si="94">L78+L81+L85+L86+L97+L108+L119+L122+L134+L135+L136+L137+L148</f>
        <v>#REF!</v>
      </c>
      <c r="M77" s="464">
        <f t="shared" si="25"/>
        <v>0</v>
      </c>
      <c r="N77" s="144">
        <f t="shared" ref="N77" si="95">N78+N81+N85+N86+N97+N108+N119+N122+N134+N135+N136+N137+N148</f>
        <v>0</v>
      </c>
      <c r="O77" s="156">
        <f t="shared" si="90"/>
        <v>0</v>
      </c>
      <c r="P77" s="84">
        <f t="shared" ref="P77:R77" si="96">P78+P81+P85+P86+P97+P108+P119+P122+P134+P135+P136+P137+P148</f>
        <v>0</v>
      </c>
      <c r="Q77" s="85">
        <f t="shared" si="96"/>
        <v>0</v>
      </c>
      <c r="R77" s="85">
        <f t="shared" si="96"/>
        <v>0</v>
      </c>
      <c r="T77" s="168"/>
    </row>
    <row r="78" spans="1:20" s="41" customFormat="1" hidden="1" x14ac:dyDescent="0.25">
      <c r="A78" s="125" t="s">
        <v>222</v>
      </c>
      <c r="B78" s="123" t="s">
        <v>658</v>
      </c>
      <c r="C78" s="736" t="s">
        <v>223</v>
      </c>
      <c r="D78" s="737"/>
      <c r="E78" s="737"/>
      <c r="F78" s="327">
        <f t="shared" ref="F78:K78" si="97">F79+F80</f>
        <v>0</v>
      </c>
      <c r="G78" s="517">
        <f t="shared" si="97"/>
        <v>0</v>
      </c>
      <c r="H78" s="517">
        <f t="shared" si="97"/>
        <v>0</v>
      </c>
      <c r="I78" s="327">
        <f t="shared" si="97"/>
        <v>0</v>
      </c>
      <c r="J78" s="432">
        <f t="shared" ref="J78" si="98">J79+J80</f>
        <v>0</v>
      </c>
      <c r="K78" s="432">
        <f t="shared" si="97"/>
        <v>0</v>
      </c>
      <c r="L78" s="432" t="e">
        <f t="shared" ref="L78" si="99">L79+L80</f>
        <v>#REF!</v>
      </c>
      <c r="M78" s="469">
        <f t="shared" si="25"/>
        <v>0</v>
      </c>
      <c r="N78" s="149">
        <f t="shared" ref="N78" si="100">N79+N80</f>
        <v>0</v>
      </c>
      <c r="O78" s="161">
        <f t="shared" si="90"/>
        <v>0</v>
      </c>
      <c r="P78" s="163">
        <f t="shared" ref="P78:R78" si="101">P79+P80</f>
        <v>0</v>
      </c>
      <c r="Q78" s="131">
        <f t="shared" si="101"/>
        <v>0</v>
      </c>
      <c r="R78" s="131">
        <f t="shared" si="101"/>
        <v>0</v>
      </c>
      <c r="T78" s="168"/>
    </row>
    <row r="79" spans="1:20" hidden="1" x14ac:dyDescent="0.25">
      <c r="B79" s="54"/>
      <c r="C79" s="2"/>
      <c r="D79" s="705" t="s">
        <v>347</v>
      </c>
      <c r="E79" s="705"/>
      <c r="F79" s="326">
        <f>SUM(R79:R79)</f>
        <v>0</v>
      </c>
      <c r="G79" s="516">
        <f>SUM(R79:R79)</f>
        <v>0</v>
      </c>
      <c r="H79" s="516">
        <f>SUM(R79:R79)</f>
        <v>0</v>
      </c>
      <c r="I79" s="326">
        <f>SUM(R79:R79)</f>
        <v>0</v>
      </c>
      <c r="J79" s="431">
        <f>SUM(Q79:R79)</f>
        <v>0</v>
      </c>
      <c r="K79" s="431">
        <f>SUM(R79:R79)</f>
        <v>0</v>
      </c>
      <c r="L79" s="431" t="e">
        <f>SUM(#REF!)</f>
        <v>#REF!</v>
      </c>
      <c r="M79" s="468">
        <f t="shared" si="25"/>
        <v>0</v>
      </c>
      <c r="N79" s="141"/>
      <c r="O79" s="159">
        <f t="shared" si="90"/>
        <v>0</v>
      </c>
      <c r="P79" s="73"/>
      <c r="Q79" s="1"/>
      <c r="R79" s="1"/>
      <c r="T79" s="168"/>
    </row>
    <row r="80" spans="1:20" hidden="1" x14ac:dyDescent="0.25">
      <c r="B80" s="54"/>
      <c r="C80" s="2"/>
      <c r="D80" s="705" t="s">
        <v>348</v>
      </c>
      <c r="E80" s="705"/>
      <c r="F80" s="326">
        <f>SUM(R80:R80)</f>
        <v>0</v>
      </c>
      <c r="G80" s="516">
        <f>SUM(R80:R80)</f>
        <v>0</v>
      </c>
      <c r="H80" s="516">
        <f>SUM(R80:R80)</f>
        <v>0</v>
      </c>
      <c r="I80" s="326">
        <f>SUM(R80:R80)</f>
        <v>0</v>
      </c>
      <c r="J80" s="431">
        <f>SUM(Q80:R80)</f>
        <v>0</v>
      </c>
      <c r="K80" s="431">
        <f>SUM(R80:R80)</f>
        <v>0</v>
      </c>
      <c r="L80" s="431" t="e">
        <f>SUM(#REF!)</f>
        <v>#REF!</v>
      </c>
      <c r="M80" s="468">
        <f t="shared" si="25"/>
        <v>0</v>
      </c>
      <c r="N80" s="141"/>
      <c r="O80" s="159">
        <f t="shared" si="90"/>
        <v>0</v>
      </c>
      <c r="P80" s="73"/>
      <c r="Q80" s="1"/>
      <c r="R80" s="1"/>
      <c r="T80" s="168"/>
    </row>
    <row r="81" spans="1:20" hidden="1" x14ac:dyDescent="0.25">
      <c r="B81" s="123" t="s">
        <v>837</v>
      </c>
      <c r="C81" s="736" t="s">
        <v>838</v>
      </c>
      <c r="D81" s="737"/>
      <c r="E81" s="737"/>
      <c r="F81" s="327">
        <f t="shared" ref="F81:K81" si="102">F82+F83+F84</f>
        <v>0</v>
      </c>
      <c r="G81" s="517">
        <f t="shared" si="102"/>
        <v>0</v>
      </c>
      <c r="H81" s="517">
        <f t="shared" si="102"/>
        <v>0</v>
      </c>
      <c r="I81" s="327">
        <f t="shared" si="102"/>
        <v>0</v>
      </c>
      <c r="J81" s="432">
        <f t="shared" ref="J81" si="103">J82+J83+J84</f>
        <v>0</v>
      </c>
      <c r="K81" s="432">
        <f t="shared" si="102"/>
        <v>0</v>
      </c>
      <c r="L81" s="432" t="e">
        <f t="shared" ref="L81" si="104">L82+L83+L84</f>
        <v>#REF!</v>
      </c>
      <c r="M81" s="469">
        <f t="shared" si="25"/>
        <v>0</v>
      </c>
      <c r="N81" s="149">
        <f t="shared" ref="N81" si="105">N82+N83+N84</f>
        <v>0</v>
      </c>
      <c r="O81" s="161">
        <f t="shared" si="90"/>
        <v>0</v>
      </c>
      <c r="P81" s="163">
        <f t="shared" ref="P81:R81" si="106">P82+P83+P84</f>
        <v>0</v>
      </c>
      <c r="Q81" s="131">
        <f t="shared" si="106"/>
        <v>0</v>
      </c>
      <c r="R81" s="131">
        <f t="shared" si="106"/>
        <v>0</v>
      </c>
      <c r="T81" s="168"/>
    </row>
    <row r="82" spans="1:20" s="189" customFormat="1" hidden="1" x14ac:dyDescent="0.25">
      <c r="A82" s="125" t="s">
        <v>868</v>
      </c>
      <c r="B82" s="169" t="s">
        <v>869</v>
      </c>
      <c r="C82" s="182"/>
      <c r="D82" s="216" t="s">
        <v>954</v>
      </c>
      <c r="E82" s="234"/>
      <c r="F82" s="318">
        <f>SUM(R82:R82)</f>
        <v>0</v>
      </c>
      <c r="G82" s="508">
        <f>SUM(R82:R82)</f>
        <v>0</v>
      </c>
      <c r="H82" s="508">
        <f>SUM(R82:R82)</f>
        <v>0</v>
      </c>
      <c r="I82" s="318">
        <f>SUM(R82:R82)</f>
        <v>0</v>
      </c>
      <c r="J82" s="423">
        <f>SUM(Q82:R82)</f>
        <v>0</v>
      </c>
      <c r="K82" s="423">
        <f>SUM(R82:R82)</f>
        <v>0</v>
      </c>
      <c r="L82" s="423" t="e">
        <f>SUM(#REF!)</f>
        <v>#REF!</v>
      </c>
      <c r="M82" s="460">
        <f t="shared" si="25"/>
        <v>0</v>
      </c>
      <c r="N82" s="170"/>
      <c r="O82" s="171">
        <f t="shared" si="90"/>
        <v>0</v>
      </c>
      <c r="P82" s="179"/>
      <c r="Q82" s="173"/>
      <c r="R82" s="173"/>
      <c r="T82" s="168"/>
    </row>
    <row r="83" spans="1:20" s="189" customFormat="1" hidden="1" x14ac:dyDescent="0.25">
      <c r="A83" s="125" t="s">
        <v>224</v>
      </c>
      <c r="B83" s="169" t="s">
        <v>659</v>
      </c>
      <c r="C83" s="182"/>
      <c r="D83" s="216" t="s">
        <v>225</v>
      </c>
      <c r="E83" s="234"/>
      <c r="F83" s="318">
        <f>SUM(R83:R83)</f>
        <v>0</v>
      </c>
      <c r="G83" s="508">
        <f>SUM(R83:R83)</f>
        <v>0</v>
      </c>
      <c r="H83" s="508">
        <f>SUM(R83:R83)</f>
        <v>0</v>
      </c>
      <c r="I83" s="318">
        <f>SUM(R83:R83)</f>
        <v>0</v>
      </c>
      <c r="J83" s="423">
        <f>SUM(Q83:R83)</f>
        <v>0</v>
      </c>
      <c r="K83" s="423">
        <f>SUM(R83:R83)</f>
        <v>0</v>
      </c>
      <c r="L83" s="423" t="e">
        <f>SUM(#REF!)</f>
        <v>#REF!</v>
      </c>
      <c r="M83" s="460">
        <f t="shared" si="25"/>
        <v>0</v>
      </c>
      <c r="N83" s="170"/>
      <c r="O83" s="171">
        <f t="shared" si="90"/>
        <v>0</v>
      </c>
      <c r="P83" s="179"/>
      <c r="Q83" s="173"/>
      <c r="R83" s="173"/>
      <c r="T83" s="168"/>
    </row>
    <row r="84" spans="1:20" s="189" customFormat="1" hidden="1" x14ac:dyDescent="0.25">
      <c r="A84" s="125" t="s">
        <v>226</v>
      </c>
      <c r="B84" s="169" t="s">
        <v>660</v>
      </c>
      <c r="C84" s="182"/>
      <c r="D84" s="216" t="s">
        <v>227</v>
      </c>
      <c r="E84" s="234"/>
      <c r="F84" s="318">
        <f>SUM(R84:R84)</f>
        <v>0</v>
      </c>
      <c r="G84" s="508">
        <f>SUM(R84:R84)</f>
        <v>0</v>
      </c>
      <c r="H84" s="508">
        <f>SUM(R84:R84)</f>
        <v>0</v>
      </c>
      <c r="I84" s="318">
        <f>SUM(R84:R84)</f>
        <v>0</v>
      </c>
      <c r="J84" s="423">
        <f>SUM(Q84:R84)</f>
        <v>0</v>
      </c>
      <c r="K84" s="423">
        <f>SUM(R84:R84)</f>
        <v>0</v>
      </c>
      <c r="L84" s="423" t="e">
        <f>SUM(#REF!)</f>
        <v>#REF!</v>
      </c>
      <c r="M84" s="460">
        <f t="shared" si="25"/>
        <v>0</v>
      </c>
      <c r="N84" s="170"/>
      <c r="O84" s="171">
        <f t="shared" si="90"/>
        <v>0</v>
      </c>
      <c r="P84" s="179"/>
      <c r="Q84" s="173"/>
      <c r="R84" s="173"/>
      <c r="T84" s="168"/>
    </row>
    <row r="85" spans="1:20" s="41" customFormat="1" ht="27.75" hidden="1" customHeight="1" x14ac:dyDescent="0.25">
      <c r="A85" s="125" t="s">
        <v>228</v>
      </c>
      <c r="B85" s="106" t="s">
        <v>661</v>
      </c>
      <c r="C85" s="792" t="s">
        <v>353</v>
      </c>
      <c r="D85" s="793"/>
      <c r="E85" s="793"/>
      <c r="F85" s="328">
        <f>SUM(R85:R85)</f>
        <v>0</v>
      </c>
      <c r="G85" s="518">
        <f>SUM(R85:R85)</f>
        <v>0</v>
      </c>
      <c r="H85" s="518">
        <f>SUM(R85:R85)</f>
        <v>0</v>
      </c>
      <c r="I85" s="328">
        <f>SUM(R85:R85)</f>
        <v>0</v>
      </c>
      <c r="J85" s="433">
        <f>SUM(Q85:R85)</f>
        <v>0</v>
      </c>
      <c r="K85" s="433">
        <f>SUM(R85:R85)</f>
        <v>0</v>
      </c>
      <c r="L85" s="433" t="e">
        <f>SUM(#REF!)</f>
        <v>#REF!</v>
      </c>
      <c r="M85" s="470">
        <f t="shared" si="25"/>
        <v>0</v>
      </c>
      <c r="N85" s="150"/>
      <c r="O85" s="162">
        <f t="shared" si="90"/>
        <v>0</v>
      </c>
      <c r="P85" s="108"/>
      <c r="Q85" s="109"/>
      <c r="R85" s="109"/>
      <c r="T85" s="168"/>
    </row>
    <row r="86" spans="1:20" s="41" customFormat="1" hidden="1" x14ac:dyDescent="0.25">
      <c r="A86" s="125" t="s">
        <v>229</v>
      </c>
      <c r="B86" s="106" t="s">
        <v>662</v>
      </c>
      <c r="C86" s="792" t="s">
        <v>804</v>
      </c>
      <c r="D86" s="793"/>
      <c r="E86" s="793"/>
      <c r="F86" s="328">
        <f t="shared" ref="F86:K86" si="107">F87+F88+F89+F90+F91+F92+F93+F94+F95+F96</f>
        <v>0</v>
      </c>
      <c r="G86" s="518">
        <f t="shared" si="107"/>
        <v>0</v>
      </c>
      <c r="H86" s="518">
        <f t="shared" si="107"/>
        <v>0</v>
      </c>
      <c r="I86" s="328">
        <f t="shared" si="107"/>
        <v>0</v>
      </c>
      <c r="J86" s="433">
        <f t="shared" ref="J86" si="108">J87+J88+J89+J90+J91+J92+J93+J94+J95+J96</f>
        <v>0</v>
      </c>
      <c r="K86" s="433">
        <f t="shared" si="107"/>
        <v>0</v>
      </c>
      <c r="L86" s="433" t="e">
        <f t="shared" ref="L86" si="109">L87+L88+L89+L90+L91+L92+L93+L94+L95+L96</f>
        <v>#REF!</v>
      </c>
      <c r="M86" s="470">
        <f t="shared" si="25"/>
        <v>0</v>
      </c>
      <c r="N86" s="150">
        <f t="shared" ref="N86" si="110">N87+N88+N89+N90+N91+N92+N93+N94+N95+N96</f>
        <v>0</v>
      </c>
      <c r="O86" s="162">
        <f t="shared" si="90"/>
        <v>0</v>
      </c>
      <c r="P86" s="108">
        <f t="shared" ref="P86:R86" si="111">P87+P88+P89+P90+P91+P92+P93+P94+P95+P96</f>
        <v>0</v>
      </c>
      <c r="Q86" s="109">
        <f t="shared" si="111"/>
        <v>0</v>
      </c>
      <c r="R86" s="109">
        <f t="shared" si="111"/>
        <v>0</v>
      </c>
      <c r="T86" s="168"/>
    </row>
    <row r="87" spans="1:20" hidden="1" x14ac:dyDescent="0.25">
      <c r="B87" s="54"/>
      <c r="C87" s="2"/>
      <c r="D87" s="705" t="s">
        <v>370</v>
      </c>
      <c r="E87" s="705"/>
      <c r="F87" s="326">
        <f t="shared" ref="F87:F96" si="112">SUM(R87:R87)</f>
        <v>0</v>
      </c>
      <c r="G87" s="516">
        <f t="shared" ref="G87:G96" si="113">SUM(R87:R87)</f>
        <v>0</v>
      </c>
      <c r="H87" s="516">
        <f t="shared" ref="H87:H96" si="114">SUM(R87:R87)</f>
        <v>0</v>
      </c>
      <c r="I87" s="326">
        <f t="shared" ref="I87:I96" si="115">SUM(R87:R87)</f>
        <v>0</v>
      </c>
      <c r="J87" s="431">
        <f t="shared" ref="J87:J96" si="116">SUM(Q87:R87)</f>
        <v>0</v>
      </c>
      <c r="K87" s="431">
        <f t="shared" ref="K87:K96" si="117">SUM(R87:R87)</f>
        <v>0</v>
      </c>
      <c r="L87" s="431" t="e">
        <f>SUM(#REF!)</f>
        <v>#REF!</v>
      </c>
      <c r="M87" s="468">
        <f t="shared" si="25"/>
        <v>0</v>
      </c>
      <c r="N87" s="141"/>
      <c r="O87" s="159">
        <f t="shared" si="90"/>
        <v>0</v>
      </c>
      <c r="P87" s="73"/>
      <c r="Q87" s="1"/>
      <c r="R87" s="1"/>
      <c r="T87" s="168"/>
    </row>
    <row r="88" spans="1:20" hidden="1" x14ac:dyDescent="0.25">
      <c r="B88" s="54"/>
      <c r="C88" s="2"/>
      <c r="D88" s="705" t="s">
        <v>506</v>
      </c>
      <c r="E88" s="705"/>
      <c r="F88" s="326">
        <f t="shared" si="112"/>
        <v>0</v>
      </c>
      <c r="G88" s="516">
        <f t="shared" si="113"/>
        <v>0</v>
      </c>
      <c r="H88" s="516">
        <f t="shared" si="114"/>
        <v>0</v>
      </c>
      <c r="I88" s="326">
        <f t="shared" si="115"/>
        <v>0</v>
      </c>
      <c r="J88" s="431">
        <f t="shared" si="116"/>
        <v>0</v>
      </c>
      <c r="K88" s="431">
        <f t="shared" si="117"/>
        <v>0</v>
      </c>
      <c r="L88" s="431" t="e">
        <f>SUM(#REF!)</f>
        <v>#REF!</v>
      </c>
      <c r="M88" s="468">
        <f t="shared" ref="M88:M151" si="118">P88+Q88+R88</f>
        <v>0</v>
      </c>
      <c r="N88" s="141"/>
      <c r="O88" s="159">
        <f t="shared" si="90"/>
        <v>0</v>
      </c>
      <c r="P88" s="73"/>
      <c r="Q88" s="1"/>
      <c r="R88" s="1"/>
      <c r="T88" s="168"/>
    </row>
    <row r="89" spans="1:20" hidden="1" x14ac:dyDescent="0.25">
      <c r="B89" s="54"/>
      <c r="C89" s="2"/>
      <c r="D89" s="705" t="s">
        <v>507</v>
      </c>
      <c r="E89" s="705"/>
      <c r="F89" s="326">
        <f t="shared" si="112"/>
        <v>0</v>
      </c>
      <c r="G89" s="516">
        <f t="shared" si="113"/>
        <v>0</v>
      </c>
      <c r="H89" s="516">
        <f t="shared" si="114"/>
        <v>0</v>
      </c>
      <c r="I89" s="326">
        <f t="shared" si="115"/>
        <v>0</v>
      </c>
      <c r="J89" s="431">
        <f t="shared" si="116"/>
        <v>0</v>
      </c>
      <c r="K89" s="431">
        <f t="shared" si="117"/>
        <v>0</v>
      </c>
      <c r="L89" s="431" t="e">
        <f>SUM(#REF!)</f>
        <v>#REF!</v>
      </c>
      <c r="M89" s="468">
        <f t="shared" si="118"/>
        <v>0</v>
      </c>
      <c r="N89" s="141"/>
      <c r="O89" s="159">
        <f t="shared" si="90"/>
        <v>0</v>
      </c>
      <c r="P89" s="73"/>
      <c r="Q89" s="1"/>
      <c r="R89" s="1"/>
      <c r="T89" s="168"/>
    </row>
    <row r="90" spans="1:20" hidden="1" x14ac:dyDescent="0.25">
      <c r="B90" s="54"/>
      <c r="C90" s="2"/>
      <c r="D90" s="705" t="s">
        <v>508</v>
      </c>
      <c r="E90" s="705"/>
      <c r="F90" s="326">
        <f t="shared" si="112"/>
        <v>0</v>
      </c>
      <c r="G90" s="516">
        <f t="shared" si="113"/>
        <v>0</v>
      </c>
      <c r="H90" s="516">
        <f t="shared" si="114"/>
        <v>0</v>
      </c>
      <c r="I90" s="326">
        <f t="shared" si="115"/>
        <v>0</v>
      </c>
      <c r="J90" s="431">
        <f t="shared" si="116"/>
        <v>0</v>
      </c>
      <c r="K90" s="431">
        <f t="shared" si="117"/>
        <v>0</v>
      </c>
      <c r="L90" s="431" t="e">
        <f>SUM(#REF!)</f>
        <v>#REF!</v>
      </c>
      <c r="M90" s="468">
        <f t="shared" si="118"/>
        <v>0</v>
      </c>
      <c r="N90" s="141"/>
      <c r="O90" s="159">
        <f t="shared" si="90"/>
        <v>0</v>
      </c>
      <c r="P90" s="73"/>
      <c r="Q90" s="1"/>
      <c r="R90" s="1"/>
      <c r="T90" s="168"/>
    </row>
    <row r="91" spans="1:20" hidden="1" x14ac:dyDescent="0.25">
      <c r="B91" s="54"/>
      <c r="C91" s="2"/>
      <c r="D91" s="705" t="s">
        <v>509</v>
      </c>
      <c r="E91" s="705"/>
      <c r="F91" s="326">
        <f t="shared" si="112"/>
        <v>0</v>
      </c>
      <c r="G91" s="516">
        <f t="shared" si="113"/>
        <v>0</v>
      </c>
      <c r="H91" s="516">
        <f t="shared" si="114"/>
        <v>0</v>
      </c>
      <c r="I91" s="326">
        <f t="shared" si="115"/>
        <v>0</v>
      </c>
      <c r="J91" s="431">
        <f t="shared" si="116"/>
        <v>0</v>
      </c>
      <c r="K91" s="431">
        <f t="shared" si="117"/>
        <v>0</v>
      </c>
      <c r="L91" s="431" t="e">
        <f>SUM(#REF!)</f>
        <v>#REF!</v>
      </c>
      <c r="M91" s="468">
        <f t="shared" si="118"/>
        <v>0</v>
      </c>
      <c r="N91" s="141"/>
      <c r="O91" s="159">
        <f t="shared" si="90"/>
        <v>0</v>
      </c>
      <c r="P91" s="73"/>
      <c r="Q91" s="1"/>
      <c r="R91" s="1"/>
      <c r="T91" s="168"/>
    </row>
    <row r="92" spans="1:20" hidden="1" x14ac:dyDescent="0.25">
      <c r="B92" s="54"/>
      <c r="C92" s="2"/>
      <c r="D92" s="705" t="s">
        <v>510</v>
      </c>
      <c r="E92" s="705"/>
      <c r="F92" s="326">
        <f t="shared" si="112"/>
        <v>0</v>
      </c>
      <c r="G92" s="516">
        <f t="shared" si="113"/>
        <v>0</v>
      </c>
      <c r="H92" s="516">
        <f t="shared" si="114"/>
        <v>0</v>
      </c>
      <c r="I92" s="326">
        <f t="shared" si="115"/>
        <v>0</v>
      </c>
      <c r="J92" s="431">
        <f t="shared" si="116"/>
        <v>0</v>
      </c>
      <c r="K92" s="431">
        <f t="shared" si="117"/>
        <v>0</v>
      </c>
      <c r="L92" s="431" t="e">
        <f>SUM(#REF!)</f>
        <v>#REF!</v>
      </c>
      <c r="M92" s="468">
        <f t="shared" si="118"/>
        <v>0</v>
      </c>
      <c r="N92" s="141"/>
      <c r="O92" s="159">
        <f t="shared" si="90"/>
        <v>0</v>
      </c>
      <c r="P92" s="73"/>
      <c r="Q92" s="1"/>
      <c r="R92" s="1"/>
      <c r="T92" s="168"/>
    </row>
    <row r="93" spans="1:20" ht="25.5" hidden="1" customHeight="1" x14ac:dyDescent="0.25">
      <c r="B93" s="54"/>
      <c r="C93" s="2"/>
      <c r="D93" s="706" t="s">
        <v>511</v>
      </c>
      <c r="E93" s="706"/>
      <c r="F93" s="329">
        <f t="shared" si="112"/>
        <v>0</v>
      </c>
      <c r="G93" s="519">
        <f t="shared" si="113"/>
        <v>0</v>
      </c>
      <c r="H93" s="519">
        <f t="shared" si="114"/>
        <v>0</v>
      </c>
      <c r="I93" s="329">
        <f t="shared" si="115"/>
        <v>0</v>
      </c>
      <c r="J93" s="434">
        <f t="shared" si="116"/>
        <v>0</v>
      </c>
      <c r="K93" s="434">
        <f t="shared" si="117"/>
        <v>0</v>
      </c>
      <c r="L93" s="434" t="e">
        <f>SUM(#REF!)</f>
        <v>#REF!</v>
      </c>
      <c r="M93" s="471">
        <f t="shared" si="118"/>
        <v>0</v>
      </c>
      <c r="N93" s="151"/>
      <c r="O93" s="159">
        <f t="shared" si="90"/>
        <v>0</v>
      </c>
      <c r="P93" s="73"/>
      <c r="Q93" s="1"/>
      <c r="R93" s="1"/>
      <c r="T93" s="168"/>
    </row>
    <row r="94" spans="1:20" hidden="1" x14ac:dyDescent="0.25">
      <c r="B94" s="54"/>
      <c r="C94" s="2"/>
      <c r="D94" s="705" t="s">
        <v>805</v>
      </c>
      <c r="E94" s="705"/>
      <c r="F94" s="326">
        <f t="shared" si="112"/>
        <v>0</v>
      </c>
      <c r="G94" s="516">
        <f t="shared" si="113"/>
        <v>0</v>
      </c>
      <c r="H94" s="516">
        <f t="shared" si="114"/>
        <v>0</v>
      </c>
      <c r="I94" s="326">
        <f t="shared" si="115"/>
        <v>0</v>
      </c>
      <c r="J94" s="431">
        <f t="shared" si="116"/>
        <v>0</v>
      </c>
      <c r="K94" s="431">
        <f t="shared" si="117"/>
        <v>0</v>
      </c>
      <c r="L94" s="431" t="e">
        <f>SUM(#REF!)</f>
        <v>#REF!</v>
      </c>
      <c r="M94" s="468">
        <f t="shared" si="118"/>
        <v>0</v>
      </c>
      <c r="N94" s="141"/>
      <c r="O94" s="159">
        <f t="shared" si="90"/>
        <v>0</v>
      </c>
      <c r="P94" s="73"/>
      <c r="Q94" s="1"/>
      <c r="R94" s="1"/>
      <c r="T94" s="168"/>
    </row>
    <row r="95" spans="1:20" ht="25.5" hidden="1" customHeight="1" x14ac:dyDescent="0.25">
      <c r="B95" s="54"/>
      <c r="C95" s="2"/>
      <c r="D95" s="706" t="s">
        <v>512</v>
      </c>
      <c r="E95" s="706"/>
      <c r="F95" s="329">
        <f t="shared" si="112"/>
        <v>0</v>
      </c>
      <c r="G95" s="519">
        <f t="shared" si="113"/>
        <v>0</v>
      </c>
      <c r="H95" s="519">
        <f t="shared" si="114"/>
        <v>0</v>
      </c>
      <c r="I95" s="329">
        <f t="shared" si="115"/>
        <v>0</v>
      </c>
      <c r="J95" s="434">
        <f t="shared" si="116"/>
        <v>0</v>
      </c>
      <c r="K95" s="434">
        <f t="shared" si="117"/>
        <v>0</v>
      </c>
      <c r="L95" s="434" t="e">
        <f>SUM(#REF!)</f>
        <v>#REF!</v>
      </c>
      <c r="M95" s="471">
        <f t="shared" si="118"/>
        <v>0</v>
      </c>
      <c r="N95" s="151"/>
      <c r="O95" s="159">
        <f t="shared" si="90"/>
        <v>0</v>
      </c>
      <c r="P95" s="73"/>
      <c r="Q95" s="1"/>
      <c r="R95" s="1"/>
      <c r="T95" s="168"/>
    </row>
    <row r="96" spans="1:20" ht="25.5" hidden="1" customHeight="1" x14ac:dyDescent="0.25">
      <c r="B96" s="54"/>
      <c r="C96" s="2"/>
      <c r="D96" s="706" t="s">
        <v>513</v>
      </c>
      <c r="E96" s="706"/>
      <c r="F96" s="329">
        <f t="shared" si="112"/>
        <v>0</v>
      </c>
      <c r="G96" s="519">
        <f t="shared" si="113"/>
        <v>0</v>
      </c>
      <c r="H96" s="519">
        <f t="shared" si="114"/>
        <v>0</v>
      </c>
      <c r="I96" s="329">
        <f t="shared" si="115"/>
        <v>0</v>
      </c>
      <c r="J96" s="434">
        <f t="shared" si="116"/>
        <v>0</v>
      </c>
      <c r="K96" s="434">
        <f t="shared" si="117"/>
        <v>0</v>
      </c>
      <c r="L96" s="434" t="e">
        <f>SUM(#REF!)</f>
        <v>#REF!</v>
      </c>
      <c r="M96" s="471">
        <f t="shared" si="118"/>
        <v>0</v>
      </c>
      <c r="N96" s="151"/>
      <c r="O96" s="159">
        <f t="shared" si="90"/>
        <v>0</v>
      </c>
      <c r="P96" s="73"/>
      <c r="Q96" s="1"/>
      <c r="R96" s="1"/>
      <c r="T96" s="168"/>
    </row>
    <row r="97" spans="1:20" s="41" customFormat="1" ht="15" hidden="1" customHeight="1" x14ac:dyDescent="0.25">
      <c r="A97" s="125" t="s">
        <v>230</v>
      </c>
      <c r="B97" s="106" t="s">
        <v>663</v>
      </c>
      <c r="C97" s="792" t="s">
        <v>806</v>
      </c>
      <c r="D97" s="793"/>
      <c r="E97" s="793"/>
      <c r="F97" s="328">
        <f t="shared" ref="F97:K97" si="119">F98+F99+F100+F101+F102+F103+F104+F105+F106+F107</f>
        <v>0</v>
      </c>
      <c r="G97" s="518">
        <f t="shared" si="119"/>
        <v>0</v>
      </c>
      <c r="H97" s="518">
        <f t="shared" si="119"/>
        <v>0</v>
      </c>
      <c r="I97" s="328">
        <f t="shared" si="119"/>
        <v>0</v>
      </c>
      <c r="J97" s="433">
        <f t="shared" ref="J97" si="120">J98+J99+J100+J101+J102+J103+J104+J105+J106+J107</f>
        <v>0</v>
      </c>
      <c r="K97" s="433">
        <f t="shared" si="119"/>
        <v>0</v>
      </c>
      <c r="L97" s="433" t="e">
        <f t="shared" ref="L97" si="121">L98+L99+L100+L101+L102+L103+L104+L105+L106+L107</f>
        <v>#REF!</v>
      </c>
      <c r="M97" s="470">
        <f t="shared" si="118"/>
        <v>0</v>
      </c>
      <c r="N97" s="150">
        <f t="shared" ref="N97" si="122">N98+N99+N100+N101+N102+N103+N104+N105+N106+N107</f>
        <v>0</v>
      </c>
      <c r="O97" s="162">
        <f t="shared" si="90"/>
        <v>0</v>
      </c>
      <c r="P97" s="108">
        <f t="shared" ref="P97:R97" si="123">P98+P99+P100+P101+P102+P103+P104+P105+P106+P107</f>
        <v>0</v>
      </c>
      <c r="Q97" s="109">
        <f t="shared" si="123"/>
        <v>0</v>
      </c>
      <c r="R97" s="109">
        <f t="shared" si="123"/>
        <v>0</v>
      </c>
      <c r="T97" s="168"/>
    </row>
    <row r="98" spans="1:20" hidden="1" x14ac:dyDescent="0.25">
      <c r="B98" s="54"/>
      <c r="C98" s="2"/>
      <c r="D98" s="705" t="s">
        <v>369</v>
      </c>
      <c r="E98" s="705"/>
      <c r="F98" s="326">
        <f t="shared" ref="F98:F107" si="124">SUM(R98:R98)</f>
        <v>0</v>
      </c>
      <c r="G98" s="516">
        <f t="shared" ref="G98:G107" si="125">SUM(R98:R98)</f>
        <v>0</v>
      </c>
      <c r="H98" s="516">
        <f t="shared" ref="H98:H107" si="126">SUM(R98:R98)</f>
        <v>0</v>
      </c>
      <c r="I98" s="326">
        <f t="shared" ref="I98:I107" si="127">SUM(R98:R98)</f>
        <v>0</v>
      </c>
      <c r="J98" s="431">
        <f t="shared" ref="J98:J107" si="128">SUM(Q98:R98)</f>
        <v>0</v>
      </c>
      <c r="K98" s="431">
        <f t="shared" ref="K98:K107" si="129">SUM(R98:R98)</f>
        <v>0</v>
      </c>
      <c r="L98" s="431" t="e">
        <f>SUM(#REF!)</f>
        <v>#REF!</v>
      </c>
      <c r="M98" s="468">
        <f t="shared" si="118"/>
        <v>0</v>
      </c>
      <c r="N98" s="141"/>
      <c r="O98" s="159">
        <f t="shared" si="90"/>
        <v>0</v>
      </c>
      <c r="P98" s="73"/>
      <c r="Q98" s="1"/>
      <c r="R98" s="1"/>
      <c r="T98" s="168"/>
    </row>
    <row r="99" spans="1:20" hidden="1" x14ac:dyDescent="0.25">
      <c r="B99" s="54"/>
      <c r="C99" s="2"/>
      <c r="D99" s="705" t="s">
        <v>514</v>
      </c>
      <c r="E99" s="705"/>
      <c r="F99" s="326">
        <f t="shared" si="124"/>
        <v>0</v>
      </c>
      <c r="G99" s="516">
        <f t="shared" si="125"/>
        <v>0</v>
      </c>
      <c r="H99" s="516">
        <f t="shared" si="126"/>
        <v>0</v>
      </c>
      <c r="I99" s="326">
        <f t="shared" si="127"/>
        <v>0</v>
      </c>
      <c r="J99" s="431">
        <f t="shared" si="128"/>
        <v>0</v>
      </c>
      <c r="K99" s="431">
        <f t="shared" si="129"/>
        <v>0</v>
      </c>
      <c r="L99" s="431" t="e">
        <f>SUM(#REF!)</f>
        <v>#REF!</v>
      </c>
      <c r="M99" s="468">
        <f t="shared" si="118"/>
        <v>0</v>
      </c>
      <c r="N99" s="141"/>
      <c r="O99" s="159">
        <f t="shared" si="90"/>
        <v>0</v>
      </c>
      <c r="P99" s="73"/>
      <c r="Q99" s="1"/>
      <c r="R99" s="1"/>
      <c r="T99" s="168"/>
    </row>
    <row r="100" spans="1:20" hidden="1" x14ac:dyDescent="0.25">
      <c r="B100" s="54"/>
      <c r="C100" s="2"/>
      <c r="D100" s="705" t="s">
        <v>516</v>
      </c>
      <c r="E100" s="705"/>
      <c r="F100" s="326">
        <f t="shared" si="124"/>
        <v>0</v>
      </c>
      <c r="G100" s="516">
        <f t="shared" si="125"/>
        <v>0</v>
      </c>
      <c r="H100" s="516">
        <f t="shared" si="126"/>
        <v>0</v>
      </c>
      <c r="I100" s="326">
        <f t="shared" si="127"/>
        <v>0</v>
      </c>
      <c r="J100" s="431">
        <f t="shared" si="128"/>
        <v>0</v>
      </c>
      <c r="K100" s="431">
        <f t="shared" si="129"/>
        <v>0</v>
      </c>
      <c r="L100" s="431" t="e">
        <f>SUM(#REF!)</f>
        <v>#REF!</v>
      </c>
      <c r="M100" s="468">
        <f t="shared" si="118"/>
        <v>0</v>
      </c>
      <c r="N100" s="141"/>
      <c r="O100" s="159">
        <f t="shared" si="90"/>
        <v>0</v>
      </c>
      <c r="P100" s="73"/>
      <c r="Q100" s="1"/>
      <c r="R100" s="1"/>
      <c r="T100" s="168"/>
    </row>
    <row r="101" spans="1:20" hidden="1" x14ac:dyDescent="0.25">
      <c r="B101" s="54"/>
      <c r="C101" s="2"/>
      <c r="D101" s="705" t="s">
        <v>808</v>
      </c>
      <c r="E101" s="705"/>
      <c r="F101" s="326">
        <f t="shared" si="124"/>
        <v>0</v>
      </c>
      <c r="G101" s="516">
        <f t="shared" si="125"/>
        <v>0</v>
      </c>
      <c r="H101" s="516">
        <f t="shared" si="126"/>
        <v>0</v>
      </c>
      <c r="I101" s="326">
        <f t="shared" si="127"/>
        <v>0</v>
      </c>
      <c r="J101" s="431">
        <f t="shared" si="128"/>
        <v>0</v>
      </c>
      <c r="K101" s="431">
        <f t="shared" si="129"/>
        <v>0</v>
      </c>
      <c r="L101" s="431" t="e">
        <f>SUM(#REF!)</f>
        <v>#REF!</v>
      </c>
      <c r="M101" s="468">
        <f t="shared" si="118"/>
        <v>0</v>
      </c>
      <c r="N101" s="141"/>
      <c r="O101" s="159">
        <f t="shared" si="90"/>
        <v>0</v>
      </c>
      <c r="P101" s="73"/>
      <c r="Q101" s="1"/>
      <c r="R101" s="1"/>
      <c r="T101" s="168"/>
    </row>
    <row r="102" spans="1:20" hidden="1" x14ac:dyDescent="0.25">
      <c r="B102" s="54"/>
      <c r="C102" s="2"/>
      <c r="D102" s="705" t="s">
        <v>521</v>
      </c>
      <c r="E102" s="705"/>
      <c r="F102" s="326">
        <f t="shared" si="124"/>
        <v>0</v>
      </c>
      <c r="G102" s="516">
        <f t="shared" si="125"/>
        <v>0</v>
      </c>
      <c r="H102" s="516">
        <f t="shared" si="126"/>
        <v>0</v>
      </c>
      <c r="I102" s="326">
        <f t="shared" si="127"/>
        <v>0</v>
      </c>
      <c r="J102" s="431">
        <f t="shared" si="128"/>
        <v>0</v>
      </c>
      <c r="K102" s="431">
        <f t="shared" si="129"/>
        <v>0</v>
      </c>
      <c r="L102" s="431" t="e">
        <f>SUM(#REF!)</f>
        <v>#REF!</v>
      </c>
      <c r="M102" s="468">
        <f t="shared" si="118"/>
        <v>0</v>
      </c>
      <c r="N102" s="141"/>
      <c r="O102" s="159">
        <f t="shared" si="90"/>
        <v>0</v>
      </c>
      <c r="P102" s="73"/>
      <c r="Q102" s="1"/>
      <c r="R102" s="1"/>
      <c r="T102" s="168"/>
    </row>
    <row r="103" spans="1:20" hidden="1" x14ac:dyDescent="0.25">
      <c r="B103" s="54"/>
      <c r="C103" s="2"/>
      <c r="D103" s="705" t="s">
        <v>519</v>
      </c>
      <c r="E103" s="705"/>
      <c r="F103" s="326">
        <f t="shared" si="124"/>
        <v>0</v>
      </c>
      <c r="G103" s="516">
        <f t="shared" si="125"/>
        <v>0</v>
      </c>
      <c r="H103" s="516">
        <f t="shared" si="126"/>
        <v>0</v>
      </c>
      <c r="I103" s="326">
        <f t="shared" si="127"/>
        <v>0</v>
      </c>
      <c r="J103" s="431">
        <f t="shared" si="128"/>
        <v>0</v>
      </c>
      <c r="K103" s="431">
        <f t="shared" si="129"/>
        <v>0</v>
      </c>
      <c r="L103" s="431" t="e">
        <f>SUM(#REF!)</f>
        <v>#REF!</v>
      </c>
      <c r="M103" s="468">
        <f t="shared" si="118"/>
        <v>0</v>
      </c>
      <c r="N103" s="141"/>
      <c r="O103" s="159">
        <f t="shared" si="90"/>
        <v>0</v>
      </c>
      <c r="P103" s="73"/>
      <c r="Q103" s="1"/>
      <c r="R103" s="1"/>
      <c r="T103" s="168"/>
    </row>
    <row r="104" spans="1:20" ht="25.5" hidden="1" customHeight="1" x14ac:dyDescent="0.25">
      <c r="B104" s="54"/>
      <c r="C104" s="2"/>
      <c r="D104" s="706" t="s">
        <v>523</v>
      </c>
      <c r="E104" s="706"/>
      <c r="F104" s="329">
        <f t="shared" si="124"/>
        <v>0</v>
      </c>
      <c r="G104" s="519">
        <f t="shared" si="125"/>
        <v>0</v>
      </c>
      <c r="H104" s="519">
        <f t="shared" si="126"/>
        <v>0</v>
      </c>
      <c r="I104" s="329">
        <f t="shared" si="127"/>
        <v>0</v>
      </c>
      <c r="J104" s="434">
        <f t="shared" si="128"/>
        <v>0</v>
      </c>
      <c r="K104" s="434">
        <f t="shared" si="129"/>
        <v>0</v>
      </c>
      <c r="L104" s="434" t="e">
        <f>SUM(#REF!)</f>
        <v>#REF!</v>
      </c>
      <c r="M104" s="471">
        <f t="shared" si="118"/>
        <v>0</v>
      </c>
      <c r="N104" s="151"/>
      <c r="O104" s="159">
        <f t="shared" si="90"/>
        <v>0</v>
      </c>
      <c r="P104" s="73"/>
      <c r="Q104" s="1"/>
      <c r="R104" s="1"/>
      <c r="T104" s="168"/>
    </row>
    <row r="105" spans="1:20" hidden="1" x14ac:dyDescent="0.25">
      <c r="B105" s="54"/>
      <c r="C105" s="2"/>
      <c r="D105" s="705" t="s">
        <v>807</v>
      </c>
      <c r="E105" s="705"/>
      <c r="F105" s="326">
        <f t="shared" si="124"/>
        <v>0</v>
      </c>
      <c r="G105" s="516">
        <f t="shared" si="125"/>
        <v>0</v>
      </c>
      <c r="H105" s="516">
        <f t="shared" si="126"/>
        <v>0</v>
      </c>
      <c r="I105" s="326">
        <f t="shared" si="127"/>
        <v>0</v>
      </c>
      <c r="J105" s="431">
        <f t="shared" si="128"/>
        <v>0</v>
      </c>
      <c r="K105" s="431">
        <f t="shared" si="129"/>
        <v>0</v>
      </c>
      <c r="L105" s="431" t="e">
        <f>SUM(#REF!)</f>
        <v>#REF!</v>
      </c>
      <c r="M105" s="468">
        <f t="shared" si="118"/>
        <v>0</v>
      </c>
      <c r="N105" s="141"/>
      <c r="O105" s="159">
        <f t="shared" si="90"/>
        <v>0</v>
      </c>
      <c r="P105" s="73"/>
      <c r="Q105" s="1"/>
      <c r="R105" s="1"/>
      <c r="T105" s="168"/>
    </row>
    <row r="106" spans="1:20" ht="25.5" hidden="1" customHeight="1" x14ac:dyDescent="0.25">
      <c r="B106" s="54"/>
      <c r="C106" s="2"/>
      <c r="D106" s="706" t="s">
        <v>526</v>
      </c>
      <c r="E106" s="706"/>
      <c r="F106" s="329">
        <f t="shared" si="124"/>
        <v>0</v>
      </c>
      <c r="G106" s="519">
        <f t="shared" si="125"/>
        <v>0</v>
      </c>
      <c r="H106" s="519">
        <f t="shared" si="126"/>
        <v>0</v>
      </c>
      <c r="I106" s="329">
        <f t="shared" si="127"/>
        <v>0</v>
      </c>
      <c r="J106" s="434">
        <f t="shared" si="128"/>
        <v>0</v>
      </c>
      <c r="K106" s="434">
        <f t="shared" si="129"/>
        <v>0</v>
      </c>
      <c r="L106" s="434" t="e">
        <f>SUM(#REF!)</f>
        <v>#REF!</v>
      </c>
      <c r="M106" s="471">
        <f t="shared" si="118"/>
        <v>0</v>
      </c>
      <c r="N106" s="151"/>
      <c r="O106" s="159">
        <f t="shared" si="90"/>
        <v>0</v>
      </c>
      <c r="P106" s="73"/>
      <c r="Q106" s="1"/>
      <c r="R106" s="1"/>
      <c r="T106" s="168"/>
    </row>
    <row r="107" spans="1:20" ht="25.5" hidden="1" customHeight="1" x14ac:dyDescent="0.25">
      <c r="B107" s="54"/>
      <c r="C107" s="2"/>
      <c r="D107" s="706" t="s">
        <v>528</v>
      </c>
      <c r="E107" s="706"/>
      <c r="F107" s="329">
        <f t="shared" si="124"/>
        <v>0</v>
      </c>
      <c r="G107" s="519">
        <f t="shared" si="125"/>
        <v>0</v>
      </c>
      <c r="H107" s="519">
        <f t="shared" si="126"/>
        <v>0</v>
      </c>
      <c r="I107" s="329">
        <f t="shared" si="127"/>
        <v>0</v>
      </c>
      <c r="J107" s="434">
        <f t="shared" si="128"/>
        <v>0</v>
      </c>
      <c r="K107" s="434">
        <f t="shared" si="129"/>
        <v>0</v>
      </c>
      <c r="L107" s="434" t="e">
        <f>SUM(#REF!)</f>
        <v>#REF!</v>
      </c>
      <c r="M107" s="471">
        <f t="shared" si="118"/>
        <v>0</v>
      </c>
      <c r="N107" s="151"/>
      <c r="O107" s="159">
        <f t="shared" si="90"/>
        <v>0</v>
      </c>
      <c r="P107" s="73"/>
      <c r="Q107" s="1"/>
      <c r="R107" s="1"/>
      <c r="T107" s="168"/>
    </row>
    <row r="108" spans="1:20" s="41" customFormat="1" hidden="1" x14ac:dyDescent="0.25">
      <c r="A108" s="125" t="s">
        <v>231</v>
      </c>
      <c r="B108" s="106" t="s">
        <v>664</v>
      </c>
      <c r="C108" s="730" t="s">
        <v>232</v>
      </c>
      <c r="D108" s="731"/>
      <c r="E108" s="731"/>
      <c r="F108" s="330">
        <f t="shared" ref="F108:K108" si="130">F109+F110+F111+F112+F113+F114+F115+F116+F117+F118</f>
        <v>0</v>
      </c>
      <c r="G108" s="520">
        <f t="shared" si="130"/>
        <v>0</v>
      </c>
      <c r="H108" s="520">
        <f t="shared" si="130"/>
        <v>0</v>
      </c>
      <c r="I108" s="330">
        <f t="shared" si="130"/>
        <v>0</v>
      </c>
      <c r="J108" s="435">
        <f t="shared" ref="J108" si="131">J109+J110+J111+J112+J113+J114+J115+J116+J117+J118</f>
        <v>0</v>
      </c>
      <c r="K108" s="435">
        <f t="shared" si="130"/>
        <v>0</v>
      </c>
      <c r="L108" s="435" t="e">
        <f t="shared" ref="L108" si="132">L109+L110+L111+L112+L113+L114+L115+L116+L117+L118</f>
        <v>#REF!</v>
      </c>
      <c r="M108" s="472">
        <f t="shared" si="118"/>
        <v>0</v>
      </c>
      <c r="N108" s="152">
        <f t="shared" ref="N108" si="133">N109+N110+N111+N112+N113+N114+N115+N116+N117+N118</f>
        <v>0</v>
      </c>
      <c r="O108" s="162">
        <f t="shared" si="90"/>
        <v>0</v>
      </c>
      <c r="P108" s="108">
        <f t="shared" ref="P108:R108" si="134">P109+P110+P111+P112+P113+P114+P115+P116+P117+P118</f>
        <v>0</v>
      </c>
      <c r="Q108" s="109">
        <f t="shared" si="134"/>
        <v>0</v>
      </c>
      <c r="R108" s="109">
        <f t="shared" si="134"/>
        <v>0</v>
      </c>
      <c r="T108" s="168"/>
    </row>
    <row r="109" spans="1:20" hidden="1" x14ac:dyDescent="0.25">
      <c r="B109" s="54"/>
      <c r="C109" s="2"/>
      <c r="D109" s="705" t="s">
        <v>368</v>
      </c>
      <c r="E109" s="705"/>
      <c r="F109" s="326">
        <f t="shared" ref="F109:F118" si="135">SUM(R109:R109)</f>
        <v>0</v>
      </c>
      <c r="G109" s="516">
        <f t="shared" ref="G109:G118" si="136">SUM(R109:R109)</f>
        <v>0</v>
      </c>
      <c r="H109" s="516">
        <f t="shared" ref="H109:H118" si="137">SUM(R109:R109)</f>
        <v>0</v>
      </c>
      <c r="I109" s="326">
        <f t="shared" ref="I109:I118" si="138">SUM(R109:R109)</f>
        <v>0</v>
      </c>
      <c r="J109" s="431">
        <f t="shared" ref="J109:J118" si="139">SUM(Q109:R109)</f>
        <v>0</v>
      </c>
      <c r="K109" s="431">
        <f t="shared" ref="K109:K118" si="140">SUM(R109:R109)</f>
        <v>0</v>
      </c>
      <c r="L109" s="431" t="e">
        <f>SUM(#REF!)</f>
        <v>#REF!</v>
      </c>
      <c r="M109" s="468">
        <f t="shared" si="118"/>
        <v>0</v>
      </c>
      <c r="N109" s="141"/>
      <c r="O109" s="159">
        <f t="shared" si="90"/>
        <v>0</v>
      </c>
      <c r="P109" s="73"/>
      <c r="Q109" s="1"/>
      <c r="R109" s="1"/>
      <c r="T109" s="168"/>
    </row>
    <row r="110" spans="1:20" hidden="1" x14ac:dyDescent="0.25">
      <c r="B110" s="54"/>
      <c r="C110" s="2"/>
      <c r="D110" s="705" t="s">
        <v>515</v>
      </c>
      <c r="E110" s="705"/>
      <c r="F110" s="326">
        <f t="shared" si="135"/>
        <v>0</v>
      </c>
      <c r="G110" s="516">
        <f t="shared" si="136"/>
        <v>0</v>
      </c>
      <c r="H110" s="516">
        <f t="shared" si="137"/>
        <v>0</v>
      </c>
      <c r="I110" s="326">
        <f t="shared" si="138"/>
        <v>0</v>
      </c>
      <c r="J110" s="431">
        <f t="shared" si="139"/>
        <v>0</v>
      </c>
      <c r="K110" s="431">
        <f t="shared" si="140"/>
        <v>0</v>
      </c>
      <c r="L110" s="431" t="e">
        <f>SUM(#REF!)</f>
        <v>#REF!</v>
      </c>
      <c r="M110" s="468">
        <f t="shared" si="118"/>
        <v>0</v>
      </c>
      <c r="N110" s="141"/>
      <c r="O110" s="159">
        <f t="shared" si="90"/>
        <v>0</v>
      </c>
      <c r="P110" s="73"/>
      <c r="Q110" s="1"/>
      <c r="R110" s="1"/>
      <c r="T110" s="168"/>
    </row>
    <row r="111" spans="1:20" hidden="1" x14ac:dyDescent="0.25">
      <c r="B111" s="54"/>
      <c r="C111" s="2"/>
      <c r="D111" s="705" t="s">
        <v>517</v>
      </c>
      <c r="E111" s="705"/>
      <c r="F111" s="326">
        <f t="shared" si="135"/>
        <v>0</v>
      </c>
      <c r="G111" s="516">
        <f t="shared" si="136"/>
        <v>0</v>
      </c>
      <c r="H111" s="516">
        <f t="shared" si="137"/>
        <v>0</v>
      </c>
      <c r="I111" s="326">
        <f t="shared" si="138"/>
        <v>0</v>
      </c>
      <c r="J111" s="431">
        <f t="shared" si="139"/>
        <v>0</v>
      </c>
      <c r="K111" s="431">
        <f t="shared" si="140"/>
        <v>0</v>
      </c>
      <c r="L111" s="431" t="e">
        <f>SUM(#REF!)</f>
        <v>#REF!</v>
      </c>
      <c r="M111" s="468">
        <f t="shared" si="118"/>
        <v>0</v>
      </c>
      <c r="N111" s="141"/>
      <c r="O111" s="159">
        <f t="shared" si="90"/>
        <v>0</v>
      </c>
      <c r="P111" s="73"/>
      <c r="Q111" s="1"/>
      <c r="R111" s="1"/>
      <c r="T111" s="168"/>
    </row>
    <row r="112" spans="1:20" hidden="1" x14ac:dyDescent="0.25">
      <c r="B112" s="54"/>
      <c r="C112" s="2"/>
      <c r="D112" s="705" t="s">
        <v>518</v>
      </c>
      <c r="E112" s="705"/>
      <c r="F112" s="326">
        <f t="shared" si="135"/>
        <v>0</v>
      </c>
      <c r="G112" s="516">
        <f t="shared" si="136"/>
        <v>0</v>
      </c>
      <c r="H112" s="516">
        <f t="shared" si="137"/>
        <v>0</v>
      </c>
      <c r="I112" s="326">
        <f t="shared" si="138"/>
        <v>0</v>
      </c>
      <c r="J112" s="431">
        <f t="shared" si="139"/>
        <v>0</v>
      </c>
      <c r="K112" s="431">
        <f t="shared" si="140"/>
        <v>0</v>
      </c>
      <c r="L112" s="431" t="e">
        <f>SUM(#REF!)</f>
        <v>#REF!</v>
      </c>
      <c r="M112" s="468">
        <f t="shared" si="118"/>
        <v>0</v>
      </c>
      <c r="N112" s="141"/>
      <c r="O112" s="159">
        <f t="shared" si="90"/>
        <v>0</v>
      </c>
      <c r="P112" s="73"/>
      <c r="Q112" s="1"/>
      <c r="R112" s="1"/>
      <c r="T112" s="168"/>
    </row>
    <row r="113" spans="1:20" hidden="1" x14ac:dyDescent="0.25">
      <c r="B113" s="54"/>
      <c r="C113" s="2"/>
      <c r="D113" s="705" t="s">
        <v>522</v>
      </c>
      <c r="E113" s="705"/>
      <c r="F113" s="326">
        <f t="shared" si="135"/>
        <v>0</v>
      </c>
      <c r="G113" s="516">
        <f t="shared" si="136"/>
        <v>0</v>
      </c>
      <c r="H113" s="516">
        <f t="shared" si="137"/>
        <v>0</v>
      </c>
      <c r="I113" s="326">
        <f t="shared" si="138"/>
        <v>0</v>
      </c>
      <c r="J113" s="431">
        <f t="shared" si="139"/>
        <v>0</v>
      </c>
      <c r="K113" s="431">
        <f t="shared" si="140"/>
        <v>0</v>
      </c>
      <c r="L113" s="431" t="e">
        <f>SUM(#REF!)</f>
        <v>#REF!</v>
      </c>
      <c r="M113" s="468">
        <f t="shared" si="118"/>
        <v>0</v>
      </c>
      <c r="N113" s="141"/>
      <c r="O113" s="159">
        <f t="shared" si="90"/>
        <v>0</v>
      </c>
      <c r="P113" s="73"/>
      <c r="Q113" s="1"/>
      <c r="R113" s="1"/>
      <c r="T113" s="168"/>
    </row>
    <row r="114" spans="1:20" hidden="1" x14ac:dyDescent="0.25">
      <c r="B114" s="54"/>
      <c r="C114" s="2"/>
      <c r="D114" s="705" t="s">
        <v>520</v>
      </c>
      <c r="E114" s="705"/>
      <c r="F114" s="326">
        <f t="shared" si="135"/>
        <v>0</v>
      </c>
      <c r="G114" s="516">
        <f t="shared" si="136"/>
        <v>0</v>
      </c>
      <c r="H114" s="516">
        <f t="shared" si="137"/>
        <v>0</v>
      </c>
      <c r="I114" s="326">
        <f t="shared" si="138"/>
        <v>0</v>
      </c>
      <c r="J114" s="431">
        <f t="shared" si="139"/>
        <v>0</v>
      </c>
      <c r="K114" s="431">
        <f t="shared" si="140"/>
        <v>0</v>
      </c>
      <c r="L114" s="431" t="e">
        <f>SUM(#REF!)</f>
        <v>#REF!</v>
      </c>
      <c r="M114" s="468">
        <f t="shared" si="118"/>
        <v>0</v>
      </c>
      <c r="N114" s="141"/>
      <c r="O114" s="159">
        <f t="shared" si="90"/>
        <v>0</v>
      </c>
      <c r="P114" s="73"/>
      <c r="Q114" s="1"/>
      <c r="R114" s="1"/>
      <c r="T114" s="168"/>
    </row>
    <row r="115" spans="1:20" ht="25.5" hidden="1" customHeight="1" x14ac:dyDescent="0.25">
      <c r="B115" s="54"/>
      <c r="C115" s="2"/>
      <c r="D115" s="706" t="s">
        <v>524</v>
      </c>
      <c r="E115" s="706"/>
      <c r="F115" s="329">
        <f t="shared" si="135"/>
        <v>0</v>
      </c>
      <c r="G115" s="519">
        <f t="shared" si="136"/>
        <v>0</v>
      </c>
      <c r="H115" s="519">
        <f t="shared" si="137"/>
        <v>0</v>
      </c>
      <c r="I115" s="329">
        <f t="shared" si="138"/>
        <v>0</v>
      </c>
      <c r="J115" s="434">
        <f t="shared" si="139"/>
        <v>0</v>
      </c>
      <c r="K115" s="434">
        <f t="shared" si="140"/>
        <v>0</v>
      </c>
      <c r="L115" s="434" t="e">
        <f>SUM(#REF!)</f>
        <v>#REF!</v>
      </c>
      <c r="M115" s="471">
        <f t="shared" si="118"/>
        <v>0</v>
      </c>
      <c r="N115" s="151"/>
      <c r="O115" s="159">
        <f t="shared" si="90"/>
        <v>0</v>
      </c>
      <c r="P115" s="73"/>
      <c r="Q115" s="1"/>
      <c r="R115" s="1"/>
      <c r="T115" s="168"/>
    </row>
    <row r="116" spans="1:20" hidden="1" x14ac:dyDescent="0.25">
      <c r="B116" s="54"/>
      <c r="C116" s="2"/>
      <c r="D116" s="705" t="s">
        <v>525</v>
      </c>
      <c r="E116" s="705"/>
      <c r="F116" s="326">
        <f t="shared" si="135"/>
        <v>0</v>
      </c>
      <c r="G116" s="516">
        <f t="shared" si="136"/>
        <v>0</v>
      </c>
      <c r="H116" s="516">
        <f t="shared" si="137"/>
        <v>0</v>
      </c>
      <c r="I116" s="326">
        <f t="shared" si="138"/>
        <v>0</v>
      </c>
      <c r="J116" s="431">
        <f t="shared" si="139"/>
        <v>0</v>
      </c>
      <c r="K116" s="431">
        <f t="shared" si="140"/>
        <v>0</v>
      </c>
      <c r="L116" s="431" t="e">
        <f>SUM(#REF!)</f>
        <v>#REF!</v>
      </c>
      <c r="M116" s="468">
        <f t="shared" si="118"/>
        <v>0</v>
      </c>
      <c r="N116" s="141"/>
      <c r="O116" s="159">
        <f t="shared" si="90"/>
        <v>0</v>
      </c>
      <c r="P116" s="73"/>
      <c r="Q116" s="1"/>
      <c r="R116" s="1"/>
      <c r="T116" s="168"/>
    </row>
    <row r="117" spans="1:20" ht="25.5" hidden="1" customHeight="1" x14ac:dyDescent="0.25">
      <c r="B117" s="54"/>
      <c r="C117" s="2"/>
      <c r="D117" s="706" t="s">
        <v>527</v>
      </c>
      <c r="E117" s="706"/>
      <c r="F117" s="329">
        <f t="shared" si="135"/>
        <v>0</v>
      </c>
      <c r="G117" s="519">
        <f t="shared" si="136"/>
        <v>0</v>
      </c>
      <c r="H117" s="519">
        <f t="shared" si="137"/>
        <v>0</v>
      </c>
      <c r="I117" s="329">
        <f t="shared" si="138"/>
        <v>0</v>
      </c>
      <c r="J117" s="434">
        <f t="shared" si="139"/>
        <v>0</v>
      </c>
      <c r="K117" s="434">
        <f t="shared" si="140"/>
        <v>0</v>
      </c>
      <c r="L117" s="434" t="e">
        <f>SUM(#REF!)</f>
        <v>#REF!</v>
      </c>
      <c r="M117" s="471">
        <f t="shared" si="118"/>
        <v>0</v>
      </c>
      <c r="N117" s="151"/>
      <c r="O117" s="159">
        <f t="shared" si="90"/>
        <v>0</v>
      </c>
      <c r="P117" s="73"/>
      <c r="Q117" s="1"/>
      <c r="R117" s="1"/>
      <c r="T117" s="168"/>
    </row>
    <row r="118" spans="1:20" ht="25.5" hidden="1" customHeight="1" x14ac:dyDescent="0.25">
      <c r="B118" s="54"/>
      <c r="C118" s="2"/>
      <c r="D118" s="706" t="s">
        <v>529</v>
      </c>
      <c r="E118" s="706"/>
      <c r="F118" s="329">
        <f t="shared" si="135"/>
        <v>0</v>
      </c>
      <c r="G118" s="519">
        <f t="shared" si="136"/>
        <v>0</v>
      </c>
      <c r="H118" s="519">
        <f t="shared" si="137"/>
        <v>0</v>
      </c>
      <c r="I118" s="329">
        <f t="shared" si="138"/>
        <v>0</v>
      </c>
      <c r="J118" s="434">
        <f t="shared" si="139"/>
        <v>0</v>
      </c>
      <c r="K118" s="434">
        <f t="shared" si="140"/>
        <v>0</v>
      </c>
      <c r="L118" s="434" t="e">
        <f>SUM(#REF!)</f>
        <v>#REF!</v>
      </c>
      <c r="M118" s="471">
        <f t="shared" si="118"/>
        <v>0</v>
      </c>
      <c r="N118" s="151"/>
      <c r="O118" s="159">
        <f t="shared" si="90"/>
        <v>0</v>
      </c>
      <c r="P118" s="73"/>
      <c r="Q118" s="1"/>
      <c r="R118" s="1"/>
      <c r="T118" s="168"/>
    </row>
    <row r="119" spans="1:20" s="41" customFormat="1" ht="27.75" hidden="1" customHeight="1" x14ac:dyDescent="0.25">
      <c r="A119" s="125" t="s">
        <v>233</v>
      </c>
      <c r="B119" s="106" t="s">
        <v>665</v>
      </c>
      <c r="C119" s="792" t="s">
        <v>809</v>
      </c>
      <c r="D119" s="793"/>
      <c r="E119" s="793"/>
      <c r="F119" s="328">
        <f t="shared" ref="F119:K119" si="141">F120+F121</f>
        <v>0</v>
      </c>
      <c r="G119" s="518">
        <f t="shared" si="141"/>
        <v>0</v>
      </c>
      <c r="H119" s="518">
        <f t="shared" si="141"/>
        <v>0</v>
      </c>
      <c r="I119" s="328">
        <f t="shared" si="141"/>
        <v>0</v>
      </c>
      <c r="J119" s="433">
        <f t="shared" ref="J119" si="142">J120+J121</f>
        <v>0</v>
      </c>
      <c r="K119" s="433">
        <f t="shared" si="141"/>
        <v>0</v>
      </c>
      <c r="L119" s="433" t="e">
        <f t="shared" ref="L119" si="143">L120+L121</f>
        <v>#REF!</v>
      </c>
      <c r="M119" s="470">
        <f t="shared" si="118"/>
        <v>0</v>
      </c>
      <c r="N119" s="150">
        <f t="shared" ref="N119" si="144">N120+N121</f>
        <v>0</v>
      </c>
      <c r="O119" s="162">
        <f t="shared" si="90"/>
        <v>0</v>
      </c>
      <c r="P119" s="108">
        <f t="shared" ref="P119:R119" si="145">P120+P121</f>
        <v>0</v>
      </c>
      <c r="Q119" s="109">
        <f t="shared" si="145"/>
        <v>0</v>
      </c>
      <c r="R119" s="109">
        <f t="shared" si="145"/>
        <v>0</v>
      </c>
      <c r="T119" s="168"/>
    </row>
    <row r="120" spans="1:20" hidden="1" x14ac:dyDescent="0.25">
      <c r="B120" s="54"/>
      <c r="C120" s="2"/>
      <c r="D120" s="705" t="s">
        <v>531</v>
      </c>
      <c r="E120" s="705"/>
      <c r="F120" s="326">
        <f>SUM(R120:R120)</f>
        <v>0</v>
      </c>
      <c r="G120" s="516">
        <f>SUM(R120:R120)</f>
        <v>0</v>
      </c>
      <c r="H120" s="516">
        <f>SUM(R120:R120)</f>
        <v>0</v>
      </c>
      <c r="I120" s="326">
        <f>SUM(R120:R120)</f>
        <v>0</v>
      </c>
      <c r="J120" s="431">
        <f>SUM(Q120:R120)</f>
        <v>0</v>
      </c>
      <c r="K120" s="431">
        <f>SUM(R120:R120)</f>
        <v>0</v>
      </c>
      <c r="L120" s="431" t="e">
        <f>SUM(#REF!)</f>
        <v>#REF!</v>
      </c>
      <c r="M120" s="468">
        <f t="shared" si="118"/>
        <v>0</v>
      </c>
      <c r="N120" s="141"/>
      <c r="O120" s="159">
        <f t="shared" si="90"/>
        <v>0</v>
      </c>
      <c r="P120" s="73"/>
      <c r="Q120" s="1"/>
      <c r="R120" s="1"/>
      <c r="T120" s="168"/>
    </row>
    <row r="121" spans="1:20" ht="25.5" hidden="1" customHeight="1" x14ac:dyDescent="0.25">
      <c r="B121" s="54"/>
      <c r="C121" s="2"/>
      <c r="D121" s="706" t="s">
        <v>530</v>
      </c>
      <c r="E121" s="706"/>
      <c r="F121" s="329">
        <f>SUM(R121:R121)</f>
        <v>0</v>
      </c>
      <c r="G121" s="519">
        <f>SUM(R121:R121)</f>
        <v>0</v>
      </c>
      <c r="H121" s="519">
        <f>SUM(R121:R121)</f>
        <v>0</v>
      </c>
      <c r="I121" s="329">
        <f>SUM(R121:R121)</f>
        <v>0</v>
      </c>
      <c r="J121" s="434">
        <f>SUM(Q121:R121)</f>
        <v>0</v>
      </c>
      <c r="K121" s="434">
        <f>SUM(R121:R121)</f>
        <v>0</v>
      </c>
      <c r="L121" s="434" t="e">
        <f>SUM(#REF!)</f>
        <v>#REF!</v>
      </c>
      <c r="M121" s="471">
        <f t="shared" si="118"/>
        <v>0</v>
      </c>
      <c r="N121" s="151"/>
      <c r="O121" s="159">
        <f t="shared" si="90"/>
        <v>0</v>
      </c>
      <c r="P121" s="73"/>
      <c r="Q121" s="1"/>
      <c r="R121" s="1"/>
      <c r="T121" s="168"/>
    </row>
    <row r="122" spans="1:20" s="41" customFormat="1" hidden="1" x14ac:dyDescent="0.25">
      <c r="A122" s="125" t="s">
        <v>234</v>
      </c>
      <c r="B122" s="106" t="s">
        <v>667</v>
      </c>
      <c r="C122" s="792" t="s">
        <v>810</v>
      </c>
      <c r="D122" s="793"/>
      <c r="E122" s="793"/>
      <c r="F122" s="328">
        <f t="shared" ref="F122:K122" si="146">F123+F124+F125+F126+F127+F128+F129+F130+F131+F132+F133</f>
        <v>0</v>
      </c>
      <c r="G122" s="518">
        <f t="shared" si="146"/>
        <v>0</v>
      </c>
      <c r="H122" s="518">
        <f t="shared" si="146"/>
        <v>0</v>
      </c>
      <c r="I122" s="328">
        <f t="shared" si="146"/>
        <v>0</v>
      </c>
      <c r="J122" s="433">
        <f t="shared" ref="J122" si="147">J123+J124+J125+J126+J127+J128+J129+J130+J131+J132+J133</f>
        <v>0</v>
      </c>
      <c r="K122" s="433">
        <f t="shared" si="146"/>
        <v>0</v>
      </c>
      <c r="L122" s="433" t="e">
        <f t="shared" ref="L122" si="148">L123+L124+L125+L126+L127+L128+L129+L130+L131+L132+L133</f>
        <v>#REF!</v>
      </c>
      <c r="M122" s="470">
        <f t="shared" si="118"/>
        <v>0</v>
      </c>
      <c r="N122" s="150">
        <f t="shared" ref="N122" si="149">N123+N124+N125+N126+N127+N128+N129+N130+N131+N132+N133</f>
        <v>0</v>
      </c>
      <c r="O122" s="162">
        <f t="shared" si="90"/>
        <v>0</v>
      </c>
      <c r="P122" s="108">
        <f t="shared" ref="P122:R122" si="150">P123+P124+P125+P126+P127+P128+P129+P130+P131+P132+P133</f>
        <v>0</v>
      </c>
      <c r="Q122" s="109">
        <f t="shared" si="150"/>
        <v>0</v>
      </c>
      <c r="R122" s="109">
        <f t="shared" si="150"/>
        <v>0</v>
      </c>
      <c r="T122" s="168"/>
    </row>
    <row r="123" spans="1:20" hidden="1" x14ac:dyDescent="0.25">
      <c r="B123" s="54"/>
      <c r="C123" s="2"/>
      <c r="D123" s="705" t="s">
        <v>354</v>
      </c>
      <c r="E123" s="705"/>
      <c r="F123" s="326">
        <f t="shared" ref="F123:F136" si="151">SUM(R123:R123)</f>
        <v>0</v>
      </c>
      <c r="G123" s="516">
        <f t="shared" ref="G123:G136" si="152">SUM(R123:R123)</f>
        <v>0</v>
      </c>
      <c r="H123" s="516">
        <f t="shared" ref="H123:H136" si="153">SUM(R123:R123)</f>
        <v>0</v>
      </c>
      <c r="I123" s="326">
        <f t="shared" ref="I123:I136" si="154">SUM(R123:R123)</f>
        <v>0</v>
      </c>
      <c r="J123" s="431">
        <f t="shared" ref="J123:J136" si="155">SUM(Q123:R123)</f>
        <v>0</v>
      </c>
      <c r="K123" s="431">
        <f t="shared" ref="K123:K136" si="156">SUM(R123:R123)</f>
        <v>0</v>
      </c>
      <c r="L123" s="431" t="e">
        <f>SUM(#REF!)</f>
        <v>#REF!</v>
      </c>
      <c r="M123" s="468">
        <f t="shared" si="118"/>
        <v>0</v>
      </c>
      <c r="N123" s="141"/>
      <c r="O123" s="159">
        <f t="shared" si="90"/>
        <v>0</v>
      </c>
      <c r="P123" s="73"/>
      <c r="Q123" s="1"/>
      <c r="R123" s="1"/>
      <c r="T123" s="168"/>
    </row>
    <row r="124" spans="1:20" hidden="1" x14ac:dyDescent="0.25">
      <c r="B124" s="54"/>
      <c r="C124" s="2"/>
      <c r="D124" s="705" t="s">
        <v>357</v>
      </c>
      <c r="E124" s="705"/>
      <c r="F124" s="326">
        <f t="shared" si="151"/>
        <v>0</v>
      </c>
      <c r="G124" s="516">
        <f t="shared" si="152"/>
        <v>0</v>
      </c>
      <c r="H124" s="516">
        <f t="shared" si="153"/>
        <v>0</v>
      </c>
      <c r="I124" s="326">
        <f t="shared" si="154"/>
        <v>0</v>
      </c>
      <c r="J124" s="431">
        <f t="shared" si="155"/>
        <v>0</v>
      </c>
      <c r="K124" s="431">
        <f t="shared" si="156"/>
        <v>0</v>
      </c>
      <c r="L124" s="431" t="e">
        <f>SUM(#REF!)</f>
        <v>#REF!</v>
      </c>
      <c r="M124" s="468">
        <f t="shared" si="118"/>
        <v>0</v>
      </c>
      <c r="N124" s="141"/>
      <c r="O124" s="159">
        <f t="shared" si="90"/>
        <v>0</v>
      </c>
      <c r="P124" s="73"/>
      <c r="Q124" s="1"/>
      <c r="R124" s="1"/>
      <c r="T124" s="168"/>
    </row>
    <row r="125" spans="1:20" hidden="1" x14ac:dyDescent="0.25">
      <c r="B125" s="54"/>
      <c r="C125" s="2"/>
      <c r="D125" s="705" t="s">
        <v>358</v>
      </c>
      <c r="E125" s="705"/>
      <c r="F125" s="326">
        <f t="shared" si="151"/>
        <v>0</v>
      </c>
      <c r="G125" s="516">
        <f t="shared" si="152"/>
        <v>0</v>
      </c>
      <c r="H125" s="516">
        <f t="shared" si="153"/>
        <v>0</v>
      </c>
      <c r="I125" s="326">
        <f t="shared" si="154"/>
        <v>0</v>
      </c>
      <c r="J125" s="431">
        <f t="shared" si="155"/>
        <v>0</v>
      </c>
      <c r="K125" s="431">
        <f t="shared" si="156"/>
        <v>0</v>
      </c>
      <c r="L125" s="431" t="e">
        <f>SUM(#REF!)</f>
        <v>#REF!</v>
      </c>
      <c r="M125" s="468">
        <f t="shared" si="118"/>
        <v>0</v>
      </c>
      <c r="N125" s="141"/>
      <c r="O125" s="159">
        <f t="shared" si="90"/>
        <v>0</v>
      </c>
      <c r="P125" s="73"/>
      <c r="Q125" s="1"/>
      <c r="R125" s="1"/>
      <c r="T125" s="168"/>
    </row>
    <row r="126" spans="1:20" hidden="1" x14ac:dyDescent="0.25">
      <c r="B126" s="54"/>
      <c r="C126" s="2"/>
      <c r="D126" s="705" t="s">
        <v>355</v>
      </c>
      <c r="E126" s="705"/>
      <c r="F126" s="326">
        <f t="shared" si="151"/>
        <v>0</v>
      </c>
      <c r="G126" s="516">
        <f t="shared" si="152"/>
        <v>0</v>
      </c>
      <c r="H126" s="516">
        <f t="shared" si="153"/>
        <v>0</v>
      </c>
      <c r="I126" s="326">
        <f t="shared" si="154"/>
        <v>0</v>
      </c>
      <c r="J126" s="431">
        <f t="shared" si="155"/>
        <v>0</v>
      </c>
      <c r="K126" s="431">
        <f t="shared" si="156"/>
        <v>0</v>
      </c>
      <c r="L126" s="431" t="e">
        <f>SUM(#REF!)</f>
        <v>#REF!</v>
      </c>
      <c r="M126" s="468">
        <f t="shared" si="118"/>
        <v>0</v>
      </c>
      <c r="N126" s="141"/>
      <c r="O126" s="159">
        <f t="shared" si="90"/>
        <v>0</v>
      </c>
      <c r="P126" s="73"/>
      <c r="Q126" s="1"/>
      <c r="R126" s="1"/>
      <c r="T126" s="168"/>
    </row>
    <row r="127" spans="1:20" hidden="1" x14ac:dyDescent="0.25">
      <c r="B127" s="54"/>
      <c r="C127" s="2"/>
      <c r="D127" s="705" t="s">
        <v>811</v>
      </c>
      <c r="E127" s="705"/>
      <c r="F127" s="326">
        <f t="shared" si="151"/>
        <v>0</v>
      </c>
      <c r="G127" s="516">
        <f t="shared" si="152"/>
        <v>0</v>
      </c>
      <c r="H127" s="516">
        <f t="shared" si="153"/>
        <v>0</v>
      </c>
      <c r="I127" s="326">
        <f t="shared" si="154"/>
        <v>0</v>
      </c>
      <c r="J127" s="431">
        <f t="shared" si="155"/>
        <v>0</v>
      </c>
      <c r="K127" s="431">
        <f t="shared" si="156"/>
        <v>0</v>
      </c>
      <c r="L127" s="431" t="e">
        <f>SUM(#REF!)</f>
        <v>#REF!</v>
      </c>
      <c r="M127" s="468">
        <f t="shared" si="118"/>
        <v>0</v>
      </c>
      <c r="N127" s="141"/>
      <c r="O127" s="159">
        <f t="shared" si="90"/>
        <v>0</v>
      </c>
      <c r="P127" s="73"/>
      <c r="Q127" s="1"/>
      <c r="R127" s="1"/>
      <c r="T127" s="168"/>
    </row>
    <row r="128" spans="1:20" ht="25.5" hidden="1" customHeight="1" x14ac:dyDescent="0.25">
      <c r="B128" s="54"/>
      <c r="C128" s="2"/>
      <c r="D128" s="706" t="s">
        <v>532</v>
      </c>
      <c r="E128" s="706"/>
      <c r="F128" s="329">
        <f t="shared" si="151"/>
        <v>0</v>
      </c>
      <c r="G128" s="519">
        <f t="shared" si="152"/>
        <v>0</v>
      </c>
      <c r="H128" s="519">
        <f t="shared" si="153"/>
        <v>0</v>
      </c>
      <c r="I128" s="329">
        <f t="shared" si="154"/>
        <v>0</v>
      </c>
      <c r="J128" s="434">
        <f t="shared" si="155"/>
        <v>0</v>
      </c>
      <c r="K128" s="434">
        <f t="shared" si="156"/>
        <v>0</v>
      </c>
      <c r="L128" s="434" t="e">
        <f>SUM(#REF!)</f>
        <v>#REF!</v>
      </c>
      <c r="M128" s="471">
        <f t="shared" si="118"/>
        <v>0</v>
      </c>
      <c r="N128" s="151"/>
      <c r="O128" s="159">
        <f t="shared" si="90"/>
        <v>0</v>
      </c>
      <c r="P128" s="73"/>
      <c r="Q128" s="1"/>
      <c r="R128" s="1"/>
      <c r="T128" s="168"/>
    </row>
    <row r="129" spans="1:20" ht="25.5" hidden="1" customHeight="1" x14ac:dyDescent="0.25">
      <c r="B129" s="54"/>
      <c r="C129" s="2"/>
      <c r="D129" s="706" t="s">
        <v>533</v>
      </c>
      <c r="E129" s="706"/>
      <c r="F129" s="329">
        <f t="shared" si="151"/>
        <v>0</v>
      </c>
      <c r="G129" s="519">
        <f t="shared" si="152"/>
        <v>0</v>
      </c>
      <c r="H129" s="519">
        <f t="shared" si="153"/>
        <v>0</v>
      </c>
      <c r="I129" s="329">
        <f t="shared" si="154"/>
        <v>0</v>
      </c>
      <c r="J129" s="434">
        <f t="shared" si="155"/>
        <v>0</v>
      </c>
      <c r="K129" s="434">
        <f t="shared" si="156"/>
        <v>0</v>
      </c>
      <c r="L129" s="434" t="e">
        <f>SUM(#REF!)</f>
        <v>#REF!</v>
      </c>
      <c r="M129" s="471">
        <f t="shared" si="118"/>
        <v>0</v>
      </c>
      <c r="N129" s="151"/>
      <c r="O129" s="159">
        <f t="shared" si="90"/>
        <v>0</v>
      </c>
      <c r="P129" s="73"/>
      <c r="Q129" s="1"/>
      <c r="R129" s="1"/>
      <c r="T129" s="168"/>
    </row>
    <row r="130" spans="1:20" hidden="1" x14ac:dyDescent="0.25">
      <c r="B130" s="54"/>
      <c r="C130" s="2"/>
      <c r="D130" s="705" t="s">
        <v>364</v>
      </c>
      <c r="E130" s="705"/>
      <c r="F130" s="326">
        <f t="shared" si="151"/>
        <v>0</v>
      </c>
      <c r="G130" s="516">
        <f t="shared" si="152"/>
        <v>0</v>
      </c>
      <c r="H130" s="516">
        <f t="shared" si="153"/>
        <v>0</v>
      </c>
      <c r="I130" s="326">
        <f t="shared" si="154"/>
        <v>0</v>
      </c>
      <c r="J130" s="431">
        <f t="shared" si="155"/>
        <v>0</v>
      </c>
      <c r="K130" s="431">
        <f t="shared" si="156"/>
        <v>0</v>
      </c>
      <c r="L130" s="431" t="e">
        <f>SUM(#REF!)</f>
        <v>#REF!</v>
      </c>
      <c r="M130" s="468">
        <f t="shared" si="118"/>
        <v>0</v>
      </c>
      <c r="N130" s="141"/>
      <c r="O130" s="159">
        <f t="shared" si="90"/>
        <v>0</v>
      </c>
      <c r="P130" s="73"/>
      <c r="Q130" s="1"/>
      <c r="R130" s="1"/>
      <c r="T130" s="168"/>
    </row>
    <row r="131" spans="1:20" hidden="1" x14ac:dyDescent="0.25">
      <c r="B131" s="54"/>
      <c r="C131" s="2"/>
      <c r="D131" s="705" t="s">
        <v>356</v>
      </c>
      <c r="E131" s="705"/>
      <c r="F131" s="326">
        <f t="shared" si="151"/>
        <v>0</v>
      </c>
      <c r="G131" s="516">
        <f t="shared" si="152"/>
        <v>0</v>
      </c>
      <c r="H131" s="516">
        <f t="shared" si="153"/>
        <v>0</v>
      </c>
      <c r="I131" s="326">
        <f t="shared" si="154"/>
        <v>0</v>
      </c>
      <c r="J131" s="431">
        <f t="shared" si="155"/>
        <v>0</v>
      </c>
      <c r="K131" s="431">
        <f t="shared" si="156"/>
        <v>0</v>
      </c>
      <c r="L131" s="431" t="e">
        <f>SUM(#REF!)</f>
        <v>#REF!</v>
      </c>
      <c r="M131" s="468">
        <f t="shared" si="118"/>
        <v>0</v>
      </c>
      <c r="N131" s="141"/>
      <c r="O131" s="159">
        <f t="shared" si="90"/>
        <v>0</v>
      </c>
      <c r="P131" s="73"/>
      <c r="Q131" s="1"/>
      <c r="R131" s="1"/>
      <c r="T131" s="168"/>
    </row>
    <row r="132" spans="1:20" ht="25.5" hidden="1" customHeight="1" x14ac:dyDescent="0.25">
      <c r="B132" s="54"/>
      <c r="C132" s="2"/>
      <c r="D132" s="706" t="s">
        <v>534</v>
      </c>
      <c r="E132" s="706"/>
      <c r="F132" s="329">
        <f t="shared" si="151"/>
        <v>0</v>
      </c>
      <c r="G132" s="519">
        <f t="shared" si="152"/>
        <v>0</v>
      </c>
      <c r="H132" s="519">
        <f t="shared" si="153"/>
        <v>0</v>
      </c>
      <c r="I132" s="329">
        <f t="shared" si="154"/>
        <v>0</v>
      </c>
      <c r="J132" s="434">
        <f t="shared" si="155"/>
        <v>0</v>
      </c>
      <c r="K132" s="434">
        <f t="shared" si="156"/>
        <v>0</v>
      </c>
      <c r="L132" s="434" t="e">
        <f>SUM(#REF!)</f>
        <v>#REF!</v>
      </c>
      <c r="M132" s="471">
        <f t="shared" si="118"/>
        <v>0</v>
      </c>
      <c r="N132" s="151"/>
      <c r="O132" s="159">
        <f t="shared" si="90"/>
        <v>0</v>
      </c>
      <c r="P132" s="73"/>
      <c r="Q132" s="1"/>
      <c r="R132" s="1"/>
      <c r="T132" s="168"/>
    </row>
    <row r="133" spans="1:20" hidden="1" x14ac:dyDescent="0.25">
      <c r="B133" s="54"/>
      <c r="C133" s="2"/>
      <c r="D133" s="705" t="s">
        <v>535</v>
      </c>
      <c r="E133" s="705"/>
      <c r="F133" s="326">
        <f t="shared" si="151"/>
        <v>0</v>
      </c>
      <c r="G133" s="516">
        <f t="shared" si="152"/>
        <v>0</v>
      </c>
      <c r="H133" s="516">
        <f t="shared" si="153"/>
        <v>0</v>
      </c>
      <c r="I133" s="326">
        <f t="shared" si="154"/>
        <v>0</v>
      </c>
      <c r="J133" s="431">
        <f t="shared" si="155"/>
        <v>0</v>
      </c>
      <c r="K133" s="431">
        <f t="shared" si="156"/>
        <v>0</v>
      </c>
      <c r="L133" s="431" t="e">
        <f>SUM(#REF!)</f>
        <v>#REF!</v>
      </c>
      <c r="M133" s="468">
        <f t="shared" si="118"/>
        <v>0</v>
      </c>
      <c r="N133" s="141"/>
      <c r="O133" s="159">
        <f t="shared" si="90"/>
        <v>0</v>
      </c>
      <c r="P133" s="73"/>
      <c r="Q133" s="1"/>
      <c r="R133" s="1"/>
      <c r="T133" s="168"/>
    </row>
    <row r="134" spans="1:20" s="41" customFormat="1" hidden="1" x14ac:dyDescent="0.25">
      <c r="A134" s="125" t="s">
        <v>235</v>
      </c>
      <c r="B134" s="106" t="s">
        <v>666</v>
      </c>
      <c r="C134" s="730" t="s">
        <v>236</v>
      </c>
      <c r="D134" s="731"/>
      <c r="E134" s="731"/>
      <c r="F134" s="330">
        <f t="shared" si="151"/>
        <v>0</v>
      </c>
      <c r="G134" s="520">
        <f t="shared" si="152"/>
        <v>0</v>
      </c>
      <c r="H134" s="520">
        <f t="shared" si="153"/>
        <v>0</v>
      </c>
      <c r="I134" s="330">
        <f t="shared" si="154"/>
        <v>0</v>
      </c>
      <c r="J134" s="435">
        <f t="shared" si="155"/>
        <v>0</v>
      </c>
      <c r="K134" s="435">
        <f t="shared" si="156"/>
        <v>0</v>
      </c>
      <c r="L134" s="435" t="e">
        <f>SUM(#REF!)</f>
        <v>#REF!</v>
      </c>
      <c r="M134" s="472">
        <f t="shared" si="118"/>
        <v>0</v>
      </c>
      <c r="N134" s="152"/>
      <c r="O134" s="162">
        <f t="shared" si="90"/>
        <v>0</v>
      </c>
      <c r="P134" s="108"/>
      <c r="Q134" s="109"/>
      <c r="R134" s="109"/>
      <c r="T134" s="168"/>
    </row>
    <row r="135" spans="1:20" s="41" customFormat="1" hidden="1" x14ac:dyDescent="0.25">
      <c r="A135" s="125" t="s">
        <v>237</v>
      </c>
      <c r="B135" s="106" t="s">
        <v>668</v>
      </c>
      <c r="C135" s="730" t="s">
        <v>238</v>
      </c>
      <c r="D135" s="731"/>
      <c r="E135" s="731"/>
      <c r="F135" s="330">
        <f t="shared" si="151"/>
        <v>0</v>
      </c>
      <c r="G135" s="520">
        <f t="shared" si="152"/>
        <v>0</v>
      </c>
      <c r="H135" s="520">
        <f t="shared" si="153"/>
        <v>0</v>
      </c>
      <c r="I135" s="330">
        <f t="shared" si="154"/>
        <v>0</v>
      </c>
      <c r="J135" s="435">
        <f t="shared" si="155"/>
        <v>0</v>
      </c>
      <c r="K135" s="435">
        <f t="shared" si="156"/>
        <v>0</v>
      </c>
      <c r="L135" s="435" t="e">
        <f>SUM(#REF!)</f>
        <v>#REF!</v>
      </c>
      <c r="M135" s="472">
        <f t="shared" si="118"/>
        <v>0</v>
      </c>
      <c r="N135" s="152"/>
      <c r="O135" s="162">
        <f t="shared" si="90"/>
        <v>0</v>
      </c>
      <c r="P135" s="108"/>
      <c r="Q135" s="109"/>
      <c r="R135" s="109"/>
      <c r="T135" s="168"/>
    </row>
    <row r="136" spans="1:20" s="41" customFormat="1" hidden="1" x14ac:dyDescent="0.25">
      <c r="A136" s="125" t="s">
        <v>239</v>
      </c>
      <c r="B136" s="106" t="s">
        <v>669</v>
      </c>
      <c r="C136" s="730" t="s">
        <v>240</v>
      </c>
      <c r="D136" s="731"/>
      <c r="E136" s="731"/>
      <c r="F136" s="330">
        <f t="shared" si="151"/>
        <v>0</v>
      </c>
      <c r="G136" s="520">
        <f t="shared" si="152"/>
        <v>0</v>
      </c>
      <c r="H136" s="520">
        <f t="shared" si="153"/>
        <v>0</v>
      </c>
      <c r="I136" s="330">
        <f t="shared" si="154"/>
        <v>0</v>
      </c>
      <c r="J136" s="435">
        <f t="shared" si="155"/>
        <v>0</v>
      </c>
      <c r="K136" s="435">
        <f t="shared" si="156"/>
        <v>0</v>
      </c>
      <c r="L136" s="435" t="e">
        <f>SUM(#REF!)</f>
        <v>#REF!</v>
      </c>
      <c r="M136" s="472">
        <f t="shared" si="118"/>
        <v>0</v>
      </c>
      <c r="N136" s="152"/>
      <c r="O136" s="162">
        <f t="shared" ref="O136:O201" si="157">SUM(M136:N136)</f>
        <v>0</v>
      </c>
      <c r="P136" s="108"/>
      <c r="Q136" s="109"/>
      <c r="R136" s="109"/>
      <c r="T136" s="168"/>
    </row>
    <row r="137" spans="1:20" s="41" customFormat="1" hidden="1" x14ac:dyDescent="0.25">
      <c r="A137" s="125" t="s">
        <v>241</v>
      </c>
      <c r="B137" s="106" t="s">
        <v>670</v>
      </c>
      <c r="C137" s="730" t="s">
        <v>242</v>
      </c>
      <c r="D137" s="731"/>
      <c r="E137" s="731"/>
      <c r="F137" s="330">
        <f t="shared" ref="F137:K137" si="158">F138+F139+F140+F141+F142+F143+F144+F145+F146+F147</f>
        <v>0</v>
      </c>
      <c r="G137" s="520">
        <f t="shared" si="158"/>
        <v>0</v>
      </c>
      <c r="H137" s="520">
        <f t="shared" si="158"/>
        <v>0</v>
      </c>
      <c r="I137" s="330">
        <f t="shared" si="158"/>
        <v>0</v>
      </c>
      <c r="J137" s="435">
        <f t="shared" ref="J137" si="159">J138+J139+J140+J141+J142+J143+J144+J145+J146+J147</f>
        <v>0</v>
      </c>
      <c r="K137" s="435">
        <f t="shared" si="158"/>
        <v>0</v>
      </c>
      <c r="L137" s="435" t="e">
        <f t="shared" ref="L137" si="160">L138+L139+L140+L141+L142+L143+L144+L145+L146+L147</f>
        <v>#REF!</v>
      </c>
      <c r="M137" s="472">
        <f t="shared" si="118"/>
        <v>0</v>
      </c>
      <c r="N137" s="152">
        <f t="shared" ref="N137" si="161">N138+N139+N140+N141+N142+N143+N144+N145+N146+N147</f>
        <v>0</v>
      </c>
      <c r="O137" s="162">
        <f t="shared" si="157"/>
        <v>0</v>
      </c>
      <c r="P137" s="108">
        <f t="shared" ref="P137:R137" si="162">P138+P139+P140+P141+P142+P143+P144+P145+P146+P147</f>
        <v>0</v>
      </c>
      <c r="Q137" s="109">
        <f t="shared" si="162"/>
        <v>0</v>
      </c>
      <c r="R137" s="109">
        <f t="shared" si="162"/>
        <v>0</v>
      </c>
      <c r="T137" s="168"/>
    </row>
    <row r="138" spans="1:20" hidden="1" x14ac:dyDescent="0.25">
      <c r="B138" s="54"/>
      <c r="C138" s="2"/>
      <c r="D138" s="705" t="s">
        <v>359</v>
      </c>
      <c r="E138" s="705"/>
      <c r="F138" s="326">
        <f t="shared" ref="F138:F147" si="163">SUM(R138:R138)</f>
        <v>0</v>
      </c>
      <c r="G138" s="516">
        <f t="shared" ref="G138:G147" si="164">SUM(R138:R138)</f>
        <v>0</v>
      </c>
      <c r="H138" s="516">
        <f t="shared" ref="H138:H147" si="165">SUM(R138:R138)</f>
        <v>0</v>
      </c>
      <c r="I138" s="326">
        <f t="shared" ref="I138:I147" si="166">SUM(R138:R138)</f>
        <v>0</v>
      </c>
      <c r="J138" s="431">
        <f t="shared" ref="J138:J147" si="167">SUM(Q138:R138)</f>
        <v>0</v>
      </c>
      <c r="K138" s="431">
        <f t="shared" ref="K138:K147" si="168">SUM(R138:R138)</f>
        <v>0</v>
      </c>
      <c r="L138" s="431" t="e">
        <f>SUM(#REF!)</f>
        <v>#REF!</v>
      </c>
      <c r="M138" s="468">
        <f t="shared" si="118"/>
        <v>0</v>
      </c>
      <c r="N138" s="141"/>
      <c r="O138" s="159">
        <f t="shared" si="157"/>
        <v>0</v>
      </c>
      <c r="P138" s="73"/>
      <c r="Q138" s="1"/>
      <c r="R138" s="1"/>
      <c r="T138" s="168"/>
    </row>
    <row r="139" spans="1:20" hidden="1" x14ac:dyDescent="0.25">
      <c r="B139" s="54"/>
      <c r="C139" s="2"/>
      <c r="D139" s="705" t="s">
        <v>360</v>
      </c>
      <c r="E139" s="705"/>
      <c r="F139" s="326">
        <f t="shared" si="163"/>
        <v>0</v>
      </c>
      <c r="G139" s="516">
        <f t="shared" si="164"/>
        <v>0</v>
      </c>
      <c r="H139" s="516">
        <f t="shared" si="165"/>
        <v>0</v>
      </c>
      <c r="I139" s="326">
        <f t="shared" si="166"/>
        <v>0</v>
      </c>
      <c r="J139" s="431">
        <f t="shared" si="167"/>
        <v>0</v>
      </c>
      <c r="K139" s="431">
        <f t="shared" si="168"/>
        <v>0</v>
      </c>
      <c r="L139" s="431" t="e">
        <f>SUM(#REF!)</f>
        <v>#REF!</v>
      </c>
      <c r="M139" s="468">
        <f t="shared" si="118"/>
        <v>0</v>
      </c>
      <c r="N139" s="141"/>
      <c r="O139" s="159">
        <f t="shared" si="157"/>
        <v>0</v>
      </c>
      <c r="P139" s="73"/>
      <c r="Q139" s="1"/>
      <c r="R139" s="1"/>
      <c r="T139" s="168"/>
    </row>
    <row r="140" spans="1:20" hidden="1" x14ac:dyDescent="0.25">
      <c r="B140" s="54"/>
      <c r="C140" s="2"/>
      <c r="D140" s="705" t="s">
        <v>361</v>
      </c>
      <c r="E140" s="705"/>
      <c r="F140" s="326">
        <f t="shared" si="163"/>
        <v>0</v>
      </c>
      <c r="G140" s="516">
        <f t="shared" si="164"/>
        <v>0</v>
      </c>
      <c r="H140" s="516">
        <f t="shared" si="165"/>
        <v>0</v>
      </c>
      <c r="I140" s="326">
        <f t="shared" si="166"/>
        <v>0</v>
      </c>
      <c r="J140" s="431">
        <f t="shared" si="167"/>
        <v>0</v>
      </c>
      <c r="K140" s="431">
        <f t="shared" si="168"/>
        <v>0</v>
      </c>
      <c r="L140" s="431" t="e">
        <f>SUM(#REF!)</f>
        <v>#REF!</v>
      </c>
      <c r="M140" s="468">
        <f t="shared" si="118"/>
        <v>0</v>
      </c>
      <c r="N140" s="141"/>
      <c r="O140" s="159">
        <f t="shared" si="157"/>
        <v>0</v>
      </c>
      <c r="P140" s="73"/>
      <c r="Q140" s="1"/>
      <c r="R140" s="1"/>
      <c r="T140" s="168"/>
    </row>
    <row r="141" spans="1:20" hidden="1" x14ac:dyDescent="0.25">
      <c r="B141" s="54"/>
      <c r="C141" s="2"/>
      <c r="D141" s="705" t="s">
        <v>362</v>
      </c>
      <c r="E141" s="705"/>
      <c r="F141" s="326">
        <f t="shared" si="163"/>
        <v>0</v>
      </c>
      <c r="G141" s="516">
        <f t="shared" si="164"/>
        <v>0</v>
      </c>
      <c r="H141" s="516">
        <f t="shared" si="165"/>
        <v>0</v>
      </c>
      <c r="I141" s="326">
        <f t="shared" si="166"/>
        <v>0</v>
      </c>
      <c r="J141" s="431">
        <f t="shared" si="167"/>
        <v>0</v>
      </c>
      <c r="K141" s="431">
        <f t="shared" si="168"/>
        <v>0</v>
      </c>
      <c r="L141" s="431" t="e">
        <f>SUM(#REF!)</f>
        <v>#REF!</v>
      </c>
      <c r="M141" s="468">
        <f t="shared" si="118"/>
        <v>0</v>
      </c>
      <c r="N141" s="141"/>
      <c r="O141" s="159">
        <f t="shared" si="157"/>
        <v>0</v>
      </c>
      <c r="P141" s="73"/>
      <c r="Q141" s="1"/>
      <c r="R141" s="1"/>
      <c r="T141" s="168"/>
    </row>
    <row r="142" spans="1:20" hidden="1" x14ac:dyDescent="0.25">
      <c r="B142" s="54"/>
      <c r="C142" s="2"/>
      <c r="D142" s="705" t="s">
        <v>363</v>
      </c>
      <c r="E142" s="705"/>
      <c r="F142" s="326">
        <f t="shared" si="163"/>
        <v>0</v>
      </c>
      <c r="G142" s="516">
        <f t="shared" si="164"/>
        <v>0</v>
      </c>
      <c r="H142" s="516">
        <f t="shared" si="165"/>
        <v>0</v>
      </c>
      <c r="I142" s="326">
        <f t="shared" si="166"/>
        <v>0</v>
      </c>
      <c r="J142" s="431">
        <f t="shared" si="167"/>
        <v>0</v>
      </c>
      <c r="K142" s="431">
        <f t="shared" si="168"/>
        <v>0</v>
      </c>
      <c r="L142" s="431" t="e">
        <f>SUM(#REF!)</f>
        <v>#REF!</v>
      </c>
      <c r="M142" s="468">
        <f t="shared" si="118"/>
        <v>0</v>
      </c>
      <c r="N142" s="141"/>
      <c r="O142" s="159">
        <f t="shared" si="157"/>
        <v>0</v>
      </c>
      <c r="P142" s="73"/>
      <c r="Q142" s="1"/>
      <c r="R142" s="1"/>
      <c r="T142" s="168"/>
    </row>
    <row r="143" spans="1:20" ht="25.5" hidden="1" customHeight="1" x14ac:dyDescent="0.25">
      <c r="B143" s="54"/>
      <c r="C143" s="2"/>
      <c r="D143" s="706" t="s">
        <v>536</v>
      </c>
      <c r="E143" s="706"/>
      <c r="F143" s="329">
        <f t="shared" si="163"/>
        <v>0</v>
      </c>
      <c r="G143" s="519">
        <f t="shared" si="164"/>
        <v>0</v>
      </c>
      <c r="H143" s="519">
        <f t="shared" si="165"/>
        <v>0</v>
      </c>
      <c r="I143" s="329">
        <f t="shared" si="166"/>
        <v>0</v>
      </c>
      <c r="J143" s="434">
        <f t="shared" si="167"/>
        <v>0</v>
      </c>
      <c r="K143" s="434">
        <f t="shared" si="168"/>
        <v>0</v>
      </c>
      <c r="L143" s="434" t="e">
        <f>SUM(#REF!)</f>
        <v>#REF!</v>
      </c>
      <c r="M143" s="471">
        <f t="shared" si="118"/>
        <v>0</v>
      </c>
      <c r="N143" s="151"/>
      <c r="O143" s="159">
        <f t="shared" si="157"/>
        <v>0</v>
      </c>
      <c r="P143" s="73"/>
      <c r="Q143" s="1"/>
      <c r="R143" s="1"/>
      <c r="T143" s="168"/>
    </row>
    <row r="144" spans="1:20" ht="25.5" hidden="1" customHeight="1" x14ac:dyDescent="0.25">
      <c r="B144" s="54"/>
      <c r="C144" s="2"/>
      <c r="D144" s="706" t="s">
        <v>539</v>
      </c>
      <c r="E144" s="706"/>
      <c r="F144" s="329">
        <f t="shared" si="163"/>
        <v>0</v>
      </c>
      <c r="G144" s="519">
        <f t="shared" si="164"/>
        <v>0</v>
      </c>
      <c r="H144" s="519">
        <f t="shared" si="165"/>
        <v>0</v>
      </c>
      <c r="I144" s="329">
        <f t="shared" si="166"/>
        <v>0</v>
      </c>
      <c r="J144" s="434">
        <f t="shared" si="167"/>
        <v>0</v>
      </c>
      <c r="K144" s="434">
        <f t="shared" si="168"/>
        <v>0</v>
      </c>
      <c r="L144" s="434" t="e">
        <f>SUM(#REF!)</f>
        <v>#REF!</v>
      </c>
      <c r="M144" s="471">
        <f t="shared" si="118"/>
        <v>0</v>
      </c>
      <c r="N144" s="151"/>
      <c r="O144" s="159">
        <f t="shared" si="157"/>
        <v>0</v>
      </c>
      <c r="P144" s="73"/>
      <c r="Q144" s="1"/>
      <c r="R144" s="1"/>
      <c r="T144" s="168"/>
    </row>
    <row r="145" spans="1:21" hidden="1" x14ac:dyDescent="0.25">
      <c r="B145" s="54"/>
      <c r="C145" s="2"/>
      <c r="D145" s="705" t="s">
        <v>365</v>
      </c>
      <c r="E145" s="705"/>
      <c r="F145" s="326">
        <f t="shared" si="163"/>
        <v>0</v>
      </c>
      <c r="G145" s="516">
        <f t="shared" si="164"/>
        <v>0</v>
      </c>
      <c r="H145" s="516">
        <f t="shared" si="165"/>
        <v>0</v>
      </c>
      <c r="I145" s="326">
        <f t="shared" si="166"/>
        <v>0</v>
      </c>
      <c r="J145" s="431">
        <f t="shared" si="167"/>
        <v>0</v>
      </c>
      <c r="K145" s="431">
        <f t="shared" si="168"/>
        <v>0</v>
      </c>
      <c r="L145" s="431" t="e">
        <f>SUM(#REF!)</f>
        <v>#REF!</v>
      </c>
      <c r="M145" s="468">
        <f t="shared" si="118"/>
        <v>0</v>
      </c>
      <c r="N145" s="141"/>
      <c r="O145" s="159">
        <f t="shared" si="157"/>
        <v>0</v>
      </c>
      <c r="P145" s="73"/>
      <c r="Q145" s="1"/>
      <c r="R145" s="1"/>
      <c r="T145" s="168"/>
    </row>
    <row r="146" spans="1:21" ht="25.5" hidden="1" customHeight="1" x14ac:dyDescent="0.25">
      <c r="B146" s="54"/>
      <c r="C146" s="2"/>
      <c r="D146" s="706" t="s">
        <v>542</v>
      </c>
      <c r="E146" s="706"/>
      <c r="F146" s="329">
        <f t="shared" si="163"/>
        <v>0</v>
      </c>
      <c r="G146" s="519">
        <f t="shared" si="164"/>
        <v>0</v>
      </c>
      <c r="H146" s="519">
        <f t="shared" si="165"/>
        <v>0</v>
      </c>
      <c r="I146" s="329">
        <f t="shared" si="166"/>
        <v>0</v>
      </c>
      <c r="J146" s="434">
        <f t="shared" si="167"/>
        <v>0</v>
      </c>
      <c r="K146" s="434">
        <f t="shared" si="168"/>
        <v>0</v>
      </c>
      <c r="L146" s="434" t="e">
        <f>SUM(#REF!)</f>
        <v>#REF!</v>
      </c>
      <c r="M146" s="471">
        <f t="shared" si="118"/>
        <v>0</v>
      </c>
      <c r="N146" s="151"/>
      <c r="O146" s="159">
        <f t="shared" si="157"/>
        <v>0</v>
      </c>
      <c r="P146" s="73"/>
      <c r="Q146" s="1"/>
      <c r="R146" s="1"/>
      <c r="T146" s="168"/>
    </row>
    <row r="147" spans="1:21" hidden="1" x14ac:dyDescent="0.25">
      <c r="B147" s="54"/>
      <c r="C147" s="2"/>
      <c r="D147" s="705" t="s">
        <v>543</v>
      </c>
      <c r="E147" s="705"/>
      <c r="F147" s="326">
        <f t="shared" si="163"/>
        <v>0</v>
      </c>
      <c r="G147" s="516">
        <f t="shared" si="164"/>
        <v>0</v>
      </c>
      <c r="H147" s="516">
        <f t="shared" si="165"/>
        <v>0</v>
      </c>
      <c r="I147" s="326">
        <f t="shared" si="166"/>
        <v>0</v>
      </c>
      <c r="J147" s="431">
        <f t="shared" si="167"/>
        <v>0</v>
      </c>
      <c r="K147" s="431">
        <f t="shared" si="168"/>
        <v>0</v>
      </c>
      <c r="L147" s="431" t="e">
        <f>SUM(#REF!)</f>
        <v>#REF!</v>
      </c>
      <c r="M147" s="468">
        <f t="shared" si="118"/>
        <v>0</v>
      </c>
      <c r="N147" s="141"/>
      <c r="O147" s="159">
        <f t="shared" si="157"/>
        <v>0</v>
      </c>
      <c r="P147" s="73"/>
      <c r="Q147" s="1"/>
      <c r="R147" s="1"/>
      <c r="T147" s="168"/>
    </row>
    <row r="148" spans="1:21" s="41" customFormat="1" x14ac:dyDescent="0.25">
      <c r="A148" s="125" t="s">
        <v>243</v>
      </c>
      <c r="B148" s="134" t="s">
        <v>671</v>
      </c>
      <c r="C148" s="794" t="s">
        <v>244</v>
      </c>
      <c r="D148" s="795"/>
      <c r="E148" s="795"/>
      <c r="F148" s="331">
        <f t="shared" ref="F148:N148" si="169">SUM(F149:F150)</f>
        <v>12926139</v>
      </c>
      <c r="G148" s="521">
        <f t="shared" si="169"/>
        <v>11768274</v>
      </c>
      <c r="H148" s="521">
        <f t="shared" si="169"/>
        <v>9680774</v>
      </c>
      <c r="I148" s="331">
        <f t="shared" ref="I148:K148" si="170">SUM(I149:I150)</f>
        <v>9680774</v>
      </c>
      <c r="J148" s="436" t="e">
        <f t="shared" ref="J148" si="171">SUM(J149:J150)</f>
        <v>#REF!</v>
      </c>
      <c r="K148" s="436" t="e">
        <f t="shared" si="170"/>
        <v>#REF!</v>
      </c>
      <c r="L148" s="436" t="e">
        <f t="shared" ref="L148" si="172">SUM(L149:L150)</f>
        <v>#REF!</v>
      </c>
      <c r="M148" s="473">
        <f t="shared" si="118"/>
        <v>0</v>
      </c>
      <c r="N148" s="153">
        <f t="shared" si="169"/>
        <v>0</v>
      </c>
      <c r="O148" s="285">
        <f t="shared" si="157"/>
        <v>0</v>
      </c>
      <c r="P148" s="286">
        <f t="shared" ref="P148:R148" si="173">SUM(P149:P150)</f>
        <v>0</v>
      </c>
      <c r="Q148" s="287">
        <f t="shared" si="173"/>
        <v>0</v>
      </c>
      <c r="R148" s="287">
        <f t="shared" si="173"/>
        <v>0</v>
      </c>
      <c r="T148" s="168"/>
    </row>
    <row r="149" spans="1:21" x14ac:dyDescent="0.25">
      <c r="B149" s="54"/>
      <c r="C149" s="220"/>
      <c r="D149" s="281" t="s">
        <v>1037</v>
      </c>
      <c r="E149" s="281"/>
      <c r="F149" s="326">
        <v>960965</v>
      </c>
      <c r="G149" s="516">
        <v>0</v>
      </c>
      <c r="H149" s="516">
        <v>0</v>
      </c>
      <c r="I149" s="326">
        <v>0</v>
      </c>
      <c r="J149" s="431" t="e">
        <f>SUM(#REF!)</f>
        <v>#REF!</v>
      </c>
      <c r="K149" s="431" t="e">
        <f>SUM(#REF!)</f>
        <v>#REF!</v>
      </c>
      <c r="L149" s="431" t="e">
        <f>SUM(#REF!)</f>
        <v>#REF!</v>
      </c>
      <c r="M149" s="468">
        <f t="shared" si="118"/>
        <v>0</v>
      </c>
      <c r="N149" s="141"/>
      <c r="O149" s="159">
        <f t="shared" ref="O149:O150" si="174">SUM(M149:N149)</f>
        <v>0</v>
      </c>
      <c r="P149" s="73"/>
      <c r="Q149" s="1"/>
      <c r="R149" s="1">
        <v>0</v>
      </c>
      <c r="T149" s="168"/>
    </row>
    <row r="150" spans="1:21" ht="15.75" thickBot="1" x14ac:dyDescent="0.3">
      <c r="B150" s="269"/>
      <c r="C150" s="270"/>
      <c r="D150" s="271" t="s">
        <v>1038</v>
      </c>
      <c r="E150" s="271"/>
      <c r="F150" s="378">
        <v>11965174</v>
      </c>
      <c r="G150" s="555">
        <v>11768274</v>
      </c>
      <c r="H150" s="555">
        <v>9680774</v>
      </c>
      <c r="I150" s="378">
        <v>9680774</v>
      </c>
      <c r="J150" s="501">
        <v>5463610</v>
      </c>
      <c r="K150" s="501">
        <v>5463610</v>
      </c>
      <c r="L150" s="501">
        <v>5463610</v>
      </c>
      <c r="M150" s="485">
        <f t="shared" si="118"/>
        <v>0</v>
      </c>
      <c r="N150" s="272"/>
      <c r="O150" s="273">
        <f t="shared" si="174"/>
        <v>0</v>
      </c>
      <c r="P150" s="274"/>
      <c r="Q150" s="275">
        <v>0</v>
      </c>
      <c r="R150" s="275"/>
      <c r="T150" s="168"/>
    </row>
    <row r="151" spans="1:21" ht="15.75" thickBot="1" x14ac:dyDescent="0.3">
      <c r="B151" s="98" t="s">
        <v>245</v>
      </c>
      <c r="C151" s="708" t="s">
        <v>246</v>
      </c>
      <c r="D151" s="709"/>
      <c r="E151" s="709"/>
      <c r="F151" s="322">
        <f t="shared" ref="F151:K151" si="175">F152+F153+F156+F157+F158+F159+F160</f>
        <v>0</v>
      </c>
      <c r="G151" s="512">
        <f t="shared" si="175"/>
        <v>0</v>
      </c>
      <c r="H151" s="512">
        <f t="shared" si="175"/>
        <v>0</v>
      </c>
      <c r="I151" s="322">
        <f t="shared" si="175"/>
        <v>500000</v>
      </c>
      <c r="J151" s="427">
        <f t="shared" ref="J151" si="176">J152+J153+J156+J157+J158+J159+J160</f>
        <v>13980862</v>
      </c>
      <c r="K151" s="427">
        <f t="shared" si="175"/>
        <v>1915796</v>
      </c>
      <c r="L151" s="427" t="e">
        <f t="shared" ref="L151" si="177">L152+L153+L156+L157+L158+L159+L160</f>
        <v>#REF!</v>
      </c>
      <c r="M151" s="464">
        <f t="shared" si="118"/>
        <v>12065066</v>
      </c>
      <c r="N151" s="144">
        <f t="shared" ref="N151" si="178">N152+N153+N156+N157+N158+N159+N160</f>
        <v>0</v>
      </c>
      <c r="O151" s="156">
        <f t="shared" si="157"/>
        <v>12065066</v>
      </c>
      <c r="P151" s="84">
        <f t="shared" ref="P151:R151" si="179">P152+P153+P156+P157+P158+P159+P160</f>
        <v>0</v>
      </c>
      <c r="Q151" s="85">
        <f t="shared" si="179"/>
        <v>12065066</v>
      </c>
      <c r="R151" s="85">
        <f t="shared" si="179"/>
        <v>0</v>
      </c>
      <c r="T151" s="168"/>
      <c r="U151" s="168"/>
    </row>
    <row r="152" spans="1:21" s="18" customFormat="1" x14ac:dyDescent="0.25">
      <c r="A152" s="125" t="s">
        <v>247</v>
      </c>
      <c r="B152" s="114" t="s">
        <v>672</v>
      </c>
      <c r="C152" s="710" t="s">
        <v>248</v>
      </c>
      <c r="D152" s="711"/>
      <c r="E152" s="711"/>
      <c r="F152" s="317">
        <f>SUM(R152:R152)</f>
        <v>0</v>
      </c>
      <c r="G152" s="507">
        <f>SUM(R152:R152)</f>
        <v>0</v>
      </c>
      <c r="H152" s="507">
        <f>SUM(R152:R152)</f>
        <v>0</v>
      </c>
      <c r="I152" s="317">
        <f>SUM(R152:R152)</f>
        <v>0</v>
      </c>
      <c r="J152" s="422">
        <f>SUM(Q152:R152)</f>
        <v>12065066</v>
      </c>
      <c r="K152" s="422">
        <f>SUM(R152:R152)</f>
        <v>0</v>
      </c>
      <c r="L152" s="422" t="e">
        <f>SUM(#REF!)</f>
        <v>#REF!</v>
      </c>
      <c r="M152" s="459">
        <f t="shared" ref="M152:M215" si="180">P152+Q152+R152</f>
        <v>12065066</v>
      </c>
      <c r="N152" s="140"/>
      <c r="O152" s="158">
        <f t="shared" si="157"/>
        <v>12065066</v>
      </c>
      <c r="P152" s="92"/>
      <c r="Q152" s="93">
        <v>12065066</v>
      </c>
      <c r="R152" s="93"/>
      <c r="T152" s="168"/>
    </row>
    <row r="153" spans="1:21" s="18" customFormat="1" x14ac:dyDescent="0.25">
      <c r="A153" s="125" t="s">
        <v>249</v>
      </c>
      <c r="B153" s="90" t="s">
        <v>673</v>
      </c>
      <c r="C153" s="712" t="s">
        <v>250</v>
      </c>
      <c r="D153" s="713"/>
      <c r="E153" s="713"/>
      <c r="F153" s="319">
        <f t="shared" ref="F153:K153" si="181">F154+F155</f>
        <v>0</v>
      </c>
      <c r="G153" s="509">
        <f t="shared" si="181"/>
        <v>0</v>
      </c>
      <c r="H153" s="509">
        <f t="shared" si="181"/>
        <v>0</v>
      </c>
      <c r="I153" s="319">
        <f t="shared" si="181"/>
        <v>500000</v>
      </c>
      <c r="J153" s="424">
        <f t="shared" ref="J153" si="182">J154+J155</f>
        <v>1614800</v>
      </c>
      <c r="K153" s="424">
        <f t="shared" si="181"/>
        <v>1614800</v>
      </c>
      <c r="L153" s="424">
        <f t="shared" ref="L153" si="183">L154+L155</f>
        <v>1614800</v>
      </c>
      <c r="M153" s="461">
        <f t="shared" si="180"/>
        <v>0</v>
      </c>
      <c r="N153" s="142">
        <f t="shared" ref="N153" si="184">N154+N155</f>
        <v>0</v>
      </c>
      <c r="O153" s="158">
        <f t="shared" si="157"/>
        <v>0</v>
      </c>
      <c r="P153" s="92">
        <f t="shared" ref="P153:R153" si="185">P154+P155</f>
        <v>0</v>
      </c>
      <c r="Q153" s="93">
        <f t="shared" si="185"/>
        <v>0</v>
      </c>
      <c r="R153" s="93">
        <f t="shared" si="185"/>
        <v>0</v>
      </c>
      <c r="T153" s="168"/>
    </row>
    <row r="154" spans="1:21" x14ac:dyDescent="0.25">
      <c r="B154" s="54"/>
      <c r="C154" s="2"/>
      <c r="D154" s="705" t="s">
        <v>250</v>
      </c>
      <c r="E154" s="705"/>
      <c r="F154" s="326">
        <v>0</v>
      </c>
      <c r="G154" s="516">
        <v>0</v>
      </c>
      <c r="H154" s="516">
        <v>0</v>
      </c>
      <c r="I154" s="326">
        <v>500000</v>
      </c>
      <c r="J154" s="431">
        <v>1614800</v>
      </c>
      <c r="K154" s="431">
        <v>1614800</v>
      </c>
      <c r="L154" s="431">
        <v>1614800</v>
      </c>
      <c r="M154" s="468">
        <f t="shared" si="180"/>
        <v>0</v>
      </c>
      <c r="N154" s="141"/>
      <c r="O154" s="159">
        <f t="shared" si="157"/>
        <v>0</v>
      </c>
      <c r="P154" s="73"/>
      <c r="Q154" s="1"/>
      <c r="R154" s="1"/>
      <c r="T154" s="168"/>
    </row>
    <row r="155" spans="1:21" hidden="1" x14ac:dyDescent="0.25">
      <c r="B155" s="54"/>
      <c r="C155" s="2"/>
      <c r="D155" s="705" t="s">
        <v>349</v>
      </c>
      <c r="E155" s="705"/>
      <c r="F155" s="326">
        <f t="shared" ref="F155:F160" si="186">SUM(R155:R155)</f>
        <v>0</v>
      </c>
      <c r="G155" s="516">
        <f t="shared" ref="G155:G160" si="187">SUM(R155:R155)</f>
        <v>0</v>
      </c>
      <c r="H155" s="516">
        <f t="shared" ref="H155:H160" si="188">SUM(R155:R155)</f>
        <v>0</v>
      </c>
      <c r="I155" s="326">
        <f>SUM(R155:R155)</f>
        <v>0</v>
      </c>
      <c r="J155" s="431">
        <v>0</v>
      </c>
      <c r="K155" s="431">
        <v>0</v>
      </c>
      <c r="L155" s="431">
        <v>0</v>
      </c>
      <c r="M155" s="468">
        <f t="shared" si="180"/>
        <v>0</v>
      </c>
      <c r="N155" s="141"/>
      <c r="O155" s="159">
        <f t="shared" si="157"/>
        <v>0</v>
      </c>
      <c r="P155" s="73"/>
      <c r="Q155" s="1"/>
      <c r="R155" s="1"/>
      <c r="T155" s="168"/>
    </row>
    <row r="156" spans="1:21" s="18" customFormat="1" hidden="1" x14ac:dyDescent="0.25">
      <c r="A156" s="125" t="s">
        <v>251</v>
      </c>
      <c r="B156" s="90" t="s">
        <v>674</v>
      </c>
      <c r="C156" s="712" t="s">
        <v>252</v>
      </c>
      <c r="D156" s="713"/>
      <c r="E156" s="713"/>
      <c r="F156" s="319">
        <f t="shared" si="186"/>
        <v>0</v>
      </c>
      <c r="G156" s="509">
        <f t="shared" si="187"/>
        <v>0</v>
      </c>
      <c r="H156" s="509">
        <f t="shared" si="188"/>
        <v>0</v>
      </c>
      <c r="I156" s="319">
        <f>SUM(R156:R156)</f>
        <v>0</v>
      </c>
      <c r="J156" s="424">
        <v>0</v>
      </c>
      <c r="K156" s="424">
        <v>0</v>
      </c>
      <c r="L156" s="424">
        <v>0</v>
      </c>
      <c r="M156" s="461">
        <f t="shared" si="180"/>
        <v>0</v>
      </c>
      <c r="N156" s="142"/>
      <c r="O156" s="158">
        <f t="shared" si="157"/>
        <v>0</v>
      </c>
      <c r="P156" s="92"/>
      <c r="Q156" s="93"/>
      <c r="R156" s="93"/>
      <c r="T156" s="168"/>
    </row>
    <row r="157" spans="1:21" s="18" customFormat="1" hidden="1" x14ac:dyDescent="0.25">
      <c r="A157" s="125" t="s">
        <v>253</v>
      </c>
      <c r="B157" s="90" t="s">
        <v>675</v>
      </c>
      <c r="C157" s="712" t="s">
        <v>254</v>
      </c>
      <c r="D157" s="713"/>
      <c r="E157" s="713"/>
      <c r="F157" s="319">
        <f t="shared" si="186"/>
        <v>0</v>
      </c>
      <c r="G157" s="509">
        <f t="shared" si="187"/>
        <v>0</v>
      </c>
      <c r="H157" s="509">
        <f t="shared" si="188"/>
        <v>0</v>
      </c>
      <c r="I157" s="319">
        <f>SUM(R157:R157)</f>
        <v>0</v>
      </c>
      <c r="J157" s="424">
        <v>0</v>
      </c>
      <c r="K157" s="424">
        <v>0</v>
      </c>
      <c r="L157" s="424">
        <v>0</v>
      </c>
      <c r="M157" s="461">
        <f t="shared" si="180"/>
        <v>0</v>
      </c>
      <c r="N157" s="142"/>
      <c r="O157" s="158">
        <f t="shared" si="157"/>
        <v>0</v>
      </c>
      <c r="P157" s="92"/>
      <c r="Q157" s="93"/>
      <c r="R157" s="93"/>
      <c r="T157" s="168"/>
    </row>
    <row r="158" spans="1:21" s="18" customFormat="1" hidden="1" x14ac:dyDescent="0.25">
      <c r="A158" s="125" t="s">
        <v>255</v>
      </c>
      <c r="B158" s="90" t="s">
        <v>676</v>
      </c>
      <c r="C158" s="712" t="s">
        <v>256</v>
      </c>
      <c r="D158" s="713"/>
      <c r="E158" s="713"/>
      <c r="F158" s="319">
        <f t="shared" si="186"/>
        <v>0</v>
      </c>
      <c r="G158" s="509">
        <f t="shared" si="187"/>
        <v>0</v>
      </c>
      <c r="H158" s="509">
        <f t="shared" si="188"/>
        <v>0</v>
      </c>
      <c r="I158" s="319">
        <f>SUM(R158:R158)</f>
        <v>0</v>
      </c>
      <c r="J158" s="424">
        <v>0</v>
      </c>
      <c r="K158" s="424">
        <v>0</v>
      </c>
      <c r="L158" s="424">
        <v>0</v>
      </c>
      <c r="M158" s="461">
        <f t="shared" si="180"/>
        <v>0</v>
      </c>
      <c r="N158" s="142"/>
      <c r="O158" s="158">
        <f t="shared" si="157"/>
        <v>0</v>
      </c>
      <c r="P158" s="92"/>
      <c r="Q158" s="93"/>
      <c r="R158" s="93"/>
      <c r="T158" s="168"/>
    </row>
    <row r="159" spans="1:21" s="18" customFormat="1" hidden="1" x14ac:dyDescent="0.25">
      <c r="A159" s="125" t="s">
        <v>257</v>
      </c>
      <c r="B159" s="90" t="s">
        <v>677</v>
      </c>
      <c r="C159" s="712" t="s">
        <v>258</v>
      </c>
      <c r="D159" s="713"/>
      <c r="E159" s="713"/>
      <c r="F159" s="319">
        <f t="shared" si="186"/>
        <v>0</v>
      </c>
      <c r="G159" s="509">
        <f t="shared" si="187"/>
        <v>0</v>
      </c>
      <c r="H159" s="509">
        <f t="shared" si="188"/>
        <v>0</v>
      </c>
      <c r="I159" s="319">
        <f>SUM(R159:R159)</f>
        <v>0</v>
      </c>
      <c r="J159" s="424">
        <v>0</v>
      </c>
      <c r="K159" s="424">
        <v>0</v>
      </c>
      <c r="L159" s="424">
        <v>0</v>
      </c>
      <c r="M159" s="461">
        <f t="shared" si="180"/>
        <v>0</v>
      </c>
      <c r="N159" s="142"/>
      <c r="O159" s="158">
        <f t="shared" si="157"/>
        <v>0</v>
      </c>
      <c r="P159" s="92"/>
      <c r="Q159" s="93"/>
      <c r="R159" s="93"/>
      <c r="T159" s="168"/>
    </row>
    <row r="160" spans="1:21" s="18" customFormat="1" ht="15.75" thickBot="1" x14ac:dyDescent="0.3">
      <c r="A160" s="125" t="s">
        <v>259</v>
      </c>
      <c r="B160" s="124" t="s">
        <v>678</v>
      </c>
      <c r="C160" s="802" t="s">
        <v>260</v>
      </c>
      <c r="D160" s="803"/>
      <c r="E160" s="803"/>
      <c r="F160" s="332">
        <f t="shared" si="186"/>
        <v>0</v>
      </c>
      <c r="G160" s="522">
        <f t="shared" si="187"/>
        <v>0</v>
      </c>
      <c r="H160" s="522">
        <f t="shared" si="188"/>
        <v>0</v>
      </c>
      <c r="I160" s="332">
        <v>0</v>
      </c>
      <c r="J160" s="437">
        <v>300996</v>
      </c>
      <c r="K160" s="437">
        <v>300996</v>
      </c>
      <c r="L160" s="437">
        <v>300996</v>
      </c>
      <c r="M160" s="474">
        <f t="shared" si="180"/>
        <v>0</v>
      </c>
      <c r="N160" s="154"/>
      <c r="O160" s="158">
        <f t="shared" si="157"/>
        <v>0</v>
      </c>
      <c r="P160" s="92"/>
      <c r="Q160" s="93"/>
      <c r="R160" s="93"/>
      <c r="T160" s="168"/>
    </row>
    <row r="161" spans="1:20" ht="15.75" thickBot="1" x14ac:dyDescent="0.3">
      <c r="B161" s="98" t="s">
        <v>261</v>
      </c>
      <c r="C161" s="708" t="s">
        <v>262</v>
      </c>
      <c r="D161" s="709"/>
      <c r="E161" s="709"/>
      <c r="F161" s="322">
        <f t="shared" ref="F161:K161" si="189">F162+F163+F164+F165</f>
        <v>0</v>
      </c>
      <c r="G161" s="512">
        <f t="shared" si="189"/>
        <v>0</v>
      </c>
      <c r="H161" s="512">
        <f t="shared" si="189"/>
        <v>2087500</v>
      </c>
      <c r="I161" s="322">
        <f t="shared" si="189"/>
        <v>1587500</v>
      </c>
      <c r="J161" s="427">
        <f t="shared" ref="J161" si="190">J162+J163+J164+J165</f>
        <v>1587500</v>
      </c>
      <c r="K161" s="427">
        <f t="shared" si="189"/>
        <v>1587500</v>
      </c>
      <c r="L161" s="427" t="e">
        <f t="shared" ref="L161" si="191">L162+L163+L164+L165</f>
        <v>#REF!</v>
      </c>
      <c r="M161" s="464">
        <f t="shared" si="180"/>
        <v>3024327</v>
      </c>
      <c r="N161" s="144">
        <f t="shared" ref="N161" si="192">N162+N163+N164+N165</f>
        <v>0</v>
      </c>
      <c r="O161" s="156">
        <f t="shared" si="157"/>
        <v>3024327</v>
      </c>
      <c r="P161" s="84">
        <f t="shared" ref="P161:R161" si="193">P162+P163+P164+P165</f>
        <v>0</v>
      </c>
      <c r="Q161" s="85">
        <f t="shared" si="193"/>
        <v>3024327</v>
      </c>
      <c r="R161" s="85">
        <f t="shared" si="193"/>
        <v>0</v>
      </c>
      <c r="T161" s="168"/>
    </row>
    <row r="162" spans="1:20" s="18" customFormat="1" x14ac:dyDescent="0.25">
      <c r="A162" s="125" t="s">
        <v>263</v>
      </c>
      <c r="B162" s="221" t="s">
        <v>679</v>
      </c>
      <c r="C162" s="804" t="s">
        <v>264</v>
      </c>
      <c r="D162" s="805"/>
      <c r="E162" s="805"/>
      <c r="F162" s="333">
        <v>0</v>
      </c>
      <c r="G162" s="523">
        <v>0</v>
      </c>
      <c r="H162" s="523">
        <v>1750000</v>
      </c>
      <c r="I162" s="333">
        <v>1250000</v>
      </c>
      <c r="J162" s="438">
        <v>1250000</v>
      </c>
      <c r="K162" s="438">
        <v>1250000</v>
      </c>
      <c r="L162" s="438">
        <v>1250000</v>
      </c>
      <c r="M162" s="475">
        <f t="shared" si="180"/>
        <v>2381360</v>
      </c>
      <c r="N162" s="222"/>
      <c r="O162" s="223">
        <f t="shared" si="157"/>
        <v>2381360</v>
      </c>
      <c r="P162" s="224"/>
      <c r="Q162" s="225">
        <v>2381360</v>
      </c>
      <c r="R162" s="225"/>
      <c r="S162" s="396"/>
      <c r="T162" s="168"/>
    </row>
    <row r="163" spans="1:20" s="18" customFormat="1" hidden="1" x14ac:dyDescent="0.25">
      <c r="A163" s="125" t="s">
        <v>265</v>
      </c>
      <c r="B163" s="229" t="s">
        <v>680</v>
      </c>
      <c r="C163" s="796" t="s">
        <v>870</v>
      </c>
      <c r="D163" s="797"/>
      <c r="E163" s="797"/>
      <c r="F163" s="334">
        <f>SUM(R163:R163)</f>
        <v>0</v>
      </c>
      <c r="G163" s="524">
        <f>SUM(R163:R163)</f>
        <v>0</v>
      </c>
      <c r="H163" s="524">
        <f>SUM(R163:R163)</f>
        <v>0</v>
      </c>
      <c r="I163" s="334">
        <f>SUM(R163:R163)</f>
        <v>0</v>
      </c>
      <c r="J163" s="439">
        <f>SUM(Q163:R163)</f>
        <v>0</v>
      </c>
      <c r="K163" s="439">
        <f>SUM(R163:R163)</f>
        <v>0</v>
      </c>
      <c r="L163" s="439" t="e">
        <f>SUM(#REF!)</f>
        <v>#REF!</v>
      </c>
      <c r="M163" s="476">
        <f t="shared" si="180"/>
        <v>0</v>
      </c>
      <c r="N163" s="230"/>
      <c r="O163" s="223">
        <f t="shared" si="157"/>
        <v>0</v>
      </c>
      <c r="P163" s="224"/>
      <c r="Q163" s="225"/>
      <c r="R163" s="225"/>
      <c r="S163" s="396"/>
      <c r="T163" s="168"/>
    </row>
    <row r="164" spans="1:20" s="18" customFormat="1" hidden="1" x14ac:dyDescent="0.25">
      <c r="A164" s="125" t="s">
        <v>266</v>
      </c>
      <c r="B164" s="229" t="s">
        <v>681</v>
      </c>
      <c r="C164" s="796" t="s">
        <v>267</v>
      </c>
      <c r="D164" s="797"/>
      <c r="E164" s="797"/>
      <c r="F164" s="334">
        <f>SUM(R164:R164)</f>
        <v>0</v>
      </c>
      <c r="G164" s="524">
        <f>SUM(R164:R164)</f>
        <v>0</v>
      </c>
      <c r="H164" s="524">
        <f>SUM(R164:R164)</f>
        <v>0</v>
      </c>
      <c r="I164" s="334">
        <f>SUM(R164:R164)</f>
        <v>0</v>
      </c>
      <c r="J164" s="439">
        <f>SUM(Q164:R164)</f>
        <v>0</v>
      </c>
      <c r="K164" s="439">
        <f>SUM(R164:R164)</f>
        <v>0</v>
      </c>
      <c r="L164" s="439" t="e">
        <f>SUM(#REF!)</f>
        <v>#REF!</v>
      </c>
      <c r="M164" s="476">
        <f t="shared" si="180"/>
        <v>0</v>
      </c>
      <c r="N164" s="230"/>
      <c r="O164" s="223">
        <f t="shared" si="157"/>
        <v>0</v>
      </c>
      <c r="P164" s="224"/>
      <c r="Q164" s="225"/>
      <c r="R164" s="225"/>
      <c r="S164" s="396"/>
      <c r="T164" s="168"/>
    </row>
    <row r="165" spans="1:20" s="18" customFormat="1" ht="15.75" thickBot="1" x14ac:dyDescent="0.3">
      <c r="A165" s="125" t="s">
        <v>268</v>
      </c>
      <c r="B165" s="231" t="s">
        <v>682</v>
      </c>
      <c r="C165" s="798" t="s">
        <v>366</v>
      </c>
      <c r="D165" s="799"/>
      <c r="E165" s="799"/>
      <c r="F165" s="335">
        <v>0</v>
      </c>
      <c r="G165" s="525">
        <v>0</v>
      </c>
      <c r="H165" s="525">
        <v>337500</v>
      </c>
      <c r="I165" s="335">
        <v>337500</v>
      </c>
      <c r="J165" s="440">
        <v>337500</v>
      </c>
      <c r="K165" s="440">
        <v>337500</v>
      </c>
      <c r="L165" s="440">
        <v>337500</v>
      </c>
      <c r="M165" s="477">
        <f t="shared" si="180"/>
        <v>642967</v>
      </c>
      <c r="N165" s="232"/>
      <c r="O165" s="223">
        <f t="shared" si="157"/>
        <v>642967</v>
      </c>
      <c r="P165" s="224"/>
      <c r="Q165" s="225">
        <v>642967</v>
      </c>
      <c r="R165" s="225"/>
      <c r="S165" s="396"/>
      <c r="T165" s="168"/>
    </row>
    <row r="166" spans="1:20" ht="15.75" thickBot="1" x14ac:dyDescent="0.3">
      <c r="B166" s="98" t="s">
        <v>269</v>
      </c>
      <c r="C166" s="708" t="s">
        <v>270</v>
      </c>
      <c r="D166" s="709"/>
      <c r="E166" s="709"/>
      <c r="F166" s="322">
        <f t="shared" ref="F166:K166" si="194">F167+F168+F179+F190+F201+F204+F216+F217+F218</f>
        <v>0</v>
      </c>
      <c r="G166" s="512">
        <f t="shared" si="194"/>
        <v>0</v>
      </c>
      <c r="H166" s="512">
        <f t="shared" si="194"/>
        <v>0</v>
      </c>
      <c r="I166" s="322">
        <f t="shared" si="194"/>
        <v>0</v>
      </c>
      <c r="J166" s="427">
        <f t="shared" ref="J166" si="195">J167+J168+J179+J190+J201+J204+J216+J217+J218</f>
        <v>0</v>
      </c>
      <c r="K166" s="427">
        <f t="shared" si="194"/>
        <v>0</v>
      </c>
      <c r="L166" s="427" t="e">
        <f t="shared" ref="L166" si="196">L167+L168+L179+L190+L201+L204+L216+L217+L218</f>
        <v>#REF!</v>
      </c>
      <c r="M166" s="464">
        <f t="shared" si="180"/>
        <v>0</v>
      </c>
      <c r="N166" s="144">
        <f t="shared" ref="N166" si="197">N167+N168+N179+N190+N201+N204+N216+N217+N218</f>
        <v>0</v>
      </c>
      <c r="O166" s="156">
        <f t="shared" si="157"/>
        <v>0</v>
      </c>
      <c r="P166" s="84">
        <f t="shared" ref="P166:R166" si="198">P167+P168+P179+P190+P201+P204+P216+P217+P218</f>
        <v>0</v>
      </c>
      <c r="Q166" s="85">
        <f t="shared" si="198"/>
        <v>0</v>
      </c>
      <c r="R166" s="85">
        <f t="shared" si="198"/>
        <v>0</v>
      </c>
      <c r="S166" s="396"/>
      <c r="T166" s="168"/>
    </row>
    <row r="167" spans="1:20" s="18" customFormat="1" ht="25.5" hidden="1" customHeight="1" x14ac:dyDescent="0.25">
      <c r="A167" s="125" t="s">
        <v>271</v>
      </c>
      <c r="B167" s="90" t="s">
        <v>683</v>
      </c>
      <c r="C167" s="723" t="s">
        <v>367</v>
      </c>
      <c r="D167" s="724"/>
      <c r="E167" s="724"/>
      <c r="F167" s="336">
        <f>SUM(R167:R167)</f>
        <v>0</v>
      </c>
      <c r="G167" s="526">
        <f>SUM(R167:R167)</f>
        <v>0</v>
      </c>
      <c r="H167" s="526">
        <f>SUM(R167:R167)</f>
        <v>0</v>
      </c>
      <c r="I167" s="336">
        <f>SUM(R167:R167)</f>
        <v>0</v>
      </c>
      <c r="J167" s="441">
        <f>SUM(Q167:R167)</f>
        <v>0</v>
      </c>
      <c r="K167" s="441">
        <f>SUM(R167:R167)</f>
        <v>0</v>
      </c>
      <c r="L167" s="441" t="e">
        <f>SUM(#REF!)</f>
        <v>#REF!</v>
      </c>
      <c r="M167" s="478">
        <f t="shared" si="180"/>
        <v>0</v>
      </c>
      <c r="N167" s="155"/>
      <c r="O167" s="158">
        <f t="shared" si="157"/>
        <v>0</v>
      </c>
      <c r="P167" s="92"/>
      <c r="Q167" s="93"/>
      <c r="R167" s="93"/>
      <c r="S167" s="396"/>
      <c r="T167" s="168"/>
    </row>
    <row r="168" spans="1:20" s="18" customFormat="1" ht="16.350000000000001" hidden="1" customHeight="1" x14ac:dyDescent="0.25">
      <c r="A168" s="125" t="s">
        <v>272</v>
      </c>
      <c r="B168" s="90" t="s">
        <v>684</v>
      </c>
      <c r="C168" s="800" t="s">
        <v>812</v>
      </c>
      <c r="D168" s="801"/>
      <c r="E168" s="801"/>
      <c r="F168" s="336">
        <f t="shared" ref="F168:K168" si="199">F169+F170+F171+F172+F173+F174+F175+F176+F177+F178</f>
        <v>0</v>
      </c>
      <c r="G168" s="526">
        <f t="shared" si="199"/>
        <v>0</v>
      </c>
      <c r="H168" s="526">
        <f t="shared" si="199"/>
        <v>0</v>
      </c>
      <c r="I168" s="336">
        <f t="shared" si="199"/>
        <v>0</v>
      </c>
      <c r="J168" s="441">
        <f t="shared" ref="J168" si="200">J169+J170+J171+J172+J173+J174+J175+J176+J177+J178</f>
        <v>0</v>
      </c>
      <c r="K168" s="441">
        <f t="shared" si="199"/>
        <v>0</v>
      </c>
      <c r="L168" s="441" t="e">
        <f t="shared" ref="L168" si="201">L169+L170+L171+L172+L173+L174+L175+L176+L177+L178</f>
        <v>#REF!</v>
      </c>
      <c r="M168" s="478">
        <f t="shared" si="180"/>
        <v>0</v>
      </c>
      <c r="N168" s="155">
        <f t="shared" ref="N168" si="202">N169+N170+N171+N172+N173+N174+N175+N176+N177+N178</f>
        <v>0</v>
      </c>
      <c r="O168" s="158">
        <f t="shared" si="157"/>
        <v>0</v>
      </c>
      <c r="P168" s="92">
        <f t="shared" ref="P168:R168" si="203">P169+P170+P171+P172+P173+P174+P175+P176+P177+P178</f>
        <v>0</v>
      </c>
      <c r="Q168" s="93">
        <f t="shared" si="203"/>
        <v>0</v>
      </c>
      <c r="R168" s="93">
        <f t="shared" si="203"/>
        <v>0</v>
      </c>
      <c r="S168" s="396"/>
      <c r="T168" s="168"/>
    </row>
    <row r="169" spans="1:20" ht="15.75" hidden="1" thickBot="1" x14ac:dyDescent="0.3">
      <c r="B169" s="54"/>
      <c r="C169" s="2"/>
      <c r="D169" s="705" t="s">
        <v>813</v>
      </c>
      <c r="E169" s="705"/>
      <c r="F169" s="326">
        <f t="shared" ref="F169:F178" si="204">SUM(R169:R169)</f>
        <v>0</v>
      </c>
      <c r="G169" s="516">
        <f t="shared" ref="G169:G178" si="205">SUM(R169:R169)</f>
        <v>0</v>
      </c>
      <c r="H169" s="516">
        <f t="shared" ref="H169:H178" si="206">SUM(R169:R169)</f>
        <v>0</v>
      </c>
      <c r="I169" s="326">
        <f t="shared" ref="I169:I178" si="207">SUM(R169:R169)</f>
        <v>0</v>
      </c>
      <c r="J169" s="431">
        <f t="shared" ref="J169:J178" si="208">SUM(Q169:R169)</f>
        <v>0</v>
      </c>
      <c r="K169" s="431">
        <f t="shared" ref="K169:K178" si="209">SUM(R169:R169)</f>
        <v>0</v>
      </c>
      <c r="L169" s="431" t="e">
        <f>SUM(#REF!)</f>
        <v>#REF!</v>
      </c>
      <c r="M169" s="468">
        <f t="shared" si="180"/>
        <v>0</v>
      </c>
      <c r="N169" s="141"/>
      <c r="O169" s="159">
        <f t="shared" si="157"/>
        <v>0</v>
      </c>
      <c r="P169" s="73"/>
      <c r="Q169" s="1"/>
      <c r="R169" s="1"/>
      <c r="S169" s="396"/>
      <c r="T169" s="168"/>
    </row>
    <row r="170" spans="1:20" ht="15.75" hidden="1" thickBot="1" x14ac:dyDescent="0.3">
      <c r="B170" s="54"/>
      <c r="C170" s="2"/>
      <c r="D170" s="705" t="s">
        <v>814</v>
      </c>
      <c r="E170" s="705"/>
      <c r="F170" s="326">
        <f t="shared" si="204"/>
        <v>0</v>
      </c>
      <c r="G170" s="516">
        <f t="shared" si="205"/>
        <v>0</v>
      </c>
      <c r="H170" s="516">
        <f t="shared" si="206"/>
        <v>0</v>
      </c>
      <c r="I170" s="326">
        <f t="shared" si="207"/>
        <v>0</v>
      </c>
      <c r="J170" s="431">
        <f t="shared" si="208"/>
        <v>0</v>
      </c>
      <c r="K170" s="431">
        <f t="shared" si="209"/>
        <v>0</v>
      </c>
      <c r="L170" s="431" t="e">
        <f>SUM(#REF!)</f>
        <v>#REF!</v>
      </c>
      <c r="M170" s="468">
        <f t="shared" si="180"/>
        <v>0</v>
      </c>
      <c r="N170" s="141"/>
      <c r="O170" s="159">
        <f t="shared" si="157"/>
        <v>0</v>
      </c>
      <c r="P170" s="73"/>
      <c r="Q170" s="1"/>
      <c r="R170" s="1"/>
      <c r="S170" s="396"/>
      <c r="T170" s="168"/>
    </row>
    <row r="171" spans="1:20" ht="15.75" hidden="1" thickBot="1" x14ac:dyDescent="0.3">
      <c r="B171" s="54"/>
      <c r="C171" s="2"/>
      <c r="D171" s="705" t="s">
        <v>545</v>
      </c>
      <c r="E171" s="705"/>
      <c r="F171" s="326">
        <f t="shared" si="204"/>
        <v>0</v>
      </c>
      <c r="G171" s="516">
        <f t="shared" si="205"/>
        <v>0</v>
      </c>
      <c r="H171" s="516">
        <f t="shared" si="206"/>
        <v>0</v>
      </c>
      <c r="I171" s="326">
        <f t="shared" si="207"/>
        <v>0</v>
      </c>
      <c r="J171" s="431">
        <f t="shared" si="208"/>
        <v>0</v>
      </c>
      <c r="K171" s="431">
        <f t="shared" si="209"/>
        <v>0</v>
      </c>
      <c r="L171" s="431" t="e">
        <f>SUM(#REF!)</f>
        <v>#REF!</v>
      </c>
      <c r="M171" s="468">
        <f t="shared" si="180"/>
        <v>0</v>
      </c>
      <c r="N171" s="141"/>
      <c r="O171" s="159">
        <f t="shared" si="157"/>
        <v>0</v>
      </c>
      <c r="P171" s="73"/>
      <c r="Q171" s="1"/>
      <c r="R171" s="1"/>
      <c r="S171" s="396"/>
      <c r="T171" s="168"/>
    </row>
    <row r="172" spans="1:20" ht="25.5" hidden="1" customHeight="1" x14ac:dyDescent="0.25">
      <c r="B172" s="54"/>
      <c r="C172" s="2"/>
      <c r="D172" s="706" t="s">
        <v>548</v>
      </c>
      <c r="E172" s="706"/>
      <c r="F172" s="329">
        <f t="shared" si="204"/>
        <v>0</v>
      </c>
      <c r="G172" s="519">
        <f t="shared" si="205"/>
        <v>0</v>
      </c>
      <c r="H172" s="519">
        <f t="shared" si="206"/>
        <v>0</v>
      </c>
      <c r="I172" s="329">
        <f t="shared" si="207"/>
        <v>0</v>
      </c>
      <c r="J172" s="434">
        <f t="shared" si="208"/>
        <v>0</v>
      </c>
      <c r="K172" s="434">
        <f t="shared" si="209"/>
        <v>0</v>
      </c>
      <c r="L172" s="434" t="e">
        <f>SUM(#REF!)</f>
        <v>#REF!</v>
      </c>
      <c r="M172" s="471">
        <f t="shared" si="180"/>
        <v>0</v>
      </c>
      <c r="N172" s="151"/>
      <c r="O172" s="159">
        <f t="shared" si="157"/>
        <v>0</v>
      </c>
      <c r="P172" s="73"/>
      <c r="Q172" s="1"/>
      <c r="R172" s="1"/>
      <c r="S172" s="396"/>
      <c r="T172" s="168"/>
    </row>
    <row r="173" spans="1:20" ht="15.75" hidden="1" thickBot="1" x14ac:dyDescent="0.3">
      <c r="B173" s="54"/>
      <c r="C173" s="2"/>
      <c r="D173" s="705" t="s">
        <v>550</v>
      </c>
      <c r="E173" s="705"/>
      <c r="F173" s="326">
        <f t="shared" si="204"/>
        <v>0</v>
      </c>
      <c r="G173" s="516">
        <f t="shared" si="205"/>
        <v>0</v>
      </c>
      <c r="H173" s="516">
        <f t="shared" si="206"/>
        <v>0</v>
      </c>
      <c r="I173" s="326">
        <f t="shared" si="207"/>
        <v>0</v>
      </c>
      <c r="J173" s="431">
        <f t="shared" si="208"/>
        <v>0</v>
      </c>
      <c r="K173" s="431">
        <f t="shared" si="209"/>
        <v>0</v>
      </c>
      <c r="L173" s="431" t="e">
        <f>SUM(#REF!)</f>
        <v>#REF!</v>
      </c>
      <c r="M173" s="468">
        <f t="shared" si="180"/>
        <v>0</v>
      </c>
      <c r="N173" s="141"/>
      <c r="O173" s="159">
        <f t="shared" si="157"/>
        <v>0</v>
      </c>
      <c r="P173" s="73"/>
      <c r="Q173" s="1"/>
      <c r="R173" s="1"/>
      <c r="S173" s="396"/>
      <c r="T173" s="168"/>
    </row>
    <row r="174" spans="1:20" ht="15.75" hidden="1" thickBot="1" x14ac:dyDescent="0.3">
      <c r="B174" s="54"/>
      <c r="C174" s="2"/>
      <c r="D174" s="705" t="s">
        <v>551</v>
      </c>
      <c r="E174" s="705"/>
      <c r="F174" s="326">
        <f t="shared" si="204"/>
        <v>0</v>
      </c>
      <c r="G174" s="516">
        <f t="shared" si="205"/>
        <v>0</v>
      </c>
      <c r="H174" s="516">
        <f t="shared" si="206"/>
        <v>0</v>
      </c>
      <c r="I174" s="326">
        <f t="shared" si="207"/>
        <v>0</v>
      </c>
      <c r="J174" s="431">
        <f t="shared" si="208"/>
        <v>0</v>
      </c>
      <c r="K174" s="431">
        <f t="shared" si="209"/>
        <v>0</v>
      </c>
      <c r="L174" s="431" t="e">
        <f>SUM(#REF!)</f>
        <v>#REF!</v>
      </c>
      <c r="M174" s="468">
        <f t="shared" si="180"/>
        <v>0</v>
      </c>
      <c r="N174" s="141"/>
      <c r="O174" s="159">
        <f t="shared" si="157"/>
        <v>0</v>
      </c>
      <c r="P174" s="73"/>
      <c r="Q174" s="1"/>
      <c r="R174" s="1"/>
      <c r="S174" s="396"/>
      <c r="T174" s="168"/>
    </row>
    <row r="175" spans="1:20" ht="25.5" hidden="1" customHeight="1" x14ac:dyDescent="0.25">
      <c r="B175" s="54"/>
      <c r="C175" s="2"/>
      <c r="D175" s="706" t="s">
        <v>555</v>
      </c>
      <c r="E175" s="706"/>
      <c r="F175" s="329">
        <f t="shared" si="204"/>
        <v>0</v>
      </c>
      <c r="G175" s="519">
        <f t="shared" si="205"/>
        <v>0</v>
      </c>
      <c r="H175" s="519">
        <f t="shared" si="206"/>
        <v>0</v>
      </c>
      <c r="I175" s="329">
        <f t="shared" si="207"/>
        <v>0</v>
      </c>
      <c r="J175" s="434">
        <f t="shared" si="208"/>
        <v>0</v>
      </c>
      <c r="K175" s="434">
        <f t="shared" si="209"/>
        <v>0</v>
      </c>
      <c r="L175" s="434" t="e">
        <f>SUM(#REF!)</f>
        <v>#REF!</v>
      </c>
      <c r="M175" s="471">
        <f t="shared" si="180"/>
        <v>0</v>
      </c>
      <c r="N175" s="151"/>
      <c r="O175" s="159">
        <f t="shared" si="157"/>
        <v>0</v>
      </c>
      <c r="P175" s="73"/>
      <c r="Q175" s="1"/>
      <c r="R175" s="1"/>
      <c r="S175" s="396"/>
      <c r="T175" s="168"/>
    </row>
    <row r="176" spans="1:20" ht="25.5" hidden="1" customHeight="1" x14ac:dyDescent="0.25">
      <c r="B176" s="54"/>
      <c r="C176" s="2"/>
      <c r="D176" s="706" t="s">
        <v>558</v>
      </c>
      <c r="E176" s="706"/>
      <c r="F176" s="329">
        <f t="shared" si="204"/>
        <v>0</v>
      </c>
      <c r="G176" s="519">
        <f t="shared" si="205"/>
        <v>0</v>
      </c>
      <c r="H176" s="519">
        <f t="shared" si="206"/>
        <v>0</v>
      </c>
      <c r="I176" s="329">
        <f t="shared" si="207"/>
        <v>0</v>
      </c>
      <c r="J176" s="434">
        <f t="shared" si="208"/>
        <v>0</v>
      </c>
      <c r="K176" s="434">
        <f t="shared" si="209"/>
        <v>0</v>
      </c>
      <c r="L176" s="434" t="e">
        <f>SUM(#REF!)</f>
        <v>#REF!</v>
      </c>
      <c r="M176" s="471">
        <f t="shared" si="180"/>
        <v>0</v>
      </c>
      <c r="N176" s="151"/>
      <c r="O176" s="159">
        <f t="shared" si="157"/>
        <v>0</v>
      </c>
      <c r="P176" s="73"/>
      <c r="Q176" s="1"/>
      <c r="R176" s="1"/>
      <c r="S176" s="396"/>
      <c r="T176" s="168"/>
    </row>
    <row r="177" spans="1:20" ht="25.5" hidden="1" customHeight="1" x14ac:dyDescent="0.25">
      <c r="B177" s="54"/>
      <c r="C177" s="2"/>
      <c r="D177" s="706" t="s">
        <v>560</v>
      </c>
      <c r="E177" s="706"/>
      <c r="F177" s="329">
        <f t="shared" si="204"/>
        <v>0</v>
      </c>
      <c r="G177" s="519">
        <f t="shared" si="205"/>
        <v>0</v>
      </c>
      <c r="H177" s="519">
        <f t="shared" si="206"/>
        <v>0</v>
      </c>
      <c r="I177" s="329">
        <f t="shared" si="207"/>
        <v>0</v>
      </c>
      <c r="J177" s="434">
        <f t="shared" si="208"/>
        <v>0</v>
      </c>
      <c r="K177" s="434">
        <f t="shared" si="209"/>
        <v>0</v>
      </c>
      <c r="L177" s="434" t="e">
        <f>SUM(#REF!)</f>
        <v>#REF!</v>
      </c>
      <c r="M177" s="471">
        <f t="shared" si="180"/>
        <v>0</v>
      </c>
      <c r="N177" s="151"/>
      <c r="O177" s="159">
        <f t="shared" si="157"/>
        <v>0</v>
      </c>
      <c r="P177" s="73"/>
      <c r="Q177" s="1"/>
      <c r="R177" s="1"/>
      <c r="S177" s="396"/>
      <c r="T177" s="168"/>
    </row>
    <row r="178" spans="1:20" ht="25.5" hidden="1" customHeight="1" x14ac:dyDescent="0.25">
      <c r="B178" s="54"/>
      <c r="C178" s="2"/>
      <c r="D178" s="706" t="s">
        <v>563</v>
      </c>
      <c r="E178" s="706"/>
      <c r="F178" s="329">
        <f t="shared" si="204"/>
        <v>0</v>
      </c>
      <c r="G178" s="519">
        <f t="shared" si="205"/>
        <v>0</v>
      </c>
      <c r="H178" s="519">
        <f t="shared" si="206"/>
        <v>0</v>
      </c>
      <c r="I178" s="329">
        <f t="shared" si="207"/>
        <v>0</v>
      </c>
      <c r="J178" s="434">
        <f t="shared" si="208"/>
        <v>0</v>
      </c>
      <c r="K178" s="434">
        <f t="shared" si="209"/>
        <v>0</v>
      </c>
      <c r="L178" s="434" t="e">
        <f>SUM(#REF!)</f>
        <v>#REF!</v>
      </c>
      <c r="M178" s="471">
        <f t="shared" si="180"/>
        <v>0</v>
      </c>
      <c r="N178" s="151"/>
      <c r="O178" s="159">
        <f t="shared" si="157"/>
        <v>0</v>
      </c>
      <c r="P178" s="73"/>
      <c r="Q178" s="1"/>
      <c r="R178" s="1"/>
      <c r="S178" s="396"/>
      <c r="T178" s="168"/>
    </row>
    <row r="179" spans="1:20" s="18" customFormat="1" ht="25.5" hidden="1" customHeight="1" x14ac:dyDescent="0.25">
      <c r="A179" s="128" t="s">
        <v>273</v>
      </c>
      <c r="B179" s="90" t="s">
        <v>685</v>
      </c>
      <c r="C179" s="800" t="s">
        <v>606</v>
      </c>
      <c r="D179" s="801"/>
      <c r="E179" s="801"/>
      <c r="F179" s="336">
        <f t="shared" ref="F179:K179" si="210">F180+F181+F182+F183+F184+F185+F186+F187+F188+F189</f>
        <v>0</v>
      </c>
      <c r="G179" s="526">
        <f t="shared" si="210"/>
        <v>0</v>
      </c>
      <c r="H179" s="526">
        <f t="shared" si="210"/>
        <v>0</v>
      </c>
      <c r="I179" s="336">
        <f t="shared" si="210"/>
        <v>0</v>
      </c>
      <c r="J179" s="441">
        <f t="shared" ref="J179" si="211">J180+J181+J182+J183+J184+J185+J186+J187+J188+J189</f>
        <v>0</v>
      </c>
      <c r="K179" s="441">
        <f t="shared" si="210"/>
        <v>0</v>
      </c>
      <c r="L179" s="441" t="e">
        <f t="shared" ref="L179" si="212">L180+L181+L182+L183+L184+L185+L186+L187+L188+L189</f>
        <v>#REF!</v>
      </c>
      <c r="M179" s="478">
        <f t="shared" si="180"/>
        <v>0</v>
      </c>
      <c r="N179" s="155">
        <f t="shared" ref="N179" si="213">N180+N181+N182+N183+N184+N185+N186+N187+N188+N189</f>
        <v>0</v>
      </c>
      <c r="O179" s="158">
        <f t="shared" si="157"/>
        <v>0</v>
      </c>
      <c r="P179" s="92">
        <f t="shared" ref="P179:R179" si="214">P180+P181+P182+P183+P184+P185+P186+P187+P188+P189</f>
        <v>0</v>
      </c>
      <c r="Q179" s="93">
        <f t="shared" si="214"/>
        <v>0</v>
      </c>
      <c r="R179" s="93">
        <f t="shared" si="214"/>
        <v>0</v>
      </c>
      <c r="S179" s="396"/>
      <c r="T179" s="168"/>
    </row>
    <row r="180" spans="1:20" ht="15.75" hidden="1" thickBot="1" x14ac:dyDescent="0.3">
      <c r="B180" s="54"/>
      <c r="C180" s="2"/>
      <c r="D180" s="705" t="s">
        <v>815</v>
      </c>
      <c r="E180" s="705"/>
      <c r="F180" s="326">
        <f t="shared" ref="F180:F189" si="215">SUM(R180:R180)</f>
        <v>0</v>
      </c>
      <c r="G180" s="516">
        <f t="shared" ref="G180:G189" si="216">SUM(R180:R180)</f>
        <v>0</v>
      </c>
      <c r="H180" s="516">
        <f t="shared" ref="H180:H189" si="217">SUM(R180:R180)</f>
        <v>0</v>
      </c>
      <c r="I180" s="326">
        <f t="shared" ref="I180:I189" si="218">SUM(R180:R180)</f>
        <v>0</v>
      </c>
      <c r="J180" s="431">
        <f t="shared" ref="J180:J189" si="219">SUM(Q180:R180)</f>
        <v>0</v>
      </c>
      <c r="K180" s="431">
        <f t="shared" ref="K180:K189" si="220">SUM(R180:R180)</f>
        <v>0</v>
      </c>
      <c r="L180" s="431" t="e">
        <f>SUM(#REF!)</f>
        <v>#REF!</v>
      </c>
      <c r="M180" s="468">
        <f t="shared" si="180"/>
        <v>0</v>
      </c>
      <c r="N180" s="141"/>
      <c r="O180" s="159">
        <f t="shared" si="157"/>
        <v>0</v>
      </c>
      <c r="P180" s="73"/>
      <c r="Q180" s="1"/>
      <c r="R180" s="1"/>
      <c r="S180" s="396"/>
      <c r="T180" s="168"/>
    </row>
    <row r="181" spans="1:20" ht="15.75" hidden="1" thickBot="1" x14ac:dyDescent="0.3">
      <c r="B181" s="54"/>
      <c r="C181" s="2"/>
      <c r="D181" s="705" t="s">
        <v>816</v>
      </c>
      <c r="E181" s="705"/>
      <c r="F181" s="326">
        <f t="shared" si="215"/>
        <v>0</v>
      </c>
      <c r="G181" s="516">
        <f t="shared" si="216"/>
        <v>0</v>
      </c>
      <c r="H181" s="516">
        <f t="shared" si="217"/>
        <v>0</v>
      </c>
      <c r="I181" s="326">
        <f t="shared" si="218"/>
        <v>0</v>
      </c>
      <c r="J181" s="431">
        <f t="shared" si="219"/>
        <v>0</v>
      </c>
      <c r="K181" s="431">
        <f t="shared" si="220"/>
        <v>0</v>
      </c>
      <c r="L181" s="431" t="e">
        <f>SUM(#REF!)</f>
        <v>#REF!</v>
      </c>
      <c r="M181" s="468">
        <f t="shared" si="180"/>
        <v>0</v>
      </c>
      <c r="N181" s="141"/>
      <c r="O181" s="159">
        <f t="shared" si="157"/>
        <v>0</v>
      </c>
      <c r="P181" s="73"/>
      <c r="Q181" s="1"/>
      <c r="R181" s="1"/>
      <c r="S181" s="396"/>
      <c r="T181" s="168"/>
    </row>
    <row r="182" spans="1:20" ht="15.75" hidden="1" thickBot="1" x14ac:dyDescent="0.3">
      <c r="B182" s="54"/>
      <c r="C182" s="2"/>
      <c r="D182" s="705" t="s">
        <v>546</v>
      </c>
      <c r="E182" s="705"/>
      <c r="F182" s="326">
        <f t="shared" si="215"/>
        <v>0</v>
      </c>
      <c r="G182" s="516">
        <f t="shared" si="216"/>
        <v>0</v>
      </c>
      <c r="H182" s="516">
        <f t="shared" si="217"/>
        <v>0</v>
      </c>
      <c r="I182" s="326">
        <f t="shared" si="218"/>
        <v>0</v>
      </c>
      <c r="J182" s="431">
        <f t="shared" si="219"/>
        <v>0</v>
      </c>
      <c r="K182" s="431">
        <f t="shared" si="220"/>
        <v>0</v>
      </c>
      <c r="L182" s="431" t="e">
        <f>SUM(#REF!)</f>
        <v>#REF!</v>
      </c>
      <c r="M182" s="468">
        <f t="shared" si="180"/>
        <v>0</v>
      </c>
      <c r="N182" s="141"/>
      <c r="O182" s="159">
        <f t="shared" si="157"/>
        <v>0</v>
      </c>
      <c r="P182" s="73"/>
      <c r="Q182" s="1"/>
      <c r="R182" s="1"/>
      <c r="S182" s="396"/>
      <c r="T182" s="168"/>
    </row>
    <row r="183" spans="1:20" ht="25.5" hidden="1" customHeight="1" x14ac:dyDescent="0.25">
      <c r="B183" s="54"/>
      <c r="C183" s="2"/>
      <c r="D183" s="706" t="s">
        <v>549</v>
      </c>
      <c r="E183" s="706"/>
      <c r="F183" s="329">
        <f t="shared" si="215"/>
        <v>0</v>
      </c>
      <c r="G183" s="519">
        <f t="shared" si="216"/>
        <v>0</v>
      </c>
      <c r="H183" s="519">
        <f t="shared" si="217"/>
        <v>0</v>
      </c>
      <c r="I183" s="329">
        <f t="shared" si="218"/>
        <v>0</v>
      </c>
      <c r="J183" s="434">
        <f t="shared" si="219"/>
        <v>0</v>
      </c>
      <c r="K183" s="434">
        <f t="shared" si="220"/>
        <v>0</v>
      </c>
      <c r="L183" s="434" t="e">
        <f>SUM(#REF!)</f>
        <v>#REF!</v>
      </c>
      <c r="M183" s="471">
        <f t="shared" si="180"/>
        <v>0</v>
      </c>
      <c r="N183" s="151"/>
      <c r="O183" s="159">
        <f t="shared" si="157"/>
        <v>0</v>
      </c>
      <c r="P183" s="73"/>
      <c r="Q183" s="1"/>
      <c r="R183" s="1"/>
      <c r="S183" s="396"/>
      <c r="T183" s="168"/>
    </row>
    <row r="184" spans="1:20" ht="15.75" hidden="1" thickBot="1" x14ac:dyDescent="0.3">
      <c r="B184" s="54"/>
      <c r="C184" s="2"/>
      <c r="D184" s="705" t="s">
        <v>552</v>
      </c>
      <c r="E184" s="705"/>
      <c r="F184" s="326">
        <f t="shared" si="215"/>
        <v>0</v>
      </c>
      <c r="G184" s="516">
        <f t="shared" si="216"/>
        <v>0</v>
      </c>
      <c r="H184" s="516">
        <f t="shared" si="217"/>
        <v>0</v>
      </c>
      <c r="I184" s="326">
        <f t="shared" si="218"/>
        <v>0</v>
      </c>
      <c r="J184" s="431">
        <f t="shared" si="219"/>
        <v>0</v>
      </c>
      <c r="K184" s="431">
        <f t="shared" si="220"/>
        <v>0</v>
      </c>
      <c r="L184" s="431" t="e">
        <f>SUM(#REF!)</f>
        <v>#REF!</v>
      </c>
      <c r="M184" s="468">
        <f t="shared" si="180"/>
        <v>0</v>
      </c>
      <c r="N184" s="141"/>
      <c r="O184" s="159">
        <f t="shared" si="157"/>
        <v>0</v>
      </c>
      <c r="P184" s="73"/>
      <c r="Q184" s="1"/>
      <c r="R184" s="1"/>
      <c r="S184" s="396"/>
      <c r="T184" s="168"/>
    </row>
    <row r="185" spans="1:20" ht="15.75" hidden="1" thickBot="1" x14ac:dyDescent="0.3">
      <c r="B185" s="54"/>
      <c r="C185" s="2"/>
      <c r="D185" s="705" t="s">
        <v>817</v>
      </c>
      <c r="E185" s="705"/>
      <c r="F185" s="326">
        <f t="shared" si="215"/>
        <v>0</v>
      </c>
      <c r="G185" s="516">
        <f t="shared" si="216"/>
        <v>0</v>
      </c>
      <c r="H185" s="516">
        <f t="shared" si="217"/>
        <v>0</v>
      </c>
      <c r="I185" s="326">
        <f t="shared" si="218"/>
        <v>0</v>
      </c>
      <c r="J185" s="431">
        <f t="shared" si="219"/>
        <v>0</v>
      </c>
      <c r="K185" s="431">
        <f t="shared" si="220"/>
        <v>0</v>
      </c>
      <c r="L185" s="431" t="e">
        <f>SUM(#REF!)</f>
        <v>#REF!</v>
      </c>
      <c r="M185" s="468">
        <f t="shared" si="180"/>
        <v>0</v>
      </c>
      <c r="N185" s="141"/>
      <c r="O185" s="159">
        <f t="shared" si="157"/>
        <v>0</v>
      </c>
      <c r="P185" s="73"/>
      <c r="Q185" s="1"/>
      <c r="R185" s="1"/>
      <c r="S185" s="396"/>
      <c r="T185" s="168"/>
    </row>
    <row r="186" spans="1:20" ht="25.5" hidden="1" customHeight="1" x14ac:dyDescent="0.25">
      <c r="B186" s="54"/>
      <c r="C186" s="2"/>
      <c r="D186" s="706" t="s">
        <v>556</v>
      </c>
      <c r="E186" s="706"/>
      <c r="F186" s="329">
        <f t="shared" si="215"/>
        <v>0</v>
      </c>
      <c r="G186" s="519">
        <f t="shared" si="216"/>
        <v>0</v>
      </c>
      <c r="H186" s="519">
        <f t="shared" si="217"/>
        <v>0</v>
      </c>
      <c r="I186" s="329">
        <f t="shared" si="218"/>
        <v>0</v>
      </c>
      <c r="J186" s="434">
        <f t="shared" si="219"/>
        <v>0</v>
      </c>
      <c r="K186" s="434">
        <f t="shared" si="220"/>
        <v>0</v>
      </c>
      <c r="L186" s="434" t="e">
        <f>SUM(#REF!)</f>
        <v>#REF!</v>
      </c>
      <c r="M186" s="471">
        <f t="shared" si="180"/>
        <v>0</v>
      </c>
      <c r="N186" s="151"/>
      <c r="O186" s="159">
        <f t="shared" si="157"/>
        <v>0</v>
      </c>
      <c r="P186" s="73"/>
      <c r="Q186" s="1"/>
      <c r="R186" s="1"/>
      <c r="S186" s="396"/>
      <c r="T186" s="168"/>
    </row>
    <row r="187" spans="1:20" ht="25.5" hidden="1" customHeight="1" x14ac:dyDescent="0.25">
      <c r="B187" s="54"/>
      <c r="C187" s="2"/>
      <c r="D187" s="706" t="s">
        <v>559</v>
      </c>
      <c r="E187" s="706"/>
      <c r="F187" s="329">
        <f t="shared" si="215"/>
        <v>0</v>
      </c>
      <c r="G187" s="519">
        <f t="shared" si="216"/>
        <v>0</v>
      </c>
      <c r="H187" s="519">
        <f t="shared" si="217"/>
        <v>0</v>
      </c>
      <c r="I187" s="329">
        <f t="shared" si="218"/>
        <v>0</v>
      </c>
      <c r="J187" s="434">
        <f t="shared" si="219"/>
        <v>0</v>
      </c>
      <c r="K187" s="434">
        <f t="shared" si="220"/>
        <v>0</v>
      </c>
      <c r="L187" s="434" t="e">
        <f>SUM(#REF!)</f>
        <v>#REF!</v>
      </c>
      <c r="M187" s="471">
        <f t="shared" si="180"/>
        <v>0</v>
      </c>
      <c r="N187" s="151"/>
      <c r="O187" s="159">
        <f t="shared" si="157"/>
        <v>0</v>
      </c>
      <c r="P187" s="73"/>
      <c r="Q187" s="1"/>
      <c r="R187" s="1"/>
      <c r="S187" s="396"/>
      <c r="T187" s="168"/>
    </row>
    <row r="188" spans="1:20" ht="25.5" hidden="1" customHeight="1" x14ac:dyDescent="0.25">
      <c r="B188" s="54"/>
      <c r="C188" s="2"/>
      <c r="D188" s="706" t="s">
        <v>561</v>
      </c>
      <c r="E188" s="706"/>
      <c r="F188" s="329">
        <f t="shared" si="215"/>
        <v>0</v>
      </c>
      <c r="G188" s="519">
        <f t="shared" si="216"/>
        <v>0</v>
      </c>
      <c r="H188" s="519">
        <f t="shared" si="217"/>
        <v>0</v>
      </c>
      <c r="I188" s="329">
        <f t="shared" si="218"/>
        <v>0</v>
      </c>
      <c r="J188" s="434">
        <f t="shared" si="219"/>
        <v>0</v>
      </c>
      <c r="K188" s="434">
        <f t="shared" si="220"/>
        <v>0</v>
      </c>
      <c r="L188" s="434" t="e">
        <f>SUM(#REF!)</f>
        <v>#REF!</v>
      </c>
      <c r="M188" s="471">
        <f t="shared" si="180"/>
        <v>0</v>
      </c>
      <c r="N188" s="151"/>
      <c r="O188" s="159">
        <f t="shared" si="157"/>
        <v>0</v>
      </c>
      <c r="P188" s="73"/>
      <c r="Q188" s="1"/>
      <c r="R188" s="1"/>
      <c r="S188" s="396"/>
      <c r="T188" s="168"/>
    </row>
    <row r="189" spans="1:20" ht="25.5" hidden="1" customHeight="1" x14ac:dyDescent="0.25">
      <c r="B189" s="54"/>
      <c r="C189" s="2"/>
      <c r="D189" s="706" t="s">
        <v>564</v>
      </c>
      <c r="E189" s="706"/>
      <c r="F189" s="329">
        <f t="shared" si="215"/>
        <v>0</v>
      </c>
      <c r="G189" s="519">
        <f t="shared" si="216"/>
        <v>0</v>
      </c>
      <c r="H189" s="519">
        <f t="shared" si="217"/>
        <v>0</v>
      </c>
      <c r="I189" s="329">
        <f t="shared" si="218"/>
        <v>0</v>
      </c>
      <c r="J189" s="434">
        <f t="shared" si="219"/>
        <v>0</v>
      </c>
      <c r="K189" s="434">
        <f t="shared" si="220"/>
        <v>0</v>
      </c>
      <c r="L189" s="434" t="e">
        <f>SUM(#REF!)</f>
        <v>#REF!</v>
      </c>
      <c r="M189" s="471">
        <f t="shared" si="180"/>
        <v>0</v>
      </c>
      <c r="N189" s="151"/>
      <c r="O189" s="159">
        <f t="shared" si="157"/>
        <v>0</v>
      </c>
      <c r="P189" s="73"/>
      <c r="Q189" s="1"/>
      <c r="R189" s="1"/>
      <c r="S189" s="396"/>
      <c r="T189" s="168"/>
    </row>
    <row r="190" spans="1:20" s="18" customFormat="1" ht="15.75" hidden="1" thickBot="1" x14ac:dyDescent="0.3">
      <c r="A190" s="125" t="s">
        <v>274</v>
      </c>
      <c r="B190" s="90" t="s">
        <v>686</v>
      </c>
      <c r="C190" s="712" t="s">
        <v>275</v>
      </c>
      <c r="D190" s="713"/>
      <c r="E190" s="713"/>
      <c r="F190" s="319">
        <f t="shared" ref="F190:K190" si="221">F191+F192+F193+F194+F195+F196+F197+F198+F199+F200</f>
        <v>0</v>
      </c>
      <c r="G190" s="509">
        <f t="shared" si="221"/>
        <v>0</v>
      </c>
      <c r="H190" s="509">
        <f t="shared" si="221"/>
        <v>0</v>
      </c>
      <c r="I190" s="319">
        <f t="shared" si="221"/>
        <v>0</v>
      </c>
      <c r="J190" s="424">
        <f t="shared" ref="J190" si="222">J191+J192+J193+J194+J195+J196+J197+J198+J199+J200</f>
        <v>0</v>
      </c>
      <c r="K190" s="424">
        <f t="shared" si="221"/>
        <v>0</v>
      </c>
      <c r="L190" s="424" t="e">
        <f t="shared" ref="L190" si="223">L191+L192+L193+L194+L195+L196+L197+L198+L199+L200</f>
        <v>#REF!</v>
      </c>
      <c r="M190" s="461">
        <f t="shared" si="180"/>
        <v>0</v>
      </c>
      <c r="N190" s="142">
        <f t="shared" ref="N190" si="224">N191+N192+N193+N194+N195+N196+N197+N198+N199+N200</f>
        <v>0</v>
      </c>
      <c r="O190" s="158">
        <f t="shared" si="157"/>
        <v>0</v>
      </c>
      <c r="P190" s="92">
        <f t="shared" ref="P190:R190" si="225">P191+P192+P193+P194+P195+P196+P197+P198+P199+P200</f>
        <v>0</v>
      </c>
      <c r="Q190" s="93">
        <f t="shared" si="225"/>
        <v>0</v>
      </c>
      <c r="R190" s="93">
        <f t="shared" si="225"/>
        <v>0</v>
      </c>
      <c r="S190" s="396"/>
      <c r="T190" s="168"/>
    </row>
    <row r="191" spans="1:20" ht="15.75" hidden="1" thickBot="1" x14ac:dyDescent="0.3">
      <c r="B191" s="54"/>
      <c r="C191" s="2"/>
      <c r="D191" s="705" t="s">
        <v>371</v>
      </c>
      <c r="E191" s="705"/>
      <c r="F191" s="326">
        <f t="shared" ref="F191:F200" si="226">SUM(R191:R191)</f>
        <v>0</v>
      </c>
      <c r="G191" s="516">
        <f t="shared" ref="G191:G200" si="227">SUM(R191:R191)</f>
        <v>0</v>
      </c>
      <c r="H191" s="516">
        <f t="shared" ref="H191:H200" si="228">SUM(R191:R191)</f>
        <v>0</v>
      </c>
      <c r="I191" s="326">
        <f t="shared" ref="I191:I200" si="229">SUM(R191:R191)</f>
        <v>0</v>
      </c>
      <c r="J191" s="431">
        <f t="shared" ref="J191:J200" si="230">SUM(Q191:R191)</f>
        <v>0</v>
      </c>
      <c r="K191" s="431">
        <f t="shared" ref="K191:K200" si="231">SUM(R191:R191)</f>
        <v>0</v>
      </c>
      <c r="L191" s="431" t="e">
        <f>SUM(#REF!)</f>
        <v>#REF!</v>
      </c>
      <c r="M191" s="468">
        <f t="shared" si="180"/>
        <v>0</v>
      </c>
      <c r="N191" s="141"/>
      <c r="O191" s="159">
        <f t="shared" si="157"/>
        <v>0</v>
      </c>
      <c r="P191" s="73"/>
      <c r="Q191" s="1"/>
      <c r="R191" s="1"/>
      <c r="S191" s="396"/>
      <c r="T191" s="168"/>
    </row>
    <row r="192" spans="1:20" ht="15.75" hidden="1" thickBot="1" x14ac:dyDescent="0.3">
      <c r="B192" s="54"/>
      <c r="C192" s="2"/>
      <c r="D192" s="705" t="s">
        <v>544</v>
      </c>
      <c r="E192" s="705"/>
      <c r="F192" s="326">
        <f t="shared" si="226"/>
        <v>0</v>
      </c>
      <c r="G192" s="516">
        <f t="shared" si="227"/>
        <v>0</v>
      </c>
      <c r="H192" s="516">
        <f t="shared" si="228"/>
        <v>0</v>
      </c>
      <c r="I192" s="326">
        <f t="shared" si="229"/>
        <v>0</v>
      </c>
      <c r="J192" s="431">
        <f t="shared" si="230"/>
        <v>0</v>
      </c>
      <c r="K192" s="431">
        <f t="shared" si="231"/>
        <v>0</v>
      </c>
      <c r="L192" s="431" t="e">
        <f>SUM(#REF!)</f>
        <v>#REF!</v>
      </c>
      <c r="M192" s="468">
        <f t="shared" si="180"/>
        <v>0</v>
      </c>
      <c r="N192" s="141"/>
      <c r="O192" s="159">
        <f t="shared" si="157"/>
        <v>0</v>
      </c>
      <c r="P192" s="73"/>
      <c r="Q192" s="1"/>
      <c r="R192" s="1"/>
      <c r="S192" s="396"/>
      <c r="T192" s="168"/>
    </row>
    <row r="193" spans="1:20" ht="15.75" hidden="1" thickBot="1" x14ac:dyDescent="0.3">
      <c r="B193" s="54"/>
      <c r="C193" s="2"/>
      <c r="D193" s="705" t="s">
        <v>547</v>
      </c>
      <c r="E193" s="705"/>
      <c r="F193" s="326">
        <f t="shared" si="226"/>
        <v>0</v>
      </c>
      <c r="G193" s="516">
        <f t="shared" si="227"/>
        <v>0</v>
      </c>
      <c r="H193" s="516">
        <f t="shared" si="228"/>
        <v>0</v>
      </c>
      <c r="I193" s="326">
        <f t="shared" si="229"/>
        <v>0</v>
      </c>
      <c r="J193" s="431">
        <f t="shared" si="230"/>
        <v>0</v>
      </c>
      <c r="K193" s="431">
        <f t="shared" si="231"/>
        <v>0</v>
      </c>
      <c r="L193" s="431" t="e">
        <f>SUM(#REF!)</f>
        <v>#REF!</v>
      </c>
      <c r="M193" s="468">
        <f t="shared" si="180"/>
        <v>0</v>
      </c>
      <c r="N193" s="141"/>
      <c r="O193" s="159">
        <f t="shared" si="157"/>
        <v>0</v>
      </c>
      <c r="P193" s="73"/>
      <c r="Q193" s="1"/>
      <c r="R193" s="1"/>
      <c r="S193" s="396"/>
      <c r="T193" s="168"/>
    </row>
    <row r="194" spans="1:20" ht="15.75" hidden="1" thickBot="1" x14ac:dyDescent="0.3">
      <c r="B194" s="54"/>
      <c r="C194" s="2"/>
      <c r="D194" s="706" t="s">
        <v>818</v>
      </c>
      <c r="E194" s="706"/>
      <c r="F194" s="329">
        <f t="shared" si="226"/>
        <v>0</v>
      </c>
      <c r="G194" s="519">
        <f t="shared" si="227"/>
        <v>0</v>
      </c>
      <c r="H194" s="519">
        <f t="shared" si="228"/>
        <v>0</v>
      </c>
      <c r="I194" s="329">
        <f t="shared" si="229"/>
        <v>0</v>
      </c>
      <c r="J194" s="434">
        <f t="shared" si="230"/>
        <v>0</v>
      </c>
      <c r="K194" s="434">
        <f t="shared" si="231"/>
        <v>0</v>
      </c>
      <c r="L194" s="434" t="e">
        <f>SUM(#REF!)</f>
        <v>#REF!</v>
      </c>
      <c r="M194" s="471">
        <f t="shared" si="180"/>
        <v>0</v>
      </c>
      <c r="N194" s="151"/>
      <c r="O194" s="159">
        <f t="shared" si="157"/>
        <v>0</v>
      </c>
      <c r="P194" s="73"/>
      <c r="Q194" s="1"/>
      <c r="R194" s="1"/>
      <c r="S194" s="396"/>
      <c r="T194" s="168"/>
    </row>
    <row r="195" spans="1:20" ht="15.75" hidden="1" thickBot="1" x14ac:dyDescent="0.3">
      <c r="B195" s="54"/>
      <c r="C195" s="2"/>
      <c r="D195" s="705" t="s">
        <v>554</v>
      </c>
      <c r="E195" s="705"/>
      <c r="F195" s="326">
        <f t="shared" si="226"/>
        <v>0</v>
      </c>
      <c r="G195" s="516">
        <f t="shared" si="227"/>
        <v>0</v>
      </c>
      <c r="H195" s="516">
        <f t="shared" si="228"/>
        <v>0</v>
      </c>
      <c r="I195" s="326">
        <f t="shared" si="229"/>
        <v>0</v>
      </c>
      <c r="J195" s="431">
        <f t="shared" si="230"/>
        <v>0</v>
      </c>
      <c r="K195" s="431">
        <f t="shared" si="231"/>
        <v>0</v>
      </c>
      <c r="L195" s="431" t="e">
        <f>SUM(#REF!)</f>
        <v>#REF!</v>
      </c>
      <c r="M195" s="468">
        <f t="shared" si="180"/>
        <v>0</v>
      </c>
      <c r="N195" s="141"/>
      <c r="O195" s="159">
        <f t="shared" si="157"/>
        <v>0</v>
      </c>
      <c r="P195" s="73"/>
      <c r="Q195" s="1"/>
      <c r="R195" s="1"/>
      <c r="S195" s="396"/>
      <c r="T195" s="168"/>
    </row>
    <row r="196" spans="1:20" ht="15.75" hidden="1" thickBot="1" x14ac:dyDescent="0.3">
      <c r="B196" s="54"/>
      <c r="C196" s="2"/>
      <c r="D196" s="705" t="s">
        <v>553</v>
      </c>
      <c r="E196" s="705"/>
      <c r="F196" s="326">
        <f t="shared" si="226"/>
        <v>0</v>
      </c>
      <c r="G196" s="516">
        <f t="shared" si="227"/>
        <v>0</v>
      </c>
      <c r="H196" s="516">
        <f t="shared" si="228"/>
        <v>0</v>
      </c>
      <c r="I196" s="326">
        <f t="shared" si="229"/>
        <v>0</v>
      </c>
      <c r="J196" s="431">
        <f t="shared" si="230"/>
        <v>0</v>
      </c>
      <c r="K196" s="431">
        <f t="shared" si="231"/>
        <v>0</v>
      </c>
      <c r="L196" s="431" t="e">
        <f>SUM(#REF!)</f>
        <v>#REF!</v>
      </c>
      <c r="M196" s="468">
        <f t="shared" si="180"/>
        <v>0</v>
      </c>
      <c r="N196" s="141"/>
      <c r="O196" s="159">
        <f t="shared" si="157"/>
        <v>0</v>
      </c>
      <c r="P196" s="73"/>
      <c r="Q196" s="1"/>
      <c r="R196" s="1"/>
      <c r="S196" s="396"/>
      <c r="T196" s="168"/>
    </row>
    <row r="197" spans="1:20" ht="25.5" hidden="1" customHeight="1" x14ac:dyDescent="0.25">
      <c r="B197" s="54"/>
      <c r="C197" s="2"/>
      <c r="D197" s="706" t="s">
        <v>557</v>
      </c>
      <c r="E197" s="706"/>
      <c r="F197" s="329">
        <f t="shared" si="226"/>
        <v>0</v>
      </c>
      <c r="G197" s="519">
        <f t="shared" si="227"/>
        <v>0</v>
      </c>
      <c r="H197" s="519">
        <f t="shared" si="228"/>
        <v>0</v>
      </c>
      <c r="I197" s="329">
        <f t="shared" si="229"/>
        <v>0</v>
      </c>
      <c r="J197" s="434">
        <f t="shared" si="230"/>
        <v>0</v>
      </c>
      <c r="K197" s="434">
        <f t="shared" si="231"/>
        <v>0</v>
      </c>
      <c r="L197" s="434" t="e">
        <f>SUM(#REF!)</f>
        <v>#REF!</v>
      </c>
      <c r="M197" s="471">
        <f t="shared" si="180"/>
        <v>0</v>
      </c>
      <c r="N197" s="151"/>
      <c r="O197" s="159">
        <f t="shared" si="157"/>
        <v>0</v>
      </c>
      <c r="P197" s="73"/>
      <c r="Q197" s="1"/>
      <c r="R197" s="1"/>
      <c r="S197" s="396"/>
      <c r="T197" s="168"/>
    </row>
    <row r="198" spans="1:20" ht="15.75" hidden="1" thickBot="1" x14ac:dyDescent="0.3">
      <c r="B198" s="54"/>
      <c r="C198" s="2"/>
      <c r="D198" s="705" t="s">
        <v>819</v>
      </c>
      <c r="E198" s="705"/>
      <c r="F198" s="326">
        <f t="shared" si="226"/>
        <v>0</v>
      </c>
      <c r="G198" s="516">
        <f t="shared" si="227"/>
        <v>0</v>
      </c>
      <c r="H198" s="516">
        <f t="shared" si="228"/>
        <v>0</v>
      </c>
      <c r="I198" s="326">
        <f t="shared" si="229"/>
        <v>0</v>
      </c>
      <c r="J198" s="431">
        <f t="shared" si="230"/>
        <v>0</v>
      </c>
      <c r="K198" s="431">
        <f t="shared" si="231"/>
        <v>0</v>
      </c>
      <c r="L198" s="431" t="e">
        <f>SUM(#REF!)</f>
        <v>#REF!</v>
      </c>
      <c r="M198" s="468">
        <f t="shared" si="180"/>
        <v>0</v>
      </c>
      <c r="N198" s="141"/>
      <c r="O198" s="159">
        <f t="shared" si="157"/>
        <v>0</v>
      </c>
      <c r="P198" s="73"/>
      <c r="Q198" s="1"/>
      <c r="R198" s="1"/>
      <c r="S198" s="396"/>
      <c r="T198" s="168"/>
    </row>
    <row r="199" spans="1:20" ht="25.5" hidden="1" customHeight="1" x14ac:dyDescent="0.25">
      <c r="B199" s="54"/>
      <c r="C199" s="2"/>
      <c r="D199" s="706" t="s">
        <v>562</v>
      </c>
      <c r="E199" s="706"/>
      <c r="F199" s="329">
        <f t="shared" si="226"/>
        <v>0</v>
      </c>
      <c r="G199" s="519">
        <f t="shared" si="227"/>
        <v>0</v>
      </c>
      <c r="H199" s="519">
        <f t="shared" si="228"/>
        <v>0</v>
      </c>
      <c r="I199" s="329">
        <f t="shared" si="229"/>
        <v>0</v>
      </c>
      <c r="J199" s="434">
        <f t="shared" si="230"/>
        <v>0</v>
      </c>
      <c r="K199" s="434">
        <f t="shared" si="231"/>
        <v>0</v>
      </c>
      <c r="L199" s="434" t="e">
        <f>SUM(#REF!)</f>
        <v>#REF!</v>
      </c>
      <c r="M199" s="471">
        <f t="shared" si="180"/>
        <v>0</v>
      </c>
      <c r="N199" s="151"/>
      <c r="O199" s="159">
        <f t="shared" si="157"/>
        <v>0</v>
      </c>
      <c r="P199" s="73"/>
      <c r="Q199" s="1"/>
      <c r="R199" s="1"/>
      <c r="S199" s="396"/>
      <c r="T199" s="168"/>
    </row>
    <row r="200" spans="1:20" ht="25.5" hidden="1" customHeight="1" x14ac:dyDescent="0.25">
      <c r="B200" s="54"/>
      <c r="C200" s="2"/>
      <c r="D200" s="706" t="s">
        <v>565</v>
      </c>
      <c r="E200" s="706"/>
      <c r="F200" s="329">
        <f t="shared" si="226"/>
        <v>0</v>
      </c>
      <c r="G200" s="519">
        <f t="shared" si="227"/>
        <v>0</v>
      </c>
      <c r="H200" s="519">
        <f t="shared" si="228"/>
        <v>0</v>
      </c>
      <c r="I200" s="329">
        <f t="shared" si="229"/>
        <v>0</v>
      </c>
      <c r="J200" s="434">
        <f t="shared" si="230"/>
        <v>0</v>
      </c>
      <c r="K200" s="434">
        <f t="shared" si="231"/>
        <v>0</v>
      </c>
      <c r="L200" s="434" t="e">
        <f>SUM(#REF!)</f>
        <v>#REF!</v>
      </c>
      <c r="M200" s="471">
        <f t="shared" si="180"/>
        <v>0</v>
      </c>
      <c r="N200" s="151"/>
      <c r="O200" s="159">
        <f t="shared" si="157"/>
        <v>0</v>
      </c>
      <c r="P200" s="73"/>
      <c r="Q200" s="1"/>
      <c r="R200" s="1"/>
      <c r="S200" s="396"/>
      <c r="T200" s="168"/>
    </row>
    <row r="201" spans="1:20" s="18" customFormat="1" ht="25.5" hidden="1" customHeight="1" x14ac:dyDescent="0.25">
      <c r="A201" s="125" t="s">
        <v>276</v>
      </c>
      <c r="B201" s="90" t="s">
        <v>687</v>
      </c>
      <c r="C201" s="800" t="s">
        <v>607</v>
      </c>
      <c r="D201" s="801"/>
      <c r="E201" s="801"/>
      <c r="F201" s="336">
        <f t="shared" ref="F201:K201" si="232">F202+F203</f>
        <v>0</v>
      </c>
      <c r="G201" s="526">
        <f t="shared" si="232"/>
        <v>0</v>
      </c>
      <c r="H201" s="526">
        <f t="shared" si="232"/>
        <v>0</v>
      </c>
      <c r="I201" s="336">
        <f t="shared" si="232"/>
        <v>0</v>
      </c>
      <c r="J201" s="441">
        <f t="shared" ref="J201" si="233">J202+J203</f>
        <v>0</v>
      </c>
      <c r="K201" s="441">
        <f t="shared" si="232"/>
        <v>0</v>
      </c>
      <c r="L201" s="441" t="e">
        <f t="shared" ref="L201" si="234">L202+L203</f>
        <v>#REF!</v>
      </c>
      <c r="M201" s="478">
        <f t="shared" si="180"/>
        <v>0</v>
      </c>
      <c r="N201" s="155">
        <f t="shared" ref="N201" si="235">N202+N203</f>
        <v>0</v>
      </c>
      <c r="O201" s="158">
        <f t="shared" si="157"/>
        <v>0</v>
      </c>
      <c r="P201" s="92">
        <f t="shared" ref="P201:R201" si="236">P202+P203</f>
        <v>0</v>
      </c>
      <c r="Q201" s="93">
        <f t="shared" si="236"/>
        <v>0</v>
      </c>
      <c r="R201" s="93">
        <f t="shared" si="236"/>
        <v>0</v>
      </c>
      <c r="S201" s="396"/>
      <c r="T201" s="168"/>
    </row>
    <row r="202" spans="1:20" ht="25.5" hidden="1" customHeight="1" x14ac:dyDescent="0.25">
      <c r="B202" s="54"/>
      <c r="C202" s="2"/>
      <c r="D202" s="706" t="s">
        <v>568</v>
      </c>
      <c r="E202" s="706"/>
      <c r="F202" s="329">
        <f>SUM(R202:R202)</f>
        <v>0</v>
      </c>
      <c r="G202" s="519">
        <f>SUM(R202:R202)</f>
        <v>0</v>
      </c>
      <c r="H202" s="519">
        <f>SUM(R202:R202)</f>
        <v>0</v>
      </c>
      <c r="I202" s="329">
        <f>SUM(R202:R202)</f>
        <v>0</v>
      </c>
      <c r="J202" s="434">
        <f>SUM(Q202:R202)</f>
        <v>0</v>
      </c>
      <c r="K202" s="434">
        <f>SUM(R202:R202)</f>
        <v>0</v>
      </c>
      <c r="L202" s="434" t="e">
        <f>SUM(#REF!)</f>
        <v>#REF!</v>
      </c>
      <c r="M202" s="471">
        <f t="shared" si="180"/>
        <v>0</v>
      </c>
      <c r="N202" s="151"/>
      <c r="O202" s="159">
        <f t="shared" ref="O202:O259" si="237">SUM(M202:N202)</f>
        <v>0</v>
      </c>
      <c r="P202" s="73"/>
      <c r="Q202" s="1"/>
      <c r="R202" s="1"/>
      <c r="S202" s="396"/>
      <c r="T202" s="168"/>
    </row>
    <row r="203" spans="1:20" ht="25.5" hidden="1" customHeight="1" x14ac:dyDescent="0.25">
      <c r="B203" s="54"/>
      <c r="C203" s="2"/>
      <c r="D203" s="706" t="s">
        <v>569</v>
      </c>
      <c r="E203" s="706"/>
      <c r="F203" s="329">
        <f>SUM(R203:R203)</f>
        <v>0</v>
      </c>
      <c r="G203" s="519">
        <f>SUM(R203:R203)</f>
        <v>0</v>
      </c>
      <c r="H203" s="519">
        <f>SUM(R203:R203)</f>
        <v>0</v>
      </c>
      <c r="I203" s="329">
        <f>SUM(R203:R203)</f>
        <v>0</v>
      </c>
      <c r="J203" s="434">
        <f>SUM(Q203:R203)</f>
        <v>0</v>
      </c>
      <c r="K203" s="434">
        <f>SUM(R203:R203)</f>
        <v>0</v>
      </c>
      <c r="L203" s="434" t="e">
        <f>SUM(#REF!)</f>
        <v>#REF!</v>
      </c>
      <c r="M203" s="471">
        <f t="shared" si="180"/>
        <v>0</v>
      </c>
      <c r="N203" s="151"/>
      <c r="O203" s="159">
        <f t="shared" si="237"/>
        <v>0</v>
      </c>
      <c r="P203" s="73"/>
      <c r="Q203" s="1"/>
      <c r="R203" s="1"/>
      <c r="S203" s="396"/>
      <c r="T203" s="168"/>
    </row>
    <row r="204" spans="1:20" s="18" customFormat="1" ht="15" hidden="1" customHeight="1" x14ac:dyDescent="0.25">
      <c r="A204" s="125" t="s">
        <v>277</v>
      </c>
      <c r="B204" s="90" t="s">
        <v>688</v>
      </c>
      <c r="C204" s="800" t="s">
        <v>820</v>
      </c>
      <c r="D204" s="801"/>
      <c r="E204" s="801"/>
      <c r="F204" s="336">
        <f t="shared" ref="F204:K204" si="238">F205+F206+F207+F208+F209+F210+F211+F212+F213+F214+F215</f>
        <v>0</v>
      </c>
      <c r="G204" s="526">
        <f t="shared" si="238"/>
        <v>0</v>
      </c>
      <c r="H204" s="526">
        <f t="shared" si="238"/>
        <v>0</v>
      </c>
      <c r="I204" s="336">
        <f t="shared" si="238"/>
        <v>0</v>
      </c>
      <c r="J204" s="441">
        <f t="shared" ref="J204" si="239">J205+J206+J207+J208+J209+J210+J211+J212+J213+J214+J215</f>
        <v>0</v>
      </c>
      <c r="K204" s="441">
        <f t="shared" si="238"/>
        <v>0</v>
      </c>
      <c r="L204" s="441" t="e">
        <f t="shared" ref="L204" si="240">L205+L206+L207+L208+L209+L210+L211+L212+L213+L214+L215</f>
        <v>#REF!</v>
      </c>
      <c r="M204" s="478">
        <f t="shared" si="180"/>
        <v>0</v>
      </c>
      <c r="N204" s="155">
        <f t="shared" ref="N204" si="241">N205+N206+N207+N208+N209+N210+N211+N212+N213+N214+N215</f>
        <v>0</v>
      </c>
      <c r="O204" s="158">
        <f t="shared" si="237"/>
        <v>0</v>
      </c>
      <c r="P204" s="92">
        <f t="shared" ref="P204:R204" si="242">P205+P206+P207+P208+P209+P210+P211+P212+P213+P214+P215</f>
        <v>0</v>
      </c>
      <c r="Q204" s="93">
        <f t="shared" si="242"/>
        <v>0</v>
      </c>
      <c r="R204" s="93">
        <f t="shared" si="242"/>
        <v>0</v>
      </c>
      <c r="S204" s="396"/>
      <c r="T204" s="168"/>
    </row>
    <row r="205" spans="1:20" ht="15.75" hidden="1" thickBot="1" x14ac:dyDescent="0.3">
      <c r="B205" s="54"/>
      <c r="C205" s="2"/>
      <c r="D205" s="705" t="s">
        <v>372</v>
      </c>
      <c r="E205" s="705"/>
      <c r="F205" s="326">
        <f t="shared" ref="F205:F217" si="243">SUM(R205:R205)</f>
        <v>0</v>
      </c>
      <c r="G205" s="516">
        <f t="shared" ref="G205:G217" si="244">SUM(R205:R205)</f>
        <v>0</v>
      </c>
      <c r="H205" s="516">
        <f t="shared" ref="H205:H217" si="245">SUM(R205:R205)</f>
        <v>0</v>
      </c>
      <c r="I205" s="326">
        <f t="shared" ref="I205:I217" si="246">SUM(R205:R205)</f>
        <v>0</v>
      </c>
      <c r="J205" s="431">
        <f t="shared" ref="J205:J217" si="247">SUM(Q205:R205)</f>
        <v>0</v>
      </c>
      <c r="K205" s="431">
        <f t="shared" ref="K205:K217" si="248">SUM(R205:R205)</f>
        <v>0</v>
      </c>
      <c r="L205" s="431" t="e">
        <f>SUM(#REF!)</f>
        <v>#REF!</v>
      </c>
      <c r="M205" s="468">
        <f t="shared" si="180"/>
        <v>0</v>
      </c>
      <c r="N205" s="141"/>
      <c r="O205" s="159">
        <f t="shared" si="237"/>
        <v>0</v>
      </c>
      <c r="P205" s="73"/>
      <c r="Q205" s="1"/>
      <c r="R205" s="1"/>
      <c r="S205" s="396"/>
      <c r="T205" s="168"/>
    </row>
    <row r="206" spans="1:20" ht="15.75" hidden="1" thickBot="1" x14ac:dyDescent="0.3">
      <c r="B206" s="54"/>
      <c r="C206" s="2"/>
      <c r="D206" s="705" t="s">
        <v>821</v>
      </c>
      <c r="E206" s="705"/>
      <c r="F206" s="326">
        <f t="shared" si="243"/>
        <v>0</v>
      </c>
      <c r="G206" s="516">
        <f t="shared" si="244"/>
        <v>0</v>
      </c>
      <c r="H206" s="516">
        <f t="shared" si="245"/>
        <v>0</v>
      </c>
      <c r="I206" s="326">
        <f t="shared" si="246"/>
        <v>0</v>
      </c>
      <c r="J206" s="431">
        <f t="shared" si="247"/>
        <v>0</v>
      </c>
      <c r="K206" s="431">
        <f t="shared" si="248"/>
        <v>0</v>
      </c>
      <c r="L206" s="431" t="e">
        <f>SUM(#REF!)</f>
        <v>#REF!</v>
      </c>
      <c r="M206" s="468">
        <f t="shared" si="180"/>
        <v>0</v>
      </c>
      <c r="N206" s="141"/>
      <c r="O206" s="159">
        <f t="shared" si="237"/>
        <v>0</v>
      </c>
      <c r="P206" s="73"/>
      <c r="Q206" s="1"/>
      <c r="R206" s="1"/>
      <c r="S206" s="396"/>
      <c r="T206" s="168"/>
    </row>
    <row r="207" spans="1:20" ht="15.75" hidden="1" thickBot="1" x14ac:dyDescent="0.3">
      <c r="B207" s="54"/>
      <c r="C207" s="2"/>
      <c r="D207" s="705" t="s">
        <v>375</v>
      </c>
      <c r="E207" s="705"/>
      <c r="F207" s="326">
        <f t="shared" si="243"/>
        <v>0</v>
      </c>
      <c r="G207" s="516">
        <f t="shared" si="244"/>
        <v>0</v>
      </c>
      <c r="H207" s="516">
        <f t="shared" si="245"/>
        <v>0</v>
      </c>
      <c r="I207" s="326">
        <f t="shared" si="246"/>
        <v>0</v>
      </c>
      <c r="J207" s="431">
        <f t="shared" si="247"/>
        <v>0</v>
      </c>
      <c r="K207" s="431">
        <f t="shared" si="248"/>
        <v>0</v>
      </c>
      <c r="L207" s="431" t="e">
        <f>SUM(#REF!)</f>
        <v>#REF!</v>
      </c>
      <c r="M207" s="468">
        <f t="shared" si="180"/>
        <v>0</v>
      </c>
      <c r="N207" s="141"/>
      <c r="O207" s="159">
        <f t="shared" si="237"/>
        <v>0</v>
      </c>
      <c r="P207" s="73"/>
      <c r="Q207" s="1"/>
      <c r="R207" s="1"/>
      <c r="S207" s="396"/>
      <c r="T207" s="168"/>
    </row>
    <row r="208" spans="1:20" ht="15.75" hidden="1" thickBot="1" x14ac:dyDescent="0.3">
      <c r="B208" s="54"/>
      <c r="C208" s="2"/>
      <c r="D208" s="705" t="s">
        <v>373</v>
      </c>
      <c r="E208" s="705"/>
      <c r="F208" s="326">
        <f t="shared" si="243"/>
        <v>0</v>
      </c>
      <c r="G208" s="516">
        <f t="shared" si="244"/>
        <v>0</v>
      </c>
      <c r="H208" s="516">
        <f t="shared" si="245"/>
        <v>0</v>
      </c>
      <c r="I208" s="326">
        <f t="shared" si="246"/>
        <v>0</v>
      </c>
      <c r="J208" s="431">
        <f t="shared" si="247"/>
        <v>0</v>
      </c>
      <c r="K208" s="431">
        <f t="shared" si="248"/>
        <v>0</v>
      </c>
      <c r="L208" s="431" t="e">
        <f>SUM(#REF!)</f>
        <v>#REF!</v>
      </c>
      <c r="M208" s="468">
        <f t="shared" si="180"/>
        <v>0</v>
      </c>
      <c r="N208" s="141"/>
      <c r="O208" s="159">
        <f t="shared" si="237"/>
        <v>0</v>
      </c>
      <c r="P208" s="73"/>
      <c r="Q208" s="1"/>
      <c r="R208" s="1"/>
      <c r="S208" s="396"/>
      <c r="T208" s="168"/>
    </row>
    <row r="209" spans="1:20" ht="15.75" hidden="1" thickBot="1" x14ac:dyDescent="0.3">
      <c r="B209" s="54"/>
      <c r="C209" s="2"/>
      <c r="D209" s="705" t="s">
        <v>822</v>
      </c>
      <c r="E209" s="705"/>
      <c r="F209" s="326">
        <f t="shared" si="243"/>
        <v>0</v>
      </c>
      <c r="G209" s="516">
        <f t="shared" si="244"/>
        <v>0</v>
      </c>
      <c r="H209" s="516">
        <f t="shared" si="245"/>
        <v>0</v>
      </c>
      <c r="I209" s="326">
        <f t="shared" si="246"/>
        <v>0</v>
      </c>
      <c r="J209" s="431">
        <f t="shared" si="247"/>
        <v>0</v>
      </c>
      <c r="K209" s="431">
        <f t="shared" si="248"/>
        <v>0</v>
      </c>
      <c r="L209" s="431" t="e">
        <f>SUM(#REF!)</f>
        <v>#REF!</v>
      </c>
      <c r="M209" s="468">
        <f t="shared" si="180"/>
        <v>0</v>
      </c>
      <c r="N209" s="141"/>
      <c r="O209" s="159">
        <f t="shared" si="237"/>
        <v>0</v>
      </c>
      <c r="P209" s="73"/>
      <c r="Q209" s="1"/>
      <c r="R209" s="1"/>
      <c r="S209" s="396"/>
      <c r="T209" s="168"/>
    </row>
    <row r="210" spans="1:20" ht="25.5" hidden="1" customHeight="1" x14ac:dyDescent="0.25">
      <c r="B210" s="54"/>
      <c r="C210" s="2"/>
      <c r="D210" s="706" t="s">
        <v>537</v>
      </c>
      <c r="E210" s="706"/>
      <c r="F210" s="329">
        <f t="shared" si="243"/>
        <v>0</v>
      </c>
      <c r="G210" s="519">
        <f t="shared" si="244"/>
        <v>0</v>
      </c>
      <c r="H210" s="519">
        <f t="shared" si="245"/>
        <v>0</v>
      </c>
      <c r="I210" s="329">
        <f t="shared" si="246"/>
        <v>0</v>
      </c>
      <c r="J210" s="434">
        <f t="shared" si="247"/>
        <v>0</v>
      </c>
      <c r="K210" s="434">
        <f t="shared" si="248"/>
        <v>0</v>
      </c>
      <c r="L210" s="434" t="e">
        <f>SUM(#REF!)</f>
        <v>#REF!</v>
      </c>
      <c r="M210" s="471">
        <f t="shared" si="180"/>
        <v>0</v>
      </c>
      <c r="N210" s="151"/>
      <c r="O210" s="159">
        <f t="shared" si="237"/>
        <v>0</v>
      </c>
      <c r="P210" s="73"/>
      <c r="Q210" s="1"/>
      <c r="R210" s="1"/>
      <c r="S210" s="396"/>
      <c r="T210" s="168"/>
    </row>
    <row r="211" spans="1:20" ht="25.5" hidden="1" customHeight="1" x14ac:dyDescent="0.25">
      <c r="B211" s="54"/>
      <c r="C211" s="2"/>
      <c r="D211" s="706" t="s">
        <v>540</v>
      </c>
      <c r="E211" s="706"/>
      <c r="F211" s="329">
        <f t="shared" si="243"/>
        <v>0</v>
      </c>
      <c r="G211" s="519">
        <f t="shared" si="244"/>
        <v>0</v>
      </c>
      <c r="H211" s="519">
        <f t="shared" si="245"/>
        <v>0</v>
      </c>
      <c r="I211" s="329">
        <f t="shared" si="246"/>
        <v>0</v>
      </c>
      <c r="J211" s="434">
        <f t="shared" si="247"/>
        <v>0</v>
      </c>
      <c r="K211" s="434">
        <f t="shared" si="248"/>
        <v>0</v>
      </c>
      <c r="L211" s="434" t="e">
        <f>SUM(#REF!)</f>
        <v>#REF!</v>
      </c>
      <c r="M211" s="471">
        <f t="shared" si="180"/>
        <v>0</v>
      </c>
      <c r="N211" s="151"/>
      <c r="O211" s="159">
        <f t="shared" si="237"/>
        <v>0</v>
      </c>
      <c r="P211" s="73"/>
      <c r="Q211" s="1"/>
      <c r="R211" s="1"/>
      <c r="S211" s="396"/>
      <c r="T211" s="168"/>
    </row>
    <row r="212" spans="1:20" ht="15.75" hidden="1" thickBot="1" x14ac:dyDescent="0.3">
      <c r="B212" s="54"/>
      <c r="C212" s="2"/>
      <c r="D212" s="705" t="s">
        <v>823</v>
      </c>
      <c r="E212" s="705"/>
      <c r="F212" s="326">
        <f t="shared" si="243"/>
        <v>0</v>
      </c>
      <c r="G212" s="516">
        <f t="shared" si="244"/>
        <v>0</v>
      </c>
      <c r="H212" s="516">
        <f t="shared" si="245"/>
        <v>0</v>
      </c>
      <c r="I212" s="326">
        <f t="shared" si="246"/>
        <v>0</v>
      </c>
      <c r="J212" s="431">
        <f t="shared" si="247"/>
        <v>0</v>
      </c>
      <c r="K212" s="431">
        <f t="shared" si="248"/>
        <v>0</v>
      </c>
      <c r="L212" s="431" t="e">
        <f>SUM(#REF!)</f>
        <v>#REF!</v>
      </c>
      <c r="M212" s="468">
        <f t="shared" si="180"/>
        <v>0</v>
      </c>
      <c r="N212" s="141"/>
      <c r="O212" s="159">
        <f t="shared" si="237"/>
        <v>0</v>
      </c>
      <c r="P212" s="73"/>
      <c r="Q212" s="1"/>
      <c r="R212" s="1"/>
      <c r="S212" s="396"/>
      <c r="T212" s="168"/>
    </row>
    <row r="213" spans="1:20" ht="15.75" hidden="1" thickBot="1" x14ac:dyDescent="0.3">
      <c r="B213" s="54"/>
      <c r="C213" s="2"/>
      <c r="D213" s="705" t="s">
        <v>374</v>
      </c>
      <c r="E213" s="705"/>
      <c r="F213" s="326">
        <f t="shared" si="243"/>
        <v>0</v>
      </c>
      <c r="G213" s="516">
        <f t="shared" si="244"/>
        <v>0</v>
      </c>
      <c r="H213" s="516">
        <f t="shared" si="245"/>
        <v>0</v>
      </c>
      <c r="I213" s="326">
        <f t="shared" si="246"/>
        <v>0</v>
      </c>
      <c r="J213" s="431">
        <f t="shared" si="247"/>
        <v>0</v>
      </c>
      <c r="K213" s="431">
        <f t="shared" si="248"/>
        <v>0</v>
      </c>
      <c r="L213" s="431" t="e">
        <f>SUM(#REF!)</f>
        <v>#REF!</v>
      </c>
      <c r="M213" s="468">
        <f t="shared" si="180"/>
        <v>0</v>
      </c>
      <c r="N213" s="141"/>
      <c r="O213" s="159">
        <f t="shared" si="237"/>
        <v>0</v>
      </c>
      <c r="P213" s="73"/>
      <c r="Q213" s="1"/>
      <c r="R213" s="1"/>
      <c r="S213" s="396"/>
      <c r="T213" s="168"/>
    </row>
    <row r="214" spans="1:20" ht="15.75" hidden="1" thickBot="1" x14ac:dyDescent="0.3">
      <c r="B214" s="54"/>
      <c r="C214" s="2"/>
      <c r="D214" s="705" t="s">
        <v>824</v>
      </c>
      <c r="E214" s="705"/>
      <c r="F214" s="326">
        <f t="shared" si="243"/>
        <v>0</v>
      </c>
      <c r="G214" s="516">
        <f t="shared" si="244"/>
        <v>0</v>
      </c>
      <c r="H214" s="516">
        <f t="shared" si="245"/>
        <v>0</v>
      </c>
      <c r="I214" s="326">
        <f t="shared" si="246"/>
        <v>0</v>
      </c>
      <c r="J214" s="431">
        <f t="shared" si="247"/>
        <v>0</v>
      </c>
      <c r="K214" s="431">
        <f t="shared" si="248"/>
        <v>0</v>
      </c>
      <c r="L214" s="431" t="e">
        <f>SUM(#REF!)</f>
        <v>#REF!</v>
      </c>
      <c r="M214" s="468">
        <f t="shared" si="180"/>
        <v>0</v>
      </c>
      <c r="N214" s="141"/>
      <c r="O214" s="159">
        <f t="shared" si="237"/>
        <v>0</v>
      </c>
      <c r="P214" s="73"/>
      <c r="Q214" s="1"/>
      <c r="R214" s="1"/>
      <c r="S214" s="396"/>
      <c r="T214" s="168"/>
    </row>
    <row r="215" spans="1:20" ht="15.75" hidden="1" thickBot="1" x14ac:dyDescent="0.3">
      <c r="B215" s="54"/>
      <c r="C215" s="2"/>
      <c r="D215" s="705" t="s">
        <v>566</v>
      </c>
      <c r="E215" s="705"/>
      <c r="F215" s="326">
        <f t="shared" si="243"/>
        <v>0</v>
      </c>
      <c r="G215" s="516">
        <f t="shared" si="244"/>
        <v>0</v>
      </c>
      <c r="H215" s="516">
        <f t="shared" si="245"/>
        <v>0</v>
      </c>
      <c r="I215" s="326">
        <f t="shared" si="246"/>
        <v>0</v>
      </c>
      <c r="J215" s="431">
        <f t="shared" si="247"/>
        <v>0</v>
      </c>
      <c r="K215" s="431">
        <f t="shared" si="248"/>
        <v>0</v>
      </c>
      <c r="L215" s="431" t="e">
        <f>SUM(#REF!)</f>
        <v>#REF!</v>
      </c>
      <c r="M215" s="468">
        <f t="shared" si="180"/>
        <v>0</v>
      </c>
      <c r="N215" s="141"/>
      <c r="O215" s="159">
        <f t="shared" si="237"/>
        <v>0</v>
      </c>
      <c r="P215" s="73"/>
      <c r="Q215" s="1"/>
      <c r="R215" s="1"/>
      <c r="S215" s="396"/>
      <c r="T215" s="168"/>
    </row>
    <row r="216" spans="1:20" s="18" customFormat="1" ht="15.75" hidden="1" thickBot="1" x14ac:dyDescent="0.3">
      <c r="A216" s="125" t="s">
        <v>278</v>
      </c>
      <c r="B216" s="90" t="s">
        <v>689</v>
      </c>
      <c r="C216" s="712" t="s">
        <v>279</v>
      </c>
      <c r="D216" s="713"/>
      <c r="E216" s="713"/>
      <c r="F216" s="319">
        <f t="shared" si="243"/>
        <v>0</v>
      </c>
      <c r="G216" s="509">
        <f t="shared" si="244"/>
        <v>0</v>
      </c>
      <c r="H216" s="509">
        <f t="shared" si="245"/>
        <v>0</v>
      </c>
      <c r="I216" s="319">
        <f t="shared" si="246"/>
        <v>0</v>
      </c>
      <c r="J216" s="424">
        <f t="shared" si="247"/>
        <v>0</v>
      </c>
      <c r="K216" s="424">
        <f t="shared" si="248"/>
        <v>0</v>
      </c>
      <c r="L216" s="424" t="e">
        <f>SUM(#REF!)</f>
        <v>#REF!</v>
      </c>
      <c r="M216" s="461">
        <f t="shared" ref="M216:M259" si="249">P216+Q216+R216</f>
        <v>0</v>
      </c>
      <c r="N216" s="142"/>
      <c r="O216" s="158">
        <f t="shared" si="237"/>
        <v>0</v>
      </c>
      <c r="P216" s="92"/>
      <c r="Q216" s="93"/>
      <c r="R216" s="93"/>
      <c r="S216" s="396"/>
      <c r="T216" s="168"/>
    </row>
    <row r="217" spans="1:20" s="18" customFormat="1" ht="15.75" hidden="1" thickBot="1" x14ac:dyDescent="0.3">
      <c r="A217" s="125" t="s">
        <v>280</v>
      </c>
      <c r="B217" s="90" t="s">
        <v>690</v>
      </c>
      <c r="C217" s="712" t="s">
        <v>281</v>
      </c>
      <c r="D217" s="713"/>
      <c r="E217" s="713"/>
      <c r="F217" s="319">
        <f t="shared" si="243"/>
        <v>0</v>
      </c>
      <c r="G217" s="509">
        <f t="shared" si="244"/>
        <v>0</v>
      </c>
      <c r="H217" s="509">
        <f t="shared" si="245"/>
        <v>0</v>
      </c>
      <c r="I217" s="319">
        <f t="shared" si="246"/>
        <v>0</v>
      </c>
      <c r="J217" s="424">
        <f t="shared" si="247"/>
        <v>0</v>
      </c>
      <c r="K217" s="424">
        <f t="shared" si="248"/>
        <v>0</v>
      </c>
      <c r="L217" s="424" t="e">
        <f>SUM(#REF!)</f>
        <v>#REF!</v>
      </c>
      <c r="M217" s="461">
        <f t="shared" si="249"/>
        <v>0</v>
      </c>
      <c r="N217" s="142"/>
      <c r="O217" s="158">
        <f t="shared" si="237"/>
        <v>0</v>
      </c>
      <c r="P217" s="92"/>
      <c r="Q217" s="93"/>
      <c r="R217" s="93"/>
      <c r="S217" s="396"/>
      <c r="T217" s="168"/>
    </row>
    <row r="218" spans="1:20" s="18" customFormat="1" ht="15.75" hidden="1" thickBot="1" x14ac:dyDescent="0.3">
      <c r="A218" s="125" t="s">
        <v>282</v>
      </c>
      <c r="B218" s="90" t="s">
        <v>691</v>
      </c>
      <c r="C218" s="712" t="s">
        <v>283</v>
      </c>
      <c r="D218" s="713"/>
      <c r="E218" s="713"/>
      <c r="F218" s="319">
        <f t="shared" ref="F218:K218" si="250">F219+F220+F221+F222+F223+F224+F225+F226+F227+F228</f>
        <v>0</v>
      </c>
      <c r="G218" s="509">
        <f t="shared" si="250"/>
        <v>0</v>
      </c>
      <c r="H218" s="509">
        <f t="shared" si="250"/>
        <v>0</v>
      </c>
      <c r="I218" s="319">
        <f t="shared" si="250"/>
        <v>0</v>
      </c>
      <c r="J218" s="424">
        <f t="shared" ref="J218" si="251">J219+J220+J221+J222+J223+J224+J225+J226+J227+J228</f>
        <v>0</v>
      </c>
      <c r="K218" s="424">
        <f t="shared" si="250"/>
        <v>0</v>
      </c>
      <c r="L218" s="424" t="e">
        <f t="shared" ref="L218" si="252">L219+L220+L221+L222+L223+L224+L225+L226+L227+L228</f>
        <v>#REF!</v>
      </c>
      <c r="M218" s="461">
        <f t="shared" si="249"/>
        <v>0</v>
      </c>
      <c r="N218" s="142">
        <f t="shared" ref="N218" si="253">N219+N220+N221+N222+N223+N224+N225+N226+N227+N228</f>
        <v>0</v>
      </c>
      <c r="O218" s="158">
        <f t="shared" si="237"/>
        <v>0</v>
      </c>
      <c r="P218" s="92">
        <f t="shared" ref="P218:R218" si="254">P219+P220+P221+P222+P223+P224+P225+P226+P227+P228</f>
        <v>0</v>
      </c>
      <c r="Q218" s="93">
        <f t="shared" si="254"/>
        <v>0</v>
      </c>
      <c r="R218" s="93">
        <f t="shared" si="254"/>
        <v>0</v>
      </c>
      <c r="S218" s="396"/>
      <c r="T218" s="168"/>
    </row>
    <row r="219" spans="1:20" ht="15.75" hidden="1" thickBot="1" x14ac:dyDescent="0.3">
      <c r="B219" s="54"/>
      <c r="C219" s="2"/>
      <c r="D219" s="705" t="s">
        <v>376</v>
      </c>
      <c r="E219" s="705"/>
      <c r="F219" s="326">
        <f t="shared" ref="F219:F228" si="255">SUM(R219:R219)</f>
        <v>0</v>
      </c>
      <c r="G219" s="516">
        <f t="shared" ref="G219:G228" si="256">SUM(R219:R219)</f>
        <v>0</v>
      </c>
      <c r="H219" s="516">
        <f t="shared" ref="H219:H228" si="257">SUM(R219:R219)</f>
        <v>0</v>
      </c>
      <c r="I219" s="326">
        <f t="shared" ref="I219:I228" si="258">SUM(R219:R219)</f>
        <v>0</v>
      </c>
      <c r="J219" s="431">
        <f t="shared" ref="J219:J228" si="259">SUM(Q219:R219)</f>
        <v>0</v>
      </c>
      <c r="K219" s="431">
        <f t="shared" ref="K219:K228" si="260">SUM(R219:R219)</f>
        <v>0</v>
      </c>
      <c r="L219" s="431" t="e">
        <f>SUM(#REF!)</f>
        <v>#REF!</v>
      </c>
      <c r="M219" s="468">
        <f t="shared" si="249"/>
        <v>0</v>
      </c>
      <c r="N219" s="141"/>
      <c r="O219" s="159">
        <f t="shared" si="237"/>
        <v>0</v>
      </c>
      <c r="P219" s="73"/>
      <c r="Q219" s="1"/>
      <c r="R219" s="1"/>
      <c r="S219" s="396"/>
      <c r="T219" s="168"/>
    </row>
    <row r="220" spans="1:20" ht="15.75" hidden="1" thickBot="1" x14ac:dyDescent="0.3">
      <c r="B220" s="54"/>
      <c r="C220" s="2"/>
      <c r="D220" s="705" t="s">
        <v>377</v>
      </c>
      <c r="E220" s="705"/>
      <c r="F220" s="326">
        <f t="shared" si="255"/>
        <v>0</v>
      </c>
      <c r="G220" s="516">
        <f t="shared" si="256"/>
        <v>0</v>
      </c>
      <c r="H220" s="516">
        <f t="shared" si="257"/>
        <v>0</v>
      </c>
      <c r="I220" s="326">
        <f t="shared" si="258"/>
        <v>0</v>
      </c>
      <c r="J220" s="431">
        <f t="shared" si="259"/>
        <v>0</v>
      </c>
      <c r="K220" s="431">
        <f t="shared" si="260"/>
        <v>0</v>
      </c>
      <c r="L220" s="431" t="e">
        <f>SUM(#REF!)</f>
        <v>#REF!</v>
      </c>
      <c r="M220" s="468">
        <f t="shared" si="249"/>
        <v>0</v>
      </c>
      <c r="N220" s="141"/>
      <c r="O220" s="159">
        <f t="shared" si="237"/>
        <v>0</v>
      </c>
      <c r="P220" s="73"/>
      <c r="Q220" s="1"/>
      <c r="R220" s="1"/>
      <c r="S220" s="396"/>
      <c r="T220" s="168"/>
    </row>
    <row r="221" spans="1:20" ht="15.75" hidden="1" thickBot="1" x14ac:dyDescent="0.3">
      <c r="B221" s="54"/>
      <c r="C221" s="2"/>
      <c r="D221" s="705" t="s">
        <v>378</v>
      </c>
      <c r="E221" s="705"/>
      <c r="F221" s="326">
        <f t="shared" si="255"/>
        <v>0</v>
      </c>
      <c r="G221" s="516">
        <f t="shared" si="256"/>
        <v>0</v>
      </c>
      <c r="H221" s="516">
        <f t="shared" si="257"/>
        <v>0</v>
      </c>
      <c r="I221" s="326">
        <f t="shared" si="258"/>
        <v>0</v>
      </c>
      <c r="J221" s="431">
        <f t="shared" si="259"/>
        <v>0</v>
      </c>
      <c r="K221" s="431">
        <f t="shared" si="260"/>
        <v>0</v>
      </c>
      <c r="L221" s="431" t="e">
        <f>SUM(#REF!)</f>
        <v>#REF!</v>
      </c>
      <c r="M221" s="468">
        <f t="shared" si="249"/>
        <v>0</v>
      </c>
      <c r="N221" s="141"/>
      <c r="O221" s="159">
        <f t="shared" si="237"/>
        <v>0</v>
      </c>
      <c r="P221" s="73"/>
      <c r="Q221" s="1"/>
      <c r="R221" s="1"/>
      <c r="S221" s="396"/>
      <c r="T221" s="168"/>
    </row>
    <row r="222" spans="1:20" ht="15.75" hidden="1" thickBot="1" x14ac:dyDescent="0.3">
      <c r="B222" s="54"/>
      <c r="C222" s="2"/>
      <c r="D222" s="705" t="s">
        <v>379</v>
      </c>
      <c r="E222" s="705"/>
      <c r="F222" s="326">
        <f t="shared" si="255"/>
        <v>0</v>
      </c>
      <c r="G222" s="516">
        <f t="shared" si="256"/>
        <v>0</v>
      </c>
      <c r="H222" s="516">
        <f t="shared" si="257"/>
        <v>0</v>
      </c>
      <c r="I222" s="326">
        <f t="shared" si="258"/>
        <v>0</v>
      </c>
      <c r="J222" s="431">
        <f t="shared" si="259"/>
        <v>0</v>
      </c>
      <c r="K222" s="431">
        <f t="shared" si="260"/>
        <v>0</v>
      </c>
      <c r="L222" s="431" t="e">
        <f>SUM(#REF!)</f>
        <v>#REF!</v>
      </c>
      <c r="M222" s="468">
        <f t="shared" si="249"/>
        <v>0</v>
      </c>
      <c r="N222" s="141"/>
      <c r="O222" s="159">
        <f t="shared" si="237"/>
        <v>0</v>
      </c>
      <c r="P222" s="73"/>
      <c r="Q222" s="1"/>
      <c r="R222" s="1"/>
      <c r="S222" s="396"/>
      <c r="T222" s="168"/>
    </row>
    <row r="223" spans="1:20" ht="15.75" hidden="1" thickBot="1" x14ac:dyDescent="0.3">
      <c r="B223" s="54"/>
      <c r="C223" s="2"/>
      <c r="D223" s="705" t="s">
        <v>380</v>
      </c>
      <c r="E223" s="705"/>
      <c r="F223" s="326">
        <f t="shared" si="255"/>
        <v>0</v>
      </c>
      <c r="G223" s="516">
        <f t="shared" si="256"/>
        <v>0</v>
      </c>
      <c r="H223" s="516">
        <f t="shared" si="257"/>
        <v>0</v>
      </c>
      <c r="I223" s="326">
        <f t="shared" si="258"/>
        <v>0</v>
      </c>
      <c r="J223" s="431">
        <f t="shared" si="259"/>
        <v>0</v>
      </c>
      <c r="K223" s="431">
        <f t="shared" si="260"/>
        <v>0</v>
      </c>
      <c r="L223" s="431" t="e">
        <f>SUM(#REF!)</f>
        <v>#REF!</v>
      </c>
      <c r="M223" s="468">
        <f t="shared" si="249"/>
        <v>0</v>
      </c>
      <c r="N223" s="141"/>
      <c r="O223" s="159">
        <f t="shared" si="237"/>
        <v>0</v>
      </c>
      <c r="P223" s="73"/>
      <c r="Q223" s="1"/>
      <c r="R223" s="1"/>
      <c r="S223" s="396"/>
      <c r="T223" s="168"/>
    </row>
    <row r="224" spans="1:20" ht="25.5" hidden="1" customHeight="1" x14ac:dyDescent="0.25">
      <c r="B224" s="54"/>
      <c r="C224" s="2"/>
      <c r="D224" s="706" t="s">
        <v>538</v>
      </c>
      <c r="E224" s="706"/>
      <c r="F224" s="329">
        <f t="shared" si="255"/>
        <v>0</v>
      </c>
      <c r="G224" s="519">
        <f t="shared" si="256"/>
        <v>0</v>
      </c>
      <c r="H224" s="519">
        <f t="shared" si="257"/>
        <v>0</v>
      </c>
      <c r="I224" s="329">
        <f t="shared" si="258"/>
        <v>0</v>
      </c>
      <c r="J224" s="434">
        <f t="shared" si="259"/>
        <v>0</v>
      </c>
      <c r="K224" s="434">
        <f t="shared" si="260"/>
        <v>0</v>
      </c>
      <c r="L224" s="434" t="e">
        <f>SUM(#REF!)</f>
        <v>#REF!</v>
      </c>
      <c r="M224" s="471">
        <f t="shared" si="249"/>
        <v>0</v>
      </c>
      <c r="N224" s="151"/>
      <c r="O224" s="159">
        <f t="shared" si="237"/>
        <v>0</v>
      </c>
      <c r="P224" s="73"/>
      <c r="Q224" s="1"/>
      <c r="R224" s="1"/>
      <c r="S224" s="396"/>
      <c r="T224" s="168"/>
    </row>
    <row r="225" spans="1:20" ht="25.5" hidden="1" customHeight="1" x14ac:dyDescent="0.25">
      <c r="B225" s="54"/>
      <c r="C225" s="2"/>
      <c r="D225" s="706" t="s">
        <v>541</v>
      </c>
      <c r="E225" s="706"/>
      <c r="F225" s="329">
        <f t="shared" si="255"/>
        <v>0</v>
      </c>
      <c r="G225" s="519">
        <f t="shared" si="256"/>
        <v>0</v>
      </c>
      <c r="H225" s="519">
        <f t="shared" si="257"/>
        <v>0</v>
      </c>
      <c r="I225" s="329">
        <f t="shared" si="258"/>
        <v>0</v>
      </c>
      <c r="J225" s="434">
        <f t="shared" si="259"/>
        <v>0</v>
      </c>
      <c r="K225" s="434">
        <f t="shared" si="260"/>
        <v>0</v>
      </c>
      <c r="L225" s="434" t="e">
        <f>SUM(#REF!)</f>
        <v>#REF!</v>
      </c>
      <c r="M225" s="471">
        <f t="shared" si="249"/>
        <v>0</v>
      </c>
      <c r="N225" s="151"/>
      <c r="O225" s="159">
        <f t="shared" si="237"/>
        <v>0</v>
      </c>
      <c r="P225" s="73"/>
      <c r="Q225" s="1"/>
      <c r="R225" s="1"/>
      <c r="S225" s="396"/>
      <c r="T225" s="168"/>
    </row>
    <row r="226" spans="1:20" ht="15.75" hidden="1" thickBot="1" x14ac:dyDescent="0.3">
      <c r="B226" s="54"/>
      <c r="C226" s="2"/>
      <c r="D226" s="705" t="s">
        <v>381</v>
      </c>
      <c r="E226" s="705"/>
      <c r="F226" s="326">
        <f t="shared" si="255"/>
        <v>0</v>
      </c>
      <c r="G226" s="516">
        <f t="shared" si="256"/>
        <v>0</v>
      </c>
      <c r="H226" s="516">
        <f t="shared" si="257"/>
        <v>0</v>
      </c>
      <c r="I226" s="326">
        <f t="shared" si="258"/>
        <v>0</v>
      </c>
      <c r="J226" s="431">
        <f t="shared" si="259"/>
        <v>0</v>
      </c>
      <c r="K226" s="431">
        <f t="shared" si="260"/>
        <v>0</v>
      </c>
      <c r="L226" s="431" t="e">
        <f>SUM(#REF!)</f>
        <v>#REF!</v>
      </c>
      <c r="M226" s="468">
        <f t="shared" si="249"/>
        <v>0</v>
      </c>
      <c r="N226" s="141"/>
      <c r="O226" s="159">
        <f t="shared" si="237"/>
        <v>0</v>
      </c>
      <c r="P226" s="73"/>
      <c r="Q226" s="1"/>
      <c r="R226" s="1"/>
      <c r="S226" s="396"/>
      <c r="T226" s="168"/>
    </row>
    <row r="227" spans="1:20" ht="15.75" hidden="1" thickBot="1" x14ac:dyDescent="0.3">
      <c r="B227" s="54"/>
      <c r="C227" s="2"/>
      <c r="D227" s="705" t="s">
        <v>382</v>
      </c>
      <c r="E227" s="705"/>
      <c r="F227" s="326">
        <f t="shared" si="255"/>
        <v>0</v>
      </c>
      <c r="G227" s="516">
        <f t="shared" si="256"/>
        <v>0</v>
      </c>
      <c r="H227" s="516">
        <f t="shared" si="257"/>
        <v>0</v>
      </c>
      <c r="I227" s="326">
        <f t="shared" si="258"/>
        <v>0</v>
      </c>
      <c r="J227" s="431">
        <f t="shared" si="259"/>
        <v>0</v>
      </c>
      <c r="K227" s="431">
        <f t="shared" si="260"/>
        <v>0</v>
      </c>
      <c r="L227" s="431" t="e">
        <f>SUM(#REF!)</f>
        <v>#REF!</v>
      </c>
      <c r="M227" s="468">
        <f t="shared" si="249"/>
        <v>0</v>
      </c>
      <c r="N227" s="141"/>
      <c r="O227" s="159">
        <f t="shared" si="237"/>
        <v>0</v>
      </c>
      <c r="P227" s="73"/>
      <c r="Q227" s="1"/>
      <c r="R227" s="1"/>
      <c r="S227" s="396"/>
      <c r="T227" s="168"/>
    </row>
    <row r="228" spans="1:20" ht="15.75" hidden="1" thickBot="1" x14ac:dyDescent="0.3">
      <c r="B228" s="56"/>
      <c r="C228" s="20"/>
      <c r="D228" s="707" t="s">
        <v>567</v>
      </c>
      <c r="E228" s="707"/>
      <c r="F228" s="337">
        <f t="shared" si="255"/>
        <v>0</v>
      </c>
      <c r="G228" s="527">
        <f t="shared" si="256"/>
        <v>0</v>
      </c>
      <c r="H228" s="527">
        <f t="shared" si="257"/>
        <v>0</v>
      </c>
      <c r="I228" s="337">
        <f t="shared" si="258"/>
        <v>0</v>
      </c>
      <c r="J228" s="442">
        <f t="shared" si="259"/>
        <v>0</v>
      </c>
      <c r="K228" s="442">
        <f t="shared" si="260"/>
        <v>0</v>
      </c>
      <c r="L228" s="442" t="e">
        <f>SUM(#REF!)</f>
        <v>#REF!</v>
      </c>
      <c r="M228" s="479">
        <f t="shared" si="249"/>
        <v>0</v>
      </c>
      <c r="N228" s="143"/>
      <c r="O228" s="159">
        <f t="shared" si="237"/>
        <v>0</v>
      </c>
      <c r="P228" s="73"/>
      <c r="Q228" s="1"/>
      <c r="R228" s="1"/>
      <c r="S228" s="396"/>
      <c r="T228" s="168"/>
    </row>
    <row r="229" spans="1:20" ht="15.75" thickBot="1" x14ac:dyDescent="0.3">
      <c r="B229" s="98" t="s">
        <v>284</v>
      </c>
      <c r="C229" s="708" t="s">
        <v>285</v>
      </c>
      <c r="D229" s="709"/>
      <c r="E229" s="709"/>
      <c r="F229" s="322">
        <f t="shared" ref="F229:K229" si="261">F230+F251+F257+F258</f>
        <v>0</v>
      </c>
      <c r="G229" s="512">
        <f t="shared" si="261"/>
        <v>0</v>
      </c>
      <c r="H229" s="512">
        <f t="shared" si="261"/>
        <v>0</v>
      </c>
      <c r="I229" s="322">
        <f t="shared" si="261"/>
        <v>0</v>
      </c>
      <c r="J229" s="427">
        <f t="shared" ref="J229" si="262">J230+J251+J257+J258</f>
        <v>0</v>
      </c>
      <c r="K229" s="427">
        <f t="shared" si="261"/>
        <v>0</v>
      </c>
      <c r="L229" s="427" t="e">
        <f t="shared" ref="L229" si="263">L230+L251+L257+L258</f>
        <v>#REF!</v>
      </c>
      <c r="M229" s="464">
        <f t="shared" si="249"/>
        <v>0</v>
      </c>
      <c r="N229" s="144">
        <f t="shared" ref="N229" si="264">N230+N251+N257+N258</f>
        <v>0</v>
      </c>
      <c r="O229" s="156">
        <f t="shared" si="237"/>
        <v>0</v>
      </c>
      <c r="P229" s="84">
        <f t="shared" ref="P229:R229" si="265">P230+P251+P257+P258</f>
        <v>0</v>
      </c>
      <c r="Q229" s="85">
        <f t="shared" si="265"/>
        <v>0</v>
      </c>
      <c r="R229" s="85">
        <f t="shared" si="265"/>
        <v>0</v>
      </c>
      <c r="S229" s="396"/>
      <c r="T229" s="168"/>
    </row>
    <row r="230" spans="1:20" ht="15.75" hidden="1" thickBot="1" x14ac:dyDescent="0.3">
      <c r="B230" s="114" t="s">
        <v>692</v>
      </c>
      <c r="C230" s="710" t="s">
        <v>286</v>
      </c>
      <c r="D230" s="711"/>
      <c r="E230" s="711"/>
      <c r="F230" s="317">
        <f t="shared" ref="F230:K230" si="266">F231+F235+F242+F243+F244+F245+F246+F247+F248</f>
        <v>0</v>
      </c>
      <c r="G230" s="507">
        <f t="shared" si="266"/>
        <v>0</v>
      </c>
      <c r="H230" s="507">
        <f t="shared" si="266"/>
        <v>0</v>
      </c>
      <c r="I230" s="317">
        <f t="shared" si="266"/>
        <v>0</v>
      </c>
      <c r="J230" s="422">
        <f t="shared" ref="J230" si="267">J231+J235+J242+J243+J244+J245+J246+J247+J248</f>
        <v>0</v>
      </c>
      <c r="K230" s="422">
        <f t="shared" si="266"/>
        <v>0</v>
      </c>
      <c r="L230" s="422" t="e">
        <f t="shared" ref="L230" si="268">L231+L235+L242+L243+L244+L245+L246+L247+L248</f>
        <v>#REF!</v>
      </c>
      <c r="M230" s="459">
        <f t="shared" si="249"/>
        <v>0</v>
      </c>
      <c r="N230" s="140">
        <f t="shared" ref="N230" si="269">N231+N235+N242+N243+N244+N245+N246+N247+N248</f>
        <v>0</v>
      </c>
      <c r="O230" s="157">
        <f t="shared" si="237"/>
        <v>0</v>
      </c>
      <c r="P230" s="116">
        <f t="shared" ref="P230:R230" si="270">P231+P235+P242+P243+P244+P245+P246+P247+P248</f>
        <v>0</v>
      </c>
      <c r="Q230" s="117">
        <f t="shared" si="270"/>
        <v>0</v>
      </c>
      <c r="R230" s="117">
        <f t="shared" si="270"/>
        <v>0</v>
      </c>
      <c r="S230" s="396"/>
      <c r="T230" s="168"/>
    </row>
    <row r="231" spans="1:20" s="18" customFormat="1" ht="15.75" hidden="1" thickBot="1" x14ac:dyDescent="0.3">
      <c r="A231" s="125"/>
      <c r="B231" s="52" t="s">
        <v>693</v>
      </c>
      <c r="C231" s="702" t="s">
        <v>287</v>
      </c>
      <c r="D231" s="703"/>
      <c r="E231" s="703"/>
      <c r="F231" s="320">
        <f t="shared" ref="F231:K231" si="271">F232+F233+F234</f>
        <v>0</v>
      </c>
      <c r="G231" s="510">
        <f t="shared" si="271"/>
        <v>0</v>
      </c>
      <c r="H231" s="510">
        <f t="shared" si="271"/>
        <v>0</v>
      </c>
      <c r="I231" s="320">
        <f t="shared" si="271"/>
        <v>0</v>
      </c>
      <c r="J231" s="425">
        <f t="shared" ref="J231" si="272">J232+J233+J234</f>
        <v>0</v>
      </c>
      <c r="K231" s="425">
        <f t="shared" si="271"/>
        <v>0</v>
      </c>
      <c r="L231" s="425" t="e">
        <f t="shared" ref="L231" si="273">L232+L233+L234</f>
        <v>#REF!</v>
      </c>
      <c r="M231" s="462">
        <f t="shared" si="249"/>
        <v>0</v>
      </c>
      <c r="N231" s="148">
        <f t="shared" ref="N231" si="274">N232+N233+N234</f>
        <v>0</v>
      </c>
      <c r="O231" s="160">
        <f t="shared" si="237"/>
        <v>0</v>
      </c>
      <c r="P231" s="75">
        <f t="shared" ref="P231:R231" si="275">P232+P233+P234</f>
        <v>0</v>
      </c>
      <c r="Q231" s="13">
        <f t="shared" si="275"/>
        <v>0</v>
      </c>
      <c r="R231" s="13">
        <f t="shared" si="275"/>
        <v>0</v>
      </c>
      <c r="S231" s="396"/>
      <c r="T231" s="168"/>
    </row>
    <row r="232" spans="1:20" s="189" customFormat="1" ht="15.75" hidden="1" thickBot="1" x14ac:dyDescent="0.3">
      <c r="A232" s="125" t="s">
        <v>288</v>
      </c>
      <c r="B232" s="169" t="s">
        <v>694</v>
      </c>
      <c r="C232" s="213"/>
      <c r="D232" s="808" t="s">
        <v>706</v>
      </c>
      <c r="E232" s="808"/>
      <c r="F232" s="338">
        <f>SUM(R232:R232)</f>
        <v>0</v>
      </c>
      <c r="G232" s="528">
        <f>SUM(R232:R232)</f>
        <v>0</v>
      </c>
      <c r="H232" s="528">
        <f>SUM(R232:R232)</f>
        <v>0</v>
      </c>
      <c r="I232" s="338">
        <f>SUM(R232:R232)</f>
        <v>0</v>
      </c>
      <c r="J232" s="443">
        <f>SUM(Q232:R232)</f>
        <v>0</v>
      </c>
      <c r="K232" s="443">
        <f>SUM(R232:R232)</f>
        <v>0</v>
      </c>
      <c r="L232" s="443" t="e">
        <f>SUM(#REF!)</f>
        <v>#REF!</v>
      </c>
      <c r="M232" s="480">
        <f t="shared" si="249"/>
        <v>0</v>
      </c>
      <c r="N232" s="233"/>
      <c r="O232" s="171">
        <f t="shared" si="237"/>
        <v>0</v>
      </c>
      <c r="P232" s="179"/>
      <c r="Q232" s="173"/>
      <c r="R232" s="173"/>
      <c r="S232" s="396"/>
      <c r="T232" s="168"/>
    </row>
    <row r="233" spans="1:20" s="189" customFormat="1" ht="15.75" hidden="1" thickBot="1" x14ac:dyDescent="0.3">
      <c r="A233" s="125" t="s">
        <v>289</v>
      </c>
      <c r="B233" s="169" t="s">
        <v>695</v>
      </c>
      <c r="C233" s="178"/>
      <c r="D233" s="704" t="s">
        <v>707</v>
      </c>
      <c r="E233" s="704"/>
      <c r="F233" s="318">
        <f>SUM(R233:R233)</f>
        <v>0</v>
      </c>
      <c r="G233" s="508">
        <f>SUM(R233:R233)</f>
        <v>0</v>
      </c>
      <c r="H233" s="508">
        <f>SUM(R233:R233)</f>
        <v>0</v>
      </c>
      <c r="I233" s="318">
        <f>SUM(R233:R233)</f>
        <v>0</v>
      </c>
      <c r="J233" s="423">
        <f>SUM(Q233:R233)</f>
        <v>0</v>
      </c>
      <c r="K233" s="423">
        <f>SUM(R233:R233)</f>
        <v>0</v>
      </c>
      <c r="L233" s="423" t="e">
        <f>SUM(#REF!)</f>
        <v>#REF!</v>
      </c>
      <c r="M233" s="460">
        <f t="shared" si="249"/>
        <v>0</v>
      </c>
      <c r="N233" s="170"/>
      <c r="O233" s="171">
        <f t="shared" si="237"/>
        <v>0</v>
      </c>
      <c r="P233" s="179"/>
      <c r="Q233" s="173"/>
      <c r="R233" s="173"/>
      <c r="S233" s="396"/>
      <c r="T233" s="168"/>
    </row>
    <row r="234" spans="1:20" s="189" customFormat="1" ht="15.75" hidden="1" thickBot="1" x14ac:dyDescent="0.3">
      <c r="A234" s="125" t="s">
        <v>290</v>
      </c>
      <c r="B234" s="169" t="s">
        <v>696</v>
      </c>
      <c r="C234" s="178"/>
      <c r="D234" s="704" t="s">
        <v>708</v>
      </c>
      <c r="E234" s="704"/>
      <c r="F234" s="318">
        <f>SUM(R234:R234)</f>
        <v>0</v>
      </c>
      <c r="G234" s="508">
        <f>SUM(R234:R234)</f>
        <v>0</v>
      </c>
      <c r="H234" s="508">
        <f>SUM(R234:R234)</f>
        <v>0</v>
      </c>
      <c r="I234" s="318">
        <f>SUM(R234:R234)</f>
        <v>0</v>
      </c>
      <c r="J234" s="423">
        <f>SUM(Q234:R234)</f>
        <v>0</v>
      </c>
      <c r="K234" s="423">
        <f>SUM(R234:R234)</f>
        <v>0</v>
      </c>
      <c r="L234" s="423" t="e">
        <f>SUM(#REF!)</f>
        <v>#REF!</v>
      </c>
      <c r="M234" s="460">
        <f t="shared" si="249"/>
        <v>0</v>
      </c>
      <c r="N234" s="170"/>
      <c r="O234" s="171">
        <f t="shared" si="237"/>
        <v>0</v>
      </c>
      <c r="P234" s="179"/>
      <c r="Q234" s="173"/>
      <c r="R234" s="173"/>
      <c r="S234" s="396"/>
      <c r="T234" s="168"/>
    </row>
    <row r="235" spans="1:20" s="18" customFormat="1" ht="15.75" hidden="1" thickBot="1" x14ac:dyDescent="0.3">
      <c r="A235" s="125"/>
      <c r="B235" s="52" t="s">
        <v>697</v>
      </c>
      <c r="C235" s="702" t="s">
        <v>291</v>
      </c>
      <c r="D235" s="703"/>
      <c r="E235" s="703"/>
      <c r="F235" s="320">
        <f t="shared" ref="F235:K235" si="276">F236+F237+F238+F239+F240+F241</f>
        <v>0</v>
      </c>
      <c r="G235" s="510">
        <f t="shared" si="276"/>
        <v>0</v>
      </c>
      <c r="H235" s="510">
        <f t="shared" si="276"/>
        <v>0</v>
      </c>
      <c r="I235" s="320">
        <f t="shared" si="276"/>
        <v>0</v>
      </c>
      <c r="J235" s="425">
        <f t="shared" ref="J235" si="277">J236+J237+J238+J239+J240+J241</f>
        <v>0</v>
      </c>
      <c r="K235" s="425">
        <f t="shared" si="276"/>
        <v>0</v>
      </c>
      <c r="L235" s="425" t="e">
        <f t="shared" ref="L235" si="278">L236+L237+L238+L239+L240+L241</f>
        <v>#REF!</v>
      </c>
      <c r="M235" s="462">
        <f t="shared" si="249"/>
        <v>0</v>
      </c>
      <c r="N235" s="148">
        <f t="shared" ref="N235" si="279">N236+N237+N238+N239+N240+N241</f>
        <v>0</v>
      </c>
      <c r="O235" s="160">
        <f t="shared" si="237"/>
        <v>0</v>
      </c>
      <c r="P235" s="75">
        <f t="shared" ref="P235:R235" si="280">P236+P237+P238+P239+P240+P241</f>
        <v>0</v>
      </c>
      <c r="Q235" s="13">
        <f t="shared" si="280"/>
        <v>0</v>
      </c>
      <c r="R235" s="13">
        <f t="shared" si="280"/>
        <v>0</v>
      </c>
      <c r="S235" s="396"/>
      <c r="T235" s="168"/>
    </row>
    <row r="236" spans="1:20" s="189" customFormat="1" ht="15.75" hidden="1" thickBot="1" x14ac:dyDescent="0.3">
      <c r="A236" s="125" t="s">
        <v>292</v>
      </c>
      <c r="B236" s="169" t="s">
        <v>698</v>
      </c>
      <c r="C236" s="178"/>
      <c r="D236" s="704" t="s">
        <v>383</v>
      </c>
      <c r="E236" s="704"/>
      <c r="F236" s="318">
        <f t="shared" ref="F236:F247" si="281">SUM(R236:R236)</f>
        <v>0</v>
      </c>
      <c r="G236" s="508">
        <f t="shared" ref="G236:G247" si="282">SUM(R236:R236)</f>
        <v>0</v>
      </c>
      <c r="H236" s="508">
        <f t="shared" ref="H236:H247" si="283">SUM(R236:R236)</f>
        <v>0</v>
      </c>
      <c r="I236" s="318">
        <f t="shared" ref="I236:I247" si="284">SUM(R236:R236)</f>
        <v>0</v>
      </c>
      <c r="J236" s="423">
        <f t="shared" ref="J236:J247" si="285">SUM(Q236:R236)</f>
        <v>0</v>
      </c>
      <c r="K236" s="423">
        <f t="shared" ref="K236:K247" si="286">SUM(R236:R236)</f>
        <v>0</v>
      </c>
      <c r="L236" s="423" t="e">
        <f>SUM(#REF!)</f>
        <v>#REF!</v>
      </c>
      <c r="M236" s="460">
        <f t="shared" si="249"/>
        <v>0</v>
      </c>
      <c r="N236" s="170"/>
      <c r="O236" s="171">
        <f t="shared" si="237"/>
        <v>0</v>
      </c>
      <c r="P236" s="179"/>
      <c r="Q236" s="173"/>
      <c r="R236" s="173"/>
      <c r="S236" s="396"/>
      <c r="T236" s="168"/>
    </row>
    <row r="237" spans="1:20" s="189" customFormat="1" ht="15.75" hidden="1" thickBot="1" x14ac:dyDescent="0.3">
      <c r="A237" s="125" t="s">
        <v>293</v>
      </c>
      <c r="B237" s="169" t="s">
        <v>699</v>
      </c>
      <c r="C237" s="178"/>
      <c r="D237" s="704" t="s">
        <v>384</v>
      </c>
      <c r="E237" s="704"/>
      <c r="F237" s="318">
        <f t="shared" si="281"/>
        <v>0</v>
      </c>
      <c r="G237" s="508">
        <f t="shared" si="282"/>
        <v>0</v>
      </c>
      <c r="H237" s="508">
        <f t="shared" si="283"/>
        <v>0</v>
      </c>
      <c r="I237" s="318">
        <f t="shared" si="284"/>
        <v>0</v>
      </c>
      <c r="J237" s="423">
        <f t="shared" si="285"/>
        <v>0</v>
      </c>
      <c r="K237" s="423">
        <f t="shared" si="286"/>
        <v>0</v>
      </c>
      <c r="L237" s="423" t="e">
        <f>SUM(#REF!)</f>
        <v>#REF!</v>
      </c>
      <c r="M237" s="460">
        <f t="shared" si="249"/>
        <v>0</v>
      </c>
      <c r="N237" s="170"/>
      <c r="O237" s="171">
        <f t="shared" si="237"/>
        <v>0</v>
      </c>
      <c r="P237" s="179"/>
      <c r="Q237" s="173"/>
      <c r="R237" s="173"/>
      <c r="S237" s="396"/>
      <c r="T237" s="168"/>
    </row>
    <row r="238" spans="1:20" s="189" customFormat="1" ht="15.75" hidden="1" thickBot="1" x14ac:dyDescent="0.3">
      <c r="A238" s="125" t="s">
        <v>871</v>
      </c>
      <c r="B238" s="169" t="s">
        <v>872</v>
      </c>
      <c r="C238" s="178"/>
      <c r="D238" s="704" t="s">
        <v>873</v>
      </c>
      <c r="E238" s="704"/>
      <c r="F238" s="318">
        <f t="shared" si="281"/>
        <v>0</v>
      </c>
      <c r="G238" s="508">
        <f t="shared" si="282"/>
        <v>0</v>
      </c>
      <c r="H238" s="508">
        <f t="shared" si="283"/>
        <v>0</v>
      </c>
      <c r="I238" s="318">
        <f t="shared" si="284"/>
        <v>0</v>
      </c>
      <c r="J238" s="423">
        <f t="shared" si="285"/>
        <v>0</v>
      </c>
      <c r="K238" s="423">
        <f t="shared" si="286"/>
        <v>0</v>
      </c>
      <c r="L238" s="423" t="e">
        <f>SUM(#REF!)</f>
        <v>#REF!</v>
      </c>
      <c r="M238" s="460">
        <f t="shared" si="249"/>
        <v>0</v>
      </c>
      <c r="N238" s="170"/>
      <c r="O238" s="171">
        <f t="shared" si="237"/>
        <v>0</v>
      </c>
      <c r="P238" s="179"/>
      <c r="Q238" s="173"/>
      <c r="R238" s="173"/>
      <c r="S238" s="396"/>
      <c r="T238" s="168"/>
    </row>
    <row r="239" spans="1:20" s="189" customFormat="1" ht="15.75" hidden="1" thickBot="1" x14ac:dyDescent="0.3">
      <c r="A239" s="125" t="s">
        <v>294</v>
      </c>
      <c r="B239" s="169" t="s">
        <v>700</v>
      </c>
      <c r="C239" s="178"/>
      <c r="D239" s="704" t="s">
        <v>295</v>
      </c>
      <c r="E239" s="704"/>
      <c r="F239" s="318">
        <f t="shared" si="281"/>
        <v>0</v>
      </c>
      <c r="G239" s="508">
        <f t="shared" si="282"/>
        <v>0</v>
      </c>
      <c r="H239" s="508">
        <f t="shared" si="283"/>
        <v>0</v>
      </c>
      <c r="I239" s="318">
        <f t="shared" si="284"/>
        <v>0</v>
      </c>
      <c r="J239" s="423">
        <f t="shared" si="285"/>
        <v>0</v>
      </c>
      <c r="K239" s="423">
        <f t="shared" si="286"/>
        <v>0</v>
      </c>
      <c r="L239" s="423" t="e">
        <f>SUM(#REF!)</f>
        <v>#REF!</v>
      </c>
      <c r="M239" s="460">
        <f t="shared" si="249"/>
        <v>0</v>
      </c>
      <c r="N239" s="170"/>
      <c r="O239" s="171">
        <f t="shared" si="237"/>
        <v>0</v>
      </c>
      <c r="P239" s="179"/>
      <c r="Q239" s="173"/>
      <c r="R239" s="173"/>
      <c r="S239" s="396"/>
      <c r="T239" s="168"/>
    </row>
    <row r="240" spans="1:20" s="189" customFormat="1" ht="15.75" hidden="1" thickBot="1" x14ac:dyDescent="0.3">
      <c r="A240" s="125" t="s">
        <v>296</v>
      </c>
      <c r="B240" s="169" t="s">
        <v>701</v>
      </c>
      <c r="C240" s="178"/>
      <c r="D240" s="704" t="s">
        <v>297</v>
      </c>
      <c r="E240" s="704"/>
      <c r="F240" s="318">
        <f t="shared" si="281"/>
        <v>0</v>
      </c>
      <c r="G240" s="508">
        <f t="shared" si="282"/>
        <v>0</v>
      </c>
      <c r="H240" s="508">
        <f t="shared" si="283"/>
        <v>0</v>
      </c>
      <c r="I240" s="318">
        <f t="shared" si="284"/>
        <v>0</v>
      </c>
      <c r="J240" s="423">
        <f t="shared" si="285"/>
        <v>0</v>
      </c>
      <c r="K240" s="423">
        <f t="shared" si="286"/>
        <v>0</v>
      </c>
      <c r="L240" s="423" t="e">
        <f>SUM(#REF!)</f>
        <v>#REF!</v>
      </c>
      <c r="M240" s="460">
        <f t="shared" si="249"/>
        <v>0</v>
      </c>
      <c r="N240" s="170"/>
      <c r="O240" s="171">
        <f t="shared" si="237"/>
        <v>0</v>
      </c>
      <c r="P240" s="179"/>
      <c r="Q240" s="173"/>
      <c r="R240" s="173"/>
      <c r="S240" s="396"/>
      <c r="T240" s="168"/>
    </row>
    <row r="241" spans="1:20" s="189" customFormat="1" ht="15.75" hidden="1" thickBot="1" x14ac:dyDescent="0.3">
      <c r="A241" s="125" t="s">
        <v>874</v>
      </c>
      <c r="B241" s="169" t="s">
        <v>875</v>
      </c>
      <c r="C241" s="178"/>
      <c r="D241" s="704" t="s">
        <v>876</v>
      </c>
      <c r="E241" s="704"/>
      <c r="F241" s="318">
        <f t="shared" si="281"/>
        <v>0</v>
      </c>
      <c r="G241" s="508">
        <f t="shared" si="282"/>
        <v>0</v>
      </c>
      <c r="H241" s="508">
        <f t="shared" si="283"/>
        <v>0</v>
      </c>
      <c r="I241" s="318">
        <f t="shared" si="284"/>
        <v>0</v>
      </c>
      <c r="J241" s="423">
        <f t="shared" si="285"/>
        <v>0</v>
      </c>
      <c r="K241" s="423">
        <f t="shared" si="286"/>
        <v>0</v>
      </c>
      <c r="L241" s="423" t="e">
        <f>SUM(#REF!)</f>
        <v>#REF!</v>
      </c>
      <c r="M241" s="460">
        <f t="shared" si="249"/>
        <v>0</v>
      </c>
      <c r="N241" s="170"/>
      <c r="O241" s="171">
        <f t="shared" si="237"/>
        <v>0</v>
      </c>
      <c r="P241" s="179"/>
      <c r="Q241" s="173"/>
      <c r="R241" s="173"/>
      <c r="S241" s="396"/>
      <c r="T241" s="168"/>
    </row>
    <row r="242" spans="1:20" s="41" customFormat="1" ht="15.75" hidden="1" thickBot="1" x14ac:dyDescent="0.3">
      <c r="A242" s="125" t="s">
        <v>877</v>
      </c>
      <c r="B242" s="52" t="s">
        <v>878</v>
      </c>
      <c r="C242" s="702" t="s">
        <v>879</v>
      </c>
      <c r="D242" s="703"/>
      <c r="E242" s="703"/>
      <c r="F242" s="320">
        <f t="shared" si="281"/>
        <v>0</v>
      </c>
      <c r="G242" s="510">
        <f t="shared" si="282"/>
        <v>0</v>
      </c>
      <c r="H242" s="510">
        <f t="shared" si="283"/>
        <v>0</v>
      </c>
      <c r="I242" s="320">
        <f t="shared" si="284"/>
        <v>0</v>
      </c>
      <c r="J242" s="425">
        <f t="shared" si="285"/>
        <v>0</v>
      </c>
      <c r="K242" s="425">
        <f t="shared" si="286"/>
        <v>0</v>
      </c>
      <c r="L242" s="425" t="e">
        <f>SUM(#REF!)</f>
        <v>#REF!</v>
      </c>
      <c r="M242" s="462">
        <f t="shared" si="249"/>
        <v>0</v>
      </c>
      <c r="N242" s="148"/>
      <c r="O242" s="160">
        <f t="shared" si="237"/>
        <v>0</v>
      </c>
      <c r="P242" s="75"/>
      <c r="Q242" s="13"/>
      <c r="R242" s="13"/>
      <c r="S242" s="396"/>
      <c r="T242" s="168"/>
    </row>
    <row r="243" spans="1:20" s="41" customFormat="1" ht="15.75" hidden="1" thickBot="1" x14ac:dyDescent="0.3">
      <c r="A243" s="125" t="s">
        <v>298</v>
      </c>
      <c r="B243" s="52" t="s">
        <v>702</v>
      </c>
      <c r="C243" s="702" t="s">
        <v>299</v>
      </c>
      <c r="D243" s="703"/>
      <c r="E243" s="703"/>
      <c r="F243" s="320">
        <f t="shared" si="281"/>
        <v>0</v>
      </c>
      <c r="G243" s="510">
        <f t="shared" si="282"/>
        <v>0</v>
      </c>
      <c r="H243" s="510">
        <f t="shared" si="283"/>
        <v>0</v>
      </c>
      <c r="I243" s="320">
        <f t="shared" si="284"/>
        <v>0</v>
      </c>
      <c r="J243" s="425">
        <f t="shared" si="285"/>
        <v>0</v>
      </c>
      <c r="K243" s="425">
        <f t="shared" si="286"/>
        <v>0</v>
      </c>
      <c r="L243" s="425" t="e">
        <f>SUM(#REF!)</f>
        <v>#REF!</v>
      </c>
      <c r="M243" s="462">
        <f t="shared" si="249"/>
        <v>0</v>
      </c>
      <c r="N243" s="148"/>
      <c r="O243" s="160">
        <f t="shared" si="237"/>
        <v>0</v>
      </c>
      <c r="P243" s="75"/>
      <c r="Q243" s="13"/>
      <c r="R243" s="13"/>
      <c r="S243" s="396"/>
      <c r="T243" s="168"/>
    </row>
    <row r="244" spans="1:20" s="41" customFormat="1" ht="15.75" hidden="1" thickBot="1" x14ac:dyDescent="0.3">
      <c r="A244" s="125" t="s">
        <v>300</v>
      </c>
      <c r="B244" s="52" t="s">
        <v>703</v>
      </c>
      <c r="C244" s="702" t="s">
        <v>880</v>
      </c>
      <c r="D244" s="703"/>
      <c r="E244" s="703"/>
      <c r="F244" s="320">
        <f t="shared" si="281"/>
        <v>0</v>
      </c>
      <c r="G244" s="510">
        <f t="shared" si="282"/>
        <v>0</v>
      </c>
      <c r="H244" s="510">
        <f t="shared" si="283"/>
        <v>0</v>
      </c>
      <c r="I244" s="320">
        <f t="shared" si="284"/>
        <v>0</v>
      </c>
      <c r="J244" s="425">
        <f t="shared" si="285"/>
        <v>0</v>
      </c>
      <c r="K244" s="425">
        <f t="shared" si="286"/>
        <v>0</v>
      </c>
      <c r="L244" s="425" t="e">
        <f>SUM(#REF!)</f>
        <v>#REF!</v>
      </c>
      <c r="M244" s="462">
        <f t="shared" si="249"/>
        <v>0</v>
      </c>
      <c r="N244" s="148"/>
      <c r="O244" s="160">
        <f t="shared" si="237"/>
        <v>0</v>
      </c>
      <c r="P244" s="75"/>
      <c r="Q244" s="13"/>
      <c r="R244" s="13"/>
      <c r="S244" s="396"/>
      <c r="T244" s="168"/>
    </row>
    <row r="245" spans="1:20" s="41" customFormat="1" ht="15.75" hidden="1" thickBot="1" x14ac:dyDescent="0.3">
      <c r="A245" s="125" t="s">
        <v>301</v>
      </c>
      <c r="B245" s="52" t="s">
        <v>704</v>
      </c>
      <c r="C245" s="702" t="s">
        <v>881</v>
      </c>
      <c r="D245" s="703"/>
      <c r="E245" s="703"/>
      <c r="F245" s="320">
        <f t="shared" si="281"/>
        <v>0</v>
      </c>
      <c r="G245" s="510">
        <f t="shared" si="282"/>
        <v>0</v>
      </c>
      <c r="H245" s="510">
        <f t="shared" si="283"/>
        <v>0</v>
      </c>
      <c r="I245" s="320">
        <f t="shared" si="284"/>
        <v>0</v>
      </c>
      <c r="J245" s="425">
        <f t="shared" si="285"/>
        <v>0</v>
      </c>
      <c r="K245" s="425">
        <f t="shared" si="286"/>
        <v>0</v>
      </c>
      <c r="L245" s="425" t="e">
        <f>SUM(#REF!)</f>
        <v>#REF!</v>
      </c>
      <c r="M245" s="462">
        <f t="shared" si="249"/>
        <v>0</v>
      </c>
      <c r="N245" s="148"/>
      <c r="O245" s="160">
        <f t="shared" si="237"/>
        <v>0</v>
      </c>
      <c r="P245" s="75"/>
      <c r="Q245" s="13"/>
      <c r="R245" s="13"/>
      <c r="S245" s="396"/>
      <c r="T245" s="168"/>
    </row>
    <row r="246" spans="1:20" s="41" customFormat="1" ht="15.75" hidden="1" thickBot="1" x14ac:dyDescent="0.3">
      <c r="A246" s="125" t="s">
        <v>302</v>
      </c>
      <c r="B246" s="52" t="s">
        <v>705</v>
      </c>
      <c r="C246" s="702" t="s">
        <v>303</v>
      </c>
      <c r="D246" s="703"/>
      <c r="E246" s="703"/>
      <c r="F246" s="320">
        <f t="shared" si="281"/>
        <v>0</v>
      </c>
      <c r="G246" s="510">
        <f t="shared" si="282"/>
        <v>0</v>
      </c>
      <c r="H246" s="510">
        <f t="shared" si="283"/>
        <v>0</v>
      </c>
      <c r="I246" s="320">
        <f t="shared" si="284"/>
        <v>0</v>
      </c>
      <c r="J246" s="425">
        <f t="shared" si="285"/>
        <v>0</v>
      </c>
      <c r="K246" s="425">
        <f t="shared" si="286"/>
        <v>0</v>
      </c>
      <c r="L246" s="425" t="e">
        <f>SUM(#REF!)</f>
        <v>#REF!</v>
      </c>
      <c r="M246" s="462">
        <f t="shared" si="249"/>
        <v>0</v>
      </c>
      <c r="N246" s="148"/>
      <c r="O246" s="160">
        <f t="shared" si="237"/>
        <v>0</v>
      </c>
      <c r="P246" s="75"/>
      <c r="Q246" s="13"/>
      <c r="R246" s="13"/>
      <c r="S246" s="396"/>
      <c r="T246" s="168"/>
    </row>
    <row r="247" spans="1:20" s="41" customFormat="1" ht="15.75" hidden="1" thickBot="1" x14ac:dyDescent="0.3">
      <c r="A247" s="125" t="s">
        <v>882</v>
      </c>
      <c r="B247" s="52" t="s">
        <v>883</v>
      </c>
      <c r="C247" s="702" t="s">
        <v>885</v>
      </c>
      <c r="D247" s="703"/>
      <c r="E247" s="703"/>
      <c r="F247" s="320">
        <f t="shared" si="281"/>
        <v>0</v>
      </c>
      <c r="G247" s="510">
        <f t="shared" si="282"/>
        <v>0</v>
      </c>
      <c r="H247" s="510">
        <f t="shared" si="283"/>
        <v>0</v>
      </c>
      <c r="I247" s="320">
        <f t="shared" si="284"/>
        <v>0</v>
      </c>
      <c r="J247" s="425">
        <f t="shared" si="285"/>
        <v>0</v>
      </c>
      <c r="K247" s="425">
        <f t="shared" si="286"/>
        <v>0</v>
      </c>
      <c r="L247" s="425" t="e">
        <f>SUM(#REF!)</f>
        <v>#REF!</v>
      </c>
      <c r="M247" s="462">
        <f t="shared" si="249"/>
        <v>0</v>
      </c>
      <c r="N247" s="148"/>
      <c r="O247" s="160">
        <f t="shared" si="237"/>
        <v>0</v>
      </c>
      <c r="P247" s="75"/>
      <c r="Q247" s="13"/>
      <c r="R247" s="13"/>
      <c r="S247" s="396"/>
      <c r="T247" s="168"/>
    </row>
    <row r="248" spans="1:20" s="41" customFormat="1" ht="15.75" hidden="1" thickBot="1" x14ac:dyDescent="0.3">
      <c r="A248" s="125"/>
      <c r="B248" s="52" t="s">
        <v>884</v>
      </c>
      <c r="C248" s="702" t="s">
        <v>886</v>
      </c>
      <c r="D248" s="703"/>
      <c r="E248" s="703"/>
      <c r="F248" s="320">
        <f t="shared" ref="F248:K248" si="287">F249+F250</f>
        <v>0</v>
      </c>
      <c r="G248" s="510">
        <f t="shared" si="287"/>
        <v>0</v>
      </c>
      <c r="H248" s="510">
        <f t="shared" si="287"/>
        <v>0</v>
      </c>
      <c r="I248" s="320">
        <f t="shared" si="287"/>
        <v>0</v>
      </c>
      <c r="J248" s="425">
        <f t="shared" ref="J248" si="288">J249+J250</f>
        <v>0</v>
      </c>
      <c r="K248" s="425">
        <f t="shared" si="287"/>
        <v>0</v>
      </c>
      <c r="L248" s="425" t="e">
        <f t="shared" ref="L248" si="289">L249+L250</f>
        <v>#REF!</v>
      </c>
      <c r="M248" s="462">
        <f t="shared" si="249"/>
        <v>0</v>
      </c>
      <c r="N248" s="148">
        <f t="shared" ref="N248" si="290">N249+N250</f>
        <v>0</v>
      </c>
      <c r="O248" s="160">
        <f t="shared" si="237"/>
        <v>0</v>
      </c>
      <c r="P248" s="75">
        <f t="shared" ref="P248:R248" si="291">P249+P250</f>
        <v>0</v>
      </c>
      <c r="Q248" s="13">
        <f t="shared" si="291"/>
        <v>0</v>
      </c>
      <c r="R248" s="13">
        <f t="shared" si="291"/>
        <v>0</v>
      </c>
      <c r="S248" s="396"/>
      <c r="T248" s="168"/>
    </row>
    <row r="249" spans="1:20" s="189" customFormat="1" ht="15.75" hidden="1" thickBot="1" x14ac:dyDescent="0.3">
      <c r="A249" s="125" t="s">
        <v>888</v>
      </c>
      <c r="B249" s="169" t="s">
        <v>887</v>
      </c>
      <c r="C249" s="178"/>
      <c r="D249" s="704" t="s">
        <v>891</v>
      </c>
      <c r="E249" s="704"/>
      <c r="F249" s="318">
        <f>SUM(R249:R249)</f>
        <v>0</v>
      </c>
      <c r="G249" s="508">
        <f>SUM(R249:R249)</f>
        <v>0</v>
      </c>
      <c r="H249" s="508">
        <f>SUM(R249:R249)</f>
        <v>0</v>
      </c>
      <c r="I249" s="318">
        <f>SUM(R249:R249)</f>
        <v>0</v>
      </c>
      <c r="J249" s="423">
        <f>SUM(Q249:R249)</f>
        <v>0</v>
      </c>
      <c r="K249" s="423">
        <f>SUM(R249:R249)</f>
        <v>0</v>
      </c>
      <c r="L249" s="423" t="e">
        <f>SUM(#REF!)</f>
        <v>#REF!</v>
      </c>
      <c r="M249" s="460">
        <f t="shared" si="249"/>
        <v>0</v>
      </c>
      <c r="N249" s="170"/>
      <c r="O249" s="171">
        <f t="shared" si="237"/>
        <v>0</v>
      </c>
      <c r="P249" s="179"/>
      <c r="Q249" s="173"/>
      <c r="R249" s="173"/>
      <c r="S249" s="396"/>
      <c r="T249" s="168"/>
    </row>
    <row r="250" spans="1:20" s="189" customFormat="1" ht="15.75" hidden="1" thickBot="1" x14ac:dyDescent="0.3">
      <c r="A250" s="125" t="s">
        <v>889</v>
      </c>
      <c r="B250" s="169" t="s">
        <v>890</v>
      </c>
      <c r="C250" s="178"/>
      <c r="D250" s="704" t="s">
        <v>892</v>
      </c>
      <c r="E250" s="704"/>
      <c r="F250" s="318">
        <f>SUM(R250:R250)</f>
        <v>0</v>
      </c>
      <c r="G250" s="508">
        <f>SUM(R250:R250)</f>
        <v>0</v>
      </c>
      <c r="H250" s="508">
        <f>SUM(R250:R250)</f>
        <v>0</v>
      </c>
      <c r="I250" s="318">
        <f>SUM(R250:R250)</f>
        <v>0</v>
      </c>
      <c r="J250" s="423">
        <f>SUM(Q250:R250)</f>
        <v>0</v>
      </c>
      <c r="K250" s="423">
        <f>SUM(R250:R250)</f>
        <v>0</v>
      </c>
      <c r="L250" s="423" t="e">
        <f>SUM(#REF!)</f>
        <v>#REF!</v>
      </c>
      <c r="M250" s="460">
        <f t="shared" si="249"/>
        <v>0</v>
      </c>
      <c r="N250" s="170"/>
      <c r="O250" s="171">
        <f t="shared" si="237"/>
        <v>0</v>
      </c>
      <c r="P250" s="179"/>
      <c r="Q250" s="173"/>
      <c r="R250" s="173"/>
      <c r="S250" s="396"/>
      <c r="T250" s="168"/>
    </row>
    <row r="251" spans="1:20" ht="15.75" hidden="1" thickBot="1" x14ac:dyDescent="0.3">
      <c r="B251" s="90" t="s">
        <v>709</v>
      </c>
      <c r="C251" s="712" t="s">
        <v>304</v>
      </c>
      <c r="D251" s="713"/>
      <c r="E251" s="713"/>
      <c r="F251" s="319">
        <f t="shared" ref="F251:K251" si="292">F252+F253+F254+F255+F256</f>
        <v>0</v>
      </c>
      <c r="G251" s="509">
        <f t="shared" si="292"/>
        <v>0</v>
      </c>
      <c r="H251" s="509">
        <f t="shared" si="292"/>
        <v>0</v>
      </c>
      <c r="I251" s="319">
        <f t="shared" si="292"/>
        <v>0</v>
      </c>
      <c r="J251" s="424">
        <f t="shared" ref="J251" si="293">J252+J253+J254+J255+J256</f>
        <v>0</v>
      </c>
      <c r="K251" s="424">
        <f t="shared" si="292"/>
        <v>0</v>
      </c>
      <c r="L251" s="424" t="e">
        <f t="shared" ref="L251" si="294">L252+L253+L254+L255+L256</f>
        <v>#REF!</v>
      </c>
      <c r="M251" s="461">
        <f t="shared" si="249"/>
        <v>0</v>
      </c>
      <c r="N251" s="142">
        <f t="shared" ref="N251" si="295">N252+N253+N254+N255+N256</f>
        <v>0</v>
      </c>
      <c r="O251" s="158">
        <f t="shared" si="237"/>
        <v>0</v>
      </c>
      <c r="P251" s="92">
        <f t="shared" ref="P251:R251" si="296">P252+P253+P254+P255+P256</f>
        <v>0</v>
      </c>
      <c r="Q251" s="93">
        <f t="shared" si="296"/>
        <v>0</v>
      </c>
      <c r="R251" s="93">
        <f t="shared" si="296"/>
        <v>0</v>
      </c>
      <c r="S251" s="396"/>
      <c r="T251" s="168"/>
    </row>
    <row r="252" spans="1:20" s="41" customFormat="1" ht="15.75" hidden="1" thickBot="1" x14ac:dyDescent="0.3">
      <c r="A252" s="125" t="s">
        <v>305</v>
      </c>
      <c r="B252" s="176" t="s">
        <v>710</v>
      </c>
      <c r="C252" s="782" t="s">
        <v>385</v>
      </c>
      <c r="D252" s="783"/>
      <c r="E252" s="783"/>
      <c r="F252" s="321">
        <f t="shared" ref="F252:F258" si="297">SUM(R252:R252)</f>
        <v>0</v>
      </c>
      <c r="G252" s="511">
        <f t="shared" ref="G252:G258" si="298">SUM(R252:R252)</f>
        <v>0</v>
      </c>
      <c r="H252" s="511">
        <f t="shared" ref="H252:H258" si="299">SUM(R252:R252)</f>
        <v>0</v>
      </c>
      <c r="I252" s="321">
        <f t="shared" ref="I252:I258" si="300">SUM(R252:R252)</f>
        <v>0</v>
      </c>
      <c r="J252" s="426">
        <f t="shared" ref="J252:J258" si="301">SUM(Q252:R252)</f>
        <v>0</v>
      </c>
      <c r="K252" s="426">
        <f t="shared" ref="K252:K258" si="302">SUM(R252:R252)</f>
        <v>0</v>
      </c>
      <c r="L252" s="426" t="e">
        <f>SUM(#REF!)</f>
        <v>#REF!</v>
      </c>
      <c r="M252" s="463">
        <f t="shared" si="249"/>
        <v>0</v>
      </c>
      <c r="N252" s="177"/>
      <c r="O252" s="191">
        <f t="shared" si="237"/>
        <v>0</v>
      </c>
      <c r="P252" s="192"/>
      <c r="Q252" s="193"/>
      <c r="R252" s="193"/>
      <c r="S252" s="396"/>
      <c r="T252" s="168"/>
    </row>
    <row r="253" spans="1:20" s="41" customFormat="1" ht="15.75" hidden="1" thickBot="1" x14ac:dyDescent="0.3">
      <c r="A253" s="125" t="s">
        <v>306</v>
      </c>
      <c r="B253" s="176" t="s">
        <v>711</v>
      </c>
      <c r="C253" s="782" t="s">
        <v>386</v>
      </c>
      <c r="D253" s="783"/>
      <c r="E253" s="783"/>
      <c r="F253" s="321">
        <f t="shared" si="297"/>
        <v>0</v>
      </c>
      <c r="G253" s="511">
        <f t="shared" si="298"/>
        <v>0</v>
      </c>
      <c r="H253" s="511">
        <f t="shared" si="299"/>
        <v>0</v>
      </c>
      <c r="I253" s="321">
        <f t="shared" si="300"/>
        <v>0</v>
      </c>
      <c r="J253" s="426">
        <f t="shared" si="301"/>
        <v>0</v>
      </c>
      <c r="K253" s="426">
        <f t="shared" si="302"/>
        <v>0</v>
      </c>
      <c r="L253" s="426" t="e">
        <f>SUM(#REF!)</f>
        <v>#REF!</v>
      </c>
      <c r="M253" s="463">
        <f t="shared" si="249"/>
        <v>0</v>
      </c>
      <c r="N253" s="177"/>
      <c r="O253" s="191">
        <f t="shared" si="237"/>
        <v>0</v>
      </c>
      <c r="P253" s="192"/>
      <c r="Q253" s="193"/>
      <c r="R253" s="193"/>
      <c r="S253" s="396"/>
      <c r="T253" s="168"/>
    </row>
    <row r="254" spans="1:20" s="41" customFormat="1" ht="15.75" hidden="1" thickBot="1" x14ac:dyDescent="0.3">
      <c r="A254" s="125" t="s">
        <v>307</v>
      </c>
      <c r="B254" s="176" t="s">
        <v>712</v>
      </c>
      <c r="C254" s="782" t="s">
        <v>308</v>
      </c>
      <c r="D254" s="783"/>
      <c r="E254" s="783"/>
      <c r="F254" s="321">
        <f t="shared" si="297"/>
        <v>0</v>
      </c>
      <c r="G254" s="511">
        <f t="shared" si="298"/>
        <v>0</v>
      </c>
      <c r="H254" s="511">
        <f t="shared" si="299"/>
        <v>0</v>
      </c>
      <c r="I254" s="321">
        <f t="shared" si="300"/>
        <v>0</v>
      </c>
      <c r="J254" s="426">
        <f t="shared" si="301"/>
        <v>0</v>
      </c>
      <c r="K254" s="426">
        <f t="shared" si="302"/>
        <v>0</v>
      </c>
      <c r="L254" s="426" t="e">
        <f>SUM(#REF!)</f>
        <v>#REF!</v>
      </c>
      <c r="M254" s="463">
        <f t="shared" si="249"/>
        <v>0</v>
      </c>
      <c r="N254" s="177"/>
      <c r="O254" s="191">
        <f t="shared" si="237"/>
        <v>0</v>
      </c>
      <c r="P254" s="192"/>
      <c r="Q254" s="193"/>
      <c r="R254" s="193"/>
      <c r="S254" s="396"/>
      <c r="T254" s="168"/>
    </row>
    <row r="255" spans="1:20" s="41" customFormat="1" ht="15.75" hidden="1" thickBot="1" x14ac:dyDescent="0.3">
      <c r="A255" s="125" t="s">
        <v>309</v>
      </c>
      <c r="B255" s="176" t="s">
        <v>713</v>
      </c>
      <c r="C255" s="782" t="s">
        <v>310</v>
      </c>
      <c r="D255" s="783"/>
      <c r="E255" s="783"/>
      <c r="F255" s="321">
        <f t="shared" si="297"/>
        <v>0</v>
      </c>
      <c r="G255" s="511">
        <f t="shared" si="298"/>
        <v>0</v>
      </c>
      <c r="H255" s="511">
        <f t="shared" si="299"/>
        <v>0</v>
      </c>
      <c r="I255" s="321">
        <f t="shared" si="300"/>
        <v>0</v>
      </c>
      <c r="J255" s="426">
        <f t="shared" si="301"/>
        <v>0</v>
      </c>
      <c r="K255" s="426">
        <f t="shared" si="302"/>
        <v>0</v>
      </c>
      <c r="L255" s="426" t="e">
        <f>SUM(#REF!)</f>
        <v>#REF!</v>
      </c>
      <c r="M255" s="463">
        <f t="shared" si="249"/>
        <v>0</v>
      </c>
      <c r="N255" s="177"/>
      <c r="O255" s="191">
        <f t="shared" si="237"/>
        <v>0</v>
      </c>
      <c r="P255" s="192"/>
      <c r="Q255" s="193"/>
      <c r="R255" s="193"/>
      <c r="S255" s="396"/>
      <c r="T255" s="168"/>
    </row>
    <row r="256" spans="1:20" s="41" customFormat="1" ht="15.75" hidden="1" thickBot="1" x14ac:dyDescent="0.3">
      <c r="A256" s="125" t="s">
        <v>311</v>
      </c>
      <c r="B256" s="176" t="s">
        <v>714</v>
      </c>
      <c r="C256" s="782" t="s">
        <v>387</v>
      </c>
      <c r="D256" s="783"/>
      <c r="E256" s="783"/>
      <c r="F256" s="321">
        <f t="shared" si="297"/>
        <v>0</v>
      </c>
      <c r="G256" s="511">
        <f t="shared" si="298"/>
        <v>0</v>
      </c>
      <c r="H256" s="511">
        <f t="shared" si="299"/>
        <v>0</v>
      </c>
      <c r="I256" s="321">
        <f t="shared" si="300"/>
        <v>0</v>
      </c>
      <c r="J256" s="426">
        <f t="shared" si="301"/>
        <v>0</v>
      </c>
      <c r="K256" s="426">
        <f t="shared" si="302"/>
        <v>0</v>
      </c>
      <c r="L256" s="426" t="e">
        <f>SUM(#REF!)</f>
        <v>#REF!</v>
      </c>
      <c r="M256" s="463">
        <f t="shared" si="249"/>
        <v>0</v>
      </c>
      <c r="N256" s="177"/>
      <c r="O256" s="191">
        <f t="shared" si="237"/>
        <v>0</v>
      </c>
      <c r="P256" s="192"/>
      <c r="Q256" s="193"/>
      <c r="R256" s="193"/>
      <c r="S256" s="396"/>
      <c r="T256" s="168"/>
    </row>
    <row r="257" spans="1:20" ht="15.75" hidden="1" thickBot="1" x14ac:dyDescent="0.3">
      <c r="A257" s="125" t="s">
        <v>313</v>
      </c>
      <c r="B257" s="90" t="s">
        <v>715</v>
      </c>
      <c r="C257" s="712" t="s">
        <v>312</v>
      </c>
      <c r="D257" s="713"/>
      <c r="E257" s="713"/>
      <c r="F257" s="319">
        <f t="shared" si="297"/>
        <v>0</v>
      </c>
      <c r="G257" s="509">
        <f t="shared" si="298"/>
        <v>0</v>
      </c>
      <c r="H257" s="509">
        <f t="shared" si="299"/>
        <v>0</v>
      </c>
      <c r="I257" s="319">
        <f t="shared" si="300"/>
        <v>0</v>
      </c>
      <c r="J257" s="424">
        <f t="shared" si="301"/>
        <v>0</v>
      </c>
      <c r="K257" s="424">
        <f t="shared" si="302"/>
        <v>0</v>
      </c>
      <c r="L257" s="424" t="e">
        <f>SUM(#REF!)</f>
        <v>#REF!</v>
      </c>
      <c r="M257" s="461">
        <f t="shared" si="249"/>
        <v>0</v>
      </c>
      <c r="N257" s="142"/>
      <c r="O257" s="158">
        <f t="shared" si="237"/>
        <v>0</v>
      </c>
      <c r="P257" s="92"/>
      <c r="Q257" s="93"/>
      <c r="R257" s="93"/>
      <c r="S257" s="396"/>
      <c r="T257" s="168"/>
    </row>
    <row r="258" spans="1:20" ht="15.75" hidden="1" thickBot="1" x14ac:dyDescent="0.3">
      <c r="A258" s="125" t="s">
        <v>893</v>
      </c>
      <c r="B258" s="90" t="s">
        <v>894</v>
      </c>
      <c r="C258" s="712" t="s">
        <v>895</v>
      </c>
      <c r="D258" s="713"/>
      <c r="E258" s="713"/>
      <c r="F258" s="319">
        <f t="shared" si="297"/>
        <v>0</v>
      </c>
      <c r="G258" s="509">
        <f t="shared" si="298"/>
        <v>0</v>
      </c>
      <c r="H258" s="509">
        <f t="shared" si="299"/>
        <v>0</v>
      </c>
      <c r="I258" s="319">
        <f t="shared" si="300"/>
        <v>0</v>
      </c>
      <c r="J258" s="424">
        <f t="shared" si="301"/>
        <v>0</v>
      </c>
      <c r="K258" s="424">
        <f t="shared" si="302"/>
        <v>0</v>
      </c>
      <c r="L258" s="424" t="e">
        <f>SUM(#REF!)</f>
        <v>#REF!</v>
      </c>
      <c r="M258" s="461">
        <f t="shared" si="249"/>
        <v>0</v>
      </c>
      <c r="N258" s="142"/>
      <c r="O258" s="158">
        <f t="shared" si="237"/>
        <v>0</v>
      </c>
      <c r="P258" s="92"/>
      <c r="Q258" s="93"/>
      <c r="R258" s="93"/>
      <c r="S258" s="396"/>
      <c r="T258" s="168"/>
    </row>
    <row r="259" spans="1:20" ht="15.75" thickBot="1" x14ac:dyDescent="0.3">
      <c r="B259" s="806" t="s">
        <v>314</v>
      </c>
      <c r="C259" s="807"/>
      <c r="D259" s="807"/>
      <c r="E259" s="807"/>
      <c r="F259" s="316">
        <f t="shared" ref="F259:N259" si="303">F5+F24+F32+F61+F77+F151+F161+F166+F229</f>
        <v>16058419</v>
      </c>
      <c r="G259" s="506">
        <f t="shared" si="303"/>
        <v>16241209</v>
      </c>
      <c r="H259" s="506">
        <f t="shared" si="303"/>
        <v>16043709</v>
      </c>
      <c r="I259" s="316">
        <f t="shared" ref="I259:K259" si="304">I5+I24+I32+I61+I77+I151+I161+I166+I229</f>
        <v>16130069</v>
      </c>
      <c r="J259" s="421" t="e">
        <f t="shared" ref="J259" si="305">J5+J24+J32+J61+J77+J151+J161+J166+J229</f>
        <v>#REF!</v>
      </c>
      <c r="K259" s="421" t="e">
        <f t="shared" si="304"/>
        <v>#REF!</v>
      </c>
      <c r="L259" s="421" t="e">
        <f t="shared" ref="L259" si="306">L5+L24+L32+L61+L77+L151+L161+L166+L229</f>
        <v>#REF!</v>
      </c>
      <c r="M259" s="458">
        <f t="shared" si="249"/>
        <v>16175481</v>
      </c>
      <c r="N259" s="139">
        <f t="shared" si="303"/>
        <v>0</v>
      </c>
      <c r="O259" s="156">
        <f t="shared" si="237"/>
        <v>16175481</v>
      </c>
      <c r="P259" s="84">
        <f t="shared" ref="P259:R259" si="307">P5+P24+P32+P61+P77+P151+P161+P166+P229</f>
        <v>0</v>
      </c>
      <c r="Q259" s="85">
        <f t="shared" si="307"/>
        <v>16175481</v>
      </c>
      <c r="R259" s="85">
        <f t="shared" si="307"/>
        <v>0</v>
      </c>
      <c r="S259" s="396"/>
      <c r="T259" s="168"/>
    </row>
    <row r="260" spans="1:20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T260" s="168"/>
    </row>
    <row r="261" spans="1:20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59"/>
      <c r="P261" s="14"/>
      <c r="Q261" s="14"/>
      <c r="R261" s="14"/>
    </row>
    <row r="262" spans="1:20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</row>
    <row r="263" spans="1:2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</row>
    <row r="264" spans="1:2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</row>
    <row r="265" spans="1:2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</row>
    <row r="266" spans="1:2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</row>
    <row r="267" spans="1:20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</row>
    <row r="268" spans="1:20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</row>
    <row r="269" spans="1:2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</row>
    <row r="270" spans="1:20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</row>
    <row r="271" spans="1:20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</row>
    <row r="272" spans="1:2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</row>
    <row r="273" spans="1:1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</row>
    <row r="274" spans="1:1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</row>
    <row r="275" spans="1:1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</row>
    <row r="276" spans="1:1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</row>
    <row r="277" spans="1:1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</row>
    <row r="278" spans="1:1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</row>
    <row r="279" spans="1:1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</row>
    <row r="280" spans="1:1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</row>
    <row r="281" spans="1:18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59"/>
      <c r="P281" s="14"/>
      <c r="Q281" s="14"/>
      <c r="R281" s="14"/>
    </row>
    <row r="282" spans="1:1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</row>
    <row r="283" spans="1:1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</row>
    <row r="284" spans="1:1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</row>
    <row r="285" spans="1:1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</row>
    <row r="286" spans="1:1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</row>
    <row r="287" spans="1:1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</row>
    <row r="288" spans="1:1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</row>
    <row r="289" spans="1:1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</row>
    <row r="290" spans="1:1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</row>
    <row r="291" spans="1:1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</row>
    <row r="292" spans="1:18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59"/>
      <c r="P292" s="14"/>
      <c r="Q292" s="14"/>
      <c r="R292" s="14"/>
    </row>
    <row r="293" spans="1:1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</row>
    <row r="294" spans="1:1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</row>
    <row r="295" spans="1:1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</row>
    <row r="296" spans="1:1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</row>
    <row r="297" spans="1:1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</row>
    <row r="298" spans="1:1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</row>
    <row r="299" spans="1:1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</row>
    <row r="300" spans="1:1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</row>
    <row r="301" spans="1:1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</row>
    <row r="302" spans="1:1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</row>
    <row r="303" spans="1:18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</row>
    <row r="304" spans="1:1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</row>
    <row r="305" spans="1:1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</row>
    <row r="306" spans="1:18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59"/>
      <c r="P306" s="14"/>
      <c r="Q306" s="14"/>
      <c r="R306" s="14"/>
    </row>
    <row r="307" spans="1:1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</row>
    <row r="308" spans="1:1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</row>
    <row r="309" spans="1:1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</row>
    <row r="310" spans="1:1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</row>
    <row r="311" spans="1:1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</row>
    <row r="312" spans="1:1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</row>
    <row r="313" spans="1:1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</row>
    <row r="314" spans="1:1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</row>
    <row r="315" spans="1:1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</row>
    <row r="316" spans="1:1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</row>
    <row r="317" spans="1:18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59"/>
      <c r="P317" s="14"/>
      <c r="Q317" s="14"/>
      <c r="R317" s="14"/>
    </row>
    <row r="318" spans="1:1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</row>
    <row r="319" spans="1:1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</row>
    <row r="320" spans="1:1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</row>
    <row r="321" spans="1:1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</row>
    <row r="322" spans="1:18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18"/>
      <c r="P322" s="17"/>
      <c r="Q322" s="17"/>
      <c r="R322" s="17"/>
    </row>
    <row r="323" spans="1:1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1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1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1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1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18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49"/>
    </row>
    <row r="329" spans="1:1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1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1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1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1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1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1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1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1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18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49"/>
    </row>
    <row r="339" spans="1:18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</row>
    <row r="340" spans="1:18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P340" s="17"/>
      <c r="Q340" s="17"/>
      <c r="R340" s="17"/>
    </row>
    <row r="341" spans="1:1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</row>
    <row r="342" spans="1:18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P342" s="17"/>
      <c r="Q342" s="17"/>
      <c r="R342" s="17"/>
    </row>
    <row r="343" spans="1:1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</row>
    <row r="344" spans="1:1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</row>
    <row r="345" spans="1:1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</row>
    <row r="346" spans="1:18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P346" s="17"/>
      <c r="Q346" s="17"/>
      <c r="R346" s="17"/>
    </row>
    <row r="347" spans="1:1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</row>
    <row r="348" spans="1:1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</row>
    <row r="349" spans="1:1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</row>
    <row r="350" spans="1:1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</row>
    <row r="351" spans="1:18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</row>
    <row r="352" spans="1:1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</row>
    <row r="353" spans="1:1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</row>
    <row r="354" spans="1:1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</row>
    <row r="355" spans="1:18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59"/>
      <c r="P355" s="14"/>
      <c r="Q355" s="14"/>
      <c r="R355" s="14"/>
    </row>
    <row r="356" spans="1:1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</row>
    <row r="357" spans="1:1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</row>
    <row r="358" spans="1:1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</row>
    <row r="359" spans="1:1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</row>
    <row r="360" spans="1:1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</row>
    <row r="361" spans="1:1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</row>
    <row r="362" spans="1:1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</row>
    <row r="363" spans="1:1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</row>
    <row r="364" spans="1:1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</row>
    <row r="365" spans="1:1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</row>
    <row r="366" spans="1:18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</row>
    <row r="367" spans="1:1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</row>
    <row r="368" spans="1:1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</row>
    <row r="369" spans="1:1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</row>
    <row r="370" spans="1:1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</row>
    <row r="371" spans="1:1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</row>
    <row r="372" spans="1:18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59"/>
      <c r="P372" s="14"/>
      <c r="Q372" s="14"/>
      <c r="R372" s="14"/>
    </row>
    <row r="373" spans="1:1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</row>
    <row r="374" spans="1:1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</row>
    <row r="375" spans="1:18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59"/>
      <c r="P375" s="14"/>
      <c r="Q375" s="14"/>
      <c r="R375" s="14"/>
    </row>
    <row r="376" spans="1:1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</row>
    <row r="377" spans="1:1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</row>
    <row r="378" spans="1:1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</row>
    <row r="379" spans="1:1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</row>
    <row r="380" spans="1:1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</row>
    <row r="381" spans="1:1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</row>
    <row r="382" spans="1:18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</row>
    <row r="383" spans="1:1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</row>
    <row r="384" spans="1:1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</row>
    <row r="385" spans="1:1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</row>
    <row r="386" spans="1:18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</row>
    <row r="387" spans="1:1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</row>
    <row r="388" spans="1:1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</row>
    <row r="389" spans="1:1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</row>
    <row r="390" spans="1:1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</row>
    <row r="391" spans="1:18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59"/>
      <c r="P391" s="14"/>
      <c r="Q391" s="14"/>
      <c r="R391" s="14"/>
    </row>
    <row r="392" spans="1:1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</row>
    <row r="393" spans="1:1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</row>
    <row r="394" spans="1:1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</row>
    <row r="395" spans="1:1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</row>
    <row r="396" spans="1:1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</row>
    <row r="397" spans="1:1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</row>
    <row r="398" spans="1:18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</row>
    <row r="399" spans="1:1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</row>
    <row r="400" spans="1:1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</row>
    <row r="401" spans="1:1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</row>
    <row r="402" spans="1:18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</row>
    <row r="403" spans="1:1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</row>
    <row r="404" spans="1:1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</row>
    <row r="405" spans="1:1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</row>
    <row r="406" spans="1:1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</row>
    <row r="407" spans="1:1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</row>
    <row r="408" spans="1:18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</row>
    <row r="409" spans="1:1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</row>
    <row r="410" spans="1:18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</row>
    <row r="411" spans="1:1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</row>
    <row r="412" spans="1:18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</row>
    <row r="413" spans="1:1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</row>
    <row r="414" spans="1:1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</row>
    <row r="415" spans="1:1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</row>
    <row r="416" spans="1:18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</row>
    <row r="417" spans="1:1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</row>
    <row r="418" spans="1:1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</row>
    <row r="419" spans="1:1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</row>
    <row r="420" spans="1:1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</row>
    <row r="421" spans="1:1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</row>
    <row r="422" spans="1:1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</row>
    <row r="423" spans="1:1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</row>
    <row r="424" spans="1:1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</row>
    <row r="425" spans="1:1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</row>
    <row r="426" spans="1:18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</row>
    <row r="427" spans="1:1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</row>
    <row r="428" spans="1:1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</row>
    <row r="429" spans="1:1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</row>
    <row r="430" spans="1:1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</row>
    <row r="431" spans="1:1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</row>
    <row r="432" spans="1:1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</row>
    <row r="433" spans="1:1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</row>
    <row r="434" spans="1:1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</row>
    <row r="435" spans="1:1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</row>
    <row r="436" spans="1:1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</row>
    <row r="437" spans="1:1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</row>
    <row r="438" spans="1:18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</row>
    <row r="439" spans="1:1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</row>
    <row r="440" spans="1:1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</row>
    <row r="441" spans="1:1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</row>
    <row r="442" spans="1:1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</row>
    <row r="443" spans="1:1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</row>
    <row r="444" spans="1:1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</row>
    <row r="445" spans="1:1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</row>
    <row r="446" spans="1:1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</row>
    <row r="447" spans="1:1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</row>
    <row r="448" spans="1:1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</row>
    <row r="449" spans="1:1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</row>
    <row r="450" spans="1:1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</row>
    <row r="451" spans="1:1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</row>
    <row r="452" spans="1:18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</row>
    <row r="453" spans="1:1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</row>
    <row r="454" spans="1:1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</row>
    <row r="455" spans="1:1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</row>
    <row r="456" spans="1:1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</row>
    <row r="457" spans="1:1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</row>
    <row r="458" spans="1:1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</row>
    <row r="459" spans="1:1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</row>
    <row r="460" spans="1:1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</row>
    <row r="461" spans="1:1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</row>
    <row r="462" spans="1:1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</row>
    <row r="463" spans="1:1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</row>
    <row r="464" spans="1:18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</row>
    <row r="465" spans="1:18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</row>
    <row r="466" spans="1:1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</row>
    <row r="467" spans="1:1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</row>
    <row r="468" spans="1:1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</row>
    <row r="469" spans="1:18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</row>
    <row r="470" spans="1:18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59"/>
      <c r="P470" s="14"/>
      <c r="Q470" s="14"/>
      <c r="R470" s="14"/>
    </row>
    <row r="471" spans="1:18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  <c r="P471" s="14"/>
      <c r="Q471" s="14"/>
      <c r="R471" s="14"/>
    </row>
    <row r="472" spans="1:1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1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1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1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1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18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spans="1:18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  <c r="N478" s="36"/>
    </row>
    <row r="479" spans="1:1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1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18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</row>
    <row r="482" spans="1:18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18"/>
      <c r="P482" s="17"/>
      <c r="Q482" s="17"/>
      <c r="R482" s="17"/>
    </row>
    <row r="483" spans="1:1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18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1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1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1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1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1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18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49"/>
    </row>
    <row r="491" spans="1:1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</row>
    <row r="492" spans="1:1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</row>
    <row r="493" spans="1:1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</row>
    <row r="494" spans="1:1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</row>
    <row r="495" spans="1:1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</row>
    <row r="496" spans="1:1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</row>
    <row r="497" spans="1:1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</row>
    <row r="498" spans="1:1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</row>
    <row r="499" spans="1:1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</row>
    <row r="500" spans="1:1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</row>
    <row r="501" spans="1:1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</row>
    <row r="502" spans="1:1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</row>
    <row r="503" spans="1:1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</row>
    <row r="504" spans="1:1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</row>
    <row r="505" spans="1:1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</row>
    <row r="506" spans="1:1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</row>
    <row r="507" spans="1:1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</row>
    <row r="508" spans="1:1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</row>
    <row r="509" spans="1:1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</row>
    <row r="510" spans="1:1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</row>
    <row r="511" spans="1:1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</row>
    <row r="512" spans="1:1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</row>
    <row r="513" spans="1:1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</row>
    <row r="514" spans="1:1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</row>
    <row r="515" spans="1:1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</row>
    <row r="516" spans="1:1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</row>
    <row r="517" spans="1:1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</row>
    <row r="518" spans="1:1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</row>
    <row r="519" spans="1:1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</row>
    <row r="520" spans="1:1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</row>
    <row r="521" spans="1:1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</row>
    <row r="522" spans="1:1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</row>
    <row r="523" spans="1:1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</row>
    <row r="524" spans="1:1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</row>
    <row r="525" spans="1:1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</row>
    <row r="526" spans="1:1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</row>
    <row r="527" spans="1:1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</row>
    <row r="528" spans="1:1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</row>
    <row r="529" spans="1:1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</row>
    <row r="530" spans="1:1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</row>
    <row r="531" spans="1:1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</row>
    <row r="532" spans="1:1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</row>
    <row r="533" spans="1:1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</row>
    <row r="534" spans="1:1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</row>
    <row r="535" spans="1:1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</row>
    <row r="536" spans="1:1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</row>
    <row r="537" spans="1:1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</row>
    <row r="538" spans="1:1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</row>
    <row r="539" spans="1:1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</row>
    <row r="540" spans="1:1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</row>
    <row r="541" spans="1:1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</row>
    <row r="542" spans="1:1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</row>
    <row r="543" spans="1:1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</row>
    <row r="544" spans="1:1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</row>
    <row r="545" spans="1:1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</row>
    <row r="546" spans="1:1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</row>
    <row r="547" spans="1:1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</row>
    <row r="548" spans="1:1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</row>
    <row r="549" spans="1:1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</row>
    <row r="550" spans="1:1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</row>
    <row r="551" spans="1:1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</row>
    <row r="552" spans="1:1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</row>
    <row r="553" spans="1:1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</row>
    <row r="554" spans="1:1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</row>
    <row r="555" spans="1:1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</row>
    <row r="556" spans="1:1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</row>
    <row r="557" spans="1:1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</row>
    <row r="558" spans="1:1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</row>
    <row r="559" spans="1:1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</row>
    <row r="560" spans="1:1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</row>
    <row r="561" spans="1:1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</row>
    <row r="562" spans="1:1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</row>
    <row r="563" spans="1:1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</row>
    <row r="564" spans="1:1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</row>
    <row r="565" spans="1:1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</row>
    <row r="566" spans="1:1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</row>
    <row r="567" spans="1:1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</row>
    <row r="568" spans="1:1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</row>
    <row r="569" spans="1:1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</row>
    <row r="570" spans="1:1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</row>
    <row r="571" spans="1:1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</row>
    <row r="572" spans="1:1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</row>
    <row r="573" spans="1:1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</row>
    <row r="574" spans="1:1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</row>
    <row r="575" spans="1:1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</row>
    <row r="576" spans="1:1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</row>
    <row r="577" spans="1:1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</row>
    <row r="578" spans="1:1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</row>
    <row r="579" spans="1:1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</row>
    <row r="580" spans="1:1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</row>
    <row r="581" spans="1:1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</row>
    <row r="582" spans="1:1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</row>
    <row r="583" spans="1:1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</row>
    <row r="584" spans="1:1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</row>
    <row r="585" spans="1:1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</row>
    <row r="586" spans="1:1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</row>
    <row r="587" spans="1:1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</row>
    <row r="588" spans="1:1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</row>
    <row r="589" spans="1:1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</row>
    <row r="590" spans="1:1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</row>
    <row r="591" spans="1:1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</row>
    <row r="592" spans="1:1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</row>
    <row r="593" spans="1:1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</row>
    <row r="594" spans="1:1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</row>
    <row r="595" spans="1:1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</row>
    <row r="596" spans="1:1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</row>
    <row r="597" spans="1:1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</row>
    <row r="598" spans="1:1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</row>
    <row r="599" spans="1:1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</row>
    <row r="600" spans="1:1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</row>
    <row r="601" spans="1:1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</row>
    <row r="602" spans="1:1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</row>
    <row r="603" spans="1:1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</row>
    <row r="604" spans="1:1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</row>
    <row r="605" spans="1:1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</row>
    <row r="606" spans="1:1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</row>
    <row r="607" spans="1:1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</row>
    <row r="608" spans="1:1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</row>
    <row r="609" spans="1:1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</row>
    <row r="610" spans="1:1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</row>
    <row r="611" spans="1:1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</row>
    <row r="612" spans="1:1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</row>
    <row r="613" spans="1:1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</row>
    <row r="614" spans="1:1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</row>
    <row r="615" spans="1:1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</row>
    <row r="616" spans="1:1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</row>
    <row r="617" spans="1:1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</row>
    <row r="618" spans="1:1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</row>
    <row r="619" spans="1:1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</row>
    <row r="620" spans="1:1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</row>
    <row r="621" spans="1:1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</row>
    <row r="622" spans="1:1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</row>
    <row r="623" spans="1:1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</row>
    <row r="624" spans="1:1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</row>
    <row r="625" spans="1:1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</row>
    <row r="626" spans="1:1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</row>
    <row r="627" spans="1:1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</row>
    <row r="628" spans="1:1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</row>
    <row r="629" spans="1:1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</row>
    <row r="630" spans="1:1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</row>
    <row r="631" spans="1:1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</row>
    <row r="632" spans="1:1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</row>
    <row r="633" spans="1:1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</row>
    <row r="634" spans="1:1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</row>
    <row r="635" spans="1:1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</row>
    <row r="636" spans="1:1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</row>
    <row r="637" spans="1:1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</row>
    <row r="638" spans="1:1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</row>
    <row r="639" spans="1:1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</row>
    <row r="640" spans="1:1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</row>
    <row r="641" spans="1:1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</row>
    <row r="642" spans="1:1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</row>
    <row r="643" spans="1:1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</row>
    <row r="644" spans="1:1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</row>
    <row r="645" spans="1:1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</row>
    <row r="646" spans="1:1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</row>
    <row r="647" spans="1:1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</row>
    <row r="648" spans="1:1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</row>
    <row r="649" spans="1:1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</row>
    <row r="650" spans="1:1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</row>
    <row r="651" spans="1:1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</row>
    <row r="652" spans="1:1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</row>
    <row r="653" spans="1:1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</row>
    <row r="654" spans="1:1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</row>
    <row r="655" spans="1:1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</row>
    <row r="656" spans="1:1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</row>
    <row r="657" spans="1:1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</row>
    <row r="658" spans="1:1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</row>
    <row r="659" spans="1:1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</row>
    <row r="660" spans="1:1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</row>
    <row r="661" spans="1:1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</row>
    <row r="662" spans="1:1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</row>
    <row r="663" spans="1:1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</row>
    <row r="664" spans="1:1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</row>
    <row r="665" spans="1:1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</row>
    <row r="666" spans="1:1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</row>
    <row r="667" spans="1:1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</row>
    <row r="668" spans="1:1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</row>
    <row r="669" spans="1:1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</row>
    <row r="670" spans="1:1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</row>
    <row r="671" spans="1:1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</row>
    <row r="672" spans="1:1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</row>
    <row r="673" spans="1:1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</row>
    <row r="674" spans="1:1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</row>
    <row r="675" spans="1:1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</row>
    <row r="676" spans="1:1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</row>
    <row r="677" spans="1:1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</row>
    <row r="678" spans="1:1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</row>
    <row r="679" spans="1:1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</row>
    <row r="680" spans="1:1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</row>
    <row r="681" spans="1:1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</row>
    <row r="682" spans="1:1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</row>
    <row r="683" spans="1:1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</row>
    <row r="684" spans="1:1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</row>
    <row r="685" spans="1:1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</row>
    <row r="686" spans="1:1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</row>
    <row r="687" spans="1:1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</row>
    <row r="688" spans="1:1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</row>
    <row r="689" spans="1:1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</row>
    <row r="690" spans="1:1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</row>
    <row r="691" spans="1:1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</row>
    <row r="692" spans="1:1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</row>
    <row r="693" spans="1:1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</row>
    <row r="694" spans="1:1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</row>
    <row r="695" spans="1:1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</row>
    <row r="696" spans="1:1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</row>
    <row r="697" spans="1:1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</row>
    <row r="698" spans="1:1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</row>
    <row r="699" spans="1:1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</row>
    <row r="700" spans="1:1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</row>
    <row r="701" spans="1:1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</row>
    <row r="702" spans="1:1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</row>
    <row r="703" spans="1:1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</row>
    <row r="704" spans="1:1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</row>
    <row r="705" spans="1:1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</row>
    <row r="706" spans="1:1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</row>
    <row r="707" spans="1:1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</row>
    <row r="708" spans="1:1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</row>
    <row r="709" spans="1:1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</row>
    <row r="710" spans="1:1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</row>
    <row r="711" spans="1:1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</row>
    <row r="712" spans="1:1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</row>
    <row r="713" spans="1:1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</row>
    <row r="714" spans="1:1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</row>
    <row r="715" spans="1:1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</row>
    <row r="716" spans="1:1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</row>
    <row r="717" spans="1:1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</row>
    <row r="718" spans="1:1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</row>
    <row r="719" spans="1:1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</row>
    <row r="720" spans="1:1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</row>
    <row r="721" spans="1:1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</row>
    <row r="722" spans="1:1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</row>
    <row r="723" spans="1:1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</row>
  </sheetData>
  <mergeCells count="251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20:E20"/>
    <mergeCell ref="C21:E21"/>
    <mergeCell ref="C22:E22"/>
    <mergeCell ref="C23:E23"/>
    <mergeCell ref="B2:E4"/>
    <mergeCell ref="M2:O2"/>
    <mergeCell ref="P2:R2"/>
    <mergeCell ref="M3:M4"/>
    <mergeCell ref="N3:N4"/>
    <mergeCell ref="O3:O4"/>
    <mergeCell ref="P3:P4"/>
    <mergeCell ref="Q3:Q4"/>
    <mergeCell ref="R3:R4"/>
    <mergeCell ref="C5:E5"/>
    <mergeCell ref="C6:E6"/>
    <mergeCell ref="F2:F4"/>
    <mergeCell ref="K2:K4"/>
    <mergeCell ref="G2:G4"/>
    <mergeCell ref="H2:H4"/>
    <mergeCell ref="I2:I4"/>
    <mergeCell ref="L2:L4"/>
    <mergeCell ref="J2:J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</mergeCells>
  <pageMargins left="0.25" right="0.25" top="0.75" bottom="0.75" header="0.3" footer="0.3"/>
  <pageSetup paperSize="9" scale="91" orientation="landscape" horizontalDpi="4294967293" r:id="rId1"/>
  <headerFooter>
    <oddHeader>&amp;C&amp;"Times New Roman,Félkövér"&amp;12KörnyezetvédelemKiadások - 2018. év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751"/>
  <sheetViews>
    <sheetView zoomScaleNormal="100" workbookViewId="0">
      <selection activeCell="Q34" sqref="Q3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hidden="1" customWidth="1"/>
    <col min="11" max="12" width="11.42578125" style="12" hidden="1" customWidth="1"/>
    <col min="13" max="13" width="11" style="12" customWidth="1"/>
    <col min="14" max="14" width="11.140625" style="12" customWidth="1"/>
    <col min="15" max="15" width="11.7109375" style="49" customWidth="1"/>
    <col min="16" max="16" width="9.7109375" style="12" customWidth="1"/>
    <col min="17" max="17" width="10.5703125" style="12" customWidth="1"/>
    <col min="18" max="18" width="13" style="12" customWidth="1"/>
    <col min="19" max="16384" width="9.140625" style="17"/>
  </cols>
  <sheetData>
    <row r="1" spans="1:19" ht="15.75" thickBot="1" x14ac:dyDescent="0.3"/>
    <row r="2" spans="1:19" ht="29.25" customHeight="1" x14ac:dyDescent="0.25">
      <c r="B2" s="750" t="s">
        <v>0</v>
      </c>
      <c r="C2" s="695"/>
      <c r="D2" s="695"/>
      <c r="E2" s="695"/>
      <c r="F2" s="695" t="s">
        <v>1074</v>
      </c>
      <c r="G2" s="742" t="s">
        <v>1085</v>
      </c>
      <c r="H2" s="742" t="s">
        <v>1092</v>
      </c>
      <c r="I2" s="750" t="s">
        <v>1099</v>
      </c>
      <c r="J2" s="763" t="s">
        <v>1106</v>
      </c>
      <c r="K2" s="763" t="s">
        <v>1117</v>
      </c>
      <c r="L2" s="763" t="s">
        <v>1118</v>
      </c>
      <c r="M2" s="756" t="s">
        <v>1076</v>
      </c>
      <c r="N2" s="756"/>
      <c r="O2" s="757"/>
      <c r="P2" s="755" t="s">
        <v>1110</v>
      </c>
      <c r="Q2" s="756"/>
      <c r="R2" s="757"/>
    </row>
    <row r="3" spans="1:19" ht="22.5" customHeight="1" x14ac:dyDescent="0.25">
      <c r="B3" s="751"/>
      <c r="C3" s="752"/>
      <c r="D3" s="752"/>
      <c r="E3" s="752"/>
      <c r="F3" s="752"/>
      <c r="G3" s="743"/>
      <c r="H3" s="743"/>
      <c r="I3" s="751"/>
      <c r="J3" s="764"/>
      <c r="K3" s="764"/>
      <c r="L3" s="764"/>
      <c r="M3" s="790" t="s">
        <v>846</v>
      </c>
      <c r="N3" s="771" t="s">
        <v>847</v>
      </c>
      <c r="O3" s="773" t="s">
        <v>571</v>
      </c>
      <c r="P3" s="845" t="s">
        <v>962</v>
      </c>
      <c r="Q3" s="740" t="s">
        <v>963</v>
      </c>
      <c r="R3" s="847" t="s">
        <v>964</v>
      </c>
    </row>
    <row r="4" spans="1:19" ht="21" customHeight="1" thickBot="1" x14ac:dyDescent="0.3">
      <c r="B4" s="753"/>
      <c r="C4" s="754"/>
      <c r="D4" s="754"/>
      <c r="E4" s="754"/>
      <c r="F4" s="754"/>
      <c r="G4" s="744"/>
      <c r="H4" s="744"/>
      <c r="I4" s="753"/>
      <c r="J4" s="765"/>
      <c r="K4" s="765"/>
      <c r="L4" s="765"/>
      <c r="M4" s="791"/>
      <c r="N4" s="772"/>
      <c r="O4" s="774"/>
      <c r="P4" s="846"/>
      <c r="Q4" s="741"/>
      <c r="R4" s="848"/>
    </row>
    <row r="5" spans="1:19" ht="15.75" thickBot="1" x14ac:dyDescent="0.3">
      <c r="B5" s="82" t="s">
        <v>118</v>
      </c>
      <c r="C5" s="775" t="s">
        <v>119</v>
      </c>
      <c r="D5" s="776"/>
      <c r="E5" s="776"/>
      <c r="F5" s="316">
        <f t="shared" ref="F5:N5" si="0">F6+F26</f>
        <v>4066276</v>
      </c>
      <c r="G5" s="506">
        <f t="shared" si="0"/>
        <v>4066275</v>
      </c>
      <c r="H5" s="506">
        <f t="shared" si="0"/>
        <v>4066275</v>
      </c>
      <c r="I5" s="316">
        <f t="shared" ref="I5:K5" si="1">I6+I26</f>
        <v>4066275</v>
      </c>
      <c r="J5" s="421">
        <f t="shared" ref="J5" si="2">J6+J26</f>
        <v>4104826</v>
      </c>
      <c r="K5" s="421" t="e">
        <f t="shared" si="1"/>
        <v>#REF!</v>
      </c>
      <c r="L5" s="421" t="e">
        <f t="shared" ref="L5" si="3">L6+L26</f>
        <v>#REF!</v>
      </c>
      <c r="M5" s="458">
        <f>P5+Q5+R5</f>
        <v>4234683</v>
      </c>
      <c r="N5" s="139">
        <f t="shared" si="0"/>
        <v>0</v>
      </c>
      <c r="O5" s="156">
        <f>SUM(M5:N5)</f>
        <v>4234683</v>
      </c>
      <c r="P5" s="84">
        <f t="shared" ref="P5:R5" si="4">P6+P26</f>
        <v>416841</v>
      </c>
      <c r="Q5" s="85">
        <f t="shared" si="4"/>
        <v>416841</v>
      </c>
      <c r="R5" s="85">
        <f t="shared" si="4"/>
        <v>3401001</v>
      </c>
    </row>
    <row r="6" spans="1:19" x14ac:dyDescent="0.25">
      <c r="B6" s="122" t="s">
        <v>609</v>
      </c>
      <c r="C6" s="733" t="s">
        <v>120</v>
      </c>
      <c r="D6" s="734"/>
      <c r="E6" s="734"/>
      <c r="F6" s="317">
        <f t="shared" ref="F6:N6" si="5">F7+F11+F12+F13+F14+F15+F16+F17+F21+F22+F23+F24+F25</f>
        <v>4066276</v>
      </c>
      <c r="G6" s="507">
        <f t="shared" si="5"/>
        <v>4066275</v>
      </c>
      <c r="H6" s="507">
        <f t="shared" si="5"/>
        <v>4066275</v>
      </c>
      <c r="I6" s="317">
        <f t="shared" ref="I6:K6" si="6">I7+I11+I12+I13+I14+I15+I16+I17+I21+I22+I23+I24+I25</f>
        <v>4066275</v>
      </c>
      <c r="J6" s="422">
        <f t="shared" ref="J6" si="7">J7+J11+J12+J13+J14+J15+J16+J17+J21+J22+J23+J24+J25</f>
        <v>4104826</v>
      </c>
      <c r="K6" s="422" t="e">
        <f t="shared" si="6"/>
        <v>#REF!</v>
      </c>
      <c r="L6" s="422" t="e">
        <f t="shared" ref="L6" si="8">L7+L11+L12+L13+L14+L15+L16+L17+L21+L22+L23+L24+L25</f>
        <v>#REF!</v>
      </c>
      <c r="M6" s="459">
        <f t="shared" ref="M6:M69" si="9">P6+Q6+R6</f>
        <v>4234683</v>
      </c>
      <c r="N6" s="140">
        <f t="shared" si="5"/>
        <v>0</v>
      </c>
      <c r="O6" s="157">
        <f t="shared" ref="O6:O101" si="10">SUM(M6:N6)</f>
        <v>4234683</v>
      </c>
      <c r="P6" s="116">
        <f t="shared" ref="P6:R6" si="11">P7+P11+P12+P13+P14+P15+P16+P17+P21+P22+P23+P24+P25</f>
        <v>416841</v>
      </c>
      <c r="Q6" s="117">
        <f t="shared" si="11"/>
        <v>416841</v>
      </c>
      <c r="R6" s="117">
        <f t="shared" si="11"/>
        <v>3401001</v>
      </c>
    </row>
    <row r="7" spans="1:19" s="189" customFormat="1" x14ac:dyDescent="0.25">
      <c r="A7" s="125" t="s">
        <v>121</v>
      </c>
      <c r="B7" s="169" t="s">
        <v>610</v>
      </c>
      <c r="C7" s="182"/>
      <c r="D7" s="216" t="s">
        <v>122</v>
      </c>
      <c r="E7" s="234"/>
      <c r="F7" s="318">
        <f>SUM(F8:F10)</f>
        <v>3937851</v>
      </c>
      <c r="G7" s="508">
        <f>SUM(G8:G10)</f>
        <v>3937851</v>
      </c>
      <c r="H7" s="508">
        <f>SUM(H8:H10)</f>
        <v>3937851</v>
      </c>
      <c r="I7" s="318">
        <v>3937851</v>
      </c>
      <c r="J7" s="423">
        <f>SUM(J8:J10)</f>
        <v>3976402</v>
      </c>
      <c r="K7" s="423">
        <f>SUM(K8:K10)</f>
        <v>3976412</v>
      </c>
      <c r="L7" s="423">
        <f>SUM(L8:L10)</f>
        <v>3976412</v>
      </c>
      <c r="M7" s="460">
        <f t="shared" si="9"/>
        <v>4144971</v>
      </c>
      <c r="N7" s="170">
        <f>SUM(N8:N10)</f>
        <v>0</v>
      </c>
      <c r="O7" s="171">
        <f t="shared" si="10"/>
        <v>4144971</v>
      </c>
      <c r="P7" s="179">
        <f t="shared" ref="P7:R7" si="12">SUM(P8:P10)</f>
        <v>416841</v>
      </c>
      <c r="Q7" s="179">
        <f t="shared" si="12"/>
        <v>416841</v>
      </c>
      <c r="R7" s="173">
        <f t="shared" si="12"/>
        <v>3311289</v>
      </c>
      <c r="S7" s="190"/>
    </row>
    <row r="8" spans="1:19" x14ac:dyDescent="0.25">
      <c r="B8" s="54"/>
      <c r="C8" s="267"/>
      <c r="D8" s="208"/>
      <c r="E8" s="284" t="s">
        <v>1033</v>
      </c>
      <c r="F8" s="326">
        <v>302700</v>
      </c>
      <c r="G8" s="516">
        <v>302700</v>
      </c>
      <c r="H8" s="516">
        <v>302700</v>
      </c>
      <c r="I8" s="326">
        <v>302700</v>
      </c>
      <c r="J8" s="431">
        <v>302700</v>
      </c>
      <c r="K8" s="431">
        <v>302700</v>
      </c>
      <c r="L8" s="431">
        <v>302700</v>
      </c>
      <c r="M8" s="468">
        <f t="shared" si="9"/>
        <v>416841</v>
      </c>
      <c r="N8" s="141"/>
      <c r="O8" s="159">
        <f t="shared" ref="O8:O21" si="13">SUM(M8:N8)</f>
        <v>416841</v>
      </c>
      <c r="P8" s="73">
        <v>416841</v>
      </c>
      <c r="Q8" s="1"/>
      <c r="R8" s="1"/>
      <c r="S8" s="190"/>
    </row>
    <row r="9" spans="1:19" x14ac:dyDescent="0.25">
      <c r="B9" s="54"/>
      <c r="C9" s="267"/>
      <c r="D9" s="208"/>
      <c r="E9" s="284" t="s">
        <v>1034</v>
      </c>
      <c r="F9" s="326">
        <v>302700</v>
      </c>
      <c r="G9" s="516">
        <v>302700</v>
      </c>
      <c r="H9" s="516">
        <v>302700</v>
      </c>
      <c r="I9" s="326">
        <v>302700</v>
      </c>
      <c r="J9" s="431">
        <v>302700</v>
      </c>
      <c r="K9" s="431">
        <v>302700</v>
      </c>
      <c r="L9" s="431">
        <v>302700</v>
      </c>
      <c r="M9" s="468">
        <f t="shared" si="9"/>
        <v>416841</v>
      </c>
      <c r="N9" s="141"/>
      <c r="O9" s="159">
        <f t="shared" si="13"/>
        <v>416841</v>
      </c>
      <c r="P9" s="73"/>
      <c r="Q9" s="1">
        <v>416841</v>
      </c>
      <c r="R9" s="1"/>
      <c r="S9" s="190"/>
    </row>
    <row r="10" spans="1:19" x14ac:dyDescent="0.25">
      <c r="B10" s="54"/>
      <c r="C10" s="267"/>
      <c r="D10" s="208"/>
      <c r="E10" s="284" t="s">
        <v>1035</v>
      </c>
      <c r="F10" s="326">
        <v>3332451</v>
      </c>
      <c r="G10" s="516">
        <v>3332451</v>
      </c>
      <c r="H10" s="516">
        <v>3332451</v>
      </c>
      <c r="I10" s="326">
        <v>3332451</v>
      </c>
      <c r="J10" s="431">
        <v>3371002</v>
      </c>
      <c r="K10" s="431">
        <v>3371012</v>
      </c>
      <c r="L10" s="431">
        <v>3371012</v>
      </c>
      <c r="M10" s="468">
        <f t="shared" si="9"/>
        <v>3311289</v>
      </c>
      <c r="N10" s="141"/>
      <c r="O10" s="159">
        <f t="shared" si="13"/>
        <v>3311289</v>
      </c>
      <c r="P10" s="73"/>
      <c r="Q10" s="1"/>
      <c r="R10" s="1">
        <v>3311289</v>
      </c>
      <c r="S10" s="190"/>
    </row>
    <row r="11" spans="1:19" s="189" customFormat="1" x14ac:dyDescent="0.25">
      <c r="A11" s="125" t="s">
        <v>123</v>
      </c>
      <c r="B11" s="169" t="s">
        <v>611</v>
      </c>
      <c r="C11" s="182"/>
      <c r="D11" s="216" t="s">
        <v>124</v>
      </c>
      <c r="E11" s="234"/>
      <c r="F11" s="318">
        <f>SUM(F18:F20)</f>
        <v>56393</v>
      </c>
      <c r="G11" s="508">
        <f>SUM(G18:G20)</f>
        <v>56392</v>
      </c>
      <c r="H11" s="508">
        <f>SUM(H18:H20)</f>
        <v>56392</v>
      </c>
      <c r="I11" s="318">
        <v>56392</v>
      </c>
      <c r="J11" s="423">
        <f>SUM(J18:J20)</f>
        <v>56392</v>
      </c>
      <c r="K11" s="423">
        <f>SUM(K18:K20)</f>
        <v>56392</v>
      </c>
      <c r="L11" s="423">
        <f>SUM(L18:L20)</f>
        <v>56392</v>
      </c>
      <c r="M11" s="460">
        <f t="shared" si="9"/>
        <v>0</v>
      </c>
      <c r="N11" s="170">
        <f>SUM(N18:N20)</f>
        <v>0</v>
      </c>
      <c r="O11" s="171">
        <f t="shared" si="13"/>
        <v>0</v>
      </c>
      <c r="P11" s="179">
        <f t="shared" ref="P11:R11" si="14">SUM(P18:P20)</f>
        <v>0</v>
      </c>
      <c r="Q11" s="173">
        <f t="shared" si="14"/>
        <v>0</v>
      </c>
      <c r="R11" s="173">
        <f t="shared" si="14"/>
        <v>0</v>
      </c>
      <c r="S11" s="190"/>
    </row>
    <row r="12" spans="1:19" s="189" customFormat="1" hidden="1" x14ac:dyDescent="0.25">
      <c r="A12" s="125" t="s">
        <v>125</v>
      </c>
      <c r="B12" s="169" t="s">
        <v>612</v>
      </c>
      <c r="C12" s="182"/>
      <c r="D12" s="216" t="s">
        <v>126</v>
      </c>
      <c r="E12" s="234"/>
      <c r="F12" s="318">
        <f t="shared" ref="F12:F17" si="15">SUM(R12:R12)</f>
        <v>0</v>
      </c>
      <c r="G12" s="508">
        <f t="shared" ref="G12:G17" si="16">SUM(R12:R12)</f>
        <v>0</v>
      </c>
      <c r="H12" s="508">
        <f t="shared" ref="H12:H17" si="17">SUM(R12:R12)</f>
        <v>0</v>
      </c>
      <c r="I12" s="318">
        <v>0</v>
      </c>
      <c r="J12" s="423">
        <v>0</v>
      </c>
      <c r="K12" s="423">
        <v>0</v>
      </c>
      <c r="L12" s="423">
        <v>0</v>
      </c>
      <c r="M12" s="460">
        <f t="shared" si="9"/>
        <v>0</v>
      </c>
      <c r="N12" s="170"/>
      <c r="O12" s="171">
        <f t="shared" si="13"/>
        <v>0</v>
      </c>
      <c r="P12" s="179"/>
      <c r="Q12" s="173"/>
      <c r="R12" s="173"/>
      <c r="S12" s="190"/>
    </row>
    <row r="13" spans="1:19" s="189" customFormat="1" hidden="1" x14ac:dyDescent="0.25">
      <c r="A13" s="125" t="s">
        <v>127</v>
      </c>
      <c r="B13" s="169" t="s">
        <v>613</v>
      </c>
      <c r="C13" s="182"/>
      <c r="D13" s="216" t="s">
        <v>351</v>
      </c>
      <c r="E13" s="234"/>
      <c r="F13" s="318">
        <f t="shared" si="15"/>
        <v>0</v>
      </c>
      <c r="G13" s="508">
        <f t="shared" si="16"/>
        <v>0</v>
      </c>
      <c r="H13" s="508">
        <f t="shared" si="17"/>
        <v>0</v>
      </c>
      <c r="I13" s="318">
        <v>0</v>
      </c>
      <c r="J13" s="423">
        <v>0</v>
      </c>
      <c r="K13" s="423">
        <v>0</v>
      </c>
      <c r="L13" s="423">
        <v>0</v>
      </c>
      <c r="M13" s="460">
        <f t="shared" si="9"/>
        <v>0</v>
      </c>
      <c r="N13" s="170"/>
      <c r="O13" s="171">
        <f t="shared" si="13"/>
        <v>0</v>
      </c>
      <c r="P13" s="179"/>
      <c r="Q13" s="173"/>
      <c r="R13" s="173"/>
      <c r="S13" s="190"/>
    </row>
    <row r="14" spans="1:19" s="189" customFormat="1" hidden="1" x14ac:dyDescent="0.25">
      <c r="A14" s="125" t="s">
        <v>128</v>
      </c>
      <c r="B14" s="169" t="s">
        <v>614</v>
      </c>
      <c r="C14" s="182"/>
      <c r="D14" s="216" t="s">
        <v>129</v>
      </c>
      <c r="E14" s="234"/>
      <c r="F14" s="318">
        <f t="shared" si="15"/>
        <v>0</v>
      </c>
      <c r="G14" s="508">
        <f t="shared" si="16"/>
        <v>0</v>
      </c>
      <c r="H14" s="508">
        <f t="shared" si="17"/>
        <v>0</v>
      </c>
      <c r="I14" s="318">
        <v>0</v>
      </c>
      <c r="J14" s="423">
        <v>0</v>
      </c>
      <c r="K14" s="423">
        <v>0</v>
      </c>
      <c r="L14" s="423">
        <v>0</v>
      </c>
      <c r="M14" s="460">
        <f t="shared" si="9"/>
        <v>0</v>
      </c>
      <c r="N14" s="170"/>
      <c r="O14" s="171">
        <f t="shared" si="13"/>
        <v>0</v>
      </c>
      <c r="P14" s="179"/>
      <c r="Q14" s="173"/>
      <c r="R14" s="173"/>
      <c r="S14" s="190"/>
    </row>
    <row r="15" spans="1:19" s="189" customFormat="1" hidden="1" x14ac:dyDescent="0.25">
      <c r="A15" s="125" t="s">
        <v>130</v>
      </c>
      <c r="B15" s="169" t="s">
        <v>615</v>
      </c>
      <c r="C15" s="182"/>
      <c r="D15" s="216" t="s">
        <v>131</v>
      </c>
      <c r="E15" s="234"/>
      <c r="F15" s="318">
        <f t="shared" si="15"/>
        <v>0</v>
      </c>
      <c r="G15" s="508">
        <f t="shared" si="16"/>
        <v>0</v>
      </c>
      <c r="H15" s="508">
        <f t="shared" si="17"/>
        <v>0</v>
      </c>
      <c r="I15" s="318">
        <v>0</v>
      </c>
      <c r="J15" s="423">
        <v>0</v>
      </c>
      <c r="K15" s="423">
        <v>0</v>
      </c>
      <c r="L15" s="423">
        <v>0</v>
      </c>
      <c r="M15" s="460">
        <f t="shared" si="9"/>
        <v>0</v>
      </c>
      <c r="N15" s="170"/>
      <c r="O15" s="171">
        <f t="shared" si="13"/>
        <v>0</v>
      </c>
      <c r="P15" s="179"/>
      <c r="Q15" s="173"/>
      <c r="R15" s="173"/>
      <c r="S15" s="190"/>
    </row>
    <row r="16" spans="1:19" s="189" customFormat="1" hidden="1" x14ac:dyDescent="0.25">
      <c r="A16" s="125" t="s">
        <v>132</v>
      </c>
      <c r="B16" s="169" t="s">
        <v>616</v>
      </c>
      <c r="C16" s="182"/>
      <c r="D16" s="216" t="s">
        <v>133</v>
      </c>
      <c r="E16" s="234"/>
      <c r="F16" s="318">
        <f t="shared" si="15"/>
        <v>0</v>
      </c>
      <c r="G16" s="508">
        <f t="shared" si="16"/>
        <v>0</v>
      </c>
      <c r="H16" s="508">
        <f t="shared" si="17"/>
        <v>0</v>
      </c>
      <c r="I16" s="318">
        <v>0</v>
      </c>
      <c r="J16" s="423">
        <v>0</v>
      </c>
      <c r="K16" s="423">
        <v>0</v>
      </c>
      <c r="L16" s="423">
        <v>0</v>
      </c>
      <c r="M16" s="460">
        <f t="shared" si="9"/>
        <v>0</v>
      </c>
      <c r="N16" s="170"/>
      <c r="O16" s="171">
        <f t="shared" si="13"/>
        <v>0</v>
      </c>
      <c r="P16" s="179"/>
      <c r="Q16" s="173"/>
      <c r="R16" s="173"/>
      <c r="S16" s="190"/>
    </row>
    <row r="17" spans="1:19" s="189" customFormat="1" hidden="1" x14ac:dyDescent="0.25">
      <c r="A17" s="125" t="s">
        <v>134</v>
      </c>
      <c r="B17" s="169" t="s">
        <v>617</v>
      </c>
      <c r="C17" s="182"/>
      <c r="D17" s="216" t="s">
        <v>135</v>
      </c>
      <c r="E17" s="234"/>
      <c r="F17" s="318">
        <f t="shared" si="15"/>
        <v>0</v>
      </c>
      <c r="G17" s="508">
        <f t="shared" si="16"/>
        <v>0</v>
      </c>
      <c r="H17" s="508">
        <f t="shared" si="17"/>
        <v>0</v>
      </c>
      <c r="I17" s="318">
        <v>0</v>
      </c>
      <c r="J17" s="423">
        <v>0</v>
      </c>
      <c r="K17" s="423">
        <v>0</v>
      </c>
      <c r="L17" s="423">
        <v>0</v>
      </c>
      <c r="M17" s="460">
        <f t="shared" si="9"/>
        <v>0</v>
      </c>
      <c r="N17" s="170"/>
      <c r="O17" s="171">
        <f t="shared" si="13"/>
        <v>0</v>
      </c>
      <c r="P17" s="179"/>
      <c r="Q17" s="173"/>
      <c r="R17" s="173"/>
      <c r="S17" s="190"/>
    </row>
    <row r="18" spans="1:19" x14ac:dyDescent="0.25">
      <c r="B18" s="54"/>
      <c r="C18" s="267"/>
      <c r="D18" s="208"/>
      <c r="E18" s="284" t="s">
        <v>1033</v>
      </c>
      <c r="F18" s="326">
        <v>7519</v>
      </c>
      <c r="G18" s="516">
        <v>7519</v>
      </c>
      <c r="H18" s="516">
        <v>7519</v>
      </c>
      <c r="I18" s="326">
        <v>7519</v>
      </c>
      <c r="J18" s="431">
        <v>7519</v>
      </c>
      <c r="K18" s="431">
        <v>7519</v>
      </c>
      <c r="L18" s="431">
        <v>7519</v>
      </c>
      <c r="M18" s="468">
        <f t="shared" si="9"/>
        <v>0</v>
      </c>
      <c r="N18" s="141"/>
      <c r="O18" s="159">
        <f t="shared" ref="O18:O20" si="18">SUM(M18:N18)</f>
        <v>0</v>
      </c>
      <c r="P18" s="73">
        <v>0</v>
      </c>
      <c r="Q18" s="1"/>
      <c r="R18" s="1"/>
      <c r="S18" s="190"/>
    </row>
    <row r="19" spans="1:19" x14ac:dyDescent="0.25">
      <c r="B19" s="54"/>
      <c r="C19" s="267"/>
      <c r="D19" s="208"/>
      <c r="E19" s="284" t="s">
        <v>1034</v>
      </c>
      <c r="F19" s="326">
        <v>7519</v>
      </c>
      <c r="G19" s="516">
        <v>7519</v>
      </c>
      <c r="H19" s="516">
        <v>7519</v>
      </c>
      <c r="I19" s="326">
        <v>7519</v>
      </c>
      <c r="J19" s="431">
        <v>7519</v>
      </c>
      <c r="K19" s="431">
        <v>7519</v>
      </c>
      <c r="L19" s="431">
        <v>7519</v>
      </c>
      <c r="M19" s="468">
        <f t="shared" si="9"/>
        <v>0</v>
      </c>
      <c r="N19" s="141"/>
      <c r="O19" s="159">
        <f t="shared" si="18"/>
        <v>0</v>
      </c>
      <c r="P19" s="73"/>
      <c r="Q19" s="1">
        <v>0</v>
      </c>
      <c r="R19" s="1"/>
      <c r="S19" s="190"/>
    </row>
    <row r="20" spans="1:19" x14ac:dyDescent="0.25">
      <c r="B20" s="54"/>
      <c r="C20" s="267"/>
      <c r="D20" s="208"/>
      <c r="E20" s="284" t="s">
        <v>1035</v>
      </c>
      <c r="F20" s="326">
        <v>41355</v>
      </c>
      <c r="G20" s="516">
        <v>41354</v>
      </c>
      <c r="H20" s="516">
        <v>41354</v>
      </c>
      <c r="I20" s="326">
        <v>41354</v>
      </c>
      <c r="J20" s="431">
        <v>41354</v>
      </c>
      <c r="K20" s="431">
        <v>41354</v>
      </c>
      <c r="L20" s="431">
        <v>41354</v>
      </c>
      <c r="M20" s="468">
        <f t="shared" si="9"/>
        <v>0</v>
      </c>
      <c r="N20" s="141"/>
      <c r="O20" s="159">
        <f t="shared" si="18"/>
        <v>0</v>
      </c>
      <c r="P20" s="73"/>
      <c r="Q20" s="1"/>
      <c r="R20" s="1">
        <v>0</v>
      </c>
      <c r="S20" s="190"/>
    </row>
    <row r="21" spans="1:19" s="189" customFormat="1" ht="15.75" thickBot="1" x14ac:dyDescent="0.3">
      <c r="A21" s="125" t="s">
        <v>136</v>
      </c>
      <c r="B21" s="169" t="s">
        <v>618</v>
      </c>
      <c r="C21" s="182"/>
      <c r="D21" s="216" t="s">
        <v>137</v>
      </c>
      <c r="E21" s="234"/>
      <c r="F21" s="318">
        <v>72032</v>
      </c>
      <c r="G21" s="508">
        <v>72032</v>
      </c>
      <c r="H21" s="508">
        <v>72032</v>
      </c>
      <c r="I21" s="318">
        <v>72032</v>
      </c>
      <c r="J21" s="423">
        <v>72032</v>
      </c>
      <c r="K21" s="423">
        <v>72032</v>
      </c>
      <c r="L21" s="423">
        <v>72032</v>
      </c>
      <c r="M21" s="460">
        <f t="shared" si="9"/>
        <v>89712</v>
      </c>
      <c r="N21" s="170"/>
      <c r="O21" s="171">
        <f t="shared" si="13"/>
        <v>89712</v>
      </c>
      <c r="P21" s="179"/>
      <c r="Q21" s="173"/>
      <c r="R21" s="173">
        <v>89712</v>
      </c>
      <c r="S21" s="190"/>
    </row>
    <row r="22" spans="1:19" s="189" customFormat="1" ht="15.75" hidden="1" thickBot="1" x14ac:dyDescent="0.3">
      <c r="A22" s="125" t="s">
        <v>138</v>
      </c>
      <c r="B22" s="169" t="s">
        <v>619</v>
      </c>
      <c r="C22" s="182"/>
      <c r="D22" s="216" t="s">
        <v>139</v>
      </c>
      <c r="E22" s="234"/>
      <c r="F22" s="318">
        <f>SUM(R22:R22)</f>
        <v>0</v>
      </c>
      <c r="G22" s="508">
        <f>SUM(R22:R22)</f>
        <v>0</v>
      </c>
      <c r="H22" s="508">
        <f>SUM(R22:R22)</f>
        <v>0</v>
      </c>
      <c r="I22" s="318">
        <f>SUM(R22:R22)</f>
        <v>0</v>
      </c>
      <c r="J22" s="423">
        <f>SUM(R22:R22)</f>
        <v>0</v>
      </c>
      <c r="K22" s="423" t="e">
        <f>SUM(#REF!)</f>
        <v>#REF!</v>
      </c>
      <c r="L22" s="423" t="e">
        <f>SUM(#REF!)</f>
        <v>#REF!</v>
      </c>
      <c r="M22" s="460">
        <f t="shared" si="9"/>
        <v>0</v>
      </c>
      <c r="N22" s="170"/>
      <c r="O22" s="171">
        <f t="shared" si="10"/>
        <v>0</v>
      </c>
      <c r="P22" s="179"/>
      <c r="Q22" s="173"/>
      <c r="R22" s="173"/>
      <c r="S22" s="190"/>
    </row>
    <row r="23" spans="1:19" s="189" customFormat="1" ht="15.75" hidden="1" thickBot="1" x14ac:dyDescent="0.3">
      <c r="A23" s="125" t="s">
        <v>140</v>
      </c>
      <c r="B23" s="169" t="s">
        <v>620</v>
      </c>
      <c r="C23" s="182"/>
      <c r="D23" s="216" t="s">
        <v>141</v>
      </c>
      <c r="E23" s="234"/>
      <c r="F23" s="318">
        <f>SUM(R23:R23)</f>
        <v>0</v>
      </c>
      <c r="G23" s="508">
        <f>SUM(R23:R23)</f>
        <v>0</v>
      </c>
      <c r="H23" s="508">
        <f>SUM(R23:R23)</f>
        <v>0</v>
      </c>
      <c r="I23" s="318">
        <f>SUM(R23:R23)</f>
        <v>0</v>
      </c>
      <c r="J23" s="423">
        <f>SUM(R23:R23)</f>
        <v>0</v>
      </c>
      <c r="K23" s="423" t="e">
        <f>SUM(#REF!)</f>
        <v>#REF!</v>
      </c>
      <c r="L23" s="423" t="e">
        <f>SUM(#REF!)</f>
        <v>#REF!</v>
      </c>
      <c r="M23" s="460">
        <f t="shared" si="9"/>
        <v>0</v>
      </c>
      <c r="N23" s="170"/>
      <c r="O23" s="171">
        <f t="shared" si="10"/>
        <v>0</v>
      </c>
      <c r="P23" s="179"/>
      <c r="Q23" s="173"/>
      <c r="R23" s="173"/>
      <c r="S23" s="190"/>
    </row>
    <row r="24" spans="1:19" s="189" customFormat="1" ht="15.75" hidden="1" thickBot="1" x14ac:dyDescent="0.3">
      <c r="A24" s="125" t="s">
        <v>142</v>
      </c>
      <c r="B24" s="169" t="s">
        <v>621</v>
      </c>
      <c r="C24" s="182"/>
      <c r="D24" s="216" t="s">
        <v>143</v>
      </c>
      <c r="E24" s="234"/>
      <c r="F24" s="318">
        <f>SUM(R24:R24)</f>
        <v>0</v>
      </c>
      <c r="G24" s="508">
        <f>SUM(R24:R24)</f>
        <v>0</v>
      </c>
      <c r="H24" s="508">
        <f>SUM(R24:R24)</f>
        <v>0</v>
      </c>
      <c r="I24" s="318">
        <f>SUM(R24:R24)</f>
        <v>0</v>
      </c>
      <c r="J24" s="423">
        <f>SUM(R24:R24)</f>
        <v>0</v>
      </c>
      <c r="K24" s="423" t="e">
        <f>SUM(#REF!)</f>
        <v>#REF!</v>
      </c>
      <c r="L24" s="423" t="e">
        <f>SUM(#REF!)</f>
        <v>#REF!</v>
      </c>
      <c r="M24" s="460">
        <f t="shared" si="9"/>
        <v>0</v>
      </c>
      <c r="N24" s="170"/>
      <c r="O24" s="171">
        <f t="shared" si="10"/>
        <v>0</v>
      </c>
      <c r="P24" s="179"/>
      <c r="Q24" s="173"/>
      <c r="R24" s="173"/>
      <c r="S24" s="190"/>
    </row>
    <row r="25" spans="1:19" s="189" customFormat="1" ht="15.75" hidden="1" thickBot="1" x14ac:dyDescent="0.3">
      <c r="A25" s="125" t="s">
        <v>144</v>
      </c>
      <c r="B25" s="169" t="s">
        <v>622</v>
      </c>
      <c r="C25" s="182"/>
      <c r="D25" s="216" t="s">
        <v>145</v>
      </c>
      <c r="E25" s="234"/>
      <c r="F25" s="318">
        <f>SUM(R25:R25)</f>
        <v>0</v>
      </c>
      <c r="G25" s="508">
        <f>SUM(R25:R25)</f>
        <v>0</v>
      </c>
      <c r="H25" s="508">
        <f>SUM(R25:R25)</f>
        <v>0</v>
      </c>
      <c r="I25" s="318">
        <f>SUM(R25:R25)</f>
        <v>0</v>
      </c>
      <c r="J25" s="423">
        <f>SUM(R25:R25)</f>
        <v>0</v>
      </c>
      <c r="K25" s="423" t="e">
        <f>SUM(#REF!)</f>
        <v>#REF!</v>
      </c>
      <c r="L25" s="423" t="e">
        <f>SUM(#REF!)</f>
        <v>#REF!</v>
      </c>
      <c r="M25" s="460">
        <f t="shared" si="9"/>
        <v>0</v>
      </c>
      <c r="N25" s="170"/>
      <c r="O25" s="171">
        <f t="shared" si="10"/>
        <v>0</v>
      </c>
      <c r="P25" s="179"/>
      <c r="Q25" s="173"/>
      <c r="R25" s="173"/>
      <c r="S25" s="190"/>
    </row>
    <row r="26" spans="1:19" ht="15.75" hidden="1" thickBot="1" x14ac:dyDescent="0.3">
      <c r="B26" s="90" t="s">
        <v>623</v>
      </c>
      <c r="C26" s="716" t="s">
        <v>146</v>
      </c>
      <c r="D26" s="717"/>
      <c r="E26" s="717"/>
      <c r="F26" s="319">
        <f t="shared" ref="F26:K26" si="19">F27+F28+F29</f>
        <v>0</v>
      </c>
      <c r="G26" s="509">
        <f t="shared" si="19"/>
        <v>0</v>
      </c>
      <c r="H26" s="509">
        <f t="shared" si="19"/>
        <v>0</v>
      </c>
      <c r="I26" s="319">
        <f t="shared" si="19"/>
        <v>0</v>
      </c>
      <c r="J26" s="424">
        <f t="shared" ref="J26" si="20">J27+J28+J29</f>
        <v>0</v>
      </c>
      <c r="K26" s="424" t="e">
        <f t="shared" si="19"/>
        <v>#REF!</v>
      </c>
      <c r="L26" s="424" t="e">
        <f t="shared" ref="L26" si="21">L27+L28+L29</f>
        <v>#REF!</v>
      </c>
      <c r="M26" s="461">
        <f t="shared" si="9"/>
        <v>0</v>
      </c>
      <c r="N26" s="142">
        <f t="shared" ref="N26" si="22">N27+N28+N29</f>
        <v>0</v>
      </c>
      <c r="O26" s="158">
        <f t="shared" si="10"/>
        <v>0</v>
      </c>
      <c r="P26" s="92">
        <f t="shared" ref="P26:R26" si="23">P27+P28+P29</f>
        <v>0</v>
      </c>
      <c r="Q26" s="93">
        <f t="shared" si="23"/>
        <v>0</v>
      </c>
      <c r="R26" s="93">
        <f t="shared" si="23"/>
        <v>0</v>
      </c>
      <c r="S26" s="190"/>
    </row>
    <row r="27" spans="1:19" s="41" customFormat="1" ht="15.75" hidden="1" thickBot="1" x14ac:dyDescent="0.3">
      <c r="A27" s="125" t="s">
        <v>147</v>
      </c>
      <c r="B27" s="52" t="s">
        <v>624</v>
      </c>
      <c r="C27" s="718" t="s">
        <v>148</v>
      </c>
      <c r="D27" s="719"/>
      <c r="E27" s="719"/>
      <c r="F27" s="320">
        <f>SUM(R27:R27)</f>
        <v>0</v>
      </c>
      <c r="G27" s="510">
        <f>SUM(R27:R27)</f>
        <v>0</v>
      </c>
      <c r="H27" s="510">
        <f>SUM(R27:R27)</f>
        <v>0</v>
      </c>
      <c r="I27" s="320">
        <f>SUM(R27:R27)</f>
        <v>0</v>
      </c>
      <c r="J27" s="425">
        <f>SUM(R27:R27)</f>
        <v>0</v>
      </c>
      <c r="K27" s="425" t="e">
        <f>SUM(#REF!)</f>
        <v>#REF!</v>
      </c>
      <c r="L27" s="425" t="e">
        <f>SUM(#REF!)</f>
        <v>#REF!</v>
      </c>
      <c r="M27" s="462">
        <f t="shared" si="9"/>
        <v>0</v>
      </c>
      <c r="N27" s="148"/>
      <c r="O27" s="160">
        <f t="shared" si="10"/>
        <v>0</v>
      </c>
      <c r="P27" s="75"/>
      <c r="Q27" s="13"/>
      <c r="R27" s="13"/>
      <c r="S27" s="190"/>
    </row>
    <row r="28" spans="1:19" s="41" customFormat="1" ht="25.5" hidden="1" customHeight="1" x14ac:dyDescent="0.25">
      <c r="A28" s="125" t="s">
        <v>149</v>
      </c>
      <c r="B28" s="52" t="s">
        <v>625</v>
      </c>
      <c r="C28" s="720" t="s">
        <v>861</v>
      </c>
      <c r="D28" s="721"/>
      <c r="E28" s="721"/>
      <c r="F28" s="320">
        <f>SUM(R28:R28)</f>
        <v>0</v>
      </c>
      <c r="G28" s="510">
        <f>SUM(R28:R28)</f>
        <v>0</v>
      </c>
      <c r="H28" s="510">
        <f>SUM(R28:R28)</f>
        <v>0</v>
      </c>
      <c r="I28" s="320">
        <f>SUM(R28:R28)</f>
        <v>0</v>
      </c>
      <c r="J28" s="425">
        <f>SUM(R28:R28)</f>
        <v>0</v>
      </c>
      <c r="K28" s="425" t="e">
        <f>SUM(#REF!)</f>
        <v>#REF!</v>
      </c>
      <c r="L28" s="425" t="e">
        <f>SUM(#REF!)</f>
        <v>#REF!</v>
      </c>
      <c r="M28" s="462">
        <f t="shared" si="9"/>
        <v>0</v>
      </c>
      <c r="N28" s="148"/>
      <c r="O28" s="160">
        <f t="shared" si="10"/>
        <v>0</v>
      </c>
      <c r="P28" s="75"/>
      <c r="Q28" s="13"/>
      <c r="R28" s="13"/>
      <c r="S28" s="190"/>
    </row>
    <row r="29" spans="1:19" s="41" customFormat="1" ht="15.75" hidden="1" thickBot="1" x14ac:dyDescent="0.3">
      <c r="A29" s="125" t="s">
        <v>150</v>
      </c>
      <c r="B29" s="176" t="s">
        <v>626</v>
      </c>
      <c r="C29" s="777" t="s">
        <v>151</v>
      </c>
      <c r="D29" s="778"/>
      <c r="E29" s="778"/>
      <c r="F29" s="321">
        <f>SUM(R29:R29)</f>
        <v>0</v>
      </c>
      <c r="G29" s="511">
        <f>SUM(R29:R29)</f>
        <v>0</v>
      </c>
      <c r="H29" s="511">
        <f>SUM(R29:R29)</f>
        <v>0</v>
      </c>
      <c r="I29" s="321">
        <f>SUM(R29:R29)</f>
        <v>0</v>
      </c>
      <c r="J29" s="426">
        <f>SUM(R29:R29)</f>
        <v>0</v>
      </c>
      <c r="K29" s="426" t="e">
        <f>SUM(#REF!)</f>
        <v>#REF!</v>
      </c>
      <c r="L29" s="426" t="e">
        <f>SUM(#REF!)</f>
        <v>#REF!</v>
      </c>
      <c r="M29" s="463">
        <f t="shared" si="9"/>
        <v>0</v>
      </c>
      <c r="N29" s="177"/>
      <c r="O29" s="160">
        <f t="shared" si="10"/>
        <v>0</v>
      </c>
      <c r="P29" s="75"/>
      <c r="Q29" s="13"/>
      <c r="R29" s="13"/>
      <c r="S29" s="190"/>
    </row>
    <row r="30" spans="1:19" ht="15.75" thickBot="1" x14ac:dyDescent="0.3">
      <c r="A30" s="125" t="s">
        <v>950</v>
      </c>
      <c r="B30" s="82" t="s">
        <v>152</v>
      </c>
      <c r="C30" s="739" t="s">
        <v>803</v>
      </c>
      <c r="D30" s="739"/>
      <c r="E30" s="725"/>
      <c r="F30" s="322">
        <f t="shared" ref="F30:K30" si="24">F31+F35+F36+F37+F38+F39+F40</f>
        <v>896324.59999999986</v>
      </c>
      <c r="G30" s="512">
        <f t="shared" si="24"/>
        <v>896324.59999999986</v>
      </c>
      <c r="H30" s="512">
        <f t="shared" si="24"/>
        <v>896324.59999999986</v>
      </c>
      <c r="I30" s="322">
        <f t="shared" si="24"/>
        <v>896324.89999999991</v>
      </c>
      <c r="J30" s="427">
        <f t="shared" ref="J30" si="25">J31+J35+J36+J37+J38+J39+J40</f>
        <v>905306.29999999993</v>
      </c>
      <c r="K30" s="427" t="e">
        <f t="shared" si="24"/>
        <v>#REF!</v>
      </c>
      <c r="L30" s="427" t="e">
        <f t="shared" ref="L30" si="26">L31+L35+L36+L37+L38+L39+L40</f>
        <v>#REF!</v>
      </c>
      <c r="M30" s="464">
        <f t="shared" si="9"/>
        <v>817517</v>
      </c>
      <c r="N30" s="144">
        <f t="shared" ref="N30" si="27">N31+N35+N36+N37+N38+N39+N40</f>
        <v>0</v>
      </c>
      <c r="O30" s="156">
        <f t="shared" si="10"/>
        <v>817517</v>
      </c>
      <c r="P30" s="84">
        <f t="shared" ref="P30:R30" si="28">P31+P35+P36+P37+P38+P39+P40</f>
        <v>81925</v>
      </c>
      <c r="Q30" s="85">
        <f t="shared" si="28"/>
        <v>81925</v>
      </c>
      <c r="R30" s="85">
        <f t="shared" si="28"/>
        <v>653667</v>
      </c>
      <c r="S30" s="190"/>
    </row>
    <row r="31" spans="1:19" x14ac:dyDescent="0.25">
      <c r="B31" s="60"/>
      <c r="C31" s="788" t="s">
        <v>154</v>
      </c>
      <c r="D31" s="789"/>
      <c r="E31" s="789"/>
      <c r="F31" s="323">
        <f t="shared" ref="F31" si="29">SUM(F32:F34)</f>
        <v>896324.59999999986</v>
      </c>
      <c r="G31" s="513">
        <f t="shared" ref="G31" si="30">SUM(G32:G34)</f>
        <v>896324.59999999986</v>
      </c>
      <c r="H31" s="513">
        <f t="shared" ref="H31" si="31">SUM(H32:H34)</f>
        <v>896324.59999999986</v>
      </c>
      <c r="I31" s="323">
        <v>896324.89999999991</v>
      </c>
      <c r="J31" s="428">
        <v>905306.29999999993</v>
      </c>
      <c r="K31" s="428">
        <v>905306.29999999993</v>
      </c>
      <c r="L31" s="428">
        <v>905306.29999999993</v>
      </c>
      <c r="M31" s="465">
        <f t="shared" si="9"/>
        <v>817517</v>
      </c>
      <c r="N31" s="145">
        <f t="shared" ref="N31" si="32">SUM(N32:N34)</f>
        <v>0</v>
      </c>
      <c r="O31" s="159">
        <f t="shared" si="10"/>
        <v>817517</v>
      </c>
      <c r="P31" s="73">
        <f t="shared" ref="P31:R31" si="33">SUM(P32:P34)</f>
        <v>81925</v>
      </c>
      <c r="Q31" s="1">
        <f t="shared" si="33"/>
        <v>81925</v>
      </c>
      <c r="R31" s="1">
        <f t="shared" si="33"/>
        <v>653667</v>
      </c>
      <c r="S31" s="190"/>
    </row>
    <row r="32" spans="1:19" x14ac:dyDescent="0.25">
      <c r="B32" s="60"/>
      <c r="C32" s="282"/>
      <c r="D32" s="283" t="s">
        <v>1033</v>
      </c>
      <c r="E32" s="283"/>
      <c r="F32" s="323">
        <v>69734</v>
      </c>
      <c r="G32" s="513">
        <v>69734</v>
      </c>
      <c r="H32" s="513">
        <v>69734</v>
      </c>
      <c r="I32" s="323">
        <v>69734</v>
      </c>
      <c r="J32" s="428">
        <v>69734</v>
      </c>
      <c r="K32" s="428">
        <v>69734</v>
      </c>
      <c r="L32" s="428">
        <v>69734</v>
      </c>
      <c r="M32" s="465">
        <f t="shared" si="9"/>
        <v>81925</v>
      </c>
      <c r="N32" s="145"/>
      <c r="O32" s="159">
        <f t="shared" ref="O32:O34" si="34">SUM(M32:N32)</f>
        <v>81925</v>
      </c>
      <c r="P32" s="73">
        <v>81925</v>
      </c>
      <c r="Q32" s="1"/>
      <c r="R32" s="1"/>
      <c r="S32" s="190"/>
    </row>
    <row r="33" spans="1:19" x14ac:dyDescent="0.25">
      <c r="B33" s="60"/>
      <c r="C33" s="282"/>
      <c r="D33" s="283" t="s">
        <v>1034</v>
      </c>
      <c r="E33" s="283"/>
      <c r="F33" s="323">
        <v>69734</v>
      </c>
      <c r="G33" s="513">
        <v>69734</v>
      </c>
      <c r="H33" s="513">
        <v>69734</v>
      </c>
      <c r="I33" s="323">
        <v>69734</v>
      </c>
      <c r="J33" s="428">
        <v>69734</v>
      </c>
      <c r="K33" s="428">
        <v>69734</v>
      </c>
      <c r="L33" s="428">
        <v>69734</v>
      </c>
      <c r="M33" s="465">
        <f t="shared" si="9"/>
        <v>81925</v>
      </c>
      <c r="N33" s="145"/>
      <c r="O33" s="159">
        <f t="shared" si="34"/>
        <v>81925</v>
      </c>
      <c r="P33" s="73"/>
      <c r="Q33" s="1">
        <v>81925</v>
      </c>
      <c r="R33" s="1"/>
      <c r="S33" s="190"/>
    </row>
    <row r="34" spans="1:19" ht="15.75" thickBot="1" x14ac:dyDescent="0.3">
      <c r="B34" s="60"/>
      <c r="C34" s="282"/>
      <c r="D34" s="283" t="s">
        <v>1035</v>
      </c>
      <c r="E34" s="283"/>
      <c r="F34" s="323">
        <v>756856.59999999986</v>
      </c>
      <c r="G34" s="513">
        <v>756856.59999999986</v>
      </c>
      <c r="H34" s="513">
        <v>756856.59999999986</v>
      </c>
      <c r="I34" s="323">
        <v>756856.89999999991</v>
      </c>
      <c r="J34" s="428">
        <v>765838.29999999993</v>
      </c>
      <c r="K34" s="428">
        <v>765838.29999999993</v>
      </c>
      <c r="L34" s="428">
        <v>765838.29999999993</v>
      </c>
      <c r="M34" s="465">
        <f t="shared" si="9"/>
        <v>653667</v>
      </c>
      <c r="N34" s="145"/>
      <c r="O34" s="159">
        <f t="shared" si="34"/>
        <v>653667</v>
      </c>
      <c r="P34" s="73"/>
      <c r="Q34" s="1"/>
      <c r="R34" s="1">
        <v>653667</v>
      </c>
      <c r="S34" s="190"/>
    </row>
    <row r="35" spans="1:19" ht="15.75" hidden="1" thickBot="1" x14ac:dyDescent="0.3">
      <c r="B35" s="61"/>
      <c r="C35" s="784" t="s">
        <v>155</v>
      </c>
      <c r="D35" s="785"/>
      <c r="E35" s="785"/>
      <c r="F35" s="324">
        <f t="shared" ref="F35:F40" si="35">SUM(R35:R35)</f>
        <v>0</v>
      </c>
      <c r="G35" s="514">
        <f t="shared" ref="G35:G40" si="36">SUM(R35:R35)</f>
        <v>0</v>
      </c>
      <c r="H35" s="514">
        <f t="shared" ref="H35:H40" si="37">SUM(R35:R35)</f>
        <v>0</v>
      </c>
      <c r="I35" s="324">
        <f t="shared" ref="I35:I40" si="38">SUM(R35:R35)</f>
        <v>0</v>
      </c>
      <c r="J35" s="429">
        <f t="shared" ref="J35:J40" si="39">SUM(R35:R35)</f>
        <v>0</v>
      </c>
      <c r="K35" s="429" t="e">
        <f>SUM(#REF!)</f>
        <v>#REF!</v>
      </c>
      <c r="L35" s="429" t="e">
        <f>SUM(#REF!)</f>
        <v>#REF!</v>
      </c>
      <c r="M35" s="466">
        <f t="shared" si="9"/>
        <v>0</v>
      </c>
      <c r="N35" s="146"/>
      <c r="O35" s="159">
        <f t="shared" si="10"/>
        <v>0</v>
      </c>
      <c r="P35" s="73"/>
      <c r="Q35" s="1"/>
      <c r="R35" s="1"/>
      <c r="S35" s="190"/>
    </row>
    <row r="36" spans="1:19" ht="15.75" hidden="1" thickBot="1" x14ac:dyDescent="0.3">
      <c r="B36" s="61"/>
      <c r="C36" s="784" t="s">
        <v>156</v>
      </c>
      <c r="D36" s="785"/>
      <c r="E36" s="785"/>
      <c r="F36" s="324">
        <f t="shared" si="35"/>
        <v>0</v>
      </c>
      <c r="G36" s="514">
        <f t="shared" si="36"/>
        <v>0</v>
      </c>
      <c r="H36" s="514">
        <f t="shared" si="37"/>
        <v>0</v>
      </c>
      <c r="I36" s="324">
        <f t="shared" si="38"/>
        <v>0</v>
      </c>
      <c r="J36" s="429">
        <f t="shared" si="39"/>
        <v>0</v>
      </c>
      <c r="K36" s="429" t="e">
        <f>SUM(#REF!)</f>
        <v>#REF!</v>
      </c>
      <c r="L36" s="429" t="e">
        <f>SUM(#REF!)</f>
        <v>#REF!</v>
      </c>
      <c r="M36" s="466">
        <f t="shared" si="9"/>
        <v>0</v>
      </c>
      <c r="N36" s="146"/>
      <c r="O36" s="159">
        <f t="shared" si="10"/>
        <v>0</v>
      </c>
      <c r="P36" s="73"/>
      <c r="Q36" s="1"/>
      <c r="R36" s="1"/>
      <c r="S36" s="190"/>
    </row>
    <row r="37" spans="1:19" ht="15.75" hidden="1" thickBot="1" x14ac:dyDescent="0.3">
      <c r="B37" s="61"/>
      <c r="C37" s="784" t="s">
        <v>157</v>
      </c>
      <c r="D37" s="785"/>
      <c r="E37" s="785"/>
      <c r="F37" s="324">
        <f t="shared" si="35"/>
        <v>0</v>
      </c>
      <c r="G37" s="514">
        <f t="shared" si="36"/>
        <v>0</v>
      </c>
      <c r="H37" s="514">
        <f t="shared" si="37"/>
        <v>0</v>
      </c>
      <c r="I37" s="324">
        <f t="shared" si="38"/>
        <v>0</v>
      </c>
      <c r="J37" s="429">
        <f t="shared" si="39"/>
        <v>0</v>
      </c>
      <c r="K37" s="429" t="e">
        <f>SUM(#REF!)</f>
        <v>#REF!</v>
      </c>
      <c r="L37" s="429" t="e">
        <f>SUM(#REF!)</f>
        <v>#REF!</v>
      </c>
      <c r="M37" s="466">
        <f t="shared" si="9"/>
        <v>0</v>
      </c>
      <c r="N37" s="146"/>
      <c r="O37" s="159">
        <f t="shared" si="10"/>
        <v>0</v>
      </c>
      <c r="P37" s="73"/>
      <c r="Q37" s="1"/>
      <c r="R37" s="1"/>
      <c r="S37" s="190"/>
    </row>
    <row r="38" spans="1:19" ht="15.75" hidden="1" thickBot="1" x14ac:dyDescent="0.3">
      <c r="B38" s="61"/>
      <c r="C38" s="784" t="s">
        <v>158</v>
      </c>
      <c r="D38" s="785"/>
      <c r="E38" s="785"/>
      <c r="F38" s="324">
        <f t="shared" si="35"/>
        <v>0</v>
      </c>
      <c r="G38" s="514">
        <f t="shared" si="36"/>
        <v>0</v>
      </c>
      <c r="H38" s="514">
        <f t="shared" si="37"/>
        <v>0</v>
      </c>
      <c r="I38" s="324">
        <f t="shared" si="38"/>
        <v>0</v>
      </c>
      <c r="J38" s="429">
        <f t="shared" si="39"/>
        <v>0</v>
      </c>
      <c r="K38" s="429" t="e">
        <f>SUM(#REF!)</f>
        <v>#REF!</v>
      </c>
      <c r="L38" s="429" t="e">
        <f>SUM(#REF!)</f>
        <v>#REF!</v>
      </c>
      <c r="M38" s="466">
        <f t="shared" si="9"/>
        <v>0</v>
      </c>
      <c r="N38" s="146"/>
      <c r="O38" s="159">
        <f t="shared" si="10"/>
        <v>0</v>
      </c>
      <c r="P38" s="73"/>
      <c r="Q38" s="1"/>
      <c r="R38" s="1"/>
      <c r="S38" s="190"/>
    </row>
    <row r="39" spans="1:19" ht="15.75" hidden="1" thickBot="1" x14ac:dyDescent="0.3">
      <c r="B39" s="61"/>
      <c r="C39" s="784" t="s">
        <v>159</v>
      </c>
      <c r="D39" s="785"/>
      <c r="E39" s="785"/>
      <c r="F39" s="324">
        <f t="shared" si="35"/>
        <v>0</v>
      </c>
      <c r="G39" s="514">
        <f t="shared" si="36"/>
        <v>0</v>
      </c>
      <c r="H39" s="514">
        <f t="shared" si="37"/>
        <v>0</v>
      </c>
      <c r="I39" s="324">
        <f t="shared" si="38"/>
        <v>0</v>
      </c>
      <c r="J39" s="429">
        <f t="shared" si="39"/>
        <v>0</v>
      </c>
      <c r="K39" s="429" t="e">
        <f>SUM(#REF!)</f>
        <v>#REF!</v>
      </c>
      <c r="L39" s="429" t="e">
        <f>SUM(#REF!)</f>
        <v>#REF!</v>
      </c>
      <c r="M39" s="466">
        <f t="shared" si="9"/>
        <v>0</v>
      </c>
      <c r="N39" s="146"/>
      <c r="O39" s="159">
        <f t="shared" si="10"/>
        <v>0</v>
      </c>
      <c r="P39" s="73"/>
      <c r="Q39" s="1"/>
      <c r="R39" s="1"/>
      <c r="S39" s="190"/>
    </row>
    <row r="40" spans="1:19" ht="15.75" hidden="1" thickBot="1" x14ac:dyDescent="0.3">
      <c r="B40" s="62"/>
      <c r="C40" s="786" t="s">
        <v>160</v>
      </c>
      <c r="D40" s="787"/>
      <c r="E40" s="787"/>
      <c r="F40" s="325">
        <f t="shared" si="35"/>
        <v>0</v>
      </c>
      <c r="G40" s="515">
        <f t="shared" si="36"/>
        <v>0</v>
      </c>
      <c r="H40" s="515">
        <f t="shared" si="37"/>
        <v>0</v>
      </c>
      <c r="I40" s="325">
        <f t="shared" si="38"/>
        <v>0</v>
      </c>
      <c r="J40" s="430">
        <f t="shared" si="39"/>
        <v>0</v>
      </c>
      <c r="K40" s="430" t="e">
        <f>SUM(#REF!)</f>
        <v>#REF!</v>
      </c>
      <c r="L40" s="430" t="e">
        <f>SUM(#REF!)</f>
        <v>#REF!</v>
      </c>
      <c r="M40" s="467">
        <f t="shared" si="9"/>
        <v>0</v>
      </c>
      <c r="N40" s="147"/>
      <c r="O40" s="159">
        <f t="shared" si="10"/>
        <v>0</v>
      </c>
      <c r="P40" s="73"/>
      <c r="Q40" s="1"/>
      <c r="R40" s="1"/>
      <c r="S40" s="190"/>
    </row>
    <row r="41" spans="1:19" ht="15.75" thickBot="1" x14ac:dyDescent="0.3">
      <c r="B41" s="82" t="s">
        <v>161</v>
      </c>
      <c r="C41" s="725" t="s">
        <v>162</v>
      </c>
      <c r="D41" s="726"/>
      <c r="E41" s="726"/>
      <c r="F41" s="322">
        <f t="shared" ref="F41:N41" si="40">F42+F49+F52+F76+F79</f>
        <v>1517604</v>
      </c>
      <c r="G41" s="512">
        <f t="shared" si="40"/>
        <v>1714949</v>
      </c>
      <c r="H41" s="512">
        <f t="shared" si="40"/>
        <v>1684949</v>
      </c>
      <c r="I41" s="322">
        <f t="shared" ref="I41:J41" si="41">I42+I49+I52+I76+I79</f>
        <v>1702277</v>
      </c>
      <c r="J41" s="427">
        <f t="shared" si="41"/>
        <v>1754330</v>
      </c>
      <c r="K41" s="427" t="e">
        <f t="shared" si="40"/>
        <v>#REF!</v>
      </c>
      <c r="L41" s="427" t="e">
        <f t="shared" ref="L41" si="42">L42+L49+L52+L76+L79</f>
        <v>#REF!</v>
      </c>
      <c r="M41" s="464">
        <f t="shared" si="9"/>
        <v>1378522</v>
      </c>
      <c r="N41" s="144">
        <f t="shared" si="40"/>
        <v>0</v>
      </c>
      <c r="O41" s="156">
        <f t="shared" si="10"/>
        <v>1378522</v>
      </c>
      <c r="P41" s="84">
        <f t="shared" ref="P41:R41" si="43">P42+P49+P52+P76+P79</f>
        <v>341276</v>
      </c>
      <c r="Q41" s="85">
        <f t="shared" si="43"/>
        <v>315859</v>
      </c>
      <c r="R41" s="85">
        <f t="shared" si="43"/>
        <v>721387</v>
      </c>
      <c r="S41" s="190"/>
    </row>
    <row r="42" spans="1:19" x14ac:dyDescent="0.25">
      <c r="B42" s="122" t="s">
        <v>627</v>
      </c>
      <c r="C42" s="733" t="s">
        <v>163</v>
      </c>
      <c r="D42" s="734"/>
      <c r="E42" s="734"/>
      <c r="F42" s="317">
        <f t="shared" ref="F42:K42" si="44">F43+F44+F48</f>
        <v>67000</v>
      </c>
      <c r="G42" s="507">
        <f t="shared" si="44"/>
        <v>83480</v>
      </c>
      <c r="H42" s="507">
        <f t="shared" si="44"/>
        <v>83480</v>
      </c>
      <c r="I42" s="317">
        <f t="shared" si="44"/>
        <v>101180</v>
      </c>
      <c r="J42" s="422">
        <f t="shared" ref="J42" si="45">J43+J44+J48</f>
        <v>124180</v>
      </c>
      <c r="K42" s="422" t="e">
        <f t="shared" si="44"/>
        <v>#REF!</v>
      </c>
      <c r="L42" s="422" t="e">
        <f t="shared" ref="L42" si="46">L43+L44+L48</f>
        <v>#REF!</v>
      </c>
      <c r="M42" s="459">
        <f t="shared" si="9"/>
        <v>36009</v>
      </c>
      <c r="N42" s="140">
        <f t="shared" ref="N42" si="47">N43+N44+N48</f>
        <v>0</v>
      </c>
      <c r="O42" s="157">
        <f t="shared" si="10"/>
        <v>36009</v>
      </c>
      <c r="P42" s="116">
        <f t="shared" ref="P42:R42" si="48">P43+P44+P48</f>
        <v>2449</v>
      </c>
      <c r="Q42" s="117">
        <f t="shared" si="48"/>
        <v>0</v>
      </c>
      <c r="R42" s="117">
        <f t="shared" si="48"/>
        <v>33560</v>
      </c>
      <c r="S42" s="190"/>
    </row>
    <row r="43" spans="1:19" s="41" customFormat="1" x14ac:dyDescent="0.25">
      <c r="A43" s="125" t="s">
        <v>164</v>
      </c>
      <c r="B43" s="52" t="s">
        <v>628</v>
      </c>
      <c r="C43" s="718" t="s">
        <v>165</v>
      </c>
      <c r="D43" s="719"/>
      <c r="E43" s="719"/>
      <c r="F43" s="320">
        <v>5000</v>
      </c>
      <c r="G43" s="510">
        <v>5000</v>
      </c>
      <c r="H43" s="510">
        <v>10000</v>
      </c>
      <c r="I43" s="320">
        <v>10000</v>
      </c>
      <c r="J43" s="425">
        <v>23000</v>
      </c>
      <c r="K43" s="425">
        <v>23000</v>
      </c>
      <c r="L43" s="425">
        <v>23000</v>
      </c>
      <c r="M43" s="462">
        <f t="shared" si="9"/>
        <v>0</v>
      </c>
      <c r="N43" s="148"/>
      <c r="O43" s="160">
        <f t="shared" si="10"/>
        <v>0</v>
      </c>
      <c r="P43" s="75"/>
      <c r="Q43" s="13"/>
      <c r="R43" s="13">
        <v>0</v>
      </c>
      <c r="S43" s="190"/>
    </row>
    <row r="44" spans="1:19" s="41" customFormat="1" x14ac:dyDescent="0.25">
      <c r="A44" s="125" t="s">
        <v>166</v>
      </c>
      <c r="B44" s="52" t="s">
        <v>629</v>
      </c>
      <c r="C44" s="718" t="s">
        <v>167</v>
      </c>
      <c r="D44" s="719"/>
      <c r="E44" s="719"/>
      <c r="F44" s="320">
        <f t="shared" ref="F44" si="49">SUM(F45:F47)</f>
        <v>62000</v>
      </c>
      <c r="G44" s="510">
        <f t="shared" ref="G44:K44" si="50">SUM(G45:G47)</f>
        <v>78480</v>
      </c>
      <c r="H44" s="510">
        <f t="shared" ref="H44:J44" si="51">SUM(H45:H47)</f>
        <v>73480</v>
      </c>
      <c r="I44" s="320">
        <f t="shared" si="51"/>
        <v>91180</v>
      </c>
      <c r="J44" s="425">
        <f t="shared" si="51"/>
        <v>101180</v>
      </c>
      <c r="K44" s="425">
        <f t="shared" si="50"/>
        <v>101180</v>
      </c>
      <c r="L44" s="425">
        <f t="shared" ref="L44" si="52">SUM(L45:L47)</f>
        <v>101180</v>
      </c>
      <c r="M44" s="462">
        <f t="shared" si="9"/>
        <v>36009</v>
      </c>
      <c r="N44" s="148">
        <f t="shared" ref="N44" si="53">SUM(N45:N47)</f>
        <v>0</v>
      </c>
      <c r="O44" s="160">
        <f t="shared" si="10"/>
        <v>36009</v>
      </c>
      <c r="P44" s="75">
        <f t="shared" ref="P44" si="54">SUM(P45:P47)</f>
        <v>2449</v>
      </c>
      <c r="Q44" s="13">
        <f t="shared" ref="Q44" si="55">SUM(Q45:Q47)</f>
        <v>0</v>
      </c>
      <c r="R44" s="13">
        <f t="shared" ref="R44" si="56">SUM(R45:R47)</f>
        <v>33560</v>
      </c>
      <c r="S44" s="190"/>
    </row>
    <row r="45" spans="1:19" x14ac:dyDescent="0.25">
      <c r="B45" s="54"/>
      <c r="C45" s="267"/>
      <c r="D45" s="208" t="s">
        <v>1033</v>
      </c>
      <c r="E45" s="208"/>
      <c r="F45" s="326">
        <v>10000</v>
      </c>
      <c r="G45" s="516">
        <v>10000</v>
      </c>
      <c r="H45" s="516">
        <v>10000</v>
      </c>
      <c r="I45" s="326">
        <v>10000</v>
      </c>
      <c r="J45" s="431">
        <v>10000</v>
      </c>
      <c r="K45" s="431">
        <v>10000</v>
      </c>
      <c r="L45" s="431">
        <v>10000</v>
      </c>
      <c r="M45" s="468">
        <f t="shared" si="9"/>
        <v>2449</v>
      </c>
      <c r="N45" s="141"/>
      <c r="O45" s="159">
        <f t="shared" ref="O45:O47" si="57">SUM(M45:N45)</f>
        <v>2449</v>
      </c>
      <c r="P45" s="73">
        <v>2449</v>
      </c>
      <c r="Q45" s="1"/>
      <c r="R45" s="1"/>
      <c r="S45" s="190"/>
    </row>
    <row r="46" spans="1:19" x14ac:dyDescent="0.25">
      <c r="B46" s="54"/>
      <c r="C46" s="267"/>
      <c r="D46" s="208" t="s">
        <v>1034</v>
      </c>
      <c r="E46" s="208"/>
      <c r="F46" s="326">
        <v>10000</v>
      </c>
      <c r="G46" s="516">
        <v>26480</v>
      </c>
      <c r="H46" s="516">
        <v>26480</v>
      </c>
      <c r="I46" s="326">
        <v>44180</v>
      </c>
      <c r="J46" s="431">
        <v>44180</v>
      </c>
      <c r="K46" s="431">
        <v>44180</v>
      </c>
      <c r="L46" s="431">
        <v>44180</v>
      </c>
      <c r="M46" s="468">
        <f t="shared" si="9"/>
        <v>0</v>
      </c>
      <c r="N46" s="141"/>
      <c r="O46" s="159">
        <f t="shared" si="57"/>
        <v>0</v>
      </c>
      <c r="P46" s="73"/>
      <c r="Q46" s="1">
        <v>0</v>
      </c>
      <c r="R46" s="1"/>
      <c r="S46" s="190"/>
    </row>
    <row r="47" spans="1:19" x14ac:dyDescent="0.25">
      <c r="B47" s="54"/>
      <c r="C47" s="267"/>
      <c r="D47" s="208" t="s">
        <v>1035</v>
      </c>
      <c r="E47" s="208"/>
      <c r="F47" s="326">
        <v>42000</v>
      </c>
      <c r="G47" s="516">
        <v>42000</v>
      </c>
      <c r="H47" s="516">
        <v>37000</v>
      </c>
      <c r="I47" s="326">
        <v>37000</v>
      </c>
      <c r="J47" s="431">
        <v>47000</v>
      </c>
      <c r="K47" s="431">
        <v>47000</v>
      </c>
      <c r="L47" s="431">
        <v>47000</v>
      </c>
      <c r="M47" s="468">
        <f t="shared" si="9"/>
        <v>33560</v>
      </c>
      <c r="N47" s="141"/>
      <c r="O47" s="159">
        <f t="shared" si="57"/>
        <v>33560</v>
      </c>
      <c r="P47" s="73"/>
      <c r="Q47" s="1"/>
      <c r="R47" s="1">
        <v>33560</v>
      </c>
      <c r="S47" s="190"/>
    </row>
    <row r="48" spans="1:19" s="41" customFormat="1" hidden="1" x14ac:dyDescent="0.25">
      <c r="A48" s="125" t="s">
        <v>168</v>
      </c>
      <c r="B48" s="52" t="s">
        <v>630</v>
      </c>
      <c r="C48" s="718" t="s">
        <v>169</v>
      </c>
      <c r="D48" s="719"/>
      <c r="E48" s="719"/>
      <c r="F48" s="320">
        <f>SUM(R48:R48)</f>
        <v>0</v>
      </c>
      <c r="G48" s="510">
        <f>SUM(R48:R48)</f>
        <v>0</v>
      </c>
      <c r="H48" s="510">
        <f>SUM(R48:R48)</f>
        <v>0</v>
      </c>
      <c r="I48" s="320">
        <f>SUM(R48:R48)</f>
        <v>0</v>
      </c>
      <c r="J48" s="425">
        <f>SUM(R48:R48)</f>
        <v>0</v>
      </c>
      <c r="K48" s="425" t="e">
        <f>SUM(#REF!)</f>
        <v>#REF!</v>
      </c>
      <c r="L48" s="425" t="e">
        <f>SUM(#REF!)</f>
        <v>#REF!</v>
      </c>
      <c r="M48" s="462">
        <f t="shared" si="9"/>
        <v>0</v>
      </c>
      <c r="N48" s="148"/>
      <c r="O48" s="160">
        <f t="shared" si="10"/>
        <v>0</v>
      </c>
      <c r="P48" s="75"/>
      <c r="Q48" s="13"/>
      <c r="R48" s="13"/>
      <c r="S48" s="190"/>
    </row>
    <row r="49" spans="1:19" x14ac:dyDescent="0.25">
      <c r="B49" s="90" t="s">
        <v>631</v>
      </c>
      <c r="C49" s="716" t="s">
        <v>170</v>
      </c>
      <c r="D49" s="717"/>
      <c r="E49" s="717"/>
      <c r="F49" s="319">
        <f t="shared" ref="F49:K49" si="58">F50+F51</f>
        <v>203000</v>
      </c>
      <c r="G49" s="509">
        <f t="shared" si="58"/>
        <v>209500</v>
      </c>
      <c r="H49" s="509">
        <f t="shared" si="58"/>
        <v>207500</v>
      </c>
      <c r="I49" s="319">
        <f t="shared" si="58"/>
        <v>207500</v>
      </c>
      <c r="J49" s="424">
        <f t="shared" ref="J49" si="59">J50+J51</f>
        <v>207500</v>
      </c>
      <c r="K49" s="424">
        <f t="shared" si="58"/>
        <v>207500</v>
      </c>
      <c r="L49" s="424">
        <f t="shared" ref="L49" si="60">L50+L51</f>
        <v>207500</v>
      </c>
      <c r="M49" s="461">
        <f t="shared" si="9"/>
        <v>319818</v>
      </c>
      <c r="N49" s="142">
        <f t="shared" ref="N49" si="61">N50+N51</f>
        <v>0</v>
      </c>
      <c r="O49" s="158">
        <f t="shared" si="10"/>
        <v>319818</v>
      </c>
      <c r="P49" s="92">
        <f t="shared" ref="P49:R49" si="62">P50+P51</f>
        <v>0</v>
      </c>
      <c r="Q49" s="93">
        <f t="shared" si="62"/>
        <v>0</v>
      </c>
      <c r="R49" s="93">
        <f t="shared" si="62"/>
        <v>319818</v>
      </c>
      <c r="S49" s="190"/>
    </row>
    <row r="50" spans="1:19" s="41" customFormat="1" x14ac:dyDescent="0.25">
      <c r="A50" s="125" t="s">
        <v>171</v>
      </c>
      <c r="B50" s="52" t="s">
        <v>632</v>
      </c>
      <c r="C50" s="718" t="s">
        <v>172</v>
      </c>
      <c r="D50" s="719"/>
      <c r="E50" s="719"/>
      <c r="F50" s="320">
        <v>113000</v>
      </c>
      <c r="G50" s="510">
        <v>119500</v>
      </c>
      <c r="H50" s="510">
        <v>119500</v>
      </c>
      <c r="I50" s="320">
        <v>119500</v>
      </c>
      <c r="J50" s="425">
        <v>119500</v>
      </c>
      <c r="K50" s="425">
        <v>119500</v>
      </c>
      <c r="L50" s="425">
        <v>119500</v>
      </c>
      <c r="M50" s="462">
        <f t="shared" si="9"/>
        <v>216560</v>
      </c>
      <c r="N50" s="148"/>
      <c r="O50" s="160">
        <f t="shared" si="10"/>
        <v>216560</v>
      </c>
      <c r="P50" s="75"/>
      <c r="Q50" s="13"/>
      <c r="R50" s="13">
        <v>216560</v>
      </c>
      <c r="S50" s="190"/>
    </row>
    <row r="51" spans="1:19" s="41" customFormat="1" x14ac:dyDescent="0.25">
      <c r="A51" s="125" t="s">
        <v>173</v>
      </c>
      <c r="B51" s="52" t="s">
        <v>633</v>
      </c>
      <c r="C51" s="718" t="s">
        <v>174</v>
      </c>
      <c r="D51" s="719"/>
      <c r="E51" s="719"/>
      <c r="F51" s="320">
        <v>90000</v>
      </c>
      <c r="G51" s="510">
        <v>90000</v>
      </c>
      <c r="H51" s="510">
        <v>88000</v>
      </c>
      <c r="I51" s="320">
        <v>88000</v>
      </c>
      <c r="J51" s="425">
        <v>88000</v>
      </c>
      <c r="K51" s="425">
        <v>88000</v>
      </c>
      <c r="L51" s="425">
        <v>88000</v>
      </c>
      <c r="M51" s="462">
        <f t="shared" si="9"/>
        <v>103258</v>
      </c>
      <c r="N51" s="148"/>
      <c r="O51" s="160">
        <f t="shared" si="10"/>
        <v>103258</v>
      </c>
      <c r="P51" s="75"/>
      <c r="Q51" s="13"/>
      <c r="R51" s="13">
        <v>103258</v>
      </c>
      <c r="S51" s="190"/>
    </row>
    <row r="52" spans="1:19" x14ac:dyDescent="0.25">
      <c r="B52" s="90" t="s">
        <v>634</v>
      </c>
      <c r="C52" s="716" t="s">
        <v>175</v>
      </c>
      <c r="D52" s="717"/>
      <c r="E52" s="717"/>
      <c r="F52" s="319">
        <f t="shared" ref="F52:N52" si="63">F53+F57+F58+F59+F63+F66+F67</f>
        <v>893300</v>
      </c>
      <c r="G52" s="509">
        <f t="shared" si="63"/>
        <v>1023465</v>
      </c>
      <c r="H52" s="509">
        <f t="shared" si="63"/>
        <v>1020465</v>
      </c>
      <c r="I52" s="319">
        <f t="shared" ref="I52:J52" si="64">I53+I57+I58+I59+I63+I66+I67</f>
        <v>1020093</v>
      </c>
      <c r="J52" s="424">
        <f t="shared" si="64"/>
        <v>1059536</v>
      </c>
      <c r="K52" s="424" t="e">
        <f t="shared" si="63"/>
        <v>#REF!</v>
      </c>
      <c r="L52" s="424" t="e">
        <f t="shared" ref="L52" si="65">L53+L57+L58+L59+L63+L66+L67</f>
        <v>#REF!</v>
      </c>
      <c r="M52" s="461">
        <f t="shared" si="9"/>
        <v>741640</v>
      </c>
      <c r="N52" s="142">
        <f t="shared" si="63"/>
        <v>0</v>
      </c>
      <c r="O52" s="158">
        <f t="shared" si="10"/>
        <v>741640</v>
      </c>
      <c r="P52" s="92">
        <f t="shared" ref="P52:R52" si="66">P53+P57+P58+P59+P63+P66+P67</f>
        <v>266367</v>
      </c>
      <c r="Q52" s="93">
        <f t="shared" si="66"/>
        <v>249431</v>
      </c>
      <c r="R52" s="93">
        <f t="shared" si="66"/>
        <v>225842</v>
      </c>
      <c r="S52" s="190"/>
    </row>
    <row r="53" spans="1:19" s="41" customFormat="1" x14ac:dyDescent="0.25">
      <c r="A53" s="125" t="s">
        <v>176</v>
      </c>
      <c r="B53" s="52" t="s">
        <v>635</v>
      </c>
      <c r="C53" s="718" t="s">
        <v>177</v>
      </c>
      <c r="D53" s="719"/>
      <c r="E53" s="719"/>
      <c r="F53" s="320">
        <f t="shared" ref="F53:K53" si="67">SUM(F54:F56)</f>
        <v>668800</v>
      </c>
      <c r="G53" s="510">
        <f t="shared" si="67"/>
        <v>791465</v>
      </c>
      <c r="H53" s="510">
        <f t="shared" si="67"/>
        <v>791465</v>
      </c>
      <c r="I53" s="320">
        <f t="shared" si="67"/>
        <v>791465</v>
      </c>
      <c r="J53" s="425">
        <f t="shared" si="67"/>
        <v>791465</v>
      </c>
      <c r="K53" s="425">
        <f t="shared" si="67"/>
        <v>791465</v>
      </c>
      <c r="L53" s="425">
        <f t="shared" ref="L53" si="68">SUM(L54:L56)</f>
        <v>791465</v>
      </c>
      <c r="M53" s="462">
        <f t="shared" si="9"/>
        <v>564896</v>
      </c>
      <c r="N53" s="148">
        <f t="shared" ref="N53" si="69">SUM(N54:N56)</f>
        <v>0</v>
      </c>
      <c r="O53" s="160">
        <f t="shared" si="10"/>
        <v>564896</v>
      </c>
      <c r="P53" s="75">
        <f t="shared" ref="P53:R53" si="70">SUM(P54:P56)</f>
        <v>208627</v>
      </c>
      <c r="Q53" s="13">
        <f t="shared" si="70"/>
        <v>197151</v>
      </c>
      <c r="R53" s="13">
        <f t="shared" si="70"/>
        <v>159118</v>
      </c>
      <c r="S53" s="190"/>
    </row>
    <row r="54" spans="1:19" x14ac:dyDescent="0.25">
      <c r="B54" s="54"/>
      <c r="C54" s="267"/>
      <c r="D54" s="208" t="s">
        <v>1033</v>
      </c>
      <c r="E54" s="208"/>
      <c r="F54" s="326">
        <v>222000</v>
      </c>
      <c r="G54" s="516">
        <v>314774</v>
      </c>
      <c r="H54" s="516">
        <v>314774</v>
      </c>
      <c r="I54" s="326">
        <v>314774</v>
      </c>
      <c r="J54" s="431">
        <v>314774</v>
      </c>
      <c r="K54" s="431">
        <v>314774</v>
      </c>
      <c r="L54" s="431">
        <v>314774</v>
      </c>
      <c r="M54" s="468">
        <f t="shared" si="9"/>
        <v>208627</v>
      </c>
      <c r="N54" s="141"/>
      <c r="O54" s="159">
        <f t="shared" ref="O54:O56" si="71">SUM(M54:N54)</f>
        <v>208627</v>
      </c>
      <c r="P54" s="73">
        <v>208627</v>
      </c>
      <c r="Q54" s="1"/>
      <c r="R54" s="1"/>
      <c r="S54" s="190"/>
    </row>
    <row r="55" spans="1:19" x14ac:dyDescent="0.25">
      <c r="B55" s="54"/>
      <c r="C55" s="267"/>
      <c r="D55" s="208" t="s">
        <v>1034</v>
      </c>
      <c r="E55" s="208"/>
      <c r="F55" s="326">
        <v>245800</v>
      </c>
      <c r="G55" s="516">
        <v>275691</v>
      </c>
      <c r="H55" s="516">
        <v>275691</v>
      </c>
      <c r="I55" s="326">
        <v>275691</v>
      </c>
      <c r="J55" s="431">
        <v>275691</v>
      </c>
      <c r="K55" s="431">
        <v>275691</v>
      </c>
      <c r="L55" s="431">
        <v>275691</v>
      </c>
      <c r="M55" s="468">
        <f t="shared" si="9"/>
        <v>197151</v>
      </c>
      <c r="N55" s="141"/>
      <c r="O55" s="159">
        <f t="shared" si="71"/>
        <v>197151</v>
      </c>
      <c r="P55" s="73"/>
      <c r="Q55" s="1">
        <v>197151</v>
      </c>
      <c r="R55" s="1"/>
      <c r="S55" s="190"/>
    </row>
    <row r="56" spans="1:19" x14ac:dyDescent="0.25">
      <c r="B56" s="54"/>
      <c r="C56" s="267"/>
      <c r="D56" s="208" t="s">
        <v>1035</v>
      </c>
      <c r="E56" s="208"/>
      <c r="F56" s="326">
        <v>201000</v>
      </c>
      <c r="G56" s="516">
        <v>201000</v>
      </c>
      <c r="H56" s="516">
        <v>201000</v>
      </c>
      <c r="I56" s="326">
        <v>201000</v>
      </c>
      <c r="J56" s="431">
        <v>201000</v>
      </c>
      <c r="K56" s="431">
        <v>201000</v>
      </c>
      <c r="L56" s="431">
        <v>201000</v>
      </c>
      <c r="M56" s="468">
        <f t="shared" si="9"/>
        <v>159118</v>
      </c>
      <c r="N56" s="141"/>
      <c r="O56" s="159">
        <f t="shared" si="71"/>
        <v>159118</v>
      </c>
      <c r="P56" s="73"/>
      <c r="Q56" s="1"/>
      <c r="R56" s="1">
        <v>159118</v>
      </c>
      <c r="S56" s="190"/>
    </row>
    <row r="57" spans="1:19" s="41" customFormat="1" hidden="1" x14ac:dyDescent="0.25">
      <c r="A57" s="125" t="s">
        <v>178</v>
      </c>
      <c r="B57" s="52" t="s">
        <v>636</v>
      </c>
      <c r="C57" s="718" t="s">
        <v>179</v>
      </c>
      <c r="D57" s="719"/>
      <c r="E57" s="719"/>
      <c r="F57" s="320">
        <f>SUM(R57:R57)</f>
        <v>0</v>
      </c>
      <c r="G57" s="510">
        <f>SUM(R57:R57)</f>
        <v>0</v>
      </c>
      <c r="H57" s="510">
        <f>SUM(R57:R57)</f>
        <v>0</v>
      </c>
      <c r="I57" s="320">
        <f>SUM(R57:R57)</f>
        <v>0</v>
      </c>
      <c r="J57" s="425">
        <f>SUM(R57:R57)</f>
        <v>0</v>
      </c>
      <c r="K57" s="425" t="e">
        <f>SUM(#REF!)</f>
        <v>#REF!</v>
      </c>
      <c r="L57" s="425" t="e">
        <f>SUM(#REF!)</f>
        <v>#REF!</v>
      </c>
      <c r="M57" s="462">
        <f t="shared" si="9"/>
        <v>0</v>
      </c>
      <c r="N57" s="148"/>
      <c r="O57" s="160">
        <f t="shared" si="10"/>
        <v>0</v>
      </c>
      <c r="P57" s="75"/>
      <c r="Q57" s="13"/>
      <c r="R57" s="13"/>
      <c r="S57" s="190"/>
    </row>
    <row r="58" spans="1:19" s="41" customFormat="1" hidden="1" x14ac:dyDescent="0.25">
      <c r="A58" s="125" t="s">
        <v>180</v>
      </c>
      <c r="B58" s="52" t="s">
        <v>637</v>
      </c>
      <c r="C58" s="718" t="s">
        <v>181</v>
      </c>
      <c r="D58" s="719"/>
      <c r="E58" s="719"/>
      <c r="F58" s="320">
        <f>SUM(R58:R58)</f>
        <v>0</v>
      </c>
      <c r="G58" s="510">
        <f>SUM(R58:R58)</f>
        <v>0</v>
      </c>
      <c r="H58" s="510">
        <f>SUM(R58:R58)</f>
        <v>0</v>
      </c>
      <c r="I58" s="320">
        <f>SUM(R58:R58)</f>
        <v>0</v>
      </c>
      <c r="J58" s="425">
        <f>SUM(R58:R58)</f>
        <v>0</v>
      </c>
      <c r="K58" s="425" t="e">
        <f>SUM(#REF!)</f>
        <v>#REF!</v>
      </c>
      <c r="L58" s="425" t="e">
        <f>SUM(#REF!)</f>
        <v>#REF!</v>
      </c>
      <c r="M58" s="462">
        <f t="shared" si="9"/>
        <v>0</v>
      </c>
      <c r="N58" s="148"/>
      <c r="O58" s="160">
        <f t="shared" si="10"/>
        <v>0</v>
      </c>
      <c r="P58" s="75"/>
      <c r="Q58" s="13"/>
      <c r="R58" s="13"/>
      <c r="S58" s="190"/>
    </row>
    <row r="59" spans="1:19" s="41" customFormat="1" x14ac:dyDescent="0.25">
      <c r="A59" s="125" t="s">
        <v>182</v>
      </c>
      <c r="B59" s="52" t="s">
        <v>638</v>
      </c>
      <c r="C59" s="718" t="s">
        <v>183</v>
      </c>
      <c r="D59" s="719"/>
      <c r="E59" s="719"/>
      <c r="F59" s="320">
        <f t="shared" ref="F59:N59" si="72">SUM(F60:F62)</f>
        <v>12500</v>
      </c>
      <c r="G59" s="510">
        <f t="shared" si="72"/>
        <v>16000</v>
      </c>
      <c r="H59" s="510">
        <f t="shared" si="72"/>
        <v>16000</v>
      </c>
      <c r="I59" s="320">
        <f t="shared" ref="I59:J59" si="73">SUM(I60:I62)</f>
        <v>16000</v>
      </c>
      <c r="J59" s="425">
        <f t="shared" si="73"/>
        <v>53600</v>
      </c>
      <c r="K59" s="425">
        <f t="shared" si="72"/>
        <v>53600</v>
      </c>
      <c r="L59" s="425">
        <f t="shared" ref="L59" si="74">SUM(L60:L62)</f>
        <v>53600</v>
      </c>
      <c r="M59" s="462">
        <f t="shared" si="9"/>
        <v>8859</v>
      </c>
      <c r="N59" s="148">
        <f t="shared" si="72"/>
        <v>0</v>
      </c>
      <c r="O59" s="160">
        <f t="shared" si="10"/>
        <v>8859</v>
      </c>
      <c r="P59" s="75">
        <f t="shared" ref="P59:R59" si="75">SUM(P60:P62)</f>
        <v>3260</v>
      </c>
      <c r="Q59" s="13">
        <f t="shared" si="75"/>
        <v>2340</v>
      </c>
      <c r="R59" s="13">
        <f t="shared" si="75"/>
        <v>3259</v>
      </c>
      <c r="S59" s="190"/>
    </row>
    <row r="60" spans="1:19" x14ac:dyDescent="0.25">
      <c r="B60" s="54"/>
      <c r="C60" s="267"/>
      <c r="D60" s="208" t="s">
        <v>1033</v>
      </c>
      <c r="E60" s="208"/>
      <c r="F60" s="326">
        <v>5000</v>
      </c>
      <c r="G60" s="516">
        <v>5000</v>
      </c>
      <c r="H60" s="516">
        <v>5000</v>
      </c>
      <c r="I60" s="326">
        <v>5000</v>
      </c>
      <c r="J60" s="431">
        <v>5000</v>
      </c>
      <c r="K60" s="431">
        <v>5000</v>
      </c>
      <c r="L60" s="431">
        <v>5000</v>
      </c>
      <c r="M60" s="468">
        <f t="shared" si="9"/>
        <v>3260</v>
      </c>
      <c r="N60" s="141"/>
      <c r="O60" s="159">
        <f t="shared" ref="O60:O75" si="76">SUM(M60:N60)</f>
        <v>3260</v>
      </c>
      <c r="P60" s="73">
        <v>3260</v>
      </c>
      <c r="Q60" s="1"/>
      <c r="R60" s="1"/>
      <c r="S60" s="190"/>
    </row>
    <row r="61" spans="1:19" x14ac:dyDescent="0.25">
      <c r="B61" s="54"/>
      <c r="C61" s="267"/>
      <c r="D61" s="208" t="s">
        <v>1034</v>
      </c>
      <c r="E61" s="208"/>
      <c r="F61" s="326">
        <v>5000</v>
      </c>
      <c r="G61" s="516">
        <v>5000</v>
      </c>
      <c r="H61" s="516">
        <v>5000</v>
      </c>
      <c r="I61" s="326">
        <v>5000</v>
      </c>
      <c r="J61" s="431">
        <v>42600</v>
      </c>
      <c r="K61" s="431">
        <v>42600</v>
      </c>
      <c r="L61" s="431">
        <v>42600</v>
      </c>
      <c r="M61" s="468">
        <f t="shared" si="9"/>
        <v>2340</v>
      </c>
      <c r="N61" s="141"/>
      <c r="O61" s="159">
        <f t="shared" si="76"/>
        <v>2340</v>
      </c>
      <c r="P61" s="73"/>
      <c r="Q61" s="1">
        <v>2340</v>
      </c>
      <c r="R61" s="1"/>
      <c r="S61" s="190"/>
    </row>
    <row r="62" spans="1:19" x14ac:dyDescent="0.25">
      <c r="B62" s="54"/>
      <c r="C62" s="267"/>
      <c r="D62" s="208" t="s">
        <v>1035</v>
      </c>
      <c r="E62" s="208"/>
      <c r="F62" s="326">
        <v>2500</v>
      </c>
      <c r="G62" s="516">
        <v>6000</v>
      </c>
      <c r="H62" s="516">
        <v>6000</v>
      </c>
      <c r="I62" s="326">
        <v>6000</v>
      </c>
      <c r="J62" s="431">
        <v>6000</v>
      </c>
      <c r="K62" s="431">
        <v>6000</v>
      </c>
      <c r="L62" s="431">
        <v>6000</v>
      </c>
      <c r="M62" s="468">
        <f t="shared" si="9"/>
        <v>3259</v>
      </c>
      <c r="N62" s="141"/>
      <c r="O62" s="159">
        <f t="shared" si="76"/>
        <v>3259</v>
      </c>
      <c r="P62" s="73"/>
      <c r="Q62" s="1"/>
      <c r="R62" s="1">
        <v>3259</v>
      </c>
      <c r="S62" s="190"/>
    </row>
    <row r="63" spans="1:19" s="18" customFormat="1" hidden="1" x14ac:dyDescent="0.25">
      <c r="A63" s="125" t="s">
        <v>184</v>
      </c>
      <c r="B63" s="52" t="s">
        <v>639</v>
      </c>
      <c r="C63" s="718" t="s">
        <v>185</v>
      </c>
      <c r="D63" s="719"/>
      <c r="E63" s="719"/>
      <c r="F63" s="320">
        <f>SUM(R63:R63)</f>
        <v>0</v>
      </c>
      <c r="G63" s="510">
        <f>SUM(R63:R63)</f>
        <v>0</v>
      </c>
      <c r="H63" s="510">
        <f>SUM(R63:R63)</f>
        <v>0</v>
      </c>
      <c r="I63" s="320">
        <f>SUM(R63:R63)</f>
        <v>0</v>
      </c>
      <c r="J63" s="425">
        <f>SUM(R63:R63)</f>
        <v>0</v>
      </c>
      <c r="K63" s="425" t="e">
        <f>SUM(#REF!)</f>
        <v>#REF!</v>
      </c>
      <c r="L63" s="425" t="e">
        <f>SUM(#REF!)</f>
        <v>#REF!</v>
      </c>
      <c r="M63" s="462">
        <f t="shared" si="9"/>
        <v>0</v>
      </c>
      <c r="N63" s="148"/>
      <c r="O63" s="160">
        <f t="shared" si="76"/>
        <v>0</v>
      </c>
      <c r="P63" s="75">
        <f t="shared" ref="P63:R63" si="77">P64+P65</f>
        <v>0</v>
      </c>
      <c r="Q63" s="13">
        <f t="shared" si="77"/>
        <v>0</v>
      </c>
      <c r="R63" s="13">
        <f t="shared" si="77"/>
        <v>0</v>
      </c>
      <c r="S63" s="190"/>
    </row>
    <row r="64" spans="1:19" hidden="1" x14ac:dyDescent="0.25">
      <c r="B64" s="54"/>
      <c r="C64" s="220"/>
      <c r="D64" s="705" t="s">
        <v>186</v>
      </c>
      <c r="E64" s="705"/>
      <c r="F64" s="326">
        <f>SUM(R64:R64)</f>
        <v>0</v>
      </c>
      <c r="G64" s="516">
        <f>SUM(R64:R64)</f>
        <v>0</v>
      </c>
      <c r="H64" s="516">
        <f>SUM(R64:R64)</f>
        <v>0</v>
      </c>
      <c r="I64" s="326">
        <f>SUM(R64:R64)</f>
        <v>0</v>
      </c>
      <c r="J64" s="431">
        <f>SUM(R64:R64)</f>
        <v>0</v>
      </c>
      <c r="K64" s="431" t="e">
        <f>SUM(#REF!)</f>
        <v>#REF!</v>
      </c>
      <c r="L64" s="431" t="e">
        <f>SUM(#REF!)</f>
        <v>#REF!</v>
      </c>
      <c r="M64" s="468">
        <f t="shared" si="9"/>
        <v>0</v>
      </c>
      <c r="N64" s="141"/>
      <c r="O64" s="159">
        <f t="shared" si="76"/>
        <v>0</v>
      </c>
      <c r="P64" s="73"/>
      <c r="Q64" s="1"/>
      <c r="R64" s="1"/>
      <c r="S64" s="190"/>
    </row>
    <row r="65" spans="1:19" hidden="1" x14ac:dyDescent="0.25">
      <c r="B65" s="54"/>
      <c r="C65" s="220"/>
      <c r="D65" s="705" t="s">
        <v>187</v>
      </c>
      <c r="E65" s="705"/>
      <c r="F65" s="326">
        <f>SUM(R65:R65)</f>
        <v>0</v>
      </c>
      <c r="G65" s="516">
        <f>SUM(R65:R65)</f>
        <v>0</v>
      </c>
      <c r="H65" s="516">
        <f>SUM(R65:R65)</f>
        <v>0</v>
      </c>
      <c r="I65" s="326">
        <f>SUM(R65:R65)</f>
        <v>0</v>
      </c>
      <c r="J65" s="431">
        <f>SUM(R65:R65)</f>
        <v>0</v>
      </c>
      <c r="K65" s="431" t="e">
        <f>SUM(#REF!)</f>
        <v>#REF!</v>
      </c>
      <c r="L65" s="431" t="e">
        <f>SUM(#REF!)</f>
        <v>#REF!</v>
      </c>
      <c r="M65" s="468">
        <f t="shared" si="9"/>
        <v>0</v>
      </c>
      <c r="N65" s="141"/>
      <c r="O65" s="159">
        <f t="shared" si="76"/>
        <v>0</v>
      </c>
      <c r="P65" s="73"/>
      <c r="Q65" s="1"/>
      <c r="R65" s="1"/>
      <c r="S65" s="190"/>
    </row>
    <row r="66" spans="1:19" s="41" customFormat="1" hidden="1" x14ac:dyDescent="0.25">
      <c r="A66" s="125" t="s">
        <v>188</v>
      </c>
      <c r="B66" s="52" t="s">
        <v>640</v>
      </c>
      <c r="C66" s="702" t="s">
        <v>189</v>
      </c>
      <c r="D66" s="703"/>
      <c r="E66" s="703"/>
      <c r="F66" s="320">
        <f>SUM(R66:R66)</f>
        <v>0</v>
      </c>
      <c r="G66" s="510">
        <f>SUM(R66:R66)</f>
        <v>0</v>
      </c>
      <c r="H66" s="510">
        <f>SUM(R66:R66)</f>
        <v>0</v>
      </c>
      <c r="I66" s="320">
        <f>SUM(R66:R66)</f>
        <v>0</v>
      </c>
      <c r="J66" s="425">
        <f>SUM(R66:R66)</f>
        <v>0</v>
      </c>
      <c r="K66" s="425" t="e">
        <f>SUM(#REF!)</f>
        <v>#REF!</v>
      </c>
      <c r="L66" s="425" t="e">
        <f>SUM(#REF!)</f>
        <v>#REF!</v>
      </c>
      <c r="M66" s="462">
        <f t="shared" si="9"/>
        <v>0</v>
      </c>
      <c r="N66" s="148"/>
      <c r="O66" s="160">
        <f t="shared" si="76"/>
        <v>0</v>
      </c>
      <c r="P66" s="75"/>
      <c r="Q66" s="13"/>
      <c r="R66" s="13"/>
      <c r="S66" s="190"/>
    </row>
    <row r="67" spans="1:19" s="41" customFormat="1" x14ac:dyDescent="0.25">
      <c r="A67" s="125" t="s">
        <v>190</v>
      </c>
      <c r="B67" s="52" t="s">
        <v>641</v>
      </c>
      <c r="C67" s="702" t="s">
        <v>191</v>
      </c>
      <c r="D67" s="703"/>
      <c r="E67" s="703"/>
      <c r="F67" s="320">
        <f t="shared" ref="F67:N67" si="78">F68+F72</f>
        <v>212000</v>
      </c>
      <c r="G67" s="510">
        <f t="shared" si="78"/>
        <v>216000</v>
      </c>
      <c r="H67" s="510">
        <f t="shared" si="78"/>
        <v>213000</v>
      </c>
      <c r="I67" s="320">
        <f t="shared" ref="I67:J67" si="79">I68+I72</f>
        <v>212628</v>
      </c>
      <c r="J67" s="425">
        <f t="shared" si="79"/>
        <v>214471</v>
      </c>
      <c r="K67" s="425">
        <f t="shared" si="78"/>
        <v>214471</v>
      </c>
      <c r="L67" s="425">
        <f t="shared" ref="L67" si="80">L68+L72</f>
        <v>214471</v>
      </c>
      <c r="M67" s="462">
        <f t="shared" si="9"/>
        <v>167885</v>
      </c>
      <c r="N67" s="148">
        <f t="shared" si="78"/>
        <v>0</v>
      </c>
      <c r="O67" s="160">
        <f t="shared" si="76"/>
        <v>167885</v>
      </c>
      <c r="P67" s="75">
        <f t="shared" ref="P67:R67" si="81">P68+P72</f>
        <v>54480</v>
      </c>
      <c r="Q67" s="13">
        <f t="shared" si="81"/>
        <v>49940</v>
      </c>
      <c r="R67" s="13">
        <f t="shared" si="81"/>
        <v>63465</v>
      </c>
      <c r="S67" s="190"/>
    </row>
    <row r="68" spans="1:19" s="189" customFormat="1" x14ac:dyDescent="0.25">
      <c r="A68" s="125"/>
      <c r="B68" s="169"/>
      <c r="C68" s="213"/>
      <c r="D68" s="280" t="s">
        <v>1036</v>
      </c>
      <c r="E68" s="280"/>
      <c r="F68" s="318">
        <f>SUM(F69:F71)</f>
        <v>35000</v>
      </c>
      <c r="G68" s="508">
        <f>SUM(G69:G71)</f>
        <v>39000</v>
      </c>
      <c r="H68" s="508">
        <f>SUM(H69:H71)</f>
        <v>39000</v>
      </c>
      <c r="I68" s="318">
        <v>38628</v>
      </c>
      <c r="J68" s="423">
        <f>SUM(J69:J71)</f>
        <v>40471</v>
      </c>
      <c r="K68" s="423">
        <f>SUM(K69:K71)</f>
        <v>40471</v>
      </c>
      <c r="L68" s="423">
        <f>SUM(L69:L71)</f>
        <v>40471</v>
      </c>
      <c r="M68" s="460">
        <f t="shared" si="9"/>
        <v>13525</v>
      </c>
      <c r="N68" s="170">
        <f>SUM(N69:N71)</f>
        <v>0</v>
      </c>
      <c r="O68" s="171">
        <f t="shared" si="76"/>
        <v>13525</v>
      </c>
      <c r="P68" s="179">
        <f t="shared" ref="P68:R68" si="82">SUM(P69:P71)</f>
        <v>0</v>
      </c>
      <c r="Q68" s="173">
        <f t="shared" si="82"/>
        <v>0</v>
      </c>
      <c r="R68" s="173">
        <f t="shared" si="82"/>
        <v>13525</v>
      </c>
      <c r="S68" s="190"/>
    </row>
    <row r="69" spans="1:19" x14ac:dyDescent="0.25">
      <c r="B69" s="54"/>
      <c r="C69" s="220"/>
      <c r="D69" s="281"/>
      <c r="E69" s="281" t="s">
        <v>1033</v>
      </c>
      <c r="F69" s="326">
        <v>10000</v>
      </c>
      <c r="G69" s="516">
        <v>10000</v>
      </c>
      <c r="H69" s="516">
        <v>10000</v>
      </c>
      <c r="I69" s="326">
        <v>10147</v>
      </c>
      <c r="J69" s="431">
        <v>10883</v>
      </c>
      <c r="K69" s="431">
        <v>10883</v>
      </c>
      <c r="L69" s="431">
        <v>10883</v>
      </c>
      <c r="M69" s="468">
        <f t="shared" si="9"/>
        <v>0</v>
      </c>
      <c r="N69" s="141"/>
      <c r="O69" s="159">
        <f t="shared" si="76"/>
        <v>0</v>
      </c>
      <c r="P69" s="73">
        <v>0</v>
      </c>
      <c r="Q69" s="1"/>
      <c r="R69" s="1"/>
      <c r="S69" s="190"/>
    </row>
    <row r="70" spans="1:19" x14ac:dyDescent="0.25">
      <c r="B70" s="54"/>
      <c r="C70" s="220"/>
      <c r="D70" s="281"/>
      <c r="E70" s="281" t="s">
        <v>1034</v>
      </c>
      <c r="F70" s="326">
        <v>10000</v>
      </c>
      <c r="G70" s="516">
        <v>10000</v>
      </c>
      <c r="H70" s="516">
        <v>10000</v>
      </c>
      <c r="I70" s="326">
        <v>10147</v>
      </c>
      <c r="J70" s="431">
        <v>10885</v>
      </c>
      <c r="K70" s="431">
        <v>10885</v>
      </c>
      <c r="L70" s="431">
        <v>10885</v>
      </c>
      <c r="M70" s="468">
        <f t="shared" ref="M70:M133" si="83">P70+Q70+R70</f>
        <v>0</v>
      </c>
      <c r="N70" s="141"/>
      <c r="O70" s="159">
        <f t="shared" si="76"/>
        <v>0</v>
      </c>
      <c r="P70" s="73"/>
      <c r="Q70" s="1">
        <v>0</v>
      </c>
      <c r="R70" s="1"/>
      <c r="S70" s="190"/>
    </row>
    <row r="71" spans="1:19" x14ac:dyDescent="0.25">
      <c r="B71" s="54"/>
      <c r="C71" s="220"/>
      <c r="D71" s="281"/>
      <c r="E71" s="281" t="s">
        <v>1035</v>
      </c>
      <c r="F71" s="326">
        <v>15000</v>
      </c>
      <c r="G71" s="516">
        <v>19000</v>
      </c>
      <c r="H71" s="516">
        <v>19000</v>
      </c>
      <c r="I71" s="326">
        <v>18334</v>
      </c>
      <c r="J71" s="431">
        <v>18703</v>
      </c>
      <c r="K71" s="431">
        <v>18703</v>
      </c>
      <c r="L71" s="431">
        <v>18703</v>
      </c>
      <c r="M71" s="468">
        <f t="shared" si="83"/>
        <v>13525</v>
      </c>
      <c r="N71" s="141"/>
      <c r="O71" s="159">
        <f t="shared" si="76"/>
        <v>13525</v>
      </c>
      <c r="P71" s="73"/>
      <c r="Q71" s="1"/>
      <c r="R71" s="1">
        <v>13525</v>
      </c>
      <c r="S71" s="190"/>
    </row>
    <row r="72" spans="1:19" s="189" customFormat="1" x14ac:dyDescent="0.25">
      <c r="A72" s="125"/>
      <c r="B72" s="169"/>
      <c r="C72" s="213"/>
      <c r="D72" s="280" t="s">
        <v>995</v>
      </c>
      <c r="E72" s="280"/>
      <c r="F72" s="318">
        <f t="shared" ref="F72" si="84">SUM(F73:F75)</f>
        <v>177000</v>
      </c>
      <c r="G72" s="508">
        <f t="shared" ref="G72:H72" si="85">SUM(G73:G75)</f>
        <v>177000</v>
      </c>
      <c r="H72" s="508">
        <f t="shared" si="85"/>
        <v>174000</v>
      </c>
      <c r="I72" s="318">
        <v>174000</v>
      </c>
      <c r="J72" s="423">
        <f t="shared" ref="J72" si="86">SUM(J73:J75)</f>
        <v>174000</v>
      </c>
      <c r="K72" s="423">
        <f t="shared" ref="K72:N72" si="87">SUM(K73:K75)</f>
        <v>174000</v>
      </c>
      <c r="L72" s="423">
        <f t="shared" ref="L72" si="88">SUM(L73:L75)</f>
        <v>174000</v>
      </c>
      <c r="M72" s="460">
        <f t="shared" si="83"/>
        <v>154360</v>
      </c>
      <c r="N72" s="170">
        <f t="shared" si="87"/>
        <v>0</v>
      </c>
      <c r="O72" s="171">
        <f t="shared" si="76"/>
        <v>154360</v>
      </c>
      <c r="P72" s="179">
        <f t="shared" ref="P72:R72" si="89">SUM(P73:P75)</f>
        <v>54480</v>
      </c>
      <c r="Q72" s="173">
        <f t="shared" si="89"/>
        <v>49940</v>
      </c>
      <c r="R72" s="173">
        <f t="shared" si="89"/>
        <v>49940</v>
      </c>
      <c r="S72" s="190"/>
    </row>
    <row r="73" spans="1:19" x14ac:dyDescent="0.25">
      <c r="B73" s="54"/>
      <c r="C73" s="220"/>
      <c r="D73" s="281"/>
      <c r="E73" s="281" t="s">
        <v>1033</v>
      </c>
      <c r="F73" s="326">
        <v>64800</v>
      </c>
      <c r="G73" s="516">
        <v>64800</v>
      </c>
      <c r="H73" s="516">
        <v>64000</v>
      </c>
      <c r="I73" s="326">
        <v>64000</v>
      </c>
      <c r="J73" s="431">
        <v>64000</v>
      </c>
      <c r="K73" s="431">
        <v>64000</v>
      </c>
      <c r="L73" s="431">
        <v>64000</v>
      </c>
      <c r="M73" s="468">
        <f t="shared" si="83"/>
        <v>54480</v>
      </c>
      <c r="N73" s="141"/>
      <c r="O73" s="159">
        <f t="shared" si="76"/>
        <v>54480</v>
      </c>
      <c r="P73" s="73">
        <v>54480</v>
      </c>
      <c r="Q73" s="1"/>
      <c r="R73" s="1"/>
      <c r="S73" s="190"/>
    </row>
    <row r="74" spans="1:19" x14ac:dyDescent="0.25">
      <c r="B74" s="54"/>
      <c r="C74" s="220"/>
      <c r="D74" s="281"/>
      <c r="E74" s="281" t="s">
        <v>1034</v>
      </c>
      <c r="F74" s="326">
        <v>55200</v>
      </c>
      <c r="G74" s="516">
        <v>55200</v>
      </c>
      <c r="H74" s="516">
        <v>55000</v>
      </c>
      <c r="I74" s="326">
        <v>55000</v>
      </c>
      <c r="J74" s="431">
        <v>55000</v>
      </c>
      <c r="K74" s="431">
        <v>55000</v>
      </c>
      <c r="L74" s="431">
        <v>55000</v>
      </c>
      <c r="M74" s="468">
        <f t="shared" si="83"/>
        <v>49940</v>
      </c>
      <c r="N74" s="141"/>
      <c r="O74" s="159">
        <f t="shared" si="76"/>
        <v>49940</v>
      </c>
      <c r="P74" s="73"/>
      <c r="Q74" s="1">
        <v>49940</v>
      </c>
      <c r="R74" s="1"/>
      <c r="S74" s="190"/>
    </row>
    <row r="75" spans="1:19" x14ac:dyDescent="0.25">
      <c r="B75" s="54"/>
      <c r="C75" s="220"/>
      <c r="D75" s="281"/>
      <c r="E75" s="281" t="s">
        <v>1035</v>
      </c>
      <c r="F75" s="326">
        <v>57000</v>
      </c>
      <c r="G75" s="516">
        <v>57000</v>
      </c>
      <c r="H75" s="516">
        <v>55000</v>
      </c>
      <c r="I75" s="326">
        <v>55000</v>
      </c>
      <c r="J75" s="431">
        <v>55000</v>
      </c>
      <c r="K75" s="431">
        <v>55000</v>
      </c>
      <c r="L75" s="431">
        <v>55000</v>
      </c>
      <c r="M75" s="468">
        <f t="shared" si="83"/>
        <v>49940</v>
      </c>
      <c r="N75" s="141"/>
      <c r="O75" s="159">
        <f t="shared" si="76"/>
        <v>49940</v>
      </c>
      <c r="P75" s="73"/>
      <c r="Q75" s="1"/>
      <c r="R75" s="1">
        <v>49940</v>
      </c>
      <c r="S75" s="190"/>
    </row>
    <row r="76" spans="1:19" x14ac:dyDescent="0.25">
      <c r="B76" s="90" t="s">
        <v>642</v>
      </c>
      <c r="C76" s="712" t="s">
        <v>192</v>
      </c>
      <c r="D76" s="713"/>
      <c r="E76" s="713"/>
      <c r="F76" s="319">
        <f t="shared" ref="F76:K76" si="90">F77+F78</f>
        <v>8504</v>
      </c>
      <c r="G76" s="509">
        <f t="shared" si="90"/>
        <v>8504</v>
      </c>
      <c r="H76" s="509">
        <f t="shared" si="90"/>
        <v>8504</v>
      </c>
      <c r="I76" s="319">
        <f t="shared" si="90"/>
        <v>8504</v>
      </c>
      <c r="J76" s="424">
        <f t="shared" ref="J76" si="91">J77+J78</f>
        <v>8504</v>
      </c>
      <c r="K76" s="424" t="e">
        <f t="shared" si="90"/>
        <v>#REF!</v>
      </c>
      <c r="L76" s="424" t="e">
        <f t="shared" ref="L76" si="92">L77+L78</f>
        <v>#REF!</v>
      </c>
      <c r="M76" s="461">
        <f t="shared" si="83"/>
        <v>8504</v>
      </c>
      <c r="N76" s="142">
        <f t="shared" ref="N76" si="93">N77+N78</f>
        <v>0</v>
      </c>
      <c r="O76" s="158">
        <f t="shared" si="10"/>
        <v>8504</v>
      </c>
      <c r="P76" s="92">
        <f t="shared" ref="P76:R76" si="94">P77+P78</f>
        <v>0</v>
      </c>
      <c r="Q76" s="93">
        <f t="shared" si="94"/>
        <v>0</v>
      </c>
      <c r="R76" s="93">
        <f t="shared" si="94"/>
        <v>8504</v>
      </c>
      <c r="S76" s="190"/>
    </row>
    <row r="77" spans="1:19" s="41" customFormat="1" x14ac:dyDescent="0.25">
      <c r="A77" s="125" t="s">
        <v>193</v>
      </c>
      <c r="B77" s="52" t="s">
        <v>643</v>
      </c>
      <c r="C77" s="702" t="s">
        <v>194</v>
      </c>
      <c r="D77" s="703"/>
      <c r="E77" s="703"/>
      <c r="F77" s="320">
        <f>SUM(R77:R77)</f>
        <v>2992</v>
      </c>
      <c r="G77" s="510">
        <f>SUM(R77:R77)</f>
        <v>2992</v>
      </c>
      <c r="H77" s="510">
        <f>SUM(R77:R77)</f>
        <v>2992</v>
      </c>
      <c r="I77" s="320">
        <f>SUM(R77:R77)</f>
        <v>2992</v>
      </c>
      <c r="J77" s="425">
        <f>SUM(R77:R77)</f>
        <v>2992</v>
      </c>
      <c r="K77" s="425" t="e">
        <f>SUM(#REF!)</f>
        <v>#REF!</v>
      </c>
      <c r="L77" s="425" t="e">
        <f>SUM(#REF!)</f>
        <v>#REF!</v>
      </c>
      <c r="M77" s="462">
        <f t="shared" si="83"/>
        <v>2992</v>
      </c>
      <c r="N77" s="148"/>
      <c r="O77" s="160">
        <f t="shared" si="10"/>
        <v>2992</v>
      </c>
      <c r="P77" s="75"/>
      <c r="Q77" s="13"/>
      <c r="R77" s="13">
        <v>2992</v>
      </c>
      <c r="S77" s="190"/>
    </row>
    <row r="78" spans="1:19" s="41" customFormat="1" x14ac:dyDescent="0.25">
      <c r="A78" s="125" t="s">
        <v>195</v>
      </c>
      <c r="B78" s="52" t="s">
        <v>644</v>
      </c>
      <c r="C78" s="702" t="s">
        <v>196</v>
      </c>
      <c r="D78" s="703"/>
      <c r="E78" s="703"/>
      <c r="F78" s="320">
        <f>SUM(R78:R78)</f>
        <v>5512</v>
      </c>
      <c r="G78" s="510">
        <f>SUM(R78:R78)</f>
        <v>5512</v>
      </c>
      <c r="H78" s="510">
        <f>SUM(R78:R78)</f>
        <v>5512</v>
      </c>
      <c r="I78" s="320">
        <f>SUM(R78:R78)</f>
        <v>5512</v>
      </c>
      <c r="J78" s="425">
        <f>SUM(R78:R78)</f>
        <v>5512</v>
      </c>
      <c r="K78" s="425" t="e">
        <f>SUM(#REF!)</f>
        <v>#REF!</v>
      </c>
      <c r="L78" s="425" t="e">
        <f>SUM(#REF!)</f>
        <v>#REF!</v>
      </c>
      <c r="M78" s="462">
        <f t="shared" si="83"/>
        <v>5512</v>
      </c>
      <c r="N78" s="148"/>
      <c r="O78" s="160">
        <f t="shared" si="10"/>
        <v>5512</v>
      </c>
      <c r="P78" s="75"/>
      <c r="Q78" s="13"/>
      <c r="R78" s="13">
        <v>5512</v>
      </c>
      <c r="S78" s="190"/>
    </row>
    <row r="79" spans="1:19" x14ac:dyDescent="0.25">
      <c r="B79" s="90" t="s">
        <v>645</v>
      </c>
      <c r="C79" s="712" t="s">
        <v>197</v>
      </c>
      <c r="D79" s="713"/>
      <c r="E79" s="713"/>
      <c r="F79" s="319">
        <f t="shared" ref="F79:K79" si="95">F80+F84+F85+F86+F87</f>
        <v>345800</v>
      </c>
      <c r="G79" s="509">
        <f t="shared" si="95"/>
        <v>390000</v>
      </c>
      <c r="H79" s="509">
        <f t="shared" si="95"/>
        <v>365000</v>
      </c>
      <c r="I79" s="319">
        <f t="shared" si="95"/>
        <v>365000</v>
      </c>
      <c r="J79" s="424">
        <f t="shared" ref="J79" si="96">J80+J84+J85+J86+J87</f>
        <v>354610</v>
      </c>
      <c r="K79" s="424" t="e">
        <f t="shared" si="95"/>
        <v>#REF!</v>
      </c>
      <c r="L79" s="424" t="e">
        <f t="shared" ref="L79" si="97">L80+L84+L85+L86+L87</f>
        <v>#REF!</v>
      </c>
      <c r="M79" s="461">
        <f t="shared" si="83"/>
        <v>272551</v>
      </c>
      <c r="N79" s="142">
        <f t="shared" ref="N79" si="98">N80+N84+N85+N86+N87</f>
        <v>0</v>
      </c>
      <c r="O79" s="158">
        <f t="shared" si="10"/>
        <v>272551</v>
      </c>
      <c r="P79" s="92">
        <f t="shared" ref="P79:R79" si="99">P80+P84+P85+P86+P87</f>
        <v>72460</v>
      </c>
      <c r="Q79" s="93">
        <f t="shared" si="99"/>
        <v>66428</v>
      </c>
      <c r="R79" s="93">
        <f t="shared" si="99"/>
        <v>133663</v>
      </c>
      <c r="S79" s="190"/>
    </row>
    <row r="80" spans="1:19" s="41" customFormat="1" x14ac:dyDescent="0.25">
      <c r="A80" s="125" t="s">
        <v>198</v>
      </c>
      <c r="B80" s="52" t="s">
        <v>646</v>
      </c>
      <c r="C80" s="702" t="s">
        <v>862</v>
      </c>
      <c r="D80" s="703"/>
      <c r="E80" s="703"/>
      <c r="F80" s="320">
        <f t="shared" ref="F80:N80" si="100">SUM(F81:F83)</f>
        <v>295800</v>
      </c>
      <c r="G80" s="510">
        <f t="shared" si="100"/>
        <v>340000</v>
      </c>
      <c r="H80" s="510">
        <f t="shared" si="100"/>
        <v>340000</v>
      </c>
      <c r="I80" s="320">
        <f t="shared" ref="I80" si="101">SUM(I81:I83)</f>
        <v>340000</v>
      </c>
      <c r="J80" s="425">
        <f t="shared" ref="J80" si="102">SUM(J81:J83)</f>
        <v>351610</v>
      </c>
      <c r="K80" s="425">
        <f t="shared" si="100"/>
        <v>351610</v>
      </c>
      <c r="L80" s="425">
        <f t="shared" ref="L80" si="103">SUM(L81:L83)</f>
        <v>351610</v>
      </c>
      <c r="M80" s="462">
        <f t="shared" si="83"/>
        <v>272551</v>
      </c>
      <c r="N80" s="148">
        <f t="shared" si="100"/>
        <v>0</v>
      </c>
      <c r="O80" s="160">
        <f t="shared" si="10"/>
        <v>272551</v>
      </c>
      <c r="P80" s="75">
        <f t="shared" ref="P80:R80" si="104">SUM(P81:P83)</f>
        <v>72460</v>
      </c>
      <c r="Q80" s="13">
        <f t="shared" si="104"/>
        <v>66428</v>
      </c>
      <c r="R80" s="13">
        <f t="shared" si="104"/>
        <v>133663</v>
      </c>
      <c r="S80" s="190"/>
    </row>
    <row r="81" spans="1:19" x14ac:dyDescent="0.25">
      <c r="B81" s="54"/>
      <c r="C81" s="220"/>
      <c r="D81" s="281" t="s">
        <v>1033</v>
      </c>
      <c r="E81" s="281"/>
      <c r="F81" s="326">
        <v>80400</v>
      </c>
      <c r="G81" s="516">
        <v>100000</v>
      </c>
      <c r="H81" s="516">
        <v>100000</v>
      </c>
      <c r="I81" s="326">
        <v>100000</v>
      </c>
      <c r="J81" s="431">
        <v>100000</v>
      </c>
      <c r="K81" s="431">
        <v>100000</v>
      </c>
      <c r="L81" s="431">
        <v>100000</v>
      </c>
      <c r="M81" s="468">
        <f t="shared" si="83"/>
        <v>72460</v>
      </c>
      <c r="N81" s="141"/>
      <c r="O81" s="159">
        <f t="shared" ref="O81:O83" si="105">SUM(M81:N81)</f>
        <v>72460</v>
      </c>
      <c r="P81" s="73">
        <v>72460</v>
      </c>
      <c r="Q81" s="1"/>
      <c r="R81" s="1"/>
      <c r="S81" s="190"/>
    </row>
    <row r="82" spans="1:19" x14ac:dyDescent="0.25">
      <c r="B82" s="54"/>
      <c r="C82" s="220"/>
      <c r="D82" s="281" t="s">
        <v>1034</v>
      </c>
      <c r="E82" s="281"/>
      <c r="F82" s="326">
        <v>80400</v>
      </c>
      <c r="G82" s="516">
        <v>95000</v>
      </c>
      <c r="H82" s="516">
        <v>95000</v>
      </c>
      <c r="I82" s="326">
        <v>95000</v>
      </c>
      <c r="J82" s="431">
        <v>100400</v>
      </c>
      <c r="K82" s="431">
        <v>100400</v>
      </c>
      <c r="L82" s="431">
        <v>100400</v>
      </c>
      <c r="M82" s="468">
        <f t="shared" si="83"/>
        <v>66428</v>
      </c>
      <c r="N82" s="141"/>
      <c r="O82" s="159">
        <f t="shared" si="105"/>
        <v>66428</v>
      </c>
      <c r="P82" s="73"/>
      <c r="Q82" s="1">
        <v>66428</v>
      </c>
      <c r="R82" s="1"/>
      <c r="S82" s="190"/>
    </row>
    <row r="83" spans="1:19" x14ac:dyDescent="0.25">
      <c r="B83" s="54"/>
      <c r="C83" s="220"/>
      <c r="D83" s="281" t="s">
        <v>1035</v>
      </c>
      <c r="E83" s="281"/>
      <c r="F83" s="326">
        <v>135000</v>
      </c>
      <c r="G83" s="516">
        <v>145000</v>
      </c>
      <c r="H83" s="516">
        <v>145000</v>
      </c>
      <c r="I83" s="326">
        <v>145000</v>
      </c>
      <c r="J83" s="431">
        <v>151210</v>
      </c>
      <c r="K83" s="431">
        <v>151210</v>
      </c>
      <c r="L83" s="431">
        <v>151210</v>
      </c>
      <c r="M83" s="468">
        <f t="shared" si="83"/>
        <v>133663</v>
      </c>
      <c r="N83" s="141"/>
      <c r="O83" s="159">
        <f t="shared" si="105"/>
        <v>133663</v>
      </c>
      <c r="P83" s="73"/>
      <c r="Q83" s="1"/>
      <c r="R83" s="1">
        <v>133663</v>
      </c>
      <c r="S83" s="190"/>
    </row>
    <row r="84" spans="1:19" s="41" customFormat="1" hidden="1" x14ac:dyDescent="0.25">
      <c r="A84" s="125" t="s">
        <v>199</v>
      </c>
      <c r="B84" s="52" t="s">
        <v>647</v>
      </c>
      <c r="C84" s="702" t="s">
        <v>200</v>
      </c>
      <c r="D84" s="703"/>
      <c r="E84" s="703"/>
      <c r="F84" s="320">
        <f>SUM(R84:R84)</f>
        <v>0</v>
      </c>
      <c r="G84" s="510">
        <f>SUM(R84:R84)</f>
        <v>0</v>
      </c>
      <c r="H84" s="510">
        <f>SUM(R84:R84)</f>
        <v>0</v>
      </c>
      <c r="I84" s="320">
        <f>SUM(R84:R84)</f>
        <v>0</v>
      </c>
      <c r="J84" s="425">
        <f>SUM(R84:R84)</f>
        <v>0</v>
      </c>
      <c r="K84" s="425" t="e">
        <f>SUM(#REF!)</f>
        <v>#REF!</v>
      </c>
      <c r="L84" s="425" t="e">
        <f>SUM(#REF!)</f>
        <v>#REF!</v>
      </c>
      <c r="M84" s="462">
        <f t="shared" si="83"/>
        <v>0</v>
      </c>
      <c r="N84" s="148"/>
      <c r="O84" s="160">
        <f t="shared" si="10"/>
        <v>0</v>
      </c>
      <c r="P84" s="75"/>
      <c r="Q84" s="13"/>
      <c r="R84" s="13"/>
      <c r="S84" s="190"/>
    </row>
    <row r="85" spans="1:19" s="41" customFormat="1" hidden="1" x14ac:dyDescent="0.25">
      <c r="A85" s="125" t="s">
        <v>201</v>
      </c>
      <c r="B85" s="52" t="s">
        <v>648</v>
      </c>
      <c r="C85" s="702" t="s">
        <v>202</v>
      </c>
      <c r="D85" s="703"/>
      <c r="E85" s="703"/>
      <c r="F85" s="320">
        <f>SUM(R85:R85)</f>
        <v>0</v>
      </c>
      <c r="G85" s="510">
        <f>SUM(R85:R85)</f>
        <v>0</v>
      </c>
      <c r="H85" s="510">
        <f>SUM(R85:R85)</f>
        <v>0</v>
      </c>
      <c r="I85" s="320">
        <f>SUM(R85:R85)</f>
        <v>0</v>
      </c>
      <c r="J85" s="425">
        <f>SUM(R85:R85)</f>
        <v>0</v>
      </c>
      <c r="K85" s="425" t="e">
        <f>SUM(#REF!)</f>
        <v>#REF!</v>
      </c>
      <c r="L85" s="425" t="e">
        <f>SUM(#REF!)</f>
        <v>#REF!</v>
      </c>
      <c r="M85" s="462">
        <f t="shared" si="83"/>
        <v>0</v>
      </c>
      <c r="N85" s="148"/>
      <c r="O85" s="160">
        <f t="shared" si="10"/>
        <v>0</v>
      </c>
      <c r="P85" s="75"/>
      <c r="Q85" s="13"/>
      <c r="R85" s="13"/>
      <c r="S85" s="190"/>
    </row>
    <row r="86" spans="1:19" s="41" customFormat="1" hidden="1" x14ac:dyDescent="0.25">
      <c r="A86" s="125" t="s">
        <v>203</v>
      </c>
      <c r="B86" s="52" t="s">
        <v>649</v>
      </c>
      <c r="C86" s="702" t="s">
        <v>204</v>
      </c>
      <c r="D86" s="703"/>
      <c r="E86" s="703"/>
      <c r="F86" s="320">
        <f>SUM(R86:R86)</f>
        <v>0</v>
      </c>
      <c r="G86" s="510">
        <f>SUM(R86:R86)</f>
        <v>0</v>
      </c>
      <c r="H86" s="510">
        <f>SUM(R86:R86)</f>
        <v>0</v>
      </c>
      <c r="I86" s="320">
        <f>SUM(R86:R86)</f>
        <v>0</v>
      </c>
      <c r="J86" s="425">
        <f>SUM(R86:R86)</f>
        <v>0</v>
      </c>
      <c r="K86" s="425" t="e">
        <f>SUM(#REF!)</f>
        <v>#REF!</v>
      </c>
      <c r="L86" s="425" t="e">
        <f>SUM(#REF!)</f>
        <v>#REF!</v>
      </c>
      <c r="M86" s="462">
        <f t="shared" si="83"/>
        <v>0</v>
      </c>
      <c r="N86" s="148"/>
      <c r="O86" s="160">
        <f t="shared" si="10"/>
        <v>0</v>
      </c>
      <c r="P86" s="75"/>
      <c r="Q86" s="13"/>
      <c r="R86" s="13"/>
      <c r="S86" s="190"/>
    </row>
    <row r="87" spans="1:19" s="41" customFormat="1" x14ac:dyDescent="0.25">
      <c r="A87" s="125" t="s">
        <v>205</v>
      </c>
      <c r="B87" s="176" t="s">
        <v>650</v>
      </c>
      <c r="C87" s="782" t="s">
        <v>206</v>
      </c>
      <c r="D87" s="783"/>
      <c r="E87" s="783"/>
      <c r="F87" s="321">
        <f t="shared" ref="F87:K87" si="106">SUM(F88:F90)</f>
        <v>50000</v>
      </c>
      <c r="G87" s="511">
        <f t="shared" ref="G87:J87" si="107">SUM(G88:G90)</f>
        <v>50000</v>
      </c>
      <c r="H87" s="511">
        <f t="shared" si="107"/>
        <v>25000</v>
      </c>
      <c r="I87" s="321">
        <f t="shared" si="107"/>
        <v>25000</v>
      </c>
      <c r="J87" s="426">
        <f t="shared" si="107"/>
        <v>3000</v>
      </c>
      <c r="K87" s="426">
        <f t="shared" si="106"/>
        <v>3000</v>
      </c>
      <c r="L87" s="426">
        <f t="shared" ref="L87" si="108">SUM(L88:L90)</f>
        <v>3000</v>
      </c>
      <c r="M87" s="463">
        <f t="shared" si="83"/>
        <v>0</v>
      </c>
      <c r="N87" s="177">
        <f t="shared" ref="N87" si="109">SUM(N88:N90)</f>
        <v>0</v>
      </c>
      <c r="O87" s="191">
        <f t="shared" si="10"/>
        <v>0</v>
      </c>
      <c r="P87" s="192">
        <f t="shared" ref="P87:R87" si="110">SUM(P88:P90)</f>
        <v>0</v>
      </c>
      <c r="Q87" s="193">
        <f t="shared" si="110"/>
        <v>0</v>
      </c>
      <c r="R87" s="193">
        <f t="shared" si="110"/>
        <v>0</v>
      </c>
      <c r="S87" s="190"/>
    </row>
    <row r="88" spans="1:19" x14ac:dyDescent="0.25">
      <c r="B88" s="54"/>
      <c r="C88" s="220"/>
      <c r="D88" s="281" t="s">
        <v>1033</v>
      </c>
      <c r="E88" s="281"/>
      <c r="F88" s="326">
        <v>20000</v>
      </c>
      <c r="G88" s="516">
        <v>20000</v>
      </c>
      <c r="H88" s="516">
        <v>10000</v>
      </c>
      <c r="I88" s="326">
        <v>10000</v>
      </c>
      <c r="J88" s="431">
        <v>1000</v>
      </c>
      <c r="K88" s="431">
        <v>1000</v>
      </c>
      <c r="L88" s="431">
        <v>1000</v>
      </c>
      <c r="M88" s="468">
        <f t="shared" si="83"/>
        <v>0</v>
      </c>
      <c r="N88" s="141"/>
      <c r="O88" s="159">
        <f t="shared" ref="O88:O90" si="111">SUM(M88:N88)</f>
        <v>0</v>
      </c>
      <c r="P88" s="73">
        <v>0</v>
      </c>
      <c r="Q88" s="1"/>
      <c r="R88" s="1"/>
      <c r="S88" s="190"/>
    </row>
    <row r="89" spans="1:19" x14ac:dyDescent="0.25">
      <c r="B89" s="54"/>
      <c r="C89" s="220"/>
      <c r="D89" s="281" t="s">
        <v>1034</v>
      </c>
      <c r="E89" s="281"/>
      <c r="F89" s="326">
        <v>20000</v>
      </c>
      <c r="G89" s="516">
        <v>20000</v>
      </c>
      <c r="H89" s="516">
        <v>10000</v>
      </c>
      <c r="I89" s="326">
        <v>10000</v>
      </c>
      <c r="J89" s="431">
        <v>1000</v>
      </c>
      <c r="K89" s="431">
        <v>1000</v>
      </c>
      <c r="L89" s="431">
        <v>1000</v>
      </c>
      <c r="M89" s="468">
        <f t="shared" si="83"/>
        <v>0</v>
      </c>
      <c r="N89" s="141"/>
      <c r="O89" s="159">
        <f t="shared" si="111"/>
        <v>0</v>
      </c>
      <c r="P89" s="73"/>
      <c r="Q89" s="1">
        <v>0</v>
      </c>
      <c r="R89" s="1"/>
      <c r="S89" s="190"/>
    </row>
    <row r="90" spans="1:19" ht="15.75" thickBot="1" x14ac:dyDescent="0.3">
      <c r="B90" s="269"/>
      <c r="C90" s="270"/>
      <c r="D90" s="271" t="s">
        <v>1035</v>
      </c>
      <c r="E90" s="271"/>
      <c r="F90" s="378">
        <v>10000</v>
      </c>
      <c r="G90" s="555">
        <v>10000</v>
      </c>
      <c r="H90" s="555">
        <v>5000</v>
      </c>
      <c r="I90" s="378">
        <v>5000</v>
      </c>
      <c r="J90" s="501">
        <v>1000</v>
      </c>
      <c r="K90" s="501">
        <v>1000</v>
      </c>
      <c r="L90" s="501">
        <v>1000</v>
      </c>
      <c r="M90" s="485">
        <f t="shared" si="83"/>
        <v>0</v>
      </c>
      <c r="N90" s="272"/>
      <c r="O90" s="273">
        <f t="shared" si="111"/>
        <v>0</v>
      </c>
      <c r="P90" s="274"/>
      <c r="Q90" s="275"/>
      <c r="R90" s="275">
        <v>0</v>
      </c>
      <c r="S90" s="190"/>
    </row>
    <row r="91" spans="1:19" ht="15.75" thickBot="1" x14ac:dyDescent="0.3">
      <c r="B91" s="82" t="s">
        <v>207</v>
      </c>
      <c r="C91" s="708" t="s">
        <v>208</v>
      </c>
      <c r="D91" s="709"/>
      <c r="E91" s="709"/>
      <c r="F91" s="322">
        <f t="shared" ref="F91:K91" si="112">F92+F93+F94+F95+F96+F97+F98+F102</f>
        <v>0</v>
      </c>
      <c r="G91" s="512">
        <f t="shared" si="112"/>
        <v>0</v>
      </c>
      <c r="H91" s="512">
        <f t="shared" si="112"/>
        <v>0</v>
      </c>
      <c r="I91" s="322">
        <f t="shared" si="112"/>
        <v>0</v>
      </c>
      <c r="J91" s="427">
        <f t="shared" ref="J91" si="113">J92+J93+J94+J95+J96+J97+J98+J102</f>
        <v>0</v>
      </c>
      <c r="K91" s="427" t="e">
        <f t="shared" si="112"/>
        <v>#REF!</v>
      </c>
      <c r="L91" s="427" t="e">
        <f t="shared" ref="L91" si="114">L92+L93+L94+L95+L96+L97+L98+L102</f>
        <v>#REF!</v>
      </c>
      <c r="M91" s="464">
        <f t="shared" si="83"/>
        <v>0</v>
      </c>
      <c r="N91" s="144">
        <f t="shared" ref="N91" si="115">N92+N93+N94+N95+N96+N97+N98+N102</f>
        <v>0</v>
      </c>
      <c r="O91" s="156">
        <f t="shared" si="10"/>
        <v>0</v>
      </c>
      <c r="P91" s="84">
        <f t="shared" ref="P91:R91" si="116">P92+P93+P94+P95+P96+P97+P98+P102</f>
        <v>0</v>
      </c>
      <c r="Q91" s="85">
        <f t="shared" si="116"/>
        <v>0</v>
      </c>
      <c r="R91" s="85">
        <f t="shared" si="116"/>
        <v>0</v>
      </c>
      <c r="S91" s="190"/>
    </row>
    <row r="92" spans="1:19" s="18" customFormat="1" ht="15.75" hidden="1" thickBot="1" x14ac:dyDescent="0.3">
      <c r="A92" s="125" t="s">
        <v>863</v>
      </c>
      <c r="B92" s="114" t="s">
        <v>864</v>
      </c>
      <c r="C92" s="710" t="s">
        <v>865</v>
      </c>
      <c r="D92" s="711"/>
      <c r="E92" s="711"/>
      <c r="F92" s="317">
        <f t="shared" ref="F92:F97" si="117">SUM(R92:R92)</f>
        <v>0</v>
      </c>
      <c r="G92" s="507">
        <f t="shared" ref="G92:G97" si="118">SUM(R92:R92)</f>
        <v>0</v>
      </c>
      <c r="H92" s="507">
        <f t="shared" ref="H92:H97" si="119">SUM(R92:R92)</f>
        <v>0</v>
      </c>
      <c r="I92" s="317">
        <f t="shared" ref="I92:I97" si="120">SUM(R92:R92)</f>
        <v>0</v>
      </c>
      <c r="J92" s="422">
        <f t="shared" ref="J92:J97" si="121">SUM(R92:R92)</f>
        <v>0</v>
      </c>
      <c r="K92" s="422" t="e">
        <f>SUM(#REF!)</f>
        <v>#REF!</v>
      </c>
      <c r="L92" s="422" t="e">
        <f>SUM(#REF!)</f>
        <v>#REF!</v>
      </c>
      <c r="M92" s="459">
        <f t="shared" si="83"/>
        <v>0</v>
      </c>
      <c r="N92" s="140"/>
      <c r="O92" s="158">
        <f t="shared" si="10"/>
        <v>0</v>
      </c>
      <c r="P92" s="92"/>
      <c r="Q92" s="93"/>
      <c r="R92" s="93"/>
      <c r="S92" s="190"/>
    </row>
    <row r="93" spans="1:19" s="18" customFormat="1" ht="15.75" hidden="1" thickBot="1" x14ac:dyDescent="0.3">
      <c r="A93" s="125" t="s">
        <v>209</v>
      </c>
      <c r="B93" s="114" t="s">
        <v>651</v>
      </c>
      <c r="C93" s="710" t="s">
        <v>210</v>
      </c>
      <c r="D93" s="711"/>
      <c r="E93" s="711"/>
      <c r="F93" s="317">
        <f t="shared" si="117"/>
        <v>0</v>
      </c>
      <c r="G93" s="507">
        <f t="shared" si="118"/>
        <v>0</v>
      </c>
      <c r="H93" s="507">
        <f t="shared" si="119"/>
        <v>0</v>
      </c>
      <c r="I93" s="317">
        <f t="shared" si="120"/>
        <v>0</v>
      </c>
      <c r="J93" s="422">
        <f t="shared" si="121"/>
        <v>0</v>
      </c>
      <c r="K93" s="422" t="e">
        <f>SUM(#REF!)</f>
        <v>#REF!</v>
      </c>
      <c r="L93" s="422" t="e">
        <f>SUM(#REF!)</f>
        <v>#REF!</v>
      </c>
      <c r="M93" s="459">
        <f t="shared" si="83"/>
        <v>0</v>
      </c>
      <c r="N93" s="140"/>
      <c r="O93" s="158">
        <f t="shared" si="10"/>
        <v>0</v>
      </c>
      <c r="P93" s="92"/>
      <c r="Q93" s="93"/>
      <c r="R93" s="93"/>
      <c r="S93" s="190"/>
    </row>
    <row r="94" spans="1:19" s="18" customFormat="1" ht="15.75" hidden="1" thickBot="1" x14ac:dyDescent="0.3">
      <c r="A94" s="125" t="s">
        <v>211</v>
      </c>
      <c r="B94" s="90" t="s">
        <v>652</v>
      </c>
      <c r="C94" s="712" t="s">
        <v>352</v>
      </c>
      <c r="D94" s="713"/>
      <c r="E94" s="713"/>
      <c r="F94" s="319">
        <f t="shared" si="117"/>
        <v>0</v>
      </c>
      <c r="G94" s="509">
        <f t="shared" si="118"/>
        <v>0</v>
      </c>
      <c r="H94" s="509">
        <f t="shared" si="119"/>
        <v>0</v>
      </c>
      <c r="I94" s="319">
        <f t="shared" si="120"/>
        <v>0</v>
      </c>
      <c r="J94" s="424">
        <f t="shared" si="121"/>
        <v>0</v>
      </c>
      <c r="K94" s="424" t="e">
        <f>SUM(#REF!)</f>
        <v>#REF!</v>
      </c>
      <c r="L94" s="424" t="e">
        <f>SUM(#REF!)</f>
        <v>#REF!</v>
      </c>
      <c r="M94" s="461">
        <f t="shared" si="83"/>
        <v>0</v>
      </c>
      <c r="N94" s="142"/>
      <c r="O94" s="158">
        <f t="shared" si="10"/>
        <v>0</v>
      </c>
      <c r="P94" s="92"/>
      <c r="Q94" s="93"/>
      <c r="R94" s="93"/>
      <c r="S94" s="190"/>
    </row>
    <row r="95" spans="1:19" s="18" customFormat="1" ht="15.75" hidden="1" thickBot="1" x14ac:dyDescent="0.3">
      <c r="A95" s="125" t="s">
        <v>212</v>
      </c>
      <c r="B95" s="114" t="s">
        <v>653</v>
      </c>
      <c r="C95" s="712" t="s">
        <v>866</v>
      </c>
      <c r="D95" s="713"/>
      <c r="E95" s="713"/>
      <c r="F95" s="319">
        <f t="shared" si="117"/>
        <v>0</v>
      </c>
      <c r="G95" s="509">
        <f t="shared" si="118"/>
        <v>0</v>
      </c>
      <c r="H95" s="509">
        <f t="shared" si="119"/>
        <v>0</v>
      </c>
      <c r="I95" s="319">
        <f t="shared" si="120"/>
        <v>0</v>
      </c>
      <c r="J95" s="424">
        <f t="shared" si="121"/>
        <v>0</v>
      </c>
      <c r="K95" s="424" t="e">
        <f>SUM(#REF!)</f>
        <v>#REF!</v>
      </c>
      <c r="L95" s="424" t="e">
        <f>SUM(#REF!)</f>
        <v>#REF!</v>
      </c>
      <c r="M95" s="461">
        <f t="shared" si="83"/>
        <v>0</v>
      </c>
      <c r="N95" s="142"/>
      <c r="O95" s="158">
        <f t="shared" si="10"/>
        <v>0</v>
      </c>
      <c r="P95" s="92"/>
      <c r="Q95" s="93"/>
      <c r="R95" s="93"/>
      <c r="S95" s="190"/>
    </row>
    <row r="96" spans="1:19" s="18" customFormat="1" ht="15.75" hidden="1" thickBot="1" x14ac:dyDescent="0.3">
      <c r="A96" s="125" t="s">
        <v>213</v>
      </c>
      <c r="B96" s="90" t="s">
        <v>654</v>
      </c>
      <c r="C96" s="712" t="s">
        <v>867</v>
      </c>
      <c r="D96" s="713"/>
      <c r="E96" s="713"/>
      <c r="F96" s="319">
        <f t="shared" si="117"/>
        <v>0</v>
      </c>
      <c r="G96" s="509">
        <f t="shared" si="118"/>
        <v>0</v>
      </c>
      <c r="H96" s="509">
        <f t="shared" si="119"/>
        <v>0</v>
      </c>
      <c r="I96" s="319">
        <f t="shared" si="120"/>
        <v>0</v>
      </c>
      <c r="J96" s="424">
        <f t="shared" si="121"/>
        <v>0</v>
      </c>
      <c r="K96" s="424" t="e">
        <f>SUM(#REF!)</f>
        <v>#REF!</v>
      </c>
      <c r="L96" s="424" t="e">
        <f>SUM(#REF!)</f>
        <v>#REF!</v>
      </c>
      <c r="M96" s="461">
        <f t="shared" si="83"/>
        <v>0</v>
      </c>
      <c r="N96" s="142"/>
      <c r="O96" s="158">
        <f t="shared" si="10"/>
        <v>0</v>
      </c>
      <c r="P96" s="92"/>
      <c r="Q96" s="93"/>
      <c r="R96" s="93"/>
      <c r="S96" s="190"/>
    </row>
    <row r="97" spans="1:19" s="18" customFormat="1" ht="15.75" hidden="1" thickBot="1" x14ac:dyDescent="0.3">
      <c r="A97" s="125" t="s">
        <v>214</v>
      </c>
      <c r="B97" s="114" t="s">
        <v>655</v>
      </c>
      <c r="C97" s="712" t="s">
        <v>215</v>
      </c>
      <c r="D97" s="713"/>
      <c r="E97" s="713"/>
      <c r="F97" s="319">
        <f t="shared" si="117"/>
        <v>0</v>
      </c>
      <c r="G97" s="509">
        <f t="shared" si="118"/>
        <v>0</v>
      </c>
      <c r="H97" s="509">
        <f t="shared" si="119"/>
        <v>0</v>
      </c>
      <c r="I97" s="319">
        <f t="shared" si="120"/>
        <v>0</v>
      </c>
      <c r="J97" s="424">
        <f t="shared" si="121"/>
        <v>0</v>
      </c>
      <c r="K97" s="424" t="e">
        <f>SUM(#REF!)</f>
        <v>#REF!</v>
      </c>
      <c r="L97" s="424" t="e">
        <f>SUM(#REF!)</f>
        <v>#REF!</v>
      </c>
      <c r="M97" s="461">
        <f t="shared" si="83"/>
        <v>0</v>
      </c>
      <c r="N97" s="142"/>
      <c r="O97" s="158">
        <f t="shared" si="10"/>
        <v>0</v>
      </c>
      <c r="P97" s="92"/>
      <c r="Q97" s="93"/>
      <c r="R97" s="93"/>
      <c r="S97" s="190"/>
    </row>
    <row r="98" spans="1:19" s="18" customFormat="1" ht="15.75" hidden="1" thickBot="1" x14ac:dyDescent="0.3">
      <c r="A98" s="125" t="s">
        <v>216</v>
      </c>
      <c r="B98" s="90" t="s">
        <v>656</v>
      </c>
      <c r="C98" s="712" t="s">
        <v>217</v>
      </c>
      <c r="D98" s="713"/>
      <c r="E98" s="713"/>
      <c r="F98" s="319">
        <f t="shared" ref="F98:K98" si="122">F99+F100+F101</f>
        <v>0</v>
      </c>
      <c r="G98" s="509">
        <f t="shared" si="122"/>
        <v>0</v>
      </c>
      <c r="H98" s="509">
        <f t="shared" si="122"/>
        <v>0</v>
      </c>
      <c r="I98" s="319">
        <f t="shared" si="122"/>
        <v>0</v>
      </c>
      <c r="J98" s="424">
        <f t="shared" ref="J98" si="123">J99+J100+J101</f>
        <v>0</v>
      </c>
      <c r="K98" s="424" t="e">
        <f t="shared" si="122"/>
        <v>#REF!</v>
      </c>
      <c r="L98" s="424" t="e">
        <f t="shared" ref="L98" si="124">L99+L100+L101</f>
        <v>#REF!</v>
      </c>
      <c r="M98" s="461">
        <f t="shared" si="83"/>
        <v>0</v>
      </c>
      <c r="N98" s="142">
        <f t="shared" ref="N98" si="125">N99+N100+N101</f>
        <v>0</v>
      </c>
      <c r="O98" s="158">
        <f t="shared" si="10"/>
        <v>0</v>
      </c>
      <c r="P98" s="92">
        <f t="shared" ref="P98:R98" si="126">P99+P100+P101</f>
        <v>0</v>
      </c>
      <c r="Q98" s="93">
        <f t="shared" si="126"/>
        <v>0</v>
      </c>
      <c r="R98" s="93">
        <f t="shared" si="126"/>
        <v>0</v>
      </c>
      <c r="S98" s="190"/>
    </row>
    <row r="99" spans="1:19" ht="15.75" hidden="1" thickBot="1" x14ac:dyDescent="0.3">
      <c r="B99" s="54"/>
      <c r="C99" s="2"/>
      <c r="D99" s="705" t="s">
        <v>343</v>
      </c>
      <c r="E99" s="705"/>
      <c r="F99" s="326">
        <f>SUM(R99:R99)</f>
        <v>0</v>
      </c>
      <c r="G99" s="516">
        <f>SUM(R99:R99)</f>
        <v>0</v>
      </c>
      <c r="H99" s="516">
        <f>SUM(R99:R99)</f>
        <v>0</v>
      </c>
      <c r="I99" s="326">
        <f>SUM(R99:R99)</f>
        <v>0</v>
      </c>
      <c r="J99" s="431">
        <f>SUM(R99:R99)</f>
        <v>0</v>
      </c>
      <c r="K99" s="431" t="e">
        <f>SUM(#REF!)</f>
        <v>#REF!</v>
      </c>
      <c r="L99" s="431" t="e">
        <f>SUM(#REF!)</f>
        <v>#REF!</v>
      </c>
      <c r="M99" s="468">
        <f t="shared" si="83"/>
        <v>0</v>
      </c>
      <c r="N99" s="141"/>
      <c r="O99" s="159">
        <f t="shared" si="10"/>
        <v>0</v>
      </c>
      <c r="P99" s="73"/>
      <c r="Q99" s="1"/>
      <c r="R99" s="1"/>
      <c r="S99" s="190"/>
    </row>
    <row r="100" spans="1:19" ht="15.75" hidden="1" thickBot="1" x14ac:dyDescent="0.3">
      <c r="B100" s="54"/>
      <c r="C100" s="2"/>
      <c r="D100" s="705" t="s">
        <v>344</v>
      </c>
      <c r="E100" s="705"/>
      <c r="F100" s="326">
        <f>SUM(R100:R100)</f>
        <v>0</v>
      </c>
      <c r="G100" s="516">
        <f>SUM(R100:R100)</f>
        <v>0</v>
      </c>
      <c r="H100" s="516">
        <f>SUM(R100:R100)</f>
        <v>0</v>
      </c>
      <c r="I100" s="326">
        <f>SUM(R100:R100)</f>
        <v>0</v>
      </c>
      <c r="J100" s="431">
        <f>SUM(R100:R100)</f>
        <v>0</v>
      </c>
      <c r="K100" s="431" t="e">
        <f>SUM(#REF!)</f>
        <v>#REF!</v>
      </c>
      <c r="L100" s="431" t="e">
        <f>SUM(#REF!)</f>
        <v>#REF!</v>
      </c>
      <c r="M100" s="468">
        <f t="shared" si="83"/>
        <v>0</v>
      </c>
      <c r="N100" s="141"/>
      <c r="O100" s="159">
        <f t="shared" si="10"/>
        <v>0</v>
      </c>
      <c r="P100" s="73"/>
      <c r="Q100" s="1"/>
      <c r="R100" s="1"/>
      <c r="S100" s="190"/>
    </row>
    <row r="101" spans="1:19" ht="15.75" hidden="1" thickBot="1" x14ac:dyDescent="0.3">
      <c r="B101" s="54"/>
      <c r="C101" s="2"/>
      <c r="D101" s="705" t="s">
        <v>345</v>
      </c>
      <c r="E101" s="705"/>
      <c r="F101" s="326">
        <f>SUM(R101:R101)</f>
        <v>0</v>
      </c>
      <c r="G101" s="516">
        <f>SUM(R101:R101)</f>
        <v>0</v>
      </c>
      <c r="H101" s="516">
        <f>SUM(R101:R101)</f>
        <v>0</v>
      </c>
      <c r="I101" s="326">
        <f>SUM(R101:R101)</f>
        <v>0</v>
      </c>
      <c r="J101" s="431">
        <f>SUM(R101:R101)</f>
        <v>0</v>
      </c>
      <c r="K101" s="431" t="e">
        <f>SUM(#REF!)</f>
        <v>#REF!</v>
      </c>
      <c r="L101" s="431" t="e">
        <f>SUM(#REF!)</f>
        <v>#REF!</v>
      </c>
      <c r="M101" s="468">
        <f t="shared" si="83"/>
        <v>0</v>
      </c>
      <c r="N101" s="141"/>
      <c r="O101" s="159">
        <f t="shared" si="10"/>
        <v>0</v>
      </c>
      <c r="P101" s="73"/>
      <c r="Q101" s="1"/>
      <c r="R101" s="1"/>
      <c r="S101" s="190"/>
    </row>
    <row r="102" spans="1:19" s="18" customFormat="1" ht="15.75" hidden="1" thickBot="1" x14ac:dyDescent="0.3">
      <c r="A102" s="125" t="s">
        <v>218</v>
      </c>
      <c r="B102" s="90" t="s">
        <v>657</v>
      </c>
      <c r="C102" s="712" t="s">
        <v>219</v>
      </c>
      <c r="D102" s="713"/>
      <c r="E102" s="713"/>
      <c r="F102" s="319">
        <f t="shared" ref="F102:K102" si="127">F103+F104+F105+F106</f>
        <v>0</v>
      </c>
      <c r="G102" s="509">
        <f t="shared" si="127"/>
        <v>0</v>
      </c>
      <c r="H102" s="509">
        <f t="shared" si="127"/>
        <v>0</v>
      </c>
      <c r="I102" s="319">
        <f t="shared" si="127"/>
        <v>0</v>
      </c>
      <c r="J102" s="424">
        <f t="shared" ref="J102" si="128">J103+J104+J105+J106</f>
        <v>0</v>
      </c>
      <c r="K102" s="424" t="e">
        <f t="shared" si="127"/>
        <v>#REF!</v>
      </c>
      <c r="L102" s="424" t="e">
        <f t="shared" ref="L102" si="129">L103+L104+L105+L106</f>
        <v>#REF!</v>
      </c>
      <c r="M102" s="461">
        <f t="shared" si="83"/>
        <v>0</v>
      </c>
      <c r="N102" s="142">
        <f t="shared" ref="N102" si="130">N103+N104+N105+N106</f>
        <v>0</v>
      </c>
      <c r="O102" s="158">
        <f t="shared" ref="O102:O165" si="131">SUM(M102:N102)</f>
        <v>0</v>
      </c>
      <c r="P102" s="92">
        <f t="shared" ref="P102:R102" si="132">P103+P104+P105+P106</f>
        <v>0</v>
      </c>
      <c r="Q102" s="93">
        <f t="shared" si="132"/>
        <v>0</v>
      </c>
      <c r="R102" s="93">
        <f t="shared" si="132"/>
        <v>0</v>
      </c>
      <c r="S102" s="190"/>
    </row>
    <row r="103" spans="1:19" ht="15.75" hidden="1" thickBot="1" x14ac:dyDescent="0.3">
      <c r="B103" s="54"/>
      <c r="C103" s="2"/>
      <c r="D103" s="705" t="s">
        <v>835</v>
      </c>
      <c r="E103" s="705"/>
      <c r="F103" s="326">
        <f>SUM(R103:R103)</f>
        <v>0</v>
      </c>
      <c r="G103" s="516">
        <f>SUM(R103:R103)</f>
        <v>0</v>
      </c>
      <c r="H103" s="516">
        <f>SUM(R103:R103)</f>
        <v>0</v>
      </c>
      <c r="I103" s="326">
        <f>SUM(R103:R103)</f>
        <v>0</v>
      </c>
      <c r="J103" s="431">
        <f>SUM(R103:R103)</f>
        <v>0</v>
      </c>
      <c r="K103" s="431" t="e">
        <f>SUM(#REF!)</f>
        <v>#REF!</v>
      </c>
      <c r="L103" s="431" t="e">
        <f>SUM(#REF!)</f>
        <v>#REF!</v>
      </c>
      <c r="M103" s="468">
        <f t="shared" si="83"/>
        <v>0</v>
      </c>
      <c r="N103" s="141"/>
      <c r="O103" s="159">
        <f t="shared" si="131"/>
        <v>0</v>
      </c>
      <c r="P103" s="73"/>
      <c r="Q103" s="1"/>
      <c r="R103" s="1"/>
      <c r="S103" s="190"/>
    </row>
    <row r="104" spans="1:19" ht="15.75" hidden="1" thickBot="1" x14ac:dyDescent="0.3">
      <c r="B104" s="54"/>
      <c r="C104" s="2"/>
      <c r="D104" s="705" t="s">
        <v>346</v>
      </c>
      <c r="E104" s="705"/>
      <c r="F104" s="326">
        <f>SUM(R104:R104)</f>
        <v>0</v>
      </c>
      <c r="G104" s="516">
        <f>SUM(R104:R104)</f>
        <v>0</v>
      </c>
      <c r="H104" s="516">
        <f>SUM(R104:R104)</f>
        <v>0</v>
      </c>
      <c r="I104" s="326">
        <f>SUM(R104:R104)</f>
        <v>0</v>
      </c>
      <c r="J104" s="431">
        <f>SUM(R104:R104)</f>
        <v>0</v>
      </c>
      <c r="K104" s="431" t="e">
        <f>SUM(#REF!)</f>
        <v>#REF!</v>
      </c>
      <c r="L104" s="431" t="e">
        <f>SUM(#REF!)</f>
        <v>#REF!</v>
      </c>
      <c r="M104" s="468">
        <f t="shared" si="83"/>
        <v>0</v>
      </c>
      <c r="N104" s="141"/>
      <c r="O104" s="159">
        <f t="shared" si="131"/>
        <v>0</v>
      </c>
      <c r="P104" s="73"/>
      <c r="Q104" s="1"/>
      <c r="R104" s="1"/>
      <c r="S104" s="190"/>
    </row>
    <row r="105" spans="1:19" ht="15.75" hidden="1" thickBot="1" x14ac:dyDescent="0.3">
      <c r="B105" s="54"/>
      <c r="C105" s="2"/>
      <c r="D105" s="705" t="s">
        <v>836</v>
      </c>
      <c r="E105" s="705"/>
      <c r="F105" s="326">
        <f>SUM(R105:R105)</f>
        <v>0</v>
      </c>
      <c r="G105" s="516">
        <f>SUM(R105:R105)</f>
        <v>0</v>
      </c>
      <c r="H105" s="516">
        <f>SUM(R105:R105)</f>
        <v>0</v>
      </c>
      <c r="I105" s="326">
        <f>SUM(R105:R105)</f>
        <v>0</v>
      </c>
      <c r="J105" s="431">
        <f>SUM(R105:R105)</f>
        <v>0</v>
      </c>
      <c r="K105" s="431" t="e">
        <f>SUM(#REF!)</f>
        <v>#REF!</v>
      </c>
      <c r="L105" s="431" t="e">
        <f>SUM(#REF!)</f>
        <v>#REF!</v>
      </c>
      <c r="M105" s="468">
        <f t="shared" si="83"/>
        <v>0</v>
      </c>
      <c r="N105" s="141"/>
      <c r="O105" s="159">
        <f t="shared" si="131"/>
        <v>0</v>
      </c>
      <c r="P105" s="73"/>
      <c r="Q105" s="1"/>
      <c r="R105" s="1"/>
      <c r="S105" s="190"/>
    </row>
    <row r="106" spans="1:19" ht="15.75" hidden="1" thickBot="1" x14ac:dyDescent="0.3">
      <c r="B106" s="54"/>
      <c r="C106" s="2"/>
      <c r="D106" s="705" t="s">
        <v>834</v>
      </c>
      <c r="E106" s="705"/>
      <c r="F106" s="326">
        <f>SUM(R106:R106)</f>
        <v>0</v>
      </c>
      <c r="G106" s="516">
        <f>SUM(R106:R106)</f>
        <v>0</v>
      </c>
      <c r="H106" s="516">
        <f>SUM(R106:R106)</f>
        <v>0</v>
      </c>
      <c r="I106" s="326">
        <f>SUM(R106:R106)</f>
        <v>0</v>
      </c>
      <c r="J106" s="431">
        <f>SUM(R106:R106)</f>
        <v>0</v>
      </c>
      <c r="K106" s="431" t="e">
        <f>SUM(#REF!)</f>
        <v>#REF!</v>
      </c>
      <c r="L106" s="431" t="e">
        <f>SUM(#REF!)</f>
        <v>#REF!</v>
      </c>
      <c r="M106" s="468">
        <f t="shared" si="83"/>
        <v>0</v>
      </c>
      <c r="N106" s="141"/>
      <c r="O106" s="159">
        <f t="shared" si="131"/>
        <v>0</v>
      </c>
      <c r="P106" s="73"/>
      <c r="Q106" s="1"/>
      <c r="R106" s="1"/>
      <c r="S106" s="190"/>
    </row>
    <row r="107" spans="1:19" ht="15.75" thickBot="1" x14ac:dyDescent="0.3">
      <c r="B107" s="98" t="s">
        <v>220</v>
      </c>
      <c r="C107" s="708" t="s">
        <v>221</v>
      </c>
      <c r="D107" s="709"/>
      <c r="E107" s="709"/>
      <c r="F107" s="322">
        <f t="shared" ref="F107:K107" si="133">F108+F111+F115+F116+F127+F138+F149+F152+F164+F165+F166+F167+F178</f>
        <v>0</v>
      </c>
      <c r="G107" s="512">
        <f t="shared" si="133"/>
        <v>0</v>
      </c>
      <c r="H107" s="512">
        <f t="shared" si="133"/>
        <v>0</v>
      </c>
      <c r="I107" s="322">
        <f t="shared" si="133"/>
        <v>0</v>
      </c>
      <c r="J107" s="427">
        <f t="shared" ref="J107" si="134">J108+J111+J115+J116+J127+J138+J149+J152+J164+J165+J166+J167+J178</f>
        <v>0</v>
      </c>
      <c r="K107" s="427" t="e">
        <f t="shared" si="133"/>
        <v>#REF!</v>
      </c>
      <c r="L107" s="427" t="e">
        <f t="shared" ref="L107" si="135">L108+L111+L115+L116+L127+L138+L149+L152+L164+L165+L166+L167+L178</f>
        <v>#REF!</v>
      </c>
      <c r="M107" s="464">
        <f t="shared" si="83"/>
        <v>0</v>
      </c>
      <c r="N107" s="144">
        <f t="shared" ref="N107" si="136">N108+N111+N115+N116+N127+N138+N149+N152+N164+N165+N166+N167+N178</f>
        <v>0</v>
      </c>
      <c r="O107" s="156">
        <f t="shared" si="131"/>
        <v>0</v>
      </c>
      <c r="P107" s="84">
        <f t="shared" ref="P107:R107" si="137">P108+P111+P115+P116+P127+P138+P149+P152+P164+P165+P166+P167+P178</f>
        <v>0</v>
      </c>
      <c r="Q107" s="85">
        <f t="shared" si="137"/>
        <v>0</v>
      </c>
      <c r="R107" s="85">
        <f t="shared" si="137"/>
        <v>0</v>
      </c>
      <c r="S107" s="190"/>
    </row>
    <row r="108" spans="1:19" s="41" customFormat="1" ht="15.75" hidden="1" thickBot="1" x14ac:dyDescent="0.3">
      <c r="A108" s="125" t="s">
        <v>222</v>
      </c>
      <c r="B108" s="123" t="s">
        <v>658</v>
      </c>
      <c r="C108" s="736" t="s">
        <v>223</v>
      </c>
      <c r="D108" s="737"/>
      <c r="E108" s="737"/>
      <c r="F108" s="327">
        <f t="shared" ref="F108:K108" si="138">F109+F110</f>
        <v>0</v>
      </c>
      <c r="G108" s="517">
        <f t="shared" si="138"/>
        <v>0</v>
      </c>
      <c r="H108" s="517">
        <f t="shared" si="138"/>
        <v>0</v>
      </c>
      <c r="I108" s="327">
        <f t="shared" si="138"/>
        <v>0</v>
      </c>
      <c r="J108" s="432">
        <f t="shared" ref="J108" si="139">J109+J110</f>
        <v>0</v>
      </c>
      <c r="K108" s="432" t="e">
        <f t="shared" si="138"/>
        <v>#REF!</v>
      </c>
      <c r="L108" s="432" t="e">
        <f t="shared" ref="L108" si="140">L109+L110</f>
        <v>#REF!</v>
      </c>
      <c r="M108" s="469">
        <f t="shared" si="83"/>
        <v>0</v>
      </c>
      <c r="N108" s="149">
        <f t="shared" ref="N108" si="141">N109+N110</f>
        <v>0</v>
      </c>
      <c r="O108" s="161">
        <f t="shared" si="131"/>
        <v>0</v>
      </c>
      <c r="P108" s="163">
        <f t="shared" ref="P108:R108" si="142">P109+P110</f>
        <v>0</v>
      </c>
      <c r="Q108" s="131">
        <f t="shared" si="142"/>
        <v>0</v>
      </c>
      <c r="R108" s="131">
        <f t="shared" si="142"/>
        <v>0</v>
      </c>
      <c r="S108" s="190"/>
    </row>
    <row r="109" spans="1:19" ht="15.75" hidden="1" thickBot="1" x14ac:dyDescent="0.3">
      <c r="B109" s="54"/>
      <c r="C109" s="2"/>
      <c r="D109" s="705" t="s">
        <v>347</v>
      </c>
      <c r="E109" s="705"/>
      <c r="F109" s="326">
        <f>SUM(R109:R109)</f>
        <v>0</v>
      </c>
      <c r="G109" s="516">
        <f>SUM(R109:R109)</f>
        <v>0</v>
      </c>
      <c r="H109" s="516">
        <f>SUM(R109:R109)</f>
        <v>0</v>
      </c>
      <c r="I109" s="326">
        <f>SUM(R109:R109)</f>
        <v>0</v>
      </c>
      <c r="J109" s="431">
        <f>SUM(R109:R109)</f>
        <v>0</v>
      </c>
      <c r="K109" s="431" t="e">
        <f>SUM(#REF!)</f>
        <v>#REF!</v>
      </c>
      <c r="L109" s="431" t="e">
        <f>SUM(#REF!)</f>
        <v>#REF!</v>
      </c>
      <c r="M109" s="468">
        <f t="shared" si="83"/>
        <v>0</v>
      </c>
      <c r="N109" s="141"/>
      <c r="O109" s="159">
        <f t="shared" si="131"/>
        <v>0</v>
      </c>
      <c r="P109" s="73"/>
      <c r="Q109" s="1"/>
      <c r="R109" s="1"/>
      <c r="S109" s="190"/>
    </row>
    <row r="110" spans="1:19" ht="15.75" hidden="1" thickBot="1" x14ac:dyDescent="0.3">
      <c r="B110" s="54"/>
      <c r="C110" s="2"/>
      <c r="D110" s="705" t="s">
        <v>348</v>
      </c>
      <c r="E110" s="705"/>
      <c r="F110" s="326">
        <f>SUM(R110:R110)</f>
        <v>0</v>
      </c>
      <c r="G110" s="516">
        <f>SUM(R110:R110)</f>
        <v>0</v>
      </c>
      <c r="H110" s="516">
        <f>SUM(R110:R110)</f>
        <v>0</v>
      </c>
      <c r="I110" s="326">
        <f>SUM(R110:R110)</f>
        <v>0</v>
      </c>
      <c r="J110" s="431">
        <f>SUM(R110:R110)</f>
        <v>0</v>
      </c>
      <c r="K110" s="431" t="e">
        <f>SUM(#REF!)</f>
        <v>#REF!</v>
      </c>
      <c r="L110" s="431" t="e">
        <f>SUM(#REF!)</f>
        <v>#REF!</v>
      </c>
      <c r="M110" s="468">
        <f t="shared" si="83"/>
        <v>0</v>
      </c>
      <c r="N110" s="141"/>
      <c r="O110" s="159">
        <f t="shared" si="131"/>
        <v>0</v>
      </c>
      <c r="P110" s="73"/>
      <c r="Q110" s="1"/>
      <c r="R110" s="1"/>
      <c r="S110" s="190"/>
    </row>
    <row r="111" spans="1:19" ht="15.75" hidden="1" thickBot="1" x14ac:dyDescent="0.3">
      <c r="B111" s="123" t="s">
        <v>837</v>
      </c>
      <c r="C111" s="736" t="s">
        <v>838</v>
      </c>
      <c r="D111" s="737"/>
      <c r="E111" s="737"/>
      <c r="F111" s="327">
        <f t="shared" ref="F111:K111" si="143">F112+F113+F114</f>
        <v>0</v>
      </c>
      <c r="G111" s="517">
        <f t="shared" si="143"/>
        <v>0</v>
      </c>
      <c r="H111" s="517">
        <f t="shared" si="143"/>
        <v>0</v>
      </c>
      <c r="I111" s="327">
        <f t="shared" si="143"/>
        <v>0</v>
      </c>
      <c r="J111" s="432">
        <f t="shared" ref="J111" si="144">J112+J113+J114</f>
        <v>0</v>
      </c>
      <c r="K111" s="432" t="e">
        <f t="shared" si="143"/>
        <v>#REF!</v>
      </c>
      <c r="L111" s="432" t="e">
        <f t="shared" ref="L111" si="145">L112+L113+L114</f>
        <v>#REF!</v>
      </c>
      <c r="M111" s="469">
        <f t="shared" si="83"/>
        <v>0</v>
      </c>
      <c r="N111" s="149">
        <f t="shared" ref="N111" si="146">N112+N113+N114</f>
        <v>0</v>
      </c>
      <c r="O111" s="161">
        <f t="shared" si="131"/>
        <v>0</v>
      </c>
      <c r="P111" s="163">
        <f t="shared" ref="P111:R111" si="147">P112+P113+P114</f>
        <v>0</v>
      </c>
      <c r="Q111" s="131">
        <f t="shared" si="147"/>
        <v>0</v>
      </c>
      <c r="R111" s="131">
        <f t="shared" si="147"/>
        <v>0</v>
      </c>
      <c r="S111" s="190"/>
    </row>
    <row r="112" spans="1:19" s="189" customFormat="1" ht="15.75" hidden="1" thickBot="1" x14ac:dyDescent="0.3">
      <c r="A112" s="125" t="s">
        <v>868</v>
      </c>
      <c r="B112" s="169" t="s">
        <v>869</v>
      </c>
      <c r="C112" s="182"/>
      <c r="D112" s="216" t="s">
        <v>954</v>
      </c>
      <c r="E112" s="234"/>
      <c r="F112" s="318">
        <f>SUM(R112:R112)</f>
        <v>0</v>
      </c>
      <c r="G112" s="508">
        <f>SUM(R112:R112)</f>
        <v>0</v>
      </c>
      <c r="H112" s="508">
        <f>SUM(R112:R112)</f>
        <v>0</v>
      </c>
      <c r="I112" s="318">
        <f>SUM(R112:R112)</f>
        <v>0</v>
      </c>
      <c r="J112" s="423">
        <f>SUM(R112:R112)</f>
        <v>0</v>
      </c>
      <c r="K112" s="423" t="e">
        <f>SUM(#REF!)</f>
        <v>#REF!</v>
      </c>
      <c r="L112" s="423" t="e">
        <f>SUM(#REF!)</f>
        <v>#REF!</v>
      </c>
      <c r="M112" s="460">
        <f t="shared" si="83"/>
        <v>0</v>
      </c>
      <c r="N112" s="170"/>
      <c r="O112" s="171">
        <f t="shared" si="131"/>
        <v>0</v>
      </c>
      <c r="P112" s="179"/>
      <c r="Q112" s="173"/>
      <c r="R112" s="173"/>
      <c r="S112" s="190"/>
    </row>
    <row r="113" spans="1:19" s="189" customFormat="1" ht="15.75" hidden="1" thickBot="1" x14ac:dyDescent="0.3">
      <c r="A113" s="125" t="s">
        <v>224</v>
      </c>
      <c r="B113" s="169" t="s">
        <v>659</v>
      </c>
      <c r="C113" s="182"/>
      <c r="D113" s="216" t="s">
        <v>225</v>
      </c>
      <c r="E113" s="234"/>
      <c r="F113" s="318">
        <f>SUM(R113:R113)</f>
        <v>0</v>
      </c>
      <c r="G113" s="508">
        <f>SUM(R113:R113)</f>
        <v>0</v>
      </c>
      <c r="H113" s="508">
        <f>SUM(R113:R113)</f>
        <v>0</v>
      </c>
      <c r="I113" s="318">
        <f>SUM(R113:R113)</f>
        <v>0</v>
      </c>
      <c r="J113" s="423">
        <f>SUM(R113:R113)</f>
        <v>0</v>
      </c>
      <c r="K113" s="423" t="e">
        <f>SUM(#REF!)</f>
        <v>#REF!</v>
      </c>
      <c r="L113" s="423" t="e">
        <f>SUM(#REF!)</f>
        <v>#REF!</v>
      </c>
      <c r="M113" s="460">
        <f t="shared" si="83"/>
        <v>0</v>
      </c>
      <c r="N113" s="170"/>
      <c r="O113" s="171">
        <f t="shared" si="131"/>
        <v>0</v>
      </c>
      <c r="P113" s="179"/>
      <c r="Q113" s="173"/>
      <c r="R113" s="173"/>
      <c r="S113" s="190"/>
    </row>
    <row r="114" spans="1:19" s="189" customFormat="1" ht="15.75" hidden="1" thickBot="1" x14ac:dyDescent="0.3">
      <c r="A114" s="125" t="s">
        <v>226</v>
      </c>
      <c r="B114" s="169" t="s">
        <v>660</v>
      </c>
      <c r="C114" s="182"/>
      <c r="D114" s="216" t="s">
        <v>227</v>
      </c>
      <c r="E114" s="234"/>
      <c r="F114" s="318">
        <f>SUM(R114:R114)</f>
        <v>0</v>
      </c>
      <c r="G114" s="508">
        <f>SUM(R114:R114)</f>
        <v>0</v>
      </c>
      <c r="H114" s="508">
        <f>SUM(R114:R114)</f>
        <v>0</v>
      </c>
      <c r="I114" s="318">
        <f>SUM(R114:R114)</f>
        <v>0</v>
      </c>
      <c r="J114" s="423">
        <f>SUM(R114:R114)</f>
        <v>0</v>
      </c>
      <c r="K114" s="423" t="e">
        <f>SUM(#REF!)</f>
        <v>#REF!</v>
      </c>
      <c r="L114" s="423" t="e">
        <f>SUM(#REF!)</f>
        <v>#REF!</v>
      </c>
      <c r="M114" s="460">
        <f t="shared" si="83"/>
        <v>0</v>
      </c>
      <c r="N114" s="170"/>
      <c r="O114" s="171">
        <f t="shared" si="131"/>
        <v>0</v>
      </c>
      <c r="P114" s="179"/>
      <c r="Q114" s="173"/>
      <c r="R114" s="173"/>
      <c r="S114" s="190"/>
    </row>
    <row r="115" spans="1:19" s="41" customFormat="1" ht="27.75" hidden="1" customHeight="1" x14ac:dyDescent="0.25">
      <c r="A115" s="125" t="s">
        <v>228</v>
      </c>
      <c r="B115" s="106" t="s">
        <v>661</v>
      </c>
      <c r="C115" s="792" t="s">
        <v>353</v>
      </c>
      <c r="D115" s="793"/>
      <c r="E115" s="793"/>
      <c r="F115" s="328">
        <f>SUM(R115:R115)</f>
        <v>0</v>
      </c>
      <c r="G115" s="518">
        <f>SUM(R115:R115)</f>
        <v>0</v>
      </c>
      <c r="H115" s="518">
        <f>SUM(R115:R115)</f>
        <v>0</v>
      </c>
      <c r="I115" s="328">
        <f>SUM(R115:R115)</f>
        <v>0</v>
      </c>
      <c r="J115" s="433">
        <f>SUM(R115:R115)</f>
        <v>0</v>
      </c>
      <c r="K115" s="433" t="e">
        <f>SUM(#REF!)</f>
        <v>#REF!</v>
      </c>
      <c r="L115" s="433" t="e">
        <f>SUM(#REF!)</f>
        <v>#REF!</v>
      </c>
      <c r="M115" s="470">
        <f t="shared" si="83"/>
        <v>0</v>
      </c>
      <c r="N115" s="150"/>
      <c r="O115" s="162">
        <f t="shared" si="131"/>
        <v>0</v>
      </c>
      <c r="P115" s="108"/>
      <c r="Q115" s="109"/>
      <c r="R115" s="109"/>
      <c r="S115" s="190"/>
    </row>
    <row r="116" spans="1:19" s="41" customFormat="1" ht="15.75" hidden="1" thickBot="1" x14ac:dyDescent="0.3">
      <c r="A116" s="125" t="s">
        <v>229</v>
      </c>
      <c r="B116" s="106" t="s">
        <v>662</v>
      </c>
      <c r="C116" s="792" t="s">
        <v>804</v>
      </c>
      <c r="D116" s="793"/>
      <c r="E116" s="793"/>
      <c r="F116" s="328">
        <f t="shared" ref="F116:K116" si="148">F117+F118+F119+F120+F121+F122+F123+F124+F125+F126</f>
        <v>0</v>
      </c>
      <c r="G116" s="518">
        <f t="shared" si="148"/>
        <v>0</v>
      </c>
      <c r="H116" s="518">
        <f t="shared" si="148"/>
        <v>0</v>
      </c>
      <c r="I116" s="328">
        <f t="shared" si="148"/>
        <v>0</v>
      </c>
      <c r="J116" s="433">
        <f t="shared" ref="J116" si="149">J117+J118+J119+J120+J121+J122+J123+J124+J125+J126</f>
        <v>0</v>
      </c>
      <c r="K116" s="433" t="e">
        <f t="shared" si="148"/>
        <v>#REF!</v>
      </c>
      <c r="L116" s="433" t="e">
        <f t="shared" ref="L116" si="150">L117+L118+L119+L120+L121+L122+L123+L124+L125+L126</f>
        <v>#REF!</v>
      </c>
      <c r="M116" s="470">
        <f t="shared" si="83"/>
        <v>0</v>
      </c>
      <c r="N116" s="150">
        <f t="shared" ref="N116" si="151">N117+N118+N119+N120+N121+N122+N123+N124+N125+N126</f>
        <v>0</v>
      </c>
      <c r="O116" s="162">
        <f t="shared" si="131"/>
        <v>0</v>
      </c>
      <c r="P116" s="108">
        <f t="shared" ref="P116:R116" si="152">P117+P118+P119+P120+P121+P122+P123+P124+P125+P126</f>
        <v>0</v>
      </c>
      <c r="Q116" s="109">
        <f t="shared" si="152"/>
        <v>0</v>
      </c>
      <c r="R116" s="109">
        <f t="shared" si="152"/>
        <v>0</v>
      </c>
      <c r="S116" s="190"/>
    </row>
    <row r="117" spans="1:19" ht="15.75" hidden="1" thickBot="1" x14ac:dyDescent="0.3">
      <c r="B117" s="54"/>
      <c r="C117" s="2"/>
      <c r="D117" s="705" t="s">
        <v>370</v>
      </c>
      <c r="E117" s="705"/>
      <c r="F117" s="326">
        <f t="shared" ref="F117:F126" si="153">SUM(R117:R117)</f>
        <v>0</v>
      </c>
      <c r="G117" s="516">
        <f t="shared" ref="G117:G126" si="154">SUM(R117:R117)</f>
        <v>0</v>
      </c>
      <c r="H117" s="516">
        <f t="shared" ref="H117:H126" si="155">SUM(R117:R117)</f>
        <v>0</v>
      </c>
      <c r="I117" s="326">
        <f t="shared" ref="I117:I126" si="156">SUM(R117:R117)</f>
        <v>0</v>
      </c>
      <c r="J117" s="431">
        <f t="shared" ref="J117:J126" si="157">SUM(R117:R117)</f>
        <v>0</v>
      </c>
      <c r="K117" s="431" t="e">
        <f>SUM(#REF!)</f>
        <v>#REF!</v>
      </c>
      <c r="L117" s="431" t="e">
        <f>SUM(#REF!)</f>
        <v>#REF!</v>
      </c>
      <c r="M117" s="468">
        <f t="shared" si="83"/>
        <v>0</v>
      </c>
      <c r="N117" s="141"/>
      <c r="O117" s="159">
        <f t="shared" si="131"/>
        <v>0</v>
      </c>
      <c r="P117" s="73"/>
      <c r="Q117" s="1"/>
      <c r="R117" s="1"/>
      <c r="S117" s="190"/>
    </row>
    <row r="118" spans="1:19" ht="15.75" hidden="1" thickBot="1" x14ac:dyDescent="0.3">
      <c r="B118" s="54"/>
      <c r="C118" s="2"/>
      <c r="D118" s="705" t="s">
        <v>506</v>
      </c>
      <c r="E118" s="705"/>
      <c r="F118" s="326">
        <f t="shared" si="153"/>
        <v>0</v>
      </c>
      <c r="G118" s="516">
        <f t="shared" si="154"/>
        <v>0</v>
      </c>
      <c r="H118" s="516">
        <f t="shared" si="155"/>
        <v>0</v>
      </c>
      <c r="I118" s="326">
        <f t="shared" si="156"/>
        <v>0</v>
      </c>
      <c r="J118" s="431">
        <f t="shared" si="157"/>
        <v>0</v>
      </c>
      <c r="K118" s="431" t="e">
        <f>SUM(#REF!)</f>
        <v>#REF!</v>
      </c>
      <c r="L118" s="431" t="e">
        <f>SUM(#REF!)</f>
        <v>#REF!</v>
      </c>
      <c r="M118" s="468">
        <f t="shared" si="83"/>
        <v>0</v>
      </c>
      <c r="N118" s="141"/>
      <c r="O118" s="159">
        <f t="shared" si="131"/>
        <v>0</v>
      </c>
      <c r="P118" s="73"/>
      <c r="Q118" s="1"/>
      <c r="R118" s="1"/>
      <c r="S118" s="190"/>
    </row>
    <row r="119" spans="1:19" ht="15.75" hidden="1" thickBot="1" x14ac:dyDescent="0.3">
      <c r="B119" s="54"/>
      <c r="C119" s="2"/>
      <c r="D119" s="705" t="s">
        <v>507</v>
      </c>
      <c r="E119" s="705"/>
      <c r="F119" s="326">
        <f t="shared" si="153"/>
        <v>0</v>
      </c>
      <c r="G119" s="516">
        <f t="shared" si="154"/>
        <v>0</v>
      </c>
      <c r="H119" s="516">
        <f t="shared" si="155"/>
        <v>0</v>
      </c>
      <c r="I119" s="326">
        <f t="shared" si="156"/>
        <v>0</v>
      </c>
      <c r="J119" s="431">
        <f t="shared" si="157"/>
        <v>0</v>
      </c>
      <c r="K119" s="431" t="e">
        <f>SUM(#REF!)</f>
        <v>#REF!</v>
      </c>
      <c r="L119" s="431" t="e">
        <f>SUM(#REF!)</f>
        <v>#REF!</v>
      </c>
      <c r="M119" s="468">
        <f t="shared" si="83"/>
        <v>0</v>
      </c>
      <c r="N119" s="141"/>
      <c r="O119" s="159">
        <f t="shared" si="131"/>
        <v>0</v>
      </c>
      <c r="P119" s="73"/>
      <c r="Q119" s="1"/>
      <c r="R119" s="1"/>
      <c r="S119" s="190"/>
    </row>
    <row r="120" spans="1:19" ht="15.75" hidden="1" thickBot="1" x14ac:dyDescent="0.3">
      <c r="B120" s="54"/>
      <c r="C120" s="2"/>
      <c r="D120" s="705" t="s">
        <v>508</v>
      </c>
      <c r="E120" s="705"/>
      <c r="F120" s="326">
        <f t="shared" si="153"/>
        <v>0</v>
      </c>
      <c r="G120" s="516">
        <f t="shared" si="154"/>
        <v>0</v>
      </c>
      <c r="H120" s="516">
        <f t="shared" si="155"/>
        <v>0</v>
      </c>
      <c r="I120" s="326">
        <f t="shared" si="156"/>
        <v>0</v>
      </c>
      <c r="J120" s="431">
        <f t="shared" si="157"/>
        <v>0</v>
      </c>
      <c r="K120" s="431" t="e">
        <f>SUM(#REF!)</f>
        <v>#REF!</v>
      </c>
      <c r="L120" s="431" t="e">
        <f>SUM(#REF!)</f>
        <v>#REF!</v>
      </c>
      <c r="M120" s="468">
        <f t="shared" si="83"/>
        <v>0</v>
      </c>
      <c r="N120" s="141"/>
      <c r="O120" s="159">
        <f t="shared" si="131"/>
        <v>0</v>
      </c>
      <c r="P120" s="73"/>
      <c r="Q120" s="1"/>
      <c r="R120" s="1"/>
      <c r="S120" s="190"/>
    </row>
    <row r="121" spans="1:19" ht="15.75" hidden="1" thickBot="1" x14ac:dyDescent="0.3">
      <c r="B121" s="54"/>
      <c r="C121" s="2"/>
      <c r="D121" s="705" t="s">
        <v>509</v>
      </c>
      <c r="E121" s="705"/>
      <c r="F121" s="326">
        <f t="shared" si="153"/>
        <v>0</v>
      </c>
      <c r="G121" s="516">
        <f t="shared" si="154"/>
        <v>0</v>
      </c>
      <c r="H121" s="516">
        <f t="shared" si="155"/>
        <v>0</v>
      </c>
      <c r="I121" s="326">
        <f t="shared" si="156"/>
        <v>0</v>
      </c>
      <c r="J121" s="431">
        <f t="shared" si="157"/>
        <v>0</v>
      </c>
      <c r="K121" s="431" t="e">
        <f>SUM(#REF!)</f>
        <v>#REF!</v>
      </c>
      <c r="L121" s="431" t="e">
        <f>SUM(#REF!)</f>
        <v>#REF!</v>
      </c>
      <c r="M121" s="468">
        <f t="shared" si="83"/>
        <v>0</v>
      </c>
      <c r="N121" s="141"/>
      <c r="O121" s="159">
        <f t="shared" si="131"/>
        <v>0</v>
      </c>
      <c r="P121" s="73"/>
      <c r="Q121" s="1"/>
      <c r="R121" s="1"/>
      <c r="S121" s="190"/>
    </row>
    <row r="122" spans="1:19" ht="15.75" hidden="1" thickBot="1" x14ac:dyDescent="0.3">
      <c r="B122" s="54"/>
      <c r="C122" s="2"/>
      <c r="D122" s="705" t="s">
        <v>510</v>
      </c>
      <c r="E122" s="705"/>
      <c r="F122" s="326">
        <f t="shared" si="153"/>
        <v>0</v>
      </c>
      <c r="G122" s="516">
        <f t="shared" si="154"/>
        <v>0</v>
      </c>
      <c r="H122" s="516">
        <f t="shared" si="155"/>
        <v>0</v>
      </c>
      <c r="I122" s="326">
        <f t="shared" si="156"/>
        <v>0</v>
      </c>
      <c r="J122" s="431">
        <f t="shared" si="157"/>
        <v>0</v>
      </c>
      <c r="K122" s="431" t="e">
        <f>SUM(#REF!)</f>
        <v>#REF!</v>
      </c>
      <c r="L122" s="431" t="e">
        <f>SUM(#REF!)</f>
        <v>#REF!</v>
      </c>
      <c r="M122" s="468">
        <f t="shared" si="83"/>
        <v>0</v>
      </c>
      <c r="N122" s="141"/>
      <c r="O122" s="159">
        <f t="shared" si="131"/>
        <v>0</v>
      </c>
      <c r="P122" s="73"/>
      <c r="Q122" s="1"/>
      <c r="R122" s="1"/>
      <c r="S122" s="190"/>
    </row>
    <row r="123" spans="1:19" ht="25.5" hidden="1" customHeight="1" x14ac:dyDescent="0.25">
      <c r="B123" s="54"/>
      <c r="C123" s="2"/>
      <c r="D123" s="706" t="s">
        <v>511</v>
      </c>
      <c r="E123" s="706"/>
      <c r="F123" s="329">
        <f t="shared" si="153"/>
        <v>0</v>
      </c>
      <c r="G123" s="519">
        <f t="shared" si="154"/>
        <v>0</v>
      </c>
      <c r="H123" s="519">
        <f t="shared" si="155"/>
        <v>0</v>
      </c>
      <c r="I123" s="329">
        <f t="shared" si="156"/>
        <v>0</v>
      </c>
      <c r="J123" s="434">
        <f t="shared" si="157"/>
        <v>0</v>
      </c>
      <c r="K123" s="434" t="e">
        <f>SUM(#REF!)</f>
        <v>#REF!</v>
      </c>
      <c r="L123" s="434" t="e">
        <f>SUM(#REF!)</f>
        <v>#REF!</v>
      </c>
      <c r="M123" s="471">
        <f t="shared" si="83"/>
        <v>0</v>
      </c>
      <c r="N123" s="151"/>
      <c r="O123" s="159">
        <f t="shared" si="131"/>
        <v>0</v>
      </c>
      <c r="P123" s="73"/>
      <c r="Q123" s="1"/>
      <c r="R123" s="1"/>
      <c r="S123" s="190"/>
    </row>
    <row r="124" spans="1:19" ht="15.75" hidden="1" thickBot="1" x14ac:dyDescent="0.3">
      <c r="B124" s="54"/>
      <c r="C124" s="2"/>
      <c r="D124" s="705" t="s">
        <v>805</v>
      </c>
      <c r="E124" s="705"/>
      <c r="F124" s="326">
        <f t="shared" si="153"/>
        <v>0</v>
      </c>
      <c r="G124" s="516">
        <f t="shared" si="154"/>
        <v>0</v>
      </c>
      <c r="H124" s="516">
        <f t="shared" si="155"/>
        <v>0</v>
      </c>
      <c r="I124" s="326">
        <f t="shared" si="156"/>
        <v>0</v>
      </c>
      <c r="J124" s="431">
        <f t="shared" si="157"/>
        <v>0</v>
      </c>
      <c r="K124" s="431" t="e">
        <f>SUM(#REF!)</f>
        <v>#REF!</v>
      </c>
      <c r="L124" s="431" t="e">
        <f>SUM(#REF!)</f>
        <v>#REF!</v>
      </c>
      <c r="M124" s="468">
        <f t="shared" si="83"/>
        <v>0</v>
      </c>
      <c r="N124" s="141"/>
      <c r="O124" s="159">
        <f t="shared" si="131"/>
        <v>0</v>
      </c>
      <c r="P124" s="73"/>
      <c r="Q124" s="1"/>
      <c r="R124" s="1"/>
      <c r="S124" s="190"/>
    </row>
    <row r="125" spans="1:19" ht="25.5" hidden="1" customHeight="1" x14ac:dyDescent="0.25">
      <c r="B125" s="54"/>
      <c r="C125" s="2"/>
      <c r="D125" s="706" t="s">
        <v>512</v>
      </c>
      <c r="E125" s="706"/>
      <c r="F125" s="329">
        <f t="shared" si="153"/>
        <v>0</v>
      </c>
      <c r="G125" s="519">
        <f t="shared" si="154"/>
        <v>0</v>
      </c>
      <c r="H125" s="519">
        <f t="shared" si="155"/>
        <v>0</v>
      </c>
      <c r="I125" s="329">
        <f t="shared" si="156"/>
        <v>0</v>
      </c>
      <c r="J125" s="434">
        <f t="shared" si="157"/>
        <v>0</v>
      </c>
      <c r="K125" s="434" t="e">
        <f>SUM(#REF!)</f>
        <v>#REF!</v>
      </c>
      <c r="L125" s="434" t="e">
        <f>SUM(#REF!)</f>
        <v>#REF!</v>
      </c>
      <c r="M125" s="471">
        <f t="shared" si="83"/>
        <v>0</v>
      </c>
      <c r="N125" s="151"/>
      <c r="O125" s="159">
        <f t="shared" si="131"/>
        <v>0</v>
      </c>
      <c r="P125" s="73"/>
      <c r="Q125" s="1"/>
      <c r="R125" s="1"/>
      <c r="S125" s="190"/>
    </row>
    <row r="126" spans="1:19" ht="25.5" hidden="1" customHeight="1" x14ac:dyDescent="0.25">
      <c r="B126" s="54"/>
      <c r="C126" s="2"/>
      <c r="D126" s="706" t="s">
        <v>513</v>
      </c>
      <c r="E126" s="706"/>
      <c r="F126" s="329">
        <f t="shared" si="153"/>
        <v>0</v>
      </c>
      <c r="G126" s="519">
        <f t="shared" si="154"/>
        <v>0</v>
      </c>
      <c r="H126" s="519">
        <f t="shared" si="155"/>
        <v>0</v>
      </c>
      <c r="I126" s="329">
        <f t="shared" si="156"/>
        <v>0</v>
      </c>
      <c r="J126" s="434">
        <f t="shared" si="157"/>
        <v>0</v>
      </c>
      <c r="K126" s="434" t="e">
        <f>SUM(#REF!)</f>
        <v>#REF!</v>
      </c>
      <c r="L126" s="434" t="e">
        <f>SUM(#REF!)</f>
        <v>#REF!</v>
      </c>
      <c r="M126" s="471">
        <f t="shared" si="83"/>
        <v>0</v>
      </c>
      <c r="N126" s="151"/>
      <c r="O126" s="159">
        <f t="shared" si="131"/>
        <v>0</v>
      </c>
      <c r="P126" s="73"/>
      <c r="Q126" s="1"/>
      <c r="R126" s="1"/>
      <c r="S126" s="190"/>
    </row>
    <row r="127" spans="1:19" s="41" customFormat="1" ht="15" hidden="1" customHeight="1" x14ac:dyDescent="0.25">
      <c r="A127" s="125" t="s">
        <v>230</v>
      </c>
      <c r="B127" s="106" t="s">
        <v>663</v>
      </c>
      <c r="C127" s="792" t="s">
        <v>806</v>
      </c>
      <c r="D127" s="793"/>
      <c r="E127" s="793"/>
      <c r="F127" s="328">
        <f t="shared" ref="F127:K127" si="158">F128+F129+F130+F131+F132+F133+F134+F135+F136+F137</f>
        <v>0</v>
      </c>
      <c r="G127" s="518">
        <f t="shared" si="158"/>
        <v>0</v>
      </c>
      <c r="H127" s="518">
        <f t="shared" si="158"/>
        <v>0</v>
      </c>
      <c r="I127" s="328">
        <f t="shared" si="158"/>
        <v>0</v>
      </c>
      <c r="J127" s="433">
        <f t="shared" ref="J127" si="159">J128+J129+J130+J131+J132+J133+J134+J135+J136+J137</f>
        <v>0</v>
      </c>
      <c r="K127" s="433" t="e">
        <f t="shared" si="158"/>
        <v>#REF!</v>
      </c>
      <c r="L127" s="433" t="e">
        <f t="shared" ref="L127" si="160">L128+L129+L130+L131+L132+L133+L134+L135+L136+L137</f>
        <v>#REF!</v>
      </c>
      <c r="M127" s="470">
        <f t="shared" si="83"/>
        <v>0</v>
      </c>
      <c r="N127" s="150">
        <f t="shared" ref="N127" si="161">N128+N129+N130+N131+N132+N133+N134+N135+N136+N137</f>
        <v>0</v>
      </c>
      <c r="O127" s="162">
        <f t="shared" si="131"/>
        <v>0</v>
      </c>
      <c r="P127" s="108">
        <f t="shared" ref="P127:R127" si="162">P128+P129+P130+P131+P132+P133+P134+P135+P136+P137</f>
        <v>0</v>
      </c>
      <c r="Q127" s="109">
        <f t="shared" si="162"/>
        <v>0</v>
      </c>
      <c r="R127" s="109">
        <f t="shared" si="162"/>
        <v>0</v>
      </c>
      <c r="S127" s="190"/>
    </row>
    <row r="128" spans="1:19" ht="15.75" hidden="1" thickBot="1" x14ac:dyDescent="0.3">
      <c r="B128" s="54"/>
      <c r="C128" s="2"/>
      <c r="D128" s="705" t="s">
        <v>369</v>
      </c>
      <c r="E128" s="705"/>
      <c r="F128" s="326">
        <f t="shared" ref="F128:F137" si="163">SUM(R128:R128)</f>
        <v>0</v>
      </c>
      <c r="G128" s="516">
        <f t="shared" ref="G128:G137" si="164">SUM(R128:R128)</f>
        <v>0</v>
      </c>
      <c r="H128" s="516">
        <f t="shared" ref="H128:H137" si="165">SUM(R128:R128)</f>
        <v>0</v>
      </c>
      <c r="I128" s="326">
        <f t="shared" ref="I128:I137" si="166">SUM(R128:R128)</f>
        <v>0</v>
      </c>
      <c r="J128" s="431">
        <f t="shared" ref="J128:J137" si="167">SUM(R128:R128)</f>
        <v>0</v>
      </c>
      <c r="K128" s="431" t="e">
        <f>SUM(#REF!)</f>
        <v>#REF!</v>
      </c>
      <c r="L128" s="431" t="e">
        <f>SUM(#REF!)</f>
        <v>#REF!</v>
      </c>
      <c r="M128" s="468">
        <f t="shared" si="83"/>
        <v>0</v>
      </c>
      <c r="N128" s="141"/>
      <c r="O128" s="159">
        <f t="shared" si="131"/>
        <v>0</v>
      </c>
      <c r="P128" s="73"/>
      <c r="Q128" s="1"/>
      <c r="R128" s="1"/>
      <c r="S128" s="190"/>
    </row>
    <row r="129" spans="1:19" ht="15.75" hidden="1" thickBot="1" x14ac:dyDescent="0.3">
      <c r="B129" s="54"/>
      <c r="C129" s="2"/>
      <c r="D129" s="705" t="s">
        <v>514</v>
      </c>
      <c r="E129" s="705"/>
      <c r="F129" s="326">
        <f t="shared" si="163"/>
        <v>0</v>
      </c>
      <c r="G129" s="516">
        <f t="shared" si="164"/>
        <v>0</v>
      </c>
      <c r="H129" s="516">
        <f t="shared" si="165"/>
        <v>0</v>
      </c>
      <c r="I129" s="326">
        <f t="shared" si="166"/>
        <v>0</v>
      </c>
      <c r="J129" s="431">
        <f t="shared" si="167"/>
        <v>0</v>
      </c>
      <c r="K129" s="431" t="e">
        <f>SUM(#REF!)</f>
        <v>#REF!</v>
      </c>
      <c r="L129" s="431" t="e">
        <f>SUM(#REF!)</f>
        <v>#REF!</v>
      </c>
      <c r="M129" s="468">
        <f t="shared" si="83"/>
        <v>0</v>
      </c>
      <c r="N129" s="141"/>
      <c r="O129" s="159">
        <f t="shared" si="131"/>
        <v>0</v>
      </c>
      <c r="P129" s="73"/>
      <c r="Q129" s="1"/>
      <c r="R129" s="1"/>
      <c r="S129" s="190"/>
    </row>
    <row r="130" spans="1:19" ht="15.75" hidden="1" thickBot="1" x14ac:dyDescent="0.3">
      <c r="B130" s="54"/>
      <c r="C130" s="2"/>
      <c r="D130" s="705" t="s">
        <v>516</v>
      </c>
      <c r="E130" s="705"/>
      <c r="F130" s="326">
        <f t="shared" si="163"/>
        <v>0</v>
      </c>
      <c r="G130" s="516">
        <f t="shared" si="164"/>
        <v>0</v>
      </c>
      <c r="H130" s="516">
        <f t="shared" si="165"/>
        <v>0</v>
      </c>
      <c r="I130" s="326">
        <f t="shared" si="166"/>
        <v>0</v>
      </c>
      <c r="J130" s="431">
        <f t="shared" si="167"/>
        <v>0</v>
      </c>
      <c r="K130" s="431" t="e">
        <f>SUM(#REF!)</f>
        <v>#REF!</v>
      </c>
      <c r="L130" s="431" t="e">
        <f>SUM(#REF!)</f>
        <v>#REF!</v>
      </c>
      <c r="M130" s="468">
        <f t="shared" si="83"/>
        <v>0</v>
      </c>
      <c r="N130" s="141"/>
      <c r="O130" s="159">
        <f t="shared" si="131"/>
        <v>0</v>
      </c>
      <c r="P130" s="73"/>
      <c r="Q130" s="1"/>
      <c r="R130" s="1"/>
      <c r="S130" s="190"/>
    </row>
    <row r="131" spans="1:19" ht="15.75" hidden="1" thickBot="1" x14ac:dyDescent="0.3">
      <c r="B131" s="54"/>
      <c r="C131" s="2"/>
      <c r="D131" s="705" t="s">
        <v>808</v>
      </c>
      <c r="E131" s="705"/>
      <c r="F131" s="326">
        <f t="shared" si="163"/>
        <v>0</v>
      </c>
      <c r="G131" s="516">
        <f t="shared" si="164"/>
        <v>0</v>
      </c>
      <c r="H131" s="516">
        <f t="shared" si="165"/>
        <v>0</v>
      </c>
      <c r="I131" s="326">
        <f t="shared" si="166"/>
        <v>0</v>
      </c>
      <c r="J131" s="431">
        <f t="shared" si="167"/>
        <v>0</v>
      </c>
      <c r="K131" s="431" t="e">
        <f>SUM(#REF!)</f>
        <v>#REF!</v>
      </c>
      <c r="L131" s="431" t="e">
        <f>SUM(#REF!)</f>
        <v>#REF!</v>
      </c>
      <c r="M131" s="468">
        <f t="shared" si="83"/>
        <v>0</v>
      </c>
      <c r="N131" s="141"/>
      <c r="O131" s="159">
        <f t="shared" si="131"/>
        <v>0</v>
      </c>
      <c r="P131" s="73"/>
      <c r="Q131" s="1"/>
      <c r="R131" s="1"/>
      <c r="S131" s="190"/>
    </row>
    <row r="132" spans="1:19" ht="15.75" hidden="1" thickBot="1" x14ac:dyDescent="0.3">
      <c r="B132" s="54"/>
      <c r="C132" s="2"/>
      <c r="D132" s="705" t="s">
        <v>521</v>
      </c>
      <c r="E132" s="705"/>
      <c r="F132" s="326">
        <f t="shared" si="163"/>
        <v>0</v>
      </c>
      <c r="G132" s="516">
        <f t="shared" si="164"/>
        <v>0</v>
      </c>
      <c r="H132" s="516">
        <f t="shared" si="165"/>
        <v>0</v>
      </c>
      <c r="I132" s="326">
        <f t="shared" si="166"/>
        <v>0</v>
      </c>
      <c r="J132" s="431">
        <f t="shared" si="167"/>
        <v>0</v>
      </c>
      <c r="K132" s="431" t="e">
        <f>SUM(#REF!)</f>
        <v>#REF!</v>
      </c>
      <c r="L132" s="431" t="e">
        <f>SUM(#REF!)</f>
        <v>#REF!</v>
      </c>
      <c r="M132" s="468">
        <f t="shared" si="83"/>
        <v>0</v>
      </c>
      <c r="N132" s="141"/>
      <c r="O132" s="159">
        <f t="shared" si="131"/>
        <v>0</v>
      </c>
      <c r="P132" s="73"/>
      <c r="Q132" s="1"/>
      <c r="R132" s="1"/>
      <c r="S132" s="190"/>
    </row>
    <row r="133" spans="1:19" ht="15.75" hidden="1" thickBot="1" x14ac:dyDescent="0.3">
      <c r="B133" s="54"/>
      <c r="C133" s="2"/>
      <c r="D133" s="705" t="s">
        <v>519</v>
      </c>
      <c r="E133" s="705"/>
      <c r="F133" s="326">
        <f t="shared" si="163"/>
        <v>0</v>
      </c>
      <c r="G133" s="516">
        <f t="shared" si="164"/>
        <v>0</v>
      </c>
      <c r="H133" s="516">
        <f t="shared" si="165"/>
        <v>0</v>
      </c>
      <c r="I133" s="326">
        <f t="shared" si="166"/>
        <v>0</v>
      </c>
      <c r="J133" s="431">
        <f t="shared" si="167"/>
        <v>0</v>
      </c>
      <c r="K133" s="431" t="e">
        <f>SUM(#REF!)</f>
        <v>#REF!</v>
      </c>
      <c r="L133" s="431" t="e">
        <f>SUM(#REF!)</f>
        <v>#REF!</v>
      </c>
      <c r="M133" s="468">
        <f t="shared" si="83"/>
        <v>0</v>
      </c>
      <c r="N133" s="141"/>
      <c r="O133" s="159">
        <f t="shared" si="131"/>
        <v>0</v>
      </c>
      <c r="P133" s="73"/>
      <c r="Q133" s="1"/>
      <c r="R133" s="1"/>
      <c r="S133" s="190"/>
    </row>
    <row r="134" spans="1:19" ht="25.5" hidden="1" customHeight="1" x14ac:dyDescent="0.25">
      <c r="B134" s="54"/>
      <c r="C134" s="2"/>
      <c r="D134" s="706" t="s">
        <v>523</v>
      </c>
      <c r="E134" s="706"/>
      <c r="F134" s="329">
        <f t="shared" si="163"/>
        <v>0</v>
      </c>
      <c r="G134" s="519">
        <f t="shared" si="164"/>
        <v>0</v>
      </c>
      <c r="H134" s="519">
        <f t="shared" si="165"/>
        <v>0</v>
      </c>
      <c r="I134" s="329">
        <f t="shared" si="166"/>
        <v>0</v>
      </c>
      <c r="J134" s="434">
        <f t="shared" si="167"/>
        <v>0</v>
      </c>
      <c r="K134" s="434" t="e">
        <f>SUM(#REF!)</f>
        <v>#REF!</v>
      </c>
      <c r="L134" s="434" t="e">
        <f>SUM(#REF!)</f>
        <v>#REF!</v>
      </c>
      <c r="M134" s="471">
        <f t="shared" ref="M134:M197" si="168">P134+Q134+R134</f>
        <v>0</v>
      </c>
      <c r="N134" s="151"/>
      <c r="O134" s="159">
        <f t="shared" si="131"/>
        <v>0</v>
      </c>
      <c r="P134" s="73"/>
      <c r="Q134" s="1"/>
      <c r="R134" s="1"/>
      <c r="S134" s="190"/>
    </row>
    <row r="135" spans="1:19" ht="15.75" hidden="1" thickBot="1" x14ac:dyDescent="0.3">
      <c r="B135" s="54"/>
      <c r="C135" s="2"/>
      <c r="D135" s="705" t="s">
        <v>807</v>
      </c>
      <c r="E135" s="705"/>
      <c r="F135" s="326">
        <f t="shared" si="163"/>
        <v>0</v>
      </c>
      <c r="G135" s="516">
        <f t="shared" si="164"/>
        <v>0</v>
      </c>
      <c r="H135" s="516">
        <f t="shared" si="165"/>
        <v>0</v>
      </c>
      <c r="I135" s="326">
        <f t="shared" si="166"/>
        <v>0</v>
      </c>
      <c r="J135" s="431">
        <f t="shared" si="167"/>
        <v>0</v>
      </c>
      <c r="K135" s="431" t="e">
        <f>SUM(#REF!)</f>
        <v>#REF!</v>
      </c>
      <c r="L135" s="431" t="e">
        <f>SUM(#REF!)</f>
        <v>#REF!</v>
      </c>
      <c r="M135" s="468">
        <f t="shared" si="168"/>
        <v>0</v>
      </c>
      <c r="N135" s="141"/>
      <c r="O135" s="159">
        <f t="shared" si="131"/>
        <v>0</v>
      </c>
      <c r="P135" s="73"/>
      <c r="Q135" s="1"/>
      <c r="R135" s="1"/>
      <c r="S135" s="190"/>
    </row>
    <row r="136" spans="1:19" ht="25.5" hidden="1" customHeight="1" x14ac:dyDescent="0.25">
      <c r="B136" s="54"/>
      <c r="C136" s="2"/>
      <c r="D136" s="706" t="s">
        <v>526</v>
      </c>
      <c r="E136" s="706"/>
      <c r="F136" s="329">
        <f t="shared" si="163"/>
        <v>0</v>
      </c>
      <c r="G136" s="519">
        <f t="shared" si="164"/>
        <v>0</v>
      </c>
      <c r="H136" s="519">
        <f t="shared" si="165"/>
        <v>0</v>
      </c>
      <c r="I136" s="329">
        <f t="shared" si="166"/>
        <v>0</v>
      </c>
      <c r="J136" s="434">
        <f t="shared" si="167"/>
        <v>0</v>
      </c>
      <c r="K136" s="434" t="e">
        <f>SUM(#REF!)</f>
        <v>#REF!</v>
      </c>
      <c r="L136" s="434" t="e">
        <f>SUM(#REF!)</f>
        <v>#REF!</v>
      </c>
      <c r="M136" s="471">
        <f t="shared" si="168"/>
        <v>0</v>
      </c>
      <c r="N136" s="151"/>
      <c r="O136" s="159">
        <f t="shared" si="131"/>
        <v>0</v>
      </c>
      <c r="P136" s="73"/>
      <c r="Q136" s="1"/>
      <c r="R136" s="1"/>
      <c r="S136" s="190"/>
    </row>
    <row r="137" spans="1:19" ht="25.5" hidden="1" customHeight="1" x14ac:dyDescent="0.25">
      <c r="B137" s="54"/>
      <c r="C137" s="2"/>
      <c r="D137" s="706" t="s">
        <v>528</v>
      </c>
      <c r="E137" s="706"/>
      <c r="F137" s="329">
        <f t="shared" si="163"/>
        <v>0</v>
      </c>
      <c r="G137" s="519">
        <f t="shared" si="164"/>
        <v>0</v>
      </c>
      <c r="H137" s="519">
        <f t="shared" si="165"/>
        <v>0</v>
      </c>
      <c r="I137" s="329">
        <f t="shared" si="166"/>
        <v>0</v>
      </c>
      <c r="J137" s="434">
        <f t="shared" si="167"/>
        <v>0</v>
      </c>
      <c r="K137" s="434" t="e">
        <f>SUM(#REF!)</f>
        <v>#REF!</v>
      </c>
      <c r="L137" s="434" t="e">
        <f>SUM(#REF!)</f>
        <v>#REF!</v>
      </c>
      <c r="M137" s="471">
        <f t="shared" si="168"/>
        <v>0</v>
      </c>
      <c r="N137" s="151"/>
      <c r="O137" s="159">
        <f t="shared" si="131"/>
        <v>0</v>
      </c>
      <c r="P137" s="73"/>
      <c r="Q137" s="1"/>
      <c r="R137" s="1"/>
      <c r="S137" s="190"/>
    </row>
    <row r="138" spans="1:19" s="41" customFormat="1" ht="15.75" hidden="1" thickBot="1" x14ac:dyDescent="0.3">
      <c r="A138" s="125" t="s">
        <v>231</v>
      </c>
      <c r="B138" s="106" t="s">
        <v>664</v>
      </c>
      <c r="C138" s="730" t="s">
        <v>232</v>
      </c>
      <c r="D138" s="731"/>
      <c r="E138" s="731"/>
      <c r="F138" s="330">
        <f t="shared" ref="F138:K138" si="169">F139+F140+F141+F142+F143+F144+F145+F146+F147+F148</f>
        <v>0</v>
      </c>
      <c r="G138" s="520">
        <f t="shared" si="169"/>
        <v>0</v>
      </c>
      <c r="H138" s="520">
        <f t="shared" si="169"/>
        <v>0</v>
      </c>
      <c r="I138" s="330">
        <f t="shared" si="169"/>
        <v>0</v>
      </c>
      <c r="J138" s="435">
        <f t="shared" ref="J138" si="170">J139+J140+J141+J142+J143+J144+J145+J146+J147+J148</f>
        <v>0</v>
      </c>
      <c r="K138" s="435" t="e">
        <f t="shared" si="169"/>
        <v>#REF!</v>
      </c>
      <c r="L138" s="435" t="e">
        <f t="shared" ref="L138" si="171">L139+L140+L141+L142+L143+L144+L145+L146+L147+L148</f>
        <v>#REF!</v>
      </c>
      <c r="M138" s="472">
        <f t="shared" si="168"/>
        <v>0</v>
      </c>
      <c r="N138" s="152">
        <f t="shared" ref="N138" si="172">N139+N140+N141+N142+N143+N144+N145+N146+N147+N148</f>
        <v>0</v>
      </c>
      <c r="O138" s="162">
        <f t="shared" si="131"/>
        <v>0</v>
      </c>
      <c r="P138" s="108">
        <f t="shared" ref="P138:R138" si="173">P139+P140+P141+P142+P143+P144+P145+P146+P147+P148</f>
        <v>0</v>
      </c>
      <c r="Q138" s="109">
        <f t="shared" si="173"/>
        <v>0</v>
      </c>
      <c r="R138" s="109">
        <f t="shared" si="173"/>
        <v>0</v>
      </c>
      <c r="S138" s="190"/>
    </row>
    <row r="139" spans="1:19" ht="15.75" hidden="1" thickBot="1" x14ac:dyDescent="0.3">
      <c r="B139" s="54"/>
      <c r="C139" s="2"/>
      <c r="D139" s="705" t="s">
        <v>368</v>
      </c>
      <c r="E139" s="705"/>
      <c r="F139" s="326">
        <f t="shared" ref="F139:F148" si="174">SUM(R139:R139)</f>
        <v>0</v>
      </c>
      <c r="G139" s="516">
        <f t="shared" ref="G139:G148" si="175">SUM(R139:R139)</f>
        <v>0</v>
      </c>
      <c r="H139" s="516">
        <f t="shared" ref="H139:H148" si="176">SUM(R139:R139)</f>
        <v>0</v>
      </c>
      <c r="I139" s="326">
        <f t="shared" ref="I139:I148" si="177">SUM(R139:R139)</f>
        <v>0</v>
      </c>
      <c r="J139" s="431">
        <f t="shared" ref="J139:J148" si="178">SUM(R139:R139)</f>
        <v>0</v>
      </c>
      <c r="K139" s="431" t="e">
        <f>SUM(#REF!)</f>
        <v>#REF!</v>
      </c>
      <c r="L139" s="431" t="e">
        <f>SUM(#REF!)</f>
        <v>#REF!</v>
      </c>
      <c r="M139" s="468">
        <f t="shared" si="168"/>
        <v>0</v>
      </c>
      <c r="N139" s="141"/>
      <c r="O139" s="159">
        <f t="shared" si="131"/>
        <v>0</v>
      </c>
      <c r="P139" s="73"/>
      <c r="Q139" s="1"/>
      <c r="R139" s="1"/>
      <c r="S139" s="190"/>
    </row>
    <row r="140" spans="1:19" ht="15.75" hidden="1" thickBot="1" x14ac:dyDescent="0.3">
      <c r="B140" s="54"/>
      <c r="C140" s="2"/>
      <c r="D140" s="705" t="s">
        <v>515</v>
      </c>
      <c r="E140" s="705"/>
      <c r="F140" s="326">
        <f t="shared" si="174"/>
        <v>0</v>
      </c>
      <c r="G140" s="516">
        <f t="shared" si="175"/>
        <v>0</v>
      </c>
      <c r="H140" s="516">
        <f t="shared" si="176"/>
        <v>0</v>
      </c>
      <c r="I140" s="326">
        <f t="shared" si="177"/>
        <v>0</v>
      </c>
      <c r="J140" s="431">
        <f t="shared" si="178"/>
        <v>0</v>
      </c>
      <c r="K140" s="431" t="e">
        <f>SUM(#REF!)</f>
        <v>#REF!</v>
      </c>
      <c r="L140" s="431" t="e">
        <f>SUM(#REF!)</f>
        <v>#REF!</v>
      </c>
      <c r="M140" s="468">
        <f t="shared" si="168"/>
        <v>0</v>
      </c>
      <c r="N140" s="141"/>
      <c r="O140" s="159">
        <f t="shared" si="131"/>
        <v>0</v>
      </c>
      <c r="P140" s="73"/>
      <c r="Q140" s="1"/>
      <c r="R140" s="1"/>
      <c r="S140" s="190"/>
    </row>
    <row r="141" spans="1:19" ht="15.75" hidden="1" thickBot="1" x14ac:dyDescent="0.3">
      <c r="B141" s="54"/>
      <c r="C141" s="2"/>
      <c r="D141" s="705" t="s">
        <v>517</v>
      </c>
      <c r="E141" s="705"/>
      <c r="F141" s="326">
        <f t="shared" si="174"/>
        <v>0</v>
      </c>
      <c r="G141" s="516">
        <f t="shared" si="175"/>
        <v>0</v>
      </c>
      <c r="H141" s="516">
        <f t="shared" si="176"/>
        <v>0</v>
      </c>
      <c r="I141" s="326">
        <f t="shared" si="177"/>
        <v>0</v>
      </c>
      <c r="J141" s="431">
        <f t="shared" si="178"/>
        <v>0</v>
      </c>
      <c r="K141" s="431" t="e">
        <f>SUM(#REF!)</f>
        <v>#REF!</v>
      </c>
      <c r="L141" s="431" t="e">
        <f>SUM(#REF!)</f>
        <v>#REF!</v>
      </c>
      <c r="M141" s="468">
        <f t="shared" si="168"/>
        <v>0</v>
      </c>
      <c r="N141" s="141"/>
      <c r="O141" s="159">
        <f t="shared" si="131"/>
        <v>0</v>
      </c>
      <c r="P141" s="73"/>
      <c r="Q141" s="1"/>
      <c r="R141" s="1"/>
      <c r="S141" s="190"/>
    </row>
    <row r="142" spans="1:19" ht="15.75" hidden="1" thickBot="1" x14ac:dyDescent="0.3">
      <c r="B142" s="54"/>
      <c r="C142" s="2"/>
      <c r="D142" s="705" t="s">
        <v>518</v>
      </c>
      <c r="E142" s="705"/>
      <c r="F142" s="326">
        <f t="shared" si="174"/>
        <v>0</v>
      </c>
      <c r="G142" s="516">
        <f t="shared" si="175"/>
        <v>0</v>
      </c>
      <c r="H142" s="516">
        <f t="shared" si="176"/>
        <v>0</v>
      </c>
      <c r="I142" s="326">
        <f t="shared" si="177"/>
        <v>0</v>
      </c>
      <c r="J142" s="431">
        <f t="shared" si="178"/>
        <v>0</v>
      </c>
      <c r="K142" s="431" t="e">
        <f>SUM(#REF!)</f>
        <v>#REF!</v>
      </c>
      <c r="L142" s="431" t="e">
        <f>SUM(#REF!)</f>
        <v>#REF!</v>
      </c>
      <c r="M142" s="468">
        <f t="shared" si="168"/>
        <v>0</v>
      </c>
      <c r="N142" s="141"/>
      <c r="O142" s="159">
        <f t="shared" si="131"/>
        <v>0</v>
      </c>
      <c r="P142" s="73"/>
      <c r="Q142" s="1"/>
      <c r="R142" s="1"/>
      <c r="S142" s="190"/>
    </row>
    <row r="143" spans="1:19" ht="15.75" hidden="1" thickBot="1" x14ac:dyDescent="0.3">
      <c r="B143" s="54"/>
      <c r="C143" s="2"/>
      <c r="D143" s="705" t="s">
        <v>522</v>
      </c>
      <c r="E143" s="705"/>
      <c r="F143" s="326">
        <f t="shared" si="174"/>
        <v>0</v>
      </c>
      <c r="G143" s="516">
        <f t="shared" si="175"/>
        <v>0</v>
      </c>
      <c r="H143" s="516">
        <f t="shared" si="176"/>
        <v>0</v>
      </c>
      <c r="I143" s="326">
        <f t="shared" si="177"/>
        <v>0</v>
      </c>
      <c r="J143" s="431">
        <f t="shared" si="178"/>
        <v>0</v>
      </c>
      <c r="K143" s="431" t="e">
        <f>SUM(#REF!)</f>
        <v>#REF!</v>
      </c>
      <c r="L143" s="431" t="e">
        <f>SUM(#REF!)</f>
        <v>#REF!</v>
      </c>
      <c r="M143" s="468">
        <f t="shared" si="168"/>
        <v>0</v>
      </c>
      <c r="N143" s="141"/>
      <c r="O143" s="159">
        <f t="shared" si="131"/>
        <v>0</v>
      </c>
      <c r="P143" s="73"/>
      <c r="Q143" s="1"/>
      <c r="R143" s="1"/>
      <c r="S143" s="190"/>
    </row>
    <row r="144" spans="1:19" ht="15.75" hidden="1" thickBot="1" x14ac:dyDescent="0.3">
      <c r="B144" s="54"/>
      <c r="C144" s="2"/>
      <c r="D144" s="705" t="s">
        <v>520</v>
      </c>
      <c r="E144" s="705"/>
      <c r="F144" s="326">
        <f t="shared" si="174"/>
        <v>0</v>
      </c>
      <c r="G144" s="516">
        <f t="shared" si="175"/>
        <v>0</v>
      </c>
      <c r="H144" s="516">
        <f t="shared" si="176"/>
        <v>0</v>
      </c>
      <c r="I144" s="326">
        <f t="shared" si="177"/>
        <v>0</v>
      </c>
      <c r="J144" s="431">
        <f t="shared" si="178"/>
        <v>0</v>
      </c>
      <c r="K144" s="431" t="e">
        <f>SUM(#REF!)</f>
        <v>#REF!</v>
      </c>
      <c r="L144" s="431" t="e">
        <f>SUM(#REF!)</f>
        <v>#REF!</v>
      </c>
      <c r="M144" s="468">
        <f t="shared" si="168"/>
        <v>0</v>
      </c>
      <c r="N144" s="141"/>
      <c r="O144" s="159">
        <f t="shared" si="131"/>
        <v>0</v>
      </c>
      <c r="P144" s="73"/>
      <c r="Q144" s="1"/>
      <c r="R144" s="1"/>
      <c r="S144" s="190"/>
    </row>
    <row r="145" spans="1:19" ht="25.5" hidden="1" customHeight="1" x14ac:dyDescent="0.25">
      <c r="B145" s="54"/>
      <c r="C145" s="2"/>
      <c r="D145" s="706" t="s">
        <v>524</v>
      </c>
      <c r="E145" s="706"/>
      <c r="F145" s="329">
        <f t="shared" si="174"/>
        <v>0</v>
      </c>
      <c r="G145" s="519">
        <f t="shared" si="175"/>
        <v>0</v>
      </c>
      <c r="H145" s="519">
        <f t="shared" si="176"/>
        <v>0</v>
      </c>
      <c r="I145" s="329">
        <f t="shared" si="177"/>
        <v>0</v>
      </c>
      <c r="J145" s="434">
        <f t="shared" si="178"/>
        <v>0</v>
      </c>
      <c r="K145" s="434" t="e">
        <f>SUM(#REF!)</f>
        <v>#REF!</v>
      </c>
      <c r="L145" s="434" t="e">
        <f>SUM(#REF!)</f>
        <v>#REF!</v>
      </c>
      <c r="M145" s="471">
        <f t="shared" si="168"/>
        <v>0</v>
      </c>
      <c r="N145" s="151"/>
      <c r="O145" s="159">
        <f t="shared" si="131"/>
        <v>0</v>
      </c>
      <c r="P145" s="73"/>
      <c r="Q145" s="1"/>
      <c r="R145" s="1"/>
      <c r="S145" s="190"/>
    </row>
    <row r="146" spans="1:19" ht="15.75" hidden="1" thickBot="1" x14ac:dyDescent="0.3">
      <c r="B146" s="54"/>
      <c r="C146" s="2"/>
      <c r="D146" s="705" t="s">
        <v>525</v>
      </c>
      <c r="E146" s="705"/>
      <c r="F146" s="326">
        <f t="shared" si="174"/>
        <v>0</v>
      </c>
      <c r="G146" s="516">
        <f t="shared" si="175"/>
        <v>0</v>
      </c>
      <c r="H146" s="516">
        <f t="shared" si="176"/>
        <v>0</v>
      </c>
      <c r="I146" s="326">
        <f t="shared" si="177"/>
        <v>0</v>
      </c>
      <c r="J146" s="431">
        <f t="shared" si="178"/>
        <v>0</v>
      </c>
      <c r="K146" s="431" t="e">
        <f>SUM(#REF!)</f>
        <v>#REF!</v>
      </c>
      <c r="L146" s="431" t="e">
        <f>SUM(#REF!)</f>
        <v>#REF!</v>
      </c>
      <c r="M146" s="468">
        <f t="shared" si="168"/>
        <v>0</v>
      </c>
      <c r="N146" s="141"/>
      <c r="O146" s="159">
        <f t="shared" si="131"/>
        <v>0</v>
      </c>
      <c r="P146" s="73"/>
      <c r="Q146" s="1"/>
      <c r="R146" s="1"/>
      <c r="S146" s="190"/>
    </row>
    <row r="147" spans="1:19" ht="25.5" hidden="1" customHeight="1" x14ac:dyDescent="0.25">
      <c r="B147" s="54"/>
      <c r="C147" s="2"/>
      <c r="D147" s="706" t="s">
        <v>527</v>
      </c>
      <c r="E147" s="706"/>
      <c r="F147" s="329">
        <f t="shared" si="174"/>
        <v>0</v>
      </c>
      <c r="G147" s="519">
        <f t="shared" si="175"/>
        <v>0</v>
      </c>
      <c r="H147" s="519">
        <f t="shared" si="176"/>
        <v>0</v>
      </c>
      <c r="I147" s="329">
        <f t="shared" si="177"/>
        <v>0</v>
      </c>
      <c r="J147" s="434">
        <f t="shared" si="178"/>
        <v>0</v>
      </c>
      <c r="K147" s="434" t="e">
        <f>SUM(#REF!)</f>
        <v>#REF!</v>
      </c>
      <c r="L147" s="434" t="e">
        <f>SUM(#REF!)</f>
        <v>#REF!</v>
      </c>
      <c r="M147" s="471">
        <f t="shared" si="168"/>
        <v>0</v>
      </c>
      <c r="N147" s="151"/>
      <c r="O147" s="159">
        <f t="shared" si="131"/>
        <v>0</v>
      </c>
      <c r="P147" s="73"/>
      <c r="Q147" s="1"/>
      <c r="R147" s="1"/>
      <c r="S147" s="190"/>
    </row>
    <row r="148" spans="1:19" ht="25.5" hidden="1" customHeight="1" x14ac:dyDescent="0.25">
      <c r="B148" s="54"/>
      <c r="C148" s="2"/>
      <c r="D148" s="706" t="s">
        <v>529</v>
      </c>
      <c r="E148" s="706"/>
      <c r="F148" s="329">
        <f t="shared" si="174"/>
        <v>0</v>
      </c>
      <c r="G148" s="519">
        <f t="shared" si="175"/>
        <v>0</v>
      </c>
      <c r="H148" s="519">
        <f t="shared" si="176"/>
        <v>0</v>
      </c>
      <c r="I148" s="329">
        <f t="shared" si="177"/>
        <v>0</v>
      </c>
      <c r="J148" s="434">
        <f t="shared" si="178"/>
        <v>0</v>
      </c>
      <c r="K148" s="434" t="e">
        <f>SUM(#REF!)</f>
        <v>#REF!</v>
      </c>
      <c r="L148" s="434" t="e">
        <f>SUM(#REF!)</f>
        <v>#REF!</v>
      </c>
      <c r="M148" s="471">
        <f t="shared" si="168"/>
        <v>0</v>
      </c>
      <c r="N148" s="151"/>
      <c r="O148" s="159">
        <f t="shared" si="131"/>
        <v>0</v>
      </c>
      <c r="P148" s="73"/>
      <c r="Q148" s="1"/>
      <c r="R148" s="1"/>
      <c r="S148" s="190"/>
    </row>
    <row r="149" spans="1:19" s="41" customFormat="1" ht="27.75" hidden="1" customHeight="1" x14ac:dyDescent="0.25">
      <c r="A149" s="125" t="s">
        <v>233</v>
      </c>
      <c r="B149" s="106" t="s">
        <v>665</v>
      </c>
      <c r="C149" s="792" t="s">
        <v>809</v>
      </c>
      <c r="D149" s="793"/>
      <c r="E149" s="793"/>
      <c r="F149" s="328">
        <f t="shared" ref="F149:K149" si="179">F150+F151</f>
        <v>0</v>
      </c>
      <c r="G149" s="518">
        <f t="shared" si="179"/>
        <v>0</v>
      </c>
      <c r="H149" s="518">
        <f t="shared" si="179"/>
        <v>0</v>
      </c>
      <c r="I149" s="328">
        <f t="shared" si="179"/>
        <v>0</v>
      </c>
      <c r="J149" s="433">
        <f t="shared" ref="J149" si="180">J150+J151</f>
        <v>0</v>
      </c>
      <c r="K149" s="433" t="e">
        <f t="shared" si="179"/>
        <v>#REF!</v>
      </c>
      <c r="L149" s="433" t="e">
        <f t="shared" ref="L149" si="181">L150+L151</f>
        <v>#REF!</v>
      </c>
      <c r="M149" s="470">
        <f t="shared" si="168"/>
        <v>0</v>
      </c>
      <c r="N149" s="150">
        <f t="shared" ref="N149" si="182">N150+N151</f>
        <v>0</v>
      </c>
      <c r="O149" s="162">
        <f t="shared" si="131"/>
        <v>0</v>
      </c>
      <c r="P149" s="108">
        <f t="shared" ref="P149:R149" si="183">P150+P151</f>
        <v>0</v>
      </c>
      <c r="Q149" s="109">
        <f t="shared" si="183"/>
        <v>0</v>
      </c>
      <c r="R149" s="109">
        <f t="shared" si="183"/>
        <v>0</v>
      </c>
      <c r="S149" s="190"/>
    </row>
    <row r="150" spans="1:19" ht="15.75" hidden="1" thickBot="1" x14ac:dyDescent="0.3">
      <c r="B150" s="54"/>
      <c r="C150" s="2"/>
      <c r="D150" s="705" t="s">
        <v>531</v>
      </c>
      <c r="E150" s="705"/>
      <c r="F150" s="326">
        <f>SUM(R150:R150)</f>
        <v>0</v>
      </c>
      <c r="G150" s="516">
        <f>SUM(R150:R150)</f>
        <v>0</v>
      </c>
      <c r="H150" s="516">
        <f>SUM(R150:R150)</f>
        <v>0</v>
      </c>
      <c r="I150" s="326">
        <f>SUM(R150:R150)</f>
        <v>0</v>
      </c>
      <c r="J150" s="431">
        <f>SUM(R150:R150)</f>
        <v>0</v>
      </c>
      <c r="K150" s="431" t="e">
        <f>SUM(#REF!)</f>
        <v>#REF!</v>
      </c>
      <c r="L150" s="431" t="e">
        <f>SUM(#REF!)</f>
        <v>#REF!</v>
      </c>
      <c r="M150" s="468">
        <f t="shared" si="168"/>
        <v>0</v>
      </c>
      <c r="N150" s="141"/>
      <c r="O150" s="159">
        <f t="shared" si="131"/>
        <v>0</v>
      </c>
      <c r="P150" s="73"/>
      <c r="Q150" s="1"/>
      <c r="R150" s="1"/>
      <c r="S150" s="190"/>
    </row>
    <row r="151" spans="1:19" ht="25.5" hidden="1" customHeight="1" x14ac:dyDescent="0.25">
      <c r="B151" s="54"/>
      <c r="C151" s="2"/>
      <c r="D151" s="706" t="s">
        <v>530</v>
      </c>
      <c r="E151" s="706"/>
      <c r="F151" s="329">
        <f>SUM(R151:R151)</f>
        <v>0</v>
      </c>
      <c r="G151" s="519">
        <f>SUM(R151:R151)</f>
        <v>0</v>
      </c>
      <c r="H151" s="519">
        <f>SUM(R151:R151)</f>
        <v>0</v>
      </c>
      <c r="I151" s="329">
        <f>SUM(R151:R151)</f>
        <v>0</v>
      </c>
      <c r="J151" s="434">
        <f>SUM(R151:R151)</f>
        <v>0</v>
      </c>
      <c r="K151" s="434" t="e">
        <f>SUM(#REF!)</f>
        <v>#REF!</v>
      </c>
      <c r="L151" s="434" t="e">
        <f>SUM(#REF!)</f>
        <v>#REF!</v>
      </c>
      <c r="M151" s="471">
        <f t="shared" si="168"/>
        <v>0</v>
      </c>
      <c r="N151" s="151"/>
      <c r="O151" s="159">
        <f t="shared" si="131"/>
        <v>0</v>
      </c>
      <c r="P151" s="73"/>
      <c r="Q151" s="1"/>
      <c r="R151" s="1"/>
      <c r="S151" s="190"/>
    </row>
    <row r="152" spans="1:19" s="41" customFormat="1" ht="15.75" hidden="1" thickBot="1" x14ac:dyDescent="0.3">
      <c r="A152" s="125" t="s">
        <v>234</v>
      </c>
      <c r="B152" s="106" t="s">
        <v>667</v>
      </c>
      <c r="C152" s="792" t="s">
        <v>810</v>
      </c>
      <c r="D152" s="793"/>
      <c r="E152" s="793"/>
      <c r="F152" s="328">
        <f t="shared" ref="F152:K152" si="184">F153+F154+F155+F156+F157+F158+F159+F160+F161+F162+F163</f>
        <v>0</v>
      </c>
      <c r="G152" s="518">
        <f t="shared" si="184"/>
        <v>0</v>
      </c>
      <c r="H152" s="518">
        <f t="shared" si="184"/>
        <v>0</v>
      </c>
      <c r="I152" s="328">
        <f t="shared" si="184"/>
        <v>0</v>
      </c>
      <c r="J152" s="433">
        <f t="shared" ref="J152" si="185">J153+J154+J155+J156+J157+J158+J159+J160+J161+J162+J163</f>
        <v>0</v>
      </c>
      <c r="K152" s="433" t="e">
        <f t="shared" si="184"/>
        <v>#REF!</v>
      </c>
      <c r="L152" s="433" t="e">
        <f t="shared" ref="L152" si="186">L153+L154+L155+L156+L157+L158+L159+L160+L161+L162+L163</f>
        <v>#REF!</v>
      </c>
      <c r="M152" s="470">
        <f t="shared" si="168"/>
        <v>0</v>
      </c>
      <c r="N152" s="150">
        <f t="shared" ref="N152" si="187">N153+N154+N155+N156+N157+N158+N159+N160+N161+N162+N163</f>
        <v>0</v>
      </c>
      <c r="O152" s="162">
        <f t="shared" si="131"/>
        <v>0</v>
      </c>
      <c r="P152" s="108">
        <f t="shared" ref="P152:R152" si="188">P153+P154+P155+P156+P157+P158+P159+P160+P161+P162+P163</f>
        <v>0</v>
      </c>
      <c r="Q152" s="109">
        <f t="shared" si="188"/>
        <v>0</v>
      </c>
      <c r="R152" s="109">
        <f t="shared" si="188"/>
        <v>0</v>
      </c>
      <c r="S152" s="190"/>
    </row>
    <row r="153" spans="1:19" ht="15.75" hidden="1" thickBot="1" x14ac:dyDescent="0.3">
      <c r="B153" s="54"/>
      <c r="C153" s="2"/>
      <c r="D153" s="705" t="s">
        <v>354</v>
      </c>
      <c r="E153" s="705"/>
      <c r="F153" s="326">
        <f t="shared" ref="F153:F166" si="189">SUM(R153:R153)</f>
        <v>0</v>
      </c>
      <c r="G153" s="516">
        <f t="shared" ref="G153:G166" si="190">SUM(R153:R153)</f>
        <v>0</v>
      </c>
      <c r="H153" s="516">
        <f t="shared" ref="H153:H166" si="191">SUM(R153:R153)</f>
        <v>0</v>
      </c>
      <c r="I153" s="326">
        <f t="shared" ref="I153:I166" si="192">SUM(R153:R153)</f>
        <v>0</v>
      </c>
      <c r="J153" s="431">
        <f t="shared" ref="J153:J166" si="193">SUM(R153:R153)</f>
        <v>0</v>
      </c>
      <c r="K153" s="431" t="e">
        <f>SUM(#REF!)</f>
        <v>#REF!</v>
      </c>
      <c r="L153" s="431" t="e">
        <f>SUM(#REF!)</f>
        <v>#REF!</v>
      </c>
      <c r="M153" s="468">
        <f t="shared" si="168"/>
        <v>0</v>
      </c>
      <c r="N153" s="141"/>
      <c r="O153" s="159">
        <f t="shared" si="131"/>
        <v>0</v>
      </c>
      <c r="P153" s="73"/>
      <c r="Q153" s="1"/>
      <c r="R153" s="1"/>
      <c r="S153" s="190"/>
    </row>
    <row r="154" spans="1:19" ht="15.75" hidden="1" thickBot="1" x14ac:dyDescent="0.3">
      <c r="B154" s="54"/>
      <c r="C154" s="2"/>
      <c r="D154" s="705" t="s">
        <v>357</v>
      </c>
      <c r="E154" s="705"/>
      <c r="F154" s="326">
        <f t="shared" si="189"/>
        <v>0</v>
      </c>
      <c r="G154" s="516">
        <f t="shared" si="190"/>
        <v>0</v>
      </c>
      <c r="H154" s="516">
        <f t="shared" si="191"/>
        <v>0</v>
      </c>
      <c r="I154" s="326">
        <f t="shared" si="192"/>
        <v>0</v>
      </c>
      <c r="J154" s="431">
        <f t="shared" si="193"/>
        <v>0</v>
      </c>
      <c r="K154" s="431" t="e">
        <f>SUM(#REF!)</f>
        <v>#REF!</v>
      </c>
      <c r="L154" s="431" t="e">
        <f>SUM(#REF!)</f>
        <v>#REF!</v>
      </c>
      <c r="M154" s="468">
        <f t="shared" si="168"/>
        <v>0</v>
      </c>
      <c r="N154" s="141"/>
      <c r="O154" s="159">
        <f t="shared" si="131"/>
        <v>0</v>
      </c>
      <c r="P154" s="73"/>
      <c r="Q154" s="1"/>
      <c r="R154" s="1"/>
      <c r="S154" s="190"/>
    </row>
    <row r="155" spans="1:19" ht="15.75" hidden="1" thickBot="1" x14ac:dyDescent="0.3">
      <c r="B155" s="54"/>
      <c r="C155" s="2"/>
      <c r="D155" s="705" t="s">
        <v>358</v>
      </c>
      <c r="E155" s="705"/>
      <c r="F155" s="326">
        <f t="shared" si="189"/>
        <v>0</v>
      </c>
      <c r="G155" s="516">
        <f t="shared" si="190"/>
        <v>0</v>
      </c>
      <c r="H155" s="516">
        <f t="shared" si="191"/>
        <v>0</v>
      </c>
      <c r="I155" s="326">
        <f t="shared" si="192"/>
        <v>0</v>
      </c>
      <c r="J155" s="431">
        <f t="shared" si="193"/>
        <v>0</v>
      </c>
      <c r="K155" s="431" t="e">
        <f>SUM(#REF!)</f>
        <v>#REF!</v>
      </c>
      <c r="L155" s="431" t="e">
        <f>SUM(#REF!)</f>
        <v>#REF!</v>
      </c>
      <c r="M155" s="468">
        <f t="shared" si="168"/>
        <v>0</v>
      </c>
      <c r="N155" s="141"/>
      <c r="O155" s="159">
        <f t="shared" si="131"/>
        <v>0</v>
      </c>
      <c r="P155" s="73"/>
      <c r="Q155" s="1"/>
      <c r="R155" s="1"/>
      <c r="S155" s="190"/>
    </row>
    <row r="156" spans="1:19" ht="15.75" hidden="1" thickBot="1" x14ac:dyDescent="0.3">
      <c r="B156" s="54"/>
      <c r="C156" s="2"/>
      <c r="D156" s="705" t="s">
        <v>355</v>
      </c>
      <c r="E156" s="705"/>
      <c r="F156" s="326">
        <f t="shared" si="189"/>
        <v>0</v>
      </c>
      <c r="G156" s="516">
        <f t="shared" si="190"/>
        <v>0</v>
      </c>
      <c r="H156" s="516">
        <f t="shared" si="191"/>
        <v>0</v>
      </c>
      <c r="I156" s="326">
        <f t="shared" si="192"/>
        <v>0</v>
      </c>
      <c r="J156" s="431">
        <f t="shared" si="193"/>
        <v>0</v>
      </c>
      <c r="K156" s="431" t="e">
        <f>SUM(#REF!)</f>
        <v>#REF!</v>
      </c>
      <c r="L156" s="431" t="e">
        <f>SUM(#REF!)</f>
        <v>#REF!</v>
      </c>
      <c r="M156" s="468">
        <f t="shared" si="168"/>
        <v>0</v>
      </c>
      <c r="N156" s="141"/>
      <c r="O156" s="159">
        <f t="shared" si="131"/>
        <v>0</v>
      </c>
      <c r="P156" s="73"/>
      <c r="Q156" s="1"/>
      <c r="R156" s="1"/>
      <c r="S156" s="190"/>
    </row>
    <row r="157" spans="1:19" ht="15.75" hidden="1" thickBot="1" x14ac:dyDescent="0.3">
      <c r="B157" s="54"/>
      <c r="C157" s="2"/>
      <c r="D157" s="705" t="s">
        <v>811</v>
      </c>
      <c r="E157" s="705"/>
      <c r="F157" s="326">
        <f t="shared" si="189"/>
        <v>0</v>
      </c>
      <c r="G157" s="516">
        <f t="shared" si="190"/>
        <v>0</v>
      </c>
      <c r="H157" s="516">
        <f t="shared" si="191"/>
        <v>0</v>
      </c>
      <c r="I157" s="326">
        <f t="shared" si="192"/>
        <v>0</v>
      </c>
      <c r="J157" s="431">
        <f t="shared" si="193"/>
        <v>0</v>
      </c>
      <c r="K157" s="431" t="e">
        <f>SUM(#REF!)</f>
        <v>#REF!</v>
      </c>
      <c r="L157" s="431" t="e">
        <f>SUM(#REF!)</f>
        <v>#REF!</v>
      </c>
      <c r="M157" s="468">
        <f t="shared" si="168"/>
        <v>0</v>
      </c>
      <c r="N157" s="141"/>
      <c r="O157" s="159">
        <f t="shared" si="131"/>
        <v>0</v>
      </c>
      <c r="P157" s="73"/>
      <c r="Q157" s="1"/>
      <c r="R157" s="1"/>
      <c r="S157" s="190"/>
    </row>
    <row r="158" spans="1:19" ht="25.5" hidden="1" customHeight="1" x14ac:dyDescent="0.25">
      <c r="B158" s="54"/>
      <c r="C158" s="2"/>
      <c r="D158" s="706" t="s">
        <v>532</v>
      </c>
      <c r="E158" s="706"/>
      <c r="F158" s="329">
        <f t="shared" si="189"/>
        <v>0</v>
      </c>
      <c r="G158" s="519">
        <f t="shared" si="190"/>
        <v>0</v>
      </c>
      <c r="H158" s="519">
        <f t="shared" si="191"/>
        <v>0</v>
      </c>
      <c r="I158" s="329">
        <f t="shared" si="192"/>
        <v>0</v>
      </c>
      <c r="J158" s="434">
        <f t="shared" si="193"/>
        <v>0</v>
      </c>
      <c r="K158" s="434" t="e">
        <f>SUM(#REF!)</f>
        <v>#REF!</v>
      </c>
      <c r="L158" s="434" t="e">
        <f>SUM(#REF!)</f>
        <v>#REF!</v>
      </c>
      <c r="M158" s="471">
        <f t="shared" si="168"/>
        <v>0</v>
      </c>
      <c r="N158" s="151"/>
      <c r="O158" s="159">
        <f t="shared" si="131"/>
        <v>0</v>
      </c>
      <c r="P158" s="73"/>
      <c r="Q158" s="1"/>
      <c r="R158" s="1"/>
      <c r="S158" s="190"/>
    </row>
    <row r="159" spans="1:19" ht="25.5" hidden="1" customHeight="1" x14ac:dyDescent="0.25">
      <c r="B159" s="54"/>
      <c r="C159" s="2"/>
      <c r="D159" s="706" t="s">
        <v>533</v>
      </c>
      <c r="E159" s="706"/>
      <c r="F159" s="329">
        <f t="shared" si="189"/>
        <v>0</v>
      </c>
      <c r="G159" s="519">
        <f t="shared" si="190"/>
        <v>0</v>
      </c>
      <c r="H159" s="519">
        <f t="shared" si="191"/>
        <v>0</v>
      </c>
      <c r="I159" s="329">
        <f t="shared" si="192"/>
        <v>0</v>
      </c>
      <c r="J159" s="434">
        <f t="shared" si="193"/>
        <v>0</v>
      </c>
      <c r="K159" s="434" t="e">
        <f>SUM(#REF!)</f>
        <v>#REF!</v>
      </c>
      <c r="L159" s="434" t="e">
        <f>SUM(#REF!)</f>
        <v>#REF!</v>
      </c>
      <c r="M159" s="471">
        <f t="shared" si="168"/>
        <v>0</v>
      </c>
      <c r="N159" s="151"/>
      <c r="O159" s="159">
        <f t="shared" si="131"/>
        <v>0</v>
      </c>
      <c r="P159" s="73"/>
      <c r="Q159" s="1"/>
      <c r="R159" s="1"/>
      <c r="S159" s="190"/>
    </row>
    <row r="160" spans="1:19" ht="15.75" hidden="1" thickBot="1" x14ac:dyDescent="0.3">
      <c r="B160" s="54"/>
      <c r="C160" s="2"/>
      <c r="D160" s="705" t="s">
        <v>364</v>
      </c>
      <c r="E160" s="705"/>
      <c r="F160" s="326">
        <f t="shared" si="189"/>
        <v>0</v>
      </c>
      <c r="G160" s="516">
        <f t="shared" si="190"/>
        <v>0</v>
      </c>
      <c r="H160" s="516">
        <f t="shared" si="191"/>
        <v>0</v>
      </c>
      <c r="I160" s="326">
        <f t="shared" si="192"/>
        <v>0</v>
      </c>
      <c r="J160" s="431">
        <f t="shared" si="193"/>
        <v>0</v>
      </c>
      <c r="K160" s="431" t="e">
        <f>SUM(#REF!)</f>
        <v>#REF!</v>
      </c>
      <c r="L160" s="431" t="e">
        <f>SUM(#REF!)</f>
        <v>#REF!</v>
      </c>
      <c r="M160" s="468">
        <f t="shared" si="168"/>
        <v>0</v>
      </c>
      <c r="N160" s="141"/>
      <c r="O160" s="159">
        <f t="shared" si="131"/>
        <v>0</v>
      </c>
      <c r="P160" s="73"/>
      <c r="Q160" s="1"/>
      <c r="R160" s="1"/>
      <c r="S160" s="190"/>
    </row>
    <row r="161" spans="1:19" ht="15.75" hidden="1" thickBot="1" x14ac:dyDescent="0.3">
      <c r="B161" s="54"/>
      <c r="C161" s="2"/>
      <c r="D161" s="705" t="s">
        <v>356</v>
      </c>
      <c r="E161" s="705"/>
      <c r="F161" s="326">
        <f t="shared" si="189"/>
        <v>0</v>
      </c>
      <c r="G161" s="516">
        <f t="shared" si="190"/>
        <v>0</v>
      </c>
      <c r="H161" s="516">
        <f t="shared" si="191"/>
        <v>0</v>
      </c>
      <c r="I161" s="326">
        <f t="shared" si="192"/>
        <v>0</v>
      </c>
      <c r="J161" s="431">
        <f t="shared" si="193"/>
        <v>0</v>
      </c>
      <c r="K161" s="431" t="e">
        <f>SUM(#REF!)</f>
        <v>#REF!</v>
      </c>
      <c r="L161" s="431" t="e">
        <f>SUM(#REF!)</f>
        <v>#REF!</v>
      </c>
      <c r="M161" s="468">
        <f t="shared" si="168"/>
        <v>0</v>
      </c>
      <c r="N161" s="141"/>
      <c r="O161" s="159">
        <f t="shared" si="131"/>
        <v>0</v>
      </c>
      <c r="P161" s="73"/>
      <c r="Q161" s="1"/>
      <c r="R161" s="1"/>
      <c r="S161" s="190"/>
    </row>
    <row r="162" spans="1:19" ht="25.5" hidden="1" customHeight="1" x14ac:dyDescent="0.25">
      <c r="B162" s="54"/>
      <c r="C162" s="2"/>
      <c r="D162" s="706" t="s">
        <v>534</v>
      </c>
      <c r="E162" s="706"/>
      <c r="F162" s="329">
        <f t="shared" si="189"/>
        <v>0</v>
      </c>
      <c r="G162" s="519">
        <f t="shared" si="190"/>
        <v>0</v>
      </c>
      <c r="H162" s="519">
        <f t="shared" si="191"/>
        <v>0</v>
      </c>
      <c r="I162" s="329">
        <f t="shared" si="192"/>
        <v>0</v>
      </c>
      <c r="J162" s="434">
        <f t="shared" si="193"/>
        <v>0</v>
      </c>
      <c r="K162" s="434" t="e">
        <f>SUM(#REF!)</f>
        <v>#REF!</v>
      </c>
      <c r="L162" s="434" t="e">
        <f>SUM(#REF!)</f>
        <v>#REF!</v>
      </c>
      <c r="M162" s="471">
        <f t="shared" si="168"/>
        <v>0</v>
      </c>
      <c r="N162" s="151"/>
      <c r="O162" s="159">
        <f t="shared" si="131"/>
        <v>0</v>
      </c>
      <c r="P162" s="73"/>
      <c r="Q162" s="1"/>
      <c r="R162" s="1"/>
      <c r="S162" s="190"/>
    </row>
    <row r="163" spans="1:19" ht="15.75" hidden="1" thickBot="1" x14ac:dyDescent="0.3">
      <c r="B163" s="54"/>
      <c r="C163" s="2"/>
      <c r="D163" s="705" t="s">
        <v>535</v>
      </c>
      <c r="E163" s="705"/>
      <c r="F163" s="326">
        <f t="shared" si="189"/>
        <v>0</v>
      </c>
      <c r="G163" s="516">
        <f t="shared" si="190"/>
        <v>0</v>
      </c>
      <c r="H163" s="516">
        <f t="shared" si="191"/>
        <v>0</v>
      </c>
      <c r="I163" s="326">
        <f t="shared" si="192"/>
        <v>0</v>
      </c>
      <c r="J163" s="431">
        <f t="shared" si="193"/>
        <v>0</v>
      </c>
      <c r="K163" s="431" t="e">
        <f>SUM(#REF!)</f>
        <v>#REF!</v>
      </c>
      <c r="L163" s="431" t="e">
        <f>SUM(#REF!)</f>
        <v>#REF!</v>
      </c>
      <c r="M163" s="468">
        <f t="shared" si="168"/>
        <v>0</v>
      </c>
      <c r="N163" s="141"/>
      <c r="O163" s="159">
        <f t="shared" si="131"/>
        <v>0</v>
      </c>
      <c r="P163" s="73"/>
      <c r="Q163" s="1"/>
      <c r="R163" s="1"/>
      <c r="S163" s="190"/>
    </row>
    <row r="164" spans="1:19" s="41" customFormat="1" ht="15.75" hidden="1" thickBot="1" x14ac:dyDescent="0.3">
      <c r="A164" s="125" t="s">
        <v>235</v>
      </c>
      <c r="B164" s="106" t="s">
        <v>666</v>
      </c>
      <c r="C164" s="730" t="s">
        <v>236</v>
      </c>
      <c r="D164" s="731"/>
      <c r="E164" s="731"/>
      <c r="F164" s="330">
        <f t="shared" si="189"/>
        <v>0</v>
      </c>
      <c r="G164" s="520">
        <f t="shared" si="190"/>
        <v>0</v>
      </c>
      <c r="H164" s="520">
        <f t="shared" si="191"/>
        <v>0</v>
      </c>
      <c r="I164" s="330">
        <f t="shared" si="192"/>
        <v>0</v>
      </c>
      <c r="J164" s="435">
        <f t="shared" si="193"/>
        <v>0</v>
      </c>
      <c r="K164" s="435" t="e">
        <f>SUM(#REF!)</f>
        <v>#REF!</v>
      </c>
      <c r="L164" s="435" t="e">
        <f>SUM(#REF!)</f>
        <v>#REF!</v>
      </c>
      <c r="M164" s="472">
        <f t="shared" si="168"/>
        <v>0</v>
      </c>
      <c r="N164" s="152"/>
      <c r="O164" s="162">
        <f t="shared" si="131"/>
        <v>0</v>
      </c>
      <c r="P164" s="108"/>
      <c r="Q164" s="109"/>
      <c r="R164" s="109"/>
      <c r="S164" s="190"/>
    </row>
    <row r="165" spans="1:19" s="41" customFormat="1" ht="15.75" hidden="1" thickBot="1" x14ac:dyDescent="0.3">
      <c r="A165" s="125" t="s">
        <v>237</v>
      </c>
      <c r="B165" s="106" t="s">
        <v>668</v>
      </c>
      <c r="C165" s="730" t="s">
        <v>238</v>
      </c>
      <c r="D165" s="731"/>
      <c r="E165" s="731"/>
      <c r="F165" s="330">
        <f t="shared" si="189"/>
        <v>0</v>
      </c>
      <c r="G165" s="520">
        <f t="shared" si="190"/>
        <v>0</v>
      </c>
      <c r="H165" s="520">
        <f t="shared" si="191"/>
        <v>0</v>
      </c>
      <c r="I165" s="330">
        <f t="shared" si="192"/>
        <v>0</v>
      </c>
      <c r="J165" s="435">
        <f t="shared" si="193"/>
        <v>0</v>
      </c>
      <c r="K165" s="435" t="e">
        <f>SUM(#REF!)</f>
        <v>#REF!</v>
      </c>
      <c r="L165" s="435" t="e">
        <f>SUM(#REF!)</f>
        <v>#REF!</v>
      </c>
      <c r="M165" s="472">
        <f t="shared" si="168"/>
        <v>0</v>
      </c>
      <c r="N165" s="152"/>
      <c r="O165" s="162">
        <f t="shared" si="131"/>
        <v>0</v>
      </c>
      <c r="P165" s="108"/>
      <c r="Q165" s="109"/>
      <c r="R165" s="109"/>
      <c r="S165" s="190"/>
    </row>
    <row r="166" spans="1:19" s="41" customFormat="1" ht="15.75" hidden="1" thickBot="1" x14ac:dyDescent="0.3">
      <c r="A166" s="125" t="s">
        <v>239</v>
      </c>
      <c r="B166" s="106" t="s">
        <v>669</v>
      </c>
      <c r="C166" s="730" t="s">
        <v>240</v>
      </c>
      <c r="D166" s="731"/>
      <c r="E166" s="731"/>
      <c r="F166" s="330">
        <f t="shared" si="189"/>
        <v>0</v>
      </c>
      <c r="G166" s="520">
        <f t="shared" si="190"/>
        <v>0</v>
      </c>
      <c r="H166" s="520">
        <f t="shared" si="191"/>
        <v>0</v>
      </c>
      <c r="I166" s="330">
        <f t="shared" si="192"/>
        <v>0</v>
      </c>
      <c r="J166" s="435">
        <f t="shared" si="193"/>
        <v>0</v>
      </c>
      <c r="K166" s="435" t="e">
        <f>SUM(#REF!)</f>
        <v>#REF!</v>
      </c>
      <c r="L166" s="435" t="e">
        <f>SUM(#REF!)</f>
        <v>#REF!</v>
      </c>
      <c r="M166" s="472">
        <f t="shared" si="168"/>
        <v>0</v>
      </c>
      <c r="N166" s="152"/>
      <c r="O166" s="162">
        <f t="shared" ref="O166:O229" si="194">SUM(M166:N166)</f>
        <v>0</v>
      </c>
      <c r="P166" s="108"/>
      <c r="Q166" s="109"/>
      <c r="R166" s="109"/>
      <c r="S166" s="190"/>
    </row>
    <row r="167" spans="1:19" s="41" customFormat="1" ht="15.75" hidden="1" thickBot="1" x14ac:dyDescent="0.3">
      <c r="A167" s="125" t="s">
        <v>241</v>
      </c>
      <c r="B167" s="106" t="s">
        <v>670</v>
      </c>
      <c r="C167" s="730" t="s">
        <v>242</v>
      </c>
      <c r="D167" s="731"/>
      <c r="E167" s="731"/>
      <c r="F167" s="330">
        <f t="shared" ref="F167:K167" si="195">F168+F169+F170+F171+F172+F173+F174+F175+F176+F177</f>
        <v>0</v>
      </c>
      <c r="G167" s="520">
        <f t="shared" si="195"/>
        <v>0</v>
      </c>
      <c r="H167" s="520">
        <f t="shared" si="195"/>
        <v>0</v>
      </c>
      <c r="I167" s="330">
        <f t="shared" si="195"/>
        <v>0</v>
      </c>
      <c r="J167" s="435">
        <f t="shared" ref="J167" si="196">J168+J169+J170+J171+J172+J173+J174+J175+J176+J177</f>
        <v>0</v>
      </c>
      <c r="K167" s="435" t="e">
        <f t="shared" si="195"/>
        <v>#REF!</v>
      </c>
      <c r="L167" s="435" t="e">
        <f t="shared" ref="L167" si="197">L168+L169+L170+L171+L172+L173+L174+L175+L176+L177</f>
        <v>#REF!</v>
      </c>
      <c r="M167" s="472">
        <f t="shared" si="168"/>
        <v>0</v>
      </c>
      <c r="N167" s="152">
        <f t="shared" ref="N167" si="198">N168+N169+N170+N171+N172+N173+N174+N175+N176+N177</f>
        <v>0</v>
      </c>
      <c r="O167" s="162">
        <f t="shared" si="194"/>
        <v>0</v>
      </c>
      <c r="P167" s="108">
        <f t="shared" ref="P167:R167" si="199">P168+P169+P170+P171+P172+P173+P174+P175+P176+P177</f>
        <v>0</v>
      </c>
      <c r="Q167" s="109">
        <f t="shared" si="199"/>
        <v>0</v>
      </c>
      <c r="R167" s="109">
        <f t="shared" si="199"/>
        <v>0</v>
      </c>
      <c r="S167" s="190"/>
    </row>
    <row r="168" spans="1:19" ht="15.75" hidden="1" thickBot="1" x14ac:dyDescent="0.3">
      <c r="B168" s="54"/>
      <c r="C168" s="2"/>
      <c r="D168" s="705" t="s">
        <v>359</v>
      </c>
      <c r="E168" s="705"/>
      <c r="F168" s="326">
        <f t="shared" ref="F168:F178" si="200">SUM(R168:R168)</f>
        <v>0</v>
      </c>
      <c r="G168" s="516">
        <f t="shared" ref="G168:G178" si="201">SUM(R168:R168)</f>
        <v>0</v>
      </c>
      <c r="H168" s="516">
        <f t="shared" ref="H168:H178" si="202">SUM(R168:R168)</f>
        <v>0</v>
      </c>
      <c r="I168" s="326">
        <f t="shared" ref="I168:I178" si="203">SUM(R168:R168)</f>
        <v>0</v>
      </c>
      <c r="J168" s="431">
        <f t="shared" ref="J168:J178" si="204">SUM(R168:R168)</f>
        <v>0</v>
      </c>
      <c r="K168" s="431" t="e">
        <f>SUM(#REF!)</f>
        <v>#REF!</v>
      </c>
      <c r="L168" s="431" t="e">
        <f>SUM(#REF!)</f>
        <v>#REF!</v>
      </c>
      <c r="M168" s="468">
        <f t="shared" si="168"/>
        <v>0</v>
      </c>
      <c r="N168" s="141"/>
      <c r="O168" s="159">
        <f t="shared" si="194"/>
        <v>0</v>
      </c>
      <c r="P168" s="73"/>
      <c r="Q168" s="1"/>
      <c r="R168" s="1"/>
      <c r="S168" s="190"/>
    </row>
    <row r="169" spans="1:19" ht="15.75" hidden="1" thickBot="1" x14ac:dyDescent="0.3">
      <c r="B169" s="54"/>
      <c r="C169" s="2"/>
      <c r="D169" s="705" t="s">
        <v>360</v>
      </c>
      <c r="E169" s="705"/>
      <c r="F169" s="326">
        <f t="shared" si="200"/>
        <v>0</v>
      </c>
      <c r="G169" s="516">
        <f t="shared" si="201"/>
        <v>0</v>
      </c>
      <c r="H169" s="516">
        <f t="shared" si="202"/>
        <v>0</v>
      </c>
      <c r="I169" s="326">
        <f t="shared" si="203"/>
        <v>0</v>
      </c>
      <c r="J169" s="431">
        <f t="shared" si="204"/>
        <v>0</v>
      </c>
      <c r="K169" s="431" t="e">
        <f>SUM(#REF!)</f>
        <v>#REF!</v>
      </c>
      <c r="L169" s="431" t="e">
        <f>SUM(#REF!)</f>
        <v>#REF!</v>
      </c>
      <c r="M169" s="468">
        <f t="shared" si="168"/>
        <v>0</v>
      </c>
      <c r="N169" s="141"/>
      <c r="O169" s="159">
        <f t="shared" si="194"/>
        <v>0</v>
      </c>
      <c r="P169" s="73"/>
      <c r="Q169" s="1"/>
      <c r="R169" s="1"/>
      <c r="S169" s="190"/>
    </row>
    <row r="170" spans="1:19" ht="15.75" hidden="1" thickBot="1" x14ac:dyDescent="0.3">
      <c r="B170" s="54"/>
      <c r="C170" s="2"/>
      <c r="D170" s="705" t="s">
        <v>361</v>
      </c>
      <c r="E170" s="705"/>
      <c r="F170" s="326">
        <f t="shared" si="200"/>
        <v>0</v>
      </c>
      <c r="G170" s="516">
        <f t="shared" si="201"/>
        <v>0</v>
      </c>
      <c r="H170" s="516">
        <f t="shared" si="202"/>
        <v>0</v>
      </c>
      <c r="I170" s="326">
        <f t="shared" si="203"/>
        <v>0</v>
      </c>
      <c r="J170" s="431">
        <f t="shared" si="204"/>
        <v>0</v>
      </c>
      <c r="K170" s="431" t="e">
        <f>SUM(#REF!)</f>
        <v>#REF!</v>
      </c>
      <c r="L170" s="431" t="e">
        <f>SUM(#REF!)</f>
        <v>#REF!</v>
      </c>
      <c r="M170" s="468">
        <f t="shared" si="168"/>
        <v>0</v>
      </c>
      <c r="N170" s="141"/>
      <c r="O170" s="159">
        <f t="shared" si="194"/>
        <v>0</v>
      </c>
      <c r="P170" s="73"/>
      <c r="Q170" s="1"/>
      <c r="R170" s="1"/>
      <c r="S170" s="190"/>
    </row>
    <row r="171" spans="1:19" ht="15.75" hidden="1" thickBot="1" x14ac:dyDescent="0.3">
      <c r="B171" s="54"/>
      <c r="C171" s="2"/>
      <c r="D171" s="705" t="s">
        <v>362</v>
      </c>
      <c r="E171" s="705"/>
      <c r="F171" s="326">
        <f t="shared" si="200"/>
        <v>0</v>
      </c>
      <c r="G171" s="516">
        <f t="shared" si="201"/>
        <v>0</v>
      </c>
      <c r="H171" s="516">
        <f t="shared" si="202"/>
        <v>0</v>
      </c>
      <c r="I171" s="326">
        <f t="shared" si="203"/>
        <v>0</v>
      </c>
      <c r="J171" s="431">
        <f t="shared" si="204"/>
        <v>0</v>
      </c>
      <c r="K171" s="431" t="e">
        <f>SUM(#REF!)</f>
        <v>#REF!</v>
      </c>
      <c r="L171" s="431" t="e">
        <f>SUM(#REF!)</f>
        <v>#REF!</v>
      </c>
      <c r="M171" s="468">
        <f t="shared" si="168"/>
        <v>0</v>
      </c>
      <c r="N171" s="141"/>
      <c r="O171" s="159">
        <f t="shared" si="194"/>
        <v>0</v>
      </c>
      <c r="P171" s="73"/>
      <c r="Q171" s="1"/>
      <c r="R171" s="1"/>
      <c r="S171" s="190"/>
    </row>
    <row r="172" spans="1:19" ht="15.75" hidden="1" thickBot="1" x14ac:dyDescent="0.3">
      <c r="B172" s="54"/>
      <c r="C172" s="2"/>
      <c r="D172" s="705" t="s">
        <v>363</v>
      </c>
      <c r="E172" s="705"/>
      <c r="F172" s="326">
        <f t="shared" si="200"/>
        <v>0</v>
      </c>
      <c r="G172" s="516">
        <f t="shared" si="201"/>
        <v>0</v>
      </c>
      <c r="H172" s="516">
        <f t="shared" si="202"/>
        <v>0</v>
      </c>
      <c r="I172" s="326">
        <f t="shared" si="203"/>
        <v>0</v>
      </c>
      <c r="J172" s="431">
        <f t="shared" si="204"/>
        <v>0</v>
      </c>
      <c r="K172" s="431" t="e">
        <f>SUM(#REF!)</f>
        <v>#REF!</v>
      </c>
      <c r="L172" s="431" t="e">
        <f>SUM(#REF!)</f>
        <v>#REF!</v>
      </c>
      <c r="M172" s="468">
        <f t="shared" si="168"/>
        <v>0</v>
      </c>
      <c r="N172" s="141"/>
      <c r="O172" s="159">
        <f t="shared" si="194"/>
        <v>0</v>
      </c>
      <c r="P172" s="73"/>
      <c r="Q172" s="1"/>
      <c r="R172" s="1"/>
      <c r="S172" s="190"/>
    </row>
    <row r="173" spans="1:19" ht="25.5" hidden="1" customHeight="1" x14ac:dyDescent="0.25">
      <c r="B173" s="54"/>
      <c r="C173" s="2"/>
      <c r="D173" s="706" t="s">
        <v>536</v>
      </c>
      <c r="E173" s="706"/>
      <c r="F173" s="329">
        <f t="shared" si="200"/>
        <v>0</v>
      </c>
      <c r="G173" s="519">
        <f t="shared" si="201"/>
        <v>0</v>
      </c>
      <c r="H173" s="519">
        <f t="shared" si="202"/>
        <v>0</v>
      </c>
      <c r="I173" s="329">
        <f t="shared" si="203"/>
        <v>0</v>
      </c>
      <c r="J173" s="434">
        <f t="shared" si="204"/>
        <v>0</v>
      </c>
      <c r="K173" s="434" t="e">
        <f>SUM(#REF!)</f>
        <v>#REF!</v>
      </c>
      <c r="L173" s="434" t="e">
        <f>SUM(#REF!)</f>
        <v>#REF!</v>
      </c>
      <c r="M173" s="471">
        <f t="shared" si="168"/>
        <v>0</v>
      </c>
      <c r="N173" s="151"/>
      <c r="O173" s="159">
        <f t="shared" si="194"/>
        <v>0</v>
      </c>
      <c r="P173" s="73"/>
      <c r="Q173" s="1"/>
      <c r="R173" s="1"/>
      <c r="S173" s="190"/>
    </row>
    <row r="174" spans="1:19" ht="25.5" hidden="1" customHeight="1" x14ac:dyDescent="0.25">
      <c r="B174" s="54"/>
      <c r="C174" s="2"/>
      <c r="D174" s="706" t="s">
        <v>539</v>
      </c>
      <c r="E174" s="706"/>
      <c r="F174" s="329">
        <f t="shared" si="200"/>
        <v>0</v>
      </c>
      <c r="G174" s="519">
        <f t="shared" si="201"/>
        <v>0</v>
      </c>
      <c r="H174" s="519">
        <f t="shared" si="202"/>
        <v>0</v>
      </c>
      <c r="I174" s="329">
        <f t="shared" si="203"/>
        <v>0</v>
      </c>
      <c r="J174" s="434">
        <f t="shared" si="204"/>
        <v>0</v>
      </c>
      <c r="K174" s="434" t="e">
        <f>SUM(#REF!)</f>
        <v>#REF!</v>
      </c>
      <c r="L174" s="434" t="e">
        <f>SUM(#REF!)</f>
        <v>#REF!</v>
      </c>
      <c r="M174" s="471">
        <f t="shared" si="168"/>
        <v>0</v>
      </c>
      <c r="N174" s="151"/>
      <c r="O174" s="159">
        <f t="shared" si="194"/>
        <v>0</v>
      </c>
      <c r="P174" s="73"/>
      <c r="Q174" s="1"/>
      <c r="R174" s="1"/>
      <c r="S174" s="190"/>
    </row>
    <row r="175" spans="1:19" ht="15.75" hidden="1" thickBot="1" x14ac:dyDescent="0.3">
      <c r="B175" s="54"/>
      <c r="C175" s="2"/>
      <c r="D175" s="705" t="s">
        <v>365</v>
      </c>
      <c r="E175" s="705"/>
      <c r="F175" s="326">
        <f t="shared" si="200"/>
        <v>0</v>
      </c>
      <c r="G175" s="516">
        <f t="shared" si="201"/>
        <v>0</v>
      </c>
      <c r="H175" s="516">
        <f t="shared" si="202"/>
        <v>0</v>
      </c>
      <c r="I175" s="326">
        <f t="shared" si="203"/>
        <v>0</v>
      </c>
      <c r="J175" s="431">
        <f t="shared" si="204"/>
        <v>0</v>
      </c>
      <c r="K175" s="431" t="e">
        <f>SUM(#REF!)</f>
        <v>#REF!</v>
      </c>
      <c r="L175" s="431" t="e">
        <f>SUM(#REF!)</f>
        <v>#REF!</v>
      </c>
      <c r="M175" s="468">
        <f t="shared" si="168"/>
        <v>0</v>
      </c>
      <c r="N175" s="141"/>
      <c r="O175" s="159">
        <f t="shared" si="194"/>
        <v>0</v>
      </c>
      <c r="P175" s="73"/>
      <c r="Q175" s="1"/>
      <c r="R175" s="1"/>
      <c r="S175" s="190"/>
    </row>
    <row r="176" spans="1:19" ht="25.5" hidden="1" customHeight="1" x14ac:dyDescent="0.25">
      <c r="B176" s="54"/>
      <c r="C176" s="2"/>
      <c r="D176" s="706" t="s">
        <v>542</v>
      </c>
      <c r="E176" s="706"/>
      <c r="F176" s="329">
        <f t="shared" si="200"/>
        <v>0</v>
      </c>
      <c r="G176" s="519">
        <f t="shared" si="201"/>
        <v>0</v>
      </c>
      <c r="H176" s="519">
        <f t="shared" si="202"/>
        <v>0</v>
      </c>
      <c r="I176" s="329">
        <f t="shared" si="203"/>
        <v>0</v>
      </c>
      <c r="J176" s="434">
        <f t="shared" si="204"/>
        <v>0</v>
      </c>
      <c r="K176" s="434" t="e">
        <f>SUM(#REF!)</f>
        <v>#REF!</v>
      </c>
      <c r="L176" s="434" t="e">
        <f>SUM(#REF!)</f>
        <v>#REF!</v>
      </c>
      <c r="M176" s="471">
        <f t="shared" si="168"/>
        <v>0</v>
      </c>
      <c r="N176" s="151"/>
      <c r="O176" s="159">
        <f t="shared" si="194"/>
        <v>0</v>
      </c>
      <c r="P176" s="73"/>
      <c r="Q176" s="1"/>
      <c r="R176" s="1"/>
      <c r="S176" s="190"/>
    </row>
    <row r="177" spans="1:19" ht="15.75" hidden="1" thickBot="1" x14ac:dyDescent="0.3">
      <c r="B177" s="54"/>
      <c r="C177" s="2"/>
      <c r="D177" s="705" t="s">
        <v>543</v>
      </c>
      <c r="E177" s="705"/>
      <c r="F177" s="326">
        <f t="shared" si="200"/>
        <v>0</v>
      </c>
      <c r="G177" s="516">
        <f t="shared" si="201"/>
        <v>0</v>
      </c>
      <c r="H177" s="516">
        <f t="shared" si="202"/>
        <v>0</v>
      </c>
      <c r="I177" s="326">
        <f t="shared" si="203"/>
        <v>0</v>
      </c>
      <c r="J177" s="431">
        <f t="shared" si="204"/>
        <v>0</v>
      </c>
      <c r="K177" s="431" t="e">
        <f>SUM(#REF!)</f>
        <v>#REF!</v>
      </c>
      <c r="L177" s="431" t="e">
        <f>SUM(#REF!)</f>
        <v>#REF!</v>
      </c>
      <c r="M177" s="468">
        <f t="shared" si="168"/>
        <v>0</v>
      </c>
      <c r="N177" s="141"/>
      <c r="O177" s="159">
        <f t="shared" si="194"/>
        <v>0</v>
      </c>
      <c r="P177" s="73"/>
      <c r="Q177" s="1"/>
      <c r="R177" s="1"/>
      <c r="S177" s="190"/>
    </row>
    <row r="178" spans="1:19" s="41" customFormat="1" ht="15.75" hidden="1" thickBot="1" x14ac:dyDescent="0.3">
      <c r="A178" s="125" t="s">
        <v>243</v>
      </c>
      <c r="B178" s="134" t="s">
        <v>671</v>
      </c>
      <c r="C178" s="794" t="s">
        <v>244</v>
      </c>
      <c r="D178" s="795"/>
      <c r="E178" s="795"/>
      <c r="F178" s="331">
        <f t="shared" si="200"/>
        <v>0</v>
      </c>
      <c r="G178" s="521">
        <f t="shared" si="201"/>
        <v>0</v>
      </c>
      <c r="H178" s="521">
        <f t="shared" si="202"/>
        <v>0</v>
      </c>
      <c r="I178" s="331">
        <f t="shared" si="203"/>
        <v>0</v>
      </c>
      <c r="J178" s="436">
        <f t="shared" si="204"/>
        <v>0</v>
      </c>
      <c r="K178" s="436" t="e">
        <f>SUM(#REF!)</f>
        <v>#REF!</v>
      </c>
      <c r="L178" s="436" t="e">
        <f>SUM(#REF!)</f>
        <v>#REF!</v>
      </c>
      <c r="M178" s="473">
        <f t="shared" si="168"/>
        <v>0</v>
      </c>
      <c r="N178" s="153"/>
      <c r="O178" s="162">
        <f t="shared" si="194"/>
        <v>0</v>
      </c>
      <c r="P178" s="108"/>
      <c r="Q178" s="109"/>
      <c r="R178" s="109"/>
      <c r="S178" s="190"/>
    </row>
    <row r="179" spans="1:19" ht="15.75" thickBot="1" x14ac:dyDescent="0.3">
      <c r="B179" s="98" t="s">
        <v>245</v>
      </c>
      <c r="C179" s="708" t="s">
        <v>246</v>
      </c>
      <c r="D179" s="709"/>
      <c r="E179" s="709"/>
      <c r="F179" s="322">
        <f t="shared" ref="F179:K179" si="205">F180+F181+F184+F185+F186+F187+F188</f>
        <v>0</v>
      </c>
      <c r="G179" s="512">
        <f t="shared" si="205"/>
        <v>0</v>
      </c>
      <c r="H179" s="512">
        <f t="shared" si="205"/>
        <v>0</v>
      </c>
      <c r="I179" s="322">
        <f t="shared" si="205"/>
        <v>0</v>
      </c>
      <c r="J179" s="427">
        <f t="shared" ref="J179" si="206">J180+J181+J184+J185+J186+J187+J188</f>
        <v>279400</v>
      </c>
      <c r="K179" s="427" t="e">
        <f t="shared" si="205"/>
        <v>#REF!</v>
      </c>
      <c r="L179" s="427" t="e">
        <f t="shared" ref="L179" si="207">L180+L181+L184+L185+L186+L187+L188</f>
        <v>#REF!</v>
      </c>
      <c r="M179" s="464">
        <f t="shared" si="168"/>
        <v>59000</v>
      </c>
      <c r="N179" s="144">
        <f t="shared" ref="N179" si="208">N180+N181+N184+N185+N186+N187+N188</f>
        <v>0</v>
      </c>
      <c r="O179" s="156">
        <f t="shared" si="194"/>
        <v>59000</v>
      </c>
      <c r="P179" s="84">
        <f t="shared" ref="P179:R179" si="209">P180+P181+P184+P185+P186+P187+P188</f>
        <v>0</v>
      </c>
      <c r="Q179" s="85">
        <f t="shared" si="209"/>
        <v>0</v>
      </c>
      <c r="R179" s="85">
        <f t="shared" si="209"/>
        <v>59000</v>
      </c>
      <c r="S179" s="190"/>
    </row>
    <row r="180" spans="1:19" s="18" customFormat="1" hidden="1" x14ac:dyDescent="0.25">
      <c r="A180" s="125" t="s">
        <v>247</v>
      </c>
      <c r="B180" s="114" t="s">
        <v>672</v>
      </c>
      <c r="C180" s="710" t="s">
        <v>248</v>
      </c>
      <c r="D180" s="711"/>
      <c r="E180" s="711"/>
      <c r="F180" s="317">
        <f>SUM(R180:R180)</f>
        <v>0</v>
      </c>
      <c r="G180" s="507">
        <f>SUM(R180:R180)</f>
        <v>0</v>
      </c>
      <c r="H180" s="507">
        <f>SUM(R180:R180)</f>
        <v>0</v>
      </c>
      <c r="I180" s="317">
        <f>SUM(R180:R180)</f>
        <v>0</v>
      </c>
      <c r="J180" s="422">
        <f>SUM(R180:R180)</f>
        <v>0</v>
      </c>
      <c r="K180" s="422" t="e">
        <f>SUM(#REF!)</f>
        <v>#REF!</v>
      </c>
      <c r="L180" s="422" t="e">
        <f>SUM(#REF!)</f>
        <v>#REF!</v>
      </c>
      <c r="M180" s="459">
        <f t="shared" si="168"/>
        <v>0</v>
      </c>
      <c r="N180" s="140"/>
      <c r="O180" s="158">
        <f t="shared" si="194"/>
        <v>0</v>
      </c>
      <c r="P180" s="92"/>
      <c r="Q180" s="93"/>
      <c r="R180" s="93"/>
      <c r="S180" s="190"/>
    </row>
    <row r="181" spans="1:19" s="18" customFormat="1" hidden="1" x14ac:dyDescent="0.25">
      <c r="A181" s="125" t="s">
        <v>249</v>
      </c>
      <c r="B181" s="90" t="s">
        <v>673</v>
      </c>
      <c r="C181" s="712" t="s">
        <v>250</v>
      </c>
      <c r="D181" s="713"/>
      <c r="E181" s="713"/>
      <c r="F181" s="319">
        <f t="shared" ref="F181:K181" si="210">F182+F183</f>
        <v>0</v>
      </c>
      <c r="G181" s="509">
        <f t="shared" si="210"/>
        <v>0</v>
      </c>
      <c r="H181" s="509">
        <f t="shared" si="210"/>
        <v>0</v>
      </c>
      <c r="I181" s="319">
        <f t="shared" si="210"/>
        <v>0</v>
      </c>
      <c r="J181" s="424">
        <f t="shared" ref="J181" si="211">J182+J183</f>
        <v>0</v>
      </c>
      <c r="K181" s="424" t="e">
        <f t="shared" si="210"/>
        <v>#REF!</v>
      </c>
      <c r="L181" s="424" t="e">
        <f t="shared" ref="L181" si="212">L182+L183</f>
        <v>#REF!</v>
      </c>
      <c r="M181" s="461">
        <f t="shared" si="168"/>
        <v>0</v>
      </c>
      <c r="N181" s="142">
        <f t="shared" ref="N181" si="213">N182+N183</f>
        <v>0</v>
      </c>
      <c r="O181" s="158">
        <f t="shared" si="194"/>
        <v>0</v>
      </c>
      <c r="P181" s="92">
        <f t="shared" ref="P181:R181" si="214">P182+P183</f>
        <v>0</v>
      </c>
      <c r="Q181" s="93">
        <f t="shared" si="214"/>
        <v>0</v>
      </c>
      <c r="R181" s="93">
        <f t="shared" si="214"/>
        <v>0</v>
      </c>
      <c r="S181" s="190"/>
    </row>
    <row r="182" spans="1:19" hidden="1" x14ac:dyDescent="0.25">
      <c r="B182" s="54"/>
      <c r="C182" s="2"/>
      <c r="D182" s="705" t="s">
        <v>250</v>
      </c>
      <c r="E182" s="705"/>
      <c r="F182" s="326">
        <f>SUM(R182:R182)</f>
        <v>0</v>
      </c>
      <c r="G182" s="516">
        <f>SUM(R182:R182)</f>
        <v>0</v>
      </c>
      <c r="H182" s="516">
        <f>SUM(R182:R182)</f>
        <v>0</v>
      </c>
      <c r="I182" s="326">
        <f>SUM(R182:R182)</f>
        <v>0</v>
      </c>
      <c r="J182" s="431">
        <f>SUM(R182:R182)</f>
        <v>0</v>
      </c>
      <c r="K182" s="431" t="e">
        <f>SUM(#REF!)</f>
        <v>#REF!</v>
      </c>
      <c r="L182" s="431" t="e">
        <f>SUM(#REF!)</f>
        <v>#REF!</v>
      </c>
      <c r="M182" s="468">
        <f t="shared" si="168"/>
        <v>0</v>
      </c>
      <c r="N182" s="141"/>
      <c r="O182" s="159">
        <f t="shared" si="194"/>
        <v>0</v>
      </c>
      <c r="P182" s="73"/>
      <c r="Q182" s="1"/>
      <c r="R182" s="1"/>
      <c r="S182" s="190"/>
    </row>
    <row r="183" spans="1:19" hidden="1" x14ac:dyDescent="0.25">
      <c r="B183" s="54"/>
      <c r="C183" s="2"/>
      <c r="D183" s="705" t="s">
        <v>349</v>
      </c>
      <c r="E183" s="705"/>
      <c r="F183" s="326">
        <f>SUM(R183:R183)</f>
        <v>0</v>
      </c>
      <c r="G183" s="516">
        <f>SUM(R183:R183)</f>
        <v>0</v>
      </c>
      <c r="H183" s="516">
        <f>SUM(R183:R183)</f>
        <v>0</v>
      </c>
      <c r="I183" s="326">
        <f>SUM(R183:R183)</f>
        <v>0</v>
      </c>
      <c r="J183" s="431">
        <f>SUM(R183:R183)</f>
        <v>0</v>
      </c>
      <c r="K183" s="431" t="e">
        <f>SUM(#REF!)</f>
        <v>#REF!</v>
      </c>
      <c r="L183" s="431" t="e">
        <f>SUM(#REF!)</f>
        <v>#REF!</v>
      </c>
      <c r="M183" s="468">
        <f t="shared" si="168"/>
        <v>0</v>
      </c>
      <c r="N183" s="141"/>
      <c r="O183" s="159">
        <f t="shared" si="194"/>
        <v>0</v>
      </c>
      <c r="P183" s="73"/>
      <c r="Q183" s="1"/>
      <c r="R183" s="1"/>
      <c r="S183" s="190"/>
    </row>
    <row r="184" spans="1:19" s="18" customFormat="1" hidden="1" x14ac:dyDescent="0.25">
      <c r="A184" s="125" t="s">
        <v>251</v>
      </c>
      <c r="B184" s="90" t="s">
        <v>674</v>
      </c>
      <c r="C184" s="712" t="s">
        <v>252</v>
      </c>
      <c r="D184" s="713"/>
      <c r="E184" s="713"/>
      <c r="F184" s="319">
        <f>SUM(R184:R184)</f>
        <v>0</v>
      </c>
      <c r="G184" s="509">
        <f>SUM(R184:R184)</f>
        <v>0</v>
      </c>
      <c r="H184" s="509">
        <f>SUM(R184:R184)</f>
        <v>0</v>
      </c>
      <c r="I184" s="319">
        <f>SUM(R184:R184)</f>
        <v>0</v>
      </c>
      <c r="J184" s="424">
        <f>SUM(R184:R184)</f>
        <v>0</v>
      </c>
      <c r="K184" s="424" t="e">
        <f>SUM(#REF!)</f>
        <v>#REF!</v>
      </c>
      <c r="L184" s="424" t="e">
        <f>SUM(#REF!)</f>
        <v>#REF!</v>
      </c>
      <c r="M184" s="461">
        <f t="shared" si="168"/>
        <v>0</v>
      </c>
      <c r="N184" s="142"/>
      <c r="O184" s="158">
        <f t="shared" si="194"/>
        <v>0</v>
      </c>
      <c r="P184" s="92"/>
      <c r="Q184" s="93"/>
      <c r="R184" s="93"/>
      <c r="S184" s="190"/>
    </row>
    <row r="185" spans="1:19" s="18" customFormat="1" x14ac:dyDescent="0.25">
      <c r="A185" s="125" t="s">
        <v>253</v>
      </c>
      <c r="B185" s="90" t="s">
        <v>675</v>
      </c>
      <c r="C185" s="712" t="s">
        <v>254</v>
      </c>
      <c r="D185" s="713"/>
      <c r="E185" s="713"/>
      <c r="F185" s="319">
        <v>0</v>
      </c>
      <c r="G185" s="509">
        <v>0</v>
      </c>
      <c r="H185" s="509">
        <v>0</v>
      </c>
      <c r="I185" s="319">
        <v>0</v>
      </c>
      <c r="J185" s="424">
        <v>220000</v>
      </c>
      <c r="K185" s="424">
        <v>220000</v>
      </c>
      <c r="L185" s="424">
        <v>220000</v>
      </c>
      <c r="M185" s="461">
        <f t="shared" si="168"/>
        <v>46457</v>
      </c>
      <c r="N185" s="142"/>
      <c r="O185" s="158">
        <f t="shared" si="194"/>
        <v>46457</v>
      </c>
      <c r="P185" s="92">
        <v>0</v>
      </c>
      <c r="Q185" s="93">
        <v>0</v>
      </c>
      <c r="R185" s="93">
        <v>46457</v>
      </c>
      <c r="S185" s="190"/>
    </row>
    <row r="186" spans="1:19" s="18" customFormat="1" hidden="1" x14ac:dyDescent="0.25">
      <c r="A186" s="125" t="s">
        <v>255</v>
      </c>
      <c r="B186" s="90" t="s">
        <v>676</v>
      </c>
      <c r="C186" s="712" t="s">
        <v>256</v>
      </c>
      <c r="D186" s="713"/>
      <c r="E186" s="713"/>
      <c r="F186" s="319">
        <f>SUM(R186:R186)</f>
        <v>0</v>
      </c>
      <c r="G186" s="509">
        <f>SUM(R186:R186)</f>
        <v>0</v>
      </c>
      <c r="H186" s="509">
        <f>SUM(R186:R186)</f>
        <v>0</v>
      </c>
      <c r="I186" s="319">
        <f>SUM(R186:R186)</f>
        <v>0</v>
      </c>
      <c r="J186" s="424">
        <v>0</v>
      </c>
      <c r="K186" s="424">
        <v>0</v>
      </c>
      <c r="L186" s="424">
        <v>0</v>
      </c>
      <c r="M186" s="461">
        <f t="shared" si="168"/>
        <v>0</v>
      </c>
      <c r="N186" s="142"/>
      <c r="O186" s="158">
        <f t="shared" si="194"/>
        <v>0</v>
      </c>
      <c r="P186" s="92"/>
      <c r="Q186" s="93"/>
      <c r="R186" s="93"/>
      <c r="S186" s="190"/>
    </row>
    <row r="187" spans="1:19" s="18" customFormat="1" hidden="1" x14ac:dyDescent="0.25">
      <c r="A187" s="125" t="s">
        <v>257</v>
      </c>
      <c r="B187" s="90" t="s">
        <v>677</v>
      </c>
      <c r="C187" s="712" t="s">
        <v>258</v>
      </c>
      <c r="D187" s="713"/>
      <c r="E187" s="713"/>
      <c r="F187" s="319">
        <f>SUM(R187:R187)</f>
        <v>0</v>
      </c>
      <c r="G187" s="509">
        <f>SUM(R187:R187)</f>
        <v>0</v>
      </c>
      <c r="H187" s="509">
        <f>SUM(R187:R187)</f>
        <v>0</v>
      </c>
      <c r="I187" s="319">
        <f>SUM(R187:R187)</f>
        <v>0</v>
      </c>
      <c r="J187" s="424">
        <v>0</v>
      </c>
      <c r="K187" s="424">
        <v>0</v>
      </c>
      <c r="L187" s="424">
        <v>0</v>
      </c>
      <c r="M187" s="461">
        <f t="shared" si="168"/>
        <v>0</v>
      </c>
      <c r="N187" s="142"/>
      <c r="O187" s="158">
        <f t="shared" si="194"/>
        <v>0</v>
      </c>
      <c r="P187" s="92"/>
      <c r="Q187" s="93"/>
      <c r="R187" s="93"/>
      <c r="S187" s="190"/>
    </row>
    <row r="188" spans="1:19" s="18" customFormat="1" ht="15.75" thickBot="1" x14ac:dyDescent="0.3">
      <c r="A188" s="125" t="s">
        <v>259</v>
      </c>
      <c r="B188" s="124" t="s">
        <v>678</v>
      </c>
      <c r="C188" s="802" t="s">
        <v>260</v>
      </c>
      <c r="D188" s="803"/>
      <c r="E188" s="803"/>
      <c r="F188" s="332">
        <v>0</v>
      </c>
      <c r="G188" s="522">
        <v>0</v>
      </c>
      <c r="H188" s="522">
        <v>0</v>
      </c>
      <c r="I188" s="332">
        <v>0</v>
      </c>
      <c r="J188" s="437">
        <v>59400.000000000007</v>
      </c>
      <c r="K188" s="437">
        <v>59400.000000000007</v>
      </c>
      <c r="L188" s="437">
        <v>59400.000000000007</v>
      </c>
      <c r="M188" s="474">
        <f t="shared" si="168"/>
        <v>12543</v>
      </c>
      <c r="N188" s="154"/>
      <c r="O188" s="158">
        <f t="shared" si="194"/>
        <v>12543</v>
      </c>
      <c r="P188" s="92">
        <v>0</v>
      </c>
      <c r="Q188" s="93">
        <v>0</v>
      </c>
      <c r="R188" s="93">
        <v>12543</v>
      </c>
      <c r="S188" s="190"/>
    </row>
    <row r="189" spans="1:19" ht="15.75" thickBot="1" x14ac:dyDescent="0.3">
      <c r="B189" s="98" t="s">
        <v>261</v>
      </c>
      <c r="C189" s="708" t="s">
        <v>262</v>
      </c>
      <c r="D189" s="709"/>
      <c r="E189" s="709"/>
      <c r="F189" s="322">
        <f t="shared" ref="F189:K189" si="215">F190+F191+F192+F193</f>
        <v>0</v>
      </c>
      <c r="G189" s="512">
        <f t="shared" si="215"/>
        <v>0</v>
      </c>
      <c r="H189" s="512">
        <f t="shared" si="215"/>
        <v>0</v>
      </c>
      <c r="I189" s="322">
        <f t="shared" si="215"/>
        <v>0</v>
      </c>
      <c r="J189" s="427">
        <f t="shared" ref="J189" si="216">J190+J191+J192+J193</f>
        <v>0</v>
      </c>
      <c r="K189" s="427" t="e">
        <f t="shared" si="215"/>
        <v>#REF!</v>
      </c>
      <c r="L189" s="427" t="e">
        <f t="shared" ref="L189" si="217">L190+L191+L192+L193</f>
        <v>#REF!</v>
      </c>
      <c r="M189" s="464">
        <f t="shared" si="168"/>
        <v>0</v>
      </c>
      <c r="N189" s="144">
        <f t="shared" ref="N189" si="218">N190+N191+N192+N193</f>
        <v>0</v>
      </c>
      <c r="O189" s="156">
        <f t="shared" si="194"/>
        <v>0</v>
      </c>
      <c r="P189" s="84">
        <f t="shared" ref="P189:R189" si="219">P190+P191+P192+P193</f>
        <v>0</v>
      </c>
      <c r="Q189" s="85">
        <f t="shared" si="219"/>
        <v>0</v>
      </c>
      <c r="R189" s="85">
        <f t="shared" si="219"/>
        <v>0</v>
      </c>
      <c r="S189" s="190"/>
    </row>
    <row r="190" spans="1:19" s="18" customFormat="1" ht="15.75" hidden="1" thickBot="1" x14ac:dyDescent="0.3">
      <c r="A190" s="125" t="s">
        <v>263</v>
      </c>
      <c r="B190" s="221" t="s">
        <v>679</v>
      </c>
      <c r="C190" s="804" t="s">
        <v>264</v>
      </c>
      <c r="D190" s="805"/>
      <c r="E190" s="805"/>
      <c r="F190" s="333">
        <f>SUM(R190:R190)</f>
        <v>0</v>
      </c>
      <c r="G190" s="523">
        <f>SUM(R190:R190)</f>
        <v>0</v>
      </c>
      <c r="H190" s="523">
        <f>SUM(R190:R190)</f>
        <v>0</v>
      </c>
      <c r="I190" s="333">
        <f>SUM(R190:R190)</f>
        <v>0</v>
      </c>
      <c r="J190" s="438">
        <f>SUM(R190:R190)</f>
        <v>0</v>
      </c>
      <c r="K190" s="438" t="e">
        <f>SUM(#REF!)</f>
        <v>#REF!</v>
      </c>
      <c r="L190" s="438" t="e">
        <f>SUM(#REF!)</f>
        <v>#REF!</v>
      </c>
      <c r="M190" s="475">
        <f t="shared" si="168"/>
        <v>0</v>
      </c>
      <c r="N190" s="222"/>
      <c r="O190" s="223">
        <f t="shared" si="194"/>
        <v>0</v>
      </c>
      <c r="P190" s="224"/>
      <c r="Q190" s="225"/>
      <c r="R190" s="225"/>
      <c r="S190" s="190"/>
    </row>
    <row r="191" spans="1:19" s="18" customFormat="1" ht="15.75" hidden="1" thickBot="1" x14ac:dyDescent="0.3">
      <c r="A191" s="125" t="s">
        <v>265</v>
      </c>
      <c r="B191" s="229" t="s">
        <v>680</v>
      </c>
      <c r="C191" s="796" t="s">
        <v>870</v>
      </c>
      <c r="D191" s="797"/>
      <c r="E191" s="797"/>
      <c r="F191" s="334">
        <f>SUM(R191:R191)</f>
        <v>0</v>
      </c>
      <c r="G191" s="524">
        <f>SUM(R191:R191)</f>
        <v>0</v>
      </c>
      <c r="H191" s="524">
        <f>SUM(R191:R191)</f>
        <v>0</v>
      </c>
      <c r="I191" s="334">
        <f>SUM(R191:R191)</f>
        <v>0</v>
      </c>
      <c r="J191" s="439">
        <f>SUM(R191:R191)</f>
        <v>0</v>
      </c>
      <c r="K191" s="439" t="e">
        <f>SUM(#REF!)</f>
        <v>#REF!</v>
      </c>
      <c r="L191" s="439" t="e">
        <f>SUM(#REF!)</f>
        <v>#REF!</v>
      </c>
      <c r="M191" s="476">
        <f t="shared" si="168"/>
        <v>0</v>
      </c>
      <c r="N191" s="230"/>
      <c r="O191" s="223">
        <f t="shared" si="194"/>
        <v>0</v>
      </c>
      <c r="P191" s="224"/>
      <c r="Q191" s="225"/>
      <c r="R191" s="225"/>
      <c r="S191" s="190"/>
    </row>
    <row r="192" spans="1:19" s="18" customFormat="1" ht="15.75" hidden="1" thickBot="1" x14ac:dyDescent="0.3">
      <c r="A192" s="125" t="s">
        <v>266</v>
      </c>
      <c r="B192" s="229" t="s">
        <v>681</v>
      </c>
      <c r="C192" s="796" t="s">
        <v>267</v>
      </c>
      <c r="D192" s="797"/>
      <c r="E192" s="797"/>
      <c r="F192" s="334">
        <f>SUM(R192:R192)</f>
        <v>0</v>
      </c>
      <c r="G192" s="524">
        <f>SUM(R192:R192)</f>
        <v>0</v>
      </c>
      <c r="H192" s="524">
        <f>SUM(R192:R192)</f>
        <v>0</v>
      </c>
      <c r="I192" s="334">
        <f>SUM(R192:R192)</f>
        <v>0</v>
      </c>
      <c r="J192" s="439">
        <f>SUM(R192:R192)</f>
        <v>0</v>
      </c>
      <c r="K192" s="439" t="e">
        <f>SUM(#REF!)</f>
        <v>#REF!</v>
      </c>
      <c r="L192" s="439" t="e">
        <f>SUM(#REF!)</f>
        <v>#REF!</v>
      </c>
      <c r="M192" s="476">
        <f t="shared" si="168"/>
        <v>0</v>
      </c>
      <c r="N192" s="230"/>
      <c r="O192" s="223">
        <f t="shared" si="194"/>
        <v>0</v>
      </c>
      <c r="P192" s="224"/>
      <c r="Q192" s="225"/>
      <c r="R192" s="225"/>
      <c r="S192" s="190"/>
    </row>
    <row r="193" spans="1:19" s="18" customFormat="1" ht="15.75" hidden="1" thickBot="1" x14ac:dyDescent="0.3">
      <c r="A193" s="125" t="s">
        <v>268</v>
      </c>
      <c r="B193" s="231" t="s">
        <v>682</v>
      </c>
      <c r="C193" s="798" t="s">
        <v>366</v>
      </c>
      <c r="D193" s="799"/>
      <c r="E193" s="799"/>
      <c r="F193" s="335">
        <f>SUM(R193:R193)</f>
        <v>0</v>
      </c>
      <c r="G193" s="525">
        <f>SUM(R193:R193)</f>
        <v>0</v>
      </c>
      <c r="H193" s="525">
        <f>SUM(R193:R193)</f>
        <v>0</v>
      </c>
      <c r="I193" s="335">
        <f>SUM(R193:R193)</f>
        <v>0</v>
      </c>
      <c r="J193" s="440">
        <f>SUM(R193:R193)</f>
        <v>0</v>
      </c>
      <c r="K193" s="440" t="e">
        <f>SUM(#REF!)</f>
        <v>#REF!</v>
      </c>
      <c r="L193" s="440" t="e">
        <f>SUM(#REF!)</f>
        <v>#REF!</v>
      </c>
      <c r="M193" s="477">
        <f t="shared" si="168"/>
        <v>0</v>
      </c>
      <c r="N193" s="232"/>
      <c r="O193" s="223">
        <f t="shared" si="194"/>
        <v>0</v>
      </c>
      <c r="P193" s="224"/>
      <c r="Q193" s="225"/>
      <c r="R193" s="225"/>
      <c r="S193" s="190"/>
    </row>
    <row r="194" spans="1:19" ht="15.75" thickBot="1" x14ac:dyDescent="0.3">
      <c r="B194" s="98" t="s">
        <v>269</v>
      </c>
      <c r="C194" s="708" t="s">
        <v>270</v>
      </c>
      <c r="D194" s="709"/>
      <c r="E194" s="709"/>
      <c r="F194" s="322">
        <f t="shared" ref="F194:K194" si="220">F195+F196+F207+F218+F229+F232+F244+F245+F246</f>
        <v>0</v>
      </c>
      <c r="G194" s="512">
        <f t="shared" si="220"/>
        <v>0</v>
      </c>
      <c r="H194" s="512">
        <f t="shared" si="220"/>
        <v>0</v>
      </c>
      <c r="I194" s="322">
        <f t="shared" si="220"/>
        <v>0</v>
      </c>
      <c r="J194" s="427">
        <f t="shared" ref="J194" si="221">J195+J196+J207+J218+J229+J232+J244+J245+J246</f>
        <v>0</v>
      </c>
      <c r="K194" s="427" t="e">
        <f t="shared" si="220"/>
        <v>#REF!</v>
      </c>
      <c r="L194" s="427" t="e">
        <f t="shared" ref="L194" si="222">L195+L196+L207+L218+L229+L232+L244+L245+L246</f>
        <v>#REF!</v>
      </c>
      <c r="M194" s="464">
        <f t="shared" si="168"/>
        <v>0</v>
      </c>
      <c r="N194" s="144">
        <f t="shared" ref="N194" si="223">N195+N196+N207+N218+N229+N232+N244+N245+N246</f>
        <v>0</v>
      </c>
      <c r="O194" s="156">
        <f t="shared" si="194"/>
        <v>0</v>
      </c>
      <c r="P194" s="84">
        <f t="shared" ref="P194:R194" si="224">P195+P196+P207+P218+P229+P232+P244+P245+P246</f>
        <v>0</v>
      </c>
      <c r="Q194" s="85">
        <f t="shared" si="224"/>
        <v>0</v>
      </c>
      <c r="R194" s="85">
        <f t="shared" si="224"/>
        <v>0</v>
      </c>
      <c r="S194" s="190"/>
    </row>
    <row r="195" spans="1:19" s="18" customFormat="1" ht="25.5" hidden="1" customHeight="1" x14ac:dyDescent="0.25">
      <c r="A195" s="125" t="s">
        <v>271</v>
      </c>
      <c r="B195" s="90" t="s">
        <v>683</v>
      </c>
      <c r="C195" s="723" t="s">
        <v>367</v>
      </c>
      <c r="D195" s="724"/>
      <c r="E195" s="724"/>
      <c r="F195" s="336">
        <f>SUM(R195:R195)</f>
        <v>0</v>
      </c>
      <c r="G195" s="526">
        <f>SUM(R195:R195)</f>
        <v>0</v>
      </c>
      <c r="H195" s="526">
        <f>SUM(R195:R195)</f>
        <v>0</v>
      </c>
      <c r="I195" s="336">
        <f>SUM(R195:R195)</f>
        <v>0</v>
      </c>
      <c r="J195" s="441">
        <f>SUM(R195:R195)</f>
        <v>0</v>
      </c>
      <c r="K195" s="441" t="e">
        <f>SUM(#REF!)</f>
        <v>#REF!</v>
      </c>
      <c r="L195" s="441" t="e">
        <f>SUM(#REF!)</f>
        <v>#REF!</v>
      </c>
      <c r="M195" s="478">
        <f t="shared" si="168"/>
        <v>0</v>
      </c>
      <c r="N195" s="155"/>
      <c r="O195" s="158">
        <f t="shared" si="194"/>
        <v>0</v>
      </c>
      <c r="P195" s="92"/>
      <c r="Q195" s="93"/>
      <c r="R195" s="93"/>
      <c r="S195" s="190"/>
    </row>
    <row r="196" spans="1:19" s="18" customFormat="1" ht="16.350000000000001" hidden="1" customHeight="1" x14ac:dyDescent="0.25">
      <c r="A196" s="125" t="s">
        <v>272</v>
      </c>
      <c r="B196" s="90" t="s">
        <v>684</v>
      </c>
      <c r="C196" s="800" t="s">
        <v>812</v>
      </c>
      <c r="D196" s="801"/>
      <c r="E196" s="801"/>
      <c r="F196" s="336">
        <f t="shared" ref="F196:K196" si="225">F197+F198+F199+F200+F201+F202+F203+F204+F205+F206</f>
        <v>0</v>
      </c>
      <c r="G196" s="526">
        <f t="shared" si="225"/>
        <v>0</v>
      </c>
      <c r="H196" s="526">
        <f t="shared" si="225"/>
        <v>0</v>
      </c>
      <c r="I196" s="336">
        <f t="shared" si="225"/>
        <v>0</v>
      </c>
      <c r="J196" s="441">
        <f t="shared" ref="J196" si="226">J197+J198+J199+J200+J201+J202+J203+J204+J205+J206</f>
        <v>0</v>
      </c>
      <c r="K196" s="441" t="e">
        <f t="shared" si="225"/>
        <v>#REF!</v>
      </c>
      <c r="L196" s="441" t="e">
        <f t="shared" ref="L196" si="227">L197+L198+L199+L200+L201+L202+L203+L204+L205+L206</f>
        <v>#REF!</v>
      </c>
      <c r="M196" s="478">
        <f t="shared" si="168"/>
        <v>0</v>
      </c>
      <c r="N196" s="155">
        <f t="shared" ref="N196" si="228">N197+N198+N199+N200+N201+N202+N203+N204+N205+N206</f>
        <v>0</v>
      </c>
      <c r="O196" s="158">
        <f t="shared" si="194"/>
        <v>0</v>
      </c>
      <c r="P196" s="92">
        <f t="shared" ref="P196:R196" si="229">P197+P198+P199+P200+P201+P202+P203+P204+P205+P206</f>
        <v>0</v>
      </c>
      <c r="Q196" s="93">
        <f t="shared" si="229"/>
        <v>0</v>
      </c>
      <c r="R196" s="93">
        <f t="shared" si="229"/>
        <v>0</v>
      </c>
      <c r="S196" s="190"/>
    </row>
    <row r="197" spans="1:19" ht="15.75" hidden="1" thickBot="1" x14ac:dyDescent="0.3">
      <c r="B197" s="54"/>
      <c r="C197" s="2"/>
      <c r="D197" s="705" t="s">
        <v>813</v>
      </c>
      <c r="E197" s="705"/>
      <c r="F197" s="326">
        <f t="shared" ref="F197:F206" si="230">SUM(R197:R197)</f>
        <v>0</v>
      </c>
      <c r="G197" s="516">
        <f t="shared" ref="G197:G206" si="231">SUM(R197:R197)</f>
        <v>0</v>
      </c>
      <c r="H197" s="516">
        <f t="shared" ref="H197:H206" si="232">SUM(R197:R197)</f>
        <v>0</v>
      </c>
      <c r="I197" s="326">
        <f t="shared" ref="I197:I206" si="233">SUM(R197:R197)</f>
        <v>0</v>
      </c>
      <c r="J197" s="431">
        <f t="shared" ref="J197:J206" si="234">SUM(R197:R197)</f>
        <v>0</v>
      </c>
      <c r="K197" s="431" t="e">
        <f>SUM(#REF!)</f>
        <v>#REF!</v>
      </c>
      <c r="L197" s="431" t="e">
        <f>SUM(#REF!)</f>
        <v>#REF!</v>
      </c>
      <c r="M197" s="468">
        <f t="shared" si="168"/>
        <v>0</v>
      </c>
      <c r="N197" s="141"/>
      <c r="O197" s="159">
        <f t="shared" si="194"/>
        <v>0</v>
      </c>
      <c r="P197" s="73"/>
      <c r="Q197" s="1"/>
      <c r="R197" s="1"/>
      <c r="S197" s="190"/>
    </row>
    <row r="198" spans="1:19" ht="15.75" hidden="1" thickBot="1" x14ac:dyDescent="0.3">
      <c r="B198" s="54"/>
      <c r="C198" s="2"/>
      <c r="D198" s="705" t="s">
        <v>814</v>
      </c>
      <c r="E198" s="705"/>
      <c r="F198" s="326">
        <f t="shared" si="230"/>
        <v>0</v>
      </c>
      <c r="G198" s="516">
        <f t="shared" si="231"/>
        <v>0</v>
      </c>
      <c r="H198" s="516">
        <f t="shared" si="232"/>
        <v>0</v>
      </c>
      <c r="I198" s="326">
        <f t="shared" si="233"/>
        <v>0</v>
      </c>
      <c r="J198" s="431">
        <f t="shared" si="234"/>
        <v>0</v>
      </c>
      <c r="K198" s="431" t="e">
        <f>SUM(#REF!)</f>
        <v>#REF!</v>
      </c>
      <c r="L198" s="431" t="e">
        <f>SUM(#REF!)</f>
        <v>#REF!</v>
      </c>
      <c r="M198" s="468">
        <f t="shared" ref="M198:M261" si="235">P198+Q198+R198</f>
        <v>0</v>
      </c>
      <c r="N198" s="141"/>
      <c r="O198" s="159">
        <f t="shared" si="194"/>
        <v>0</v>
      </c>
      <c r="P198" s="73"/>
      <c r="Q198" s="1"/>
      <c r="R198" s="1"/>
      <c r="S198" s="190"/>
    </row>
    <row r="199" spans="1:19" ht="15.75" hidden="1" thickBot="1" x14ac:dyDescent="0.3">
      <c r="B199" s="54"/>
      <c r="C199" s="2"/>
      <c r="D199" s="705" t="s">
        <v>545</v>
      </c>
      <c r="E199" s="705"/>
      <c r="F199" s="326">
        <f t="shared" si="230"/>
        <v>0</v>
      </c>
      <c r="G199" s="516">
        <f t="shared" si="231"/>
        <v>0</v>
      </c>
      <c r="H199" s="516">
        <f t="shared" si="232"/>
        <v>0</v>
      </c>
      <c r="I199" s="326">
        <f t="shared" si="233"/>
        <v>0</v>
      </c>
      <c r="J199" s="431">
        <f t="shared" si="234"/>
        <v>0</v>
      </c>
      <c r="K199" s="431" t="e">
        <f>SUM(#REF!)</f>
        <v>#REF!</v>
      </c>
      <c r="L199" s="431" t="e">
        <f>SUM(#REF!)</f>
        <v>#REF!</v>
      </c>
      <c r="M199" s="468">
        <f t="shared" si="235"/>
        <v>0</v>
      </c>
      <c r="N199" s="141"/>
      <c r="O199" s="159">
        <f t="shared" si="194"/>
        <v>0</v>
      </c>
      <c r="P199" s="73"/>
      <c r="Q199" s="1"/>
      <c r="R199" s="1"/>
      <c r="S199" s="190"/>
    </row>
    <row r="200" spans="1:19" ht="25.5" hidden="1" customHeight="1" x14ac:dyDescent="0.25">
      <c r="B200" s="54"/>
      <c r="C200" s="2"/>
      <c r="D200" s="706" t="s">
        <v>548</v>
      </c>
      <c r="E200" s="706"/>
      <c r="F200" s="329">
        <f t="shared" si="230"/>
        <v>0</v>
      </c>
      <c r="G200" s="519">
        <f t="shared" si="231"/>
        <v>0</v>
      </c>
      <c r="H200" s="519">
        <f t="shared" si="232"/>
        <v>0</v>
      </c>
      <c r="I200" s="329">
        <f t="shared" si="233"/>
        <v>0</v>
      </c>
      <c r="J200" s="434">
        <f t="shared" si="234"/>
        <v>0</v>
      </c>
      <c r="K200" s="434" t="e">
        <f>SUM(#REF!)</f>
        <v>#REF!</v>
      </c>
      <c r="L200" s="434" t="e">
        <f>SUM(#REF!)</f>
        <v>#REF!</v>
      </c>
      <c r="M200" s="471">
        <f t="shared" si="235"/>
        <v>0</v>
      </c>
      <c r="N200" s="151"/>
      <c r="O200" s="159">
        <f t="shared" si="194"/>
        <v>0</v>
      </c>
      <c r="P200" s="73"/>
      <c r="Q200" s="1"/>
      <c r="R200" s="1"/>
      <c r="S200" s="190"/>
    </row>
    <row r="201" spans="1:19" ht="15.75" hidden="1" thickBot="1" x14ac:dyDescent="0.3">
      <c r="B201" s="54"/>
      <c r="C201" s="2"/>
      <c r="D201" s="705" t="s">
        <v>550</v>
      </c>
      <c r="E201" s="705"/>
      <c r="F201" s="326">
        <f t="shared" si="230"/>
        <v>0</v>
      </c>
      <c r="G201" s="516">
        <f t="shared" si="231"/>
        <v>0</v>
      </c>
      <c r="H201" s="516">
        <f t="shared" si="232"/>
        <v>0</v>
      </c>
      <c r="I201" s="326">
        <f t="shared" si="233"/>
        <v>0</v>
      </c>
      <c r="J201" s="431">
        <f t="shared" si="234"/>
        <v>0</v>
      </c>
      <c r="K201" s="431" t="e">
        <f>SUM(#REF!)</f>
        <v>#REF!</v>
      </c>
      <c r="L201" s="431" t="e">
        <f>SUM(#REF!)</f>
        <v>#REF!</v>
      </c>
      <c r="M201" s="468">
        <f t="shared" si="235"/>
        <v>0</v>
      </c>
      <c r="N201" s="141"/>
      <c r="O201" s="159">
        <f t="shared" si="194"/>
        <v>0</v>
      </c>
      <c r="P201" s="73"/>
      <c r="Q201" s="1"/>
      <c r="R201" s="1"/>
      <c r="S201" s="190"/>
    </row>
    <row r="202" spans="1:19" ht="15.75" hidden="1" thickBot="1" x14ac:dyDescent="0.3">
      <c r="B202" s="54"/>
      <c r="C202" s="2"/>
      <c r="D202" s="705" t="s">
        <v>551</v>
      </c>
      <c r="E202" s="705"/>
      <c r="F202" s="326">
        <f t="shared" si="230"/>
        <v>0</v>
      </c>
      <c r="G202" s="516">
        <f t="shared" si="231"/>
        <v>0</v>
      </c>
      <c r="H202" s="516">
        <f t="shared" si="232"/>
        <v>0</v>
      </c>
      <c r="I202" s="326">
        <f t="shared" si="233"/>
        <v>0</v>
      </c>
      <c r="J202" s="431">
        <f t="shared" si="234"/>
        <v>0</v>
      </c>
      <c r="K202" s="431" t="e">
        <f>SUM(#REF!)</f>
        <v>#REF!</v>
      </c>
      <c r="L202" s="431" t="e">
        <f>SUM(#REF!)</f>
        <v>#REF!</v>
      </c>
      <c r="M202" s="468">
        <f t="shared" si="235"/>
        <v>0</v>
      </c>
      <c r="N202" s="141"/>
      <c r="O202" s="159">
        <f t="shared" si="194"/>
        <v>0</v>
      </c>
      <c r="P202" s="73"/>
      <c r="Q202" s="1"/>
      <c r="R202" s="1"/>
      <c r="S202" s="190"/>
    </row>
    <row r="203" spans="1:19" ht="25.5" hidden="1" customHeight="1" x14ac:dyDescent="0.25">
      <c r="B203" s="54"/>
      <c r="C203" s="2"/>
      <c r="D203" s="706" t="s">
        <v>555</v>
      </c>
      <c r="E203" s="706"/>
      <c r="F203" s="329">
        <f t="shared" si="230"/>
        <v>0</v>
      </c>
      <c r="G203" s="519">
        <f t="shared" si="231"/>
        <v>0</v>
      </c>
      <c r="H203" s="519">
        <f t="shared" si="232"/>
        <v>0</v>
      </c>
      <c r="I203" s="329">
        <f t="shared" si="233"/>
        <v>0</v>
      </c>
      <c r="J203" s="434">
        <f t="shared" si="234"/>
        <v>0</v>
      </c>
      <c r="K203" s="434" t="e">
        <f>SUM(#REF!)</f>
        <v>#REF!</v>
      </c>
      <c r="L203" s="434" t="e">
        <f>SUM(#REF!)</f>
        <v>#REF!</v>
      </c>
      <c r="M203" s="471">
        <f t="shared" si="235"/>
        <v>0</v>
      </c>
      <c r="N203" s="151"/>
      <c r="O203" s="159">
        <f t="shared" si="194"/>
        <v>0</v>
      </c>
      <c r="P203" s="73"/>
      <c r="Q203" s="1"/>
      <c r="R203" s="1"/>
      <c r="S203" s="190"/>
    </row>
    <row r="204" spans="1:19" ht="25.5" hidden="1" customHeight="1" x14ac:dyDescent="0.25">
      <c r="B204" s="54"/>
      <c r="C204" s="2"/>
      <c r="D204" s="706" t="s">
        <v>558</v>
      </c>
      <c r="E204" s="706"/>
      <c r="F204" s="329">
        <f t="shared" si="230"/>
        <v>0</v>
      </c>
      <c r="G204" s="519">
        <f t="shared" si="231"/>
        <v>0</v>
      </c>
      <c r="H204" s="519">
        <f t="shared" si="232"/>
        <v>0</v>
      </c>
      <c r="I204" s="329">
        <f t="shared" si="233"/>
        <v>0</v>
      </c>
      <c r="J204" s="434">
        <f t="shared" si="234"/>
        <v>0</v>
      </c>
      <c r="K204" s="434" t="e">
        <f>SUM(#REF!)</f>
        <v>#REF!</v>
      </c>
      <c r="L204" s="434" t="e">
        <f>SUM(#REF!)</f>
        <v>#REF!</v>
      </c>
      <c r="M204" s="471">
        <f t="shared" si="235"/>
        <v>0</v>
      </c>
      <c r="N204" s="151"/>
      <c r="O204" s="159">
        <f t="shared" si="194"/>
        <v>0</v>
      </c>
      <c r="P204" s="73"/>
      <c r="Q204" s="1"/>
      <c r="R204" s="1"/>
      <c r="S204" s="190"/>
    </row>
    <row r="205" spans="1:19" ht="25.5" hidden="1" customHeight="1" x14ac:dyDescent="0.25">
      <c r="B205" s="54"/>
      <c r="C205" s="2"/>
      <c r="D205" s="706" t="s">
        <v>560</v>
      </c>
      <c r="E205" s="706"/>
      <c r="F205" s="329">
        <f t="shared" si="230"/>
        <v>0</v>
      </c>
      <c r="G205" s="519">
        <f t="shared" si="231"/>
        <v>0</v>
      </c>
      <c r="H205" s="519">
        <f t="shared" si="232"/>
        <v>0</v>
      </c>
      <c r="I205" s="329">
        <f t="shared" si="233"/>
        <v>0</v>
      </c>
      <c r="J205" s="434">
        <f t="shared" si="234"/>
        <v>0</v>
      </c>
      <c r="K205" s="434" t="e">
        <f>SUM(#REF!)</f>
        <v>#REF!</v>
      </c>
      <c r="L205" s="434" t="e">
        <f>SUM(#REF!)</f>
        <v>#REF!</v>
      </c>
      <c r="M205" s="471">
        <f t="shared" si="235"/>
        <v>0</v>
      </c>
      <c r="N205" s="151"/>
      <c r="O205" s="159">
        <f t="shared" si="194"/>
        <v>0</v>
      </c>
      <c r="P205" s="73"/>
      <c r="Q205" s="1"/>
      <c r="R205" s="1"/>
      <c r="S205" s="190"/>
    </row>
    <row r="206" spans="1:19" ht="25.5" hidden="1" customHeight="1" x14ac:dyDescent="0.25">
      <c r="B206" s="54"/>
      <c r="C206" s="2"/>
      <c r="D206" s="706" t="s">
        <v>563</v>
      </c>
      <c r="E206" s="706"/>
      <c r="F206" s="329">
        <f t="shared" si="230"/>
        <v>0</v>
      </c>
      <c r="G206" s="519">
        <f t="shared" si="231"/>
        <v>0</v>
      </c>
      <c r="H206" s="519">
        <f t="shared" si="232"/>
        <v>0</v>
      </c>
      <c r="I206" s="329">
        <f t="shared" si="233"/>
        <v>0</v>
      </c>
      <c r="J206" s="434">
        <f t="shared" si="234"/>
        <v>0</v>
      </c>
      <c r="K206" s="434" t="e">
        <f>SUM(#REF!)</f>
        <v>#REF!</v>
      </c>
      <c r="L206" s="434" t="e">
        <f>SUM(#REF!)</f>
        <v>#REF!</v>
      </c>
      <c r="M206" s="471">
        <f t="shared" si="235"/>
        <v>0</v>
      </c>
      <c r="N206" s="151"/>
      <c r="O206" s="159">
        <f t="shared" si="194"/>
        <v>0</v>
      </c>
      <c r="P206" s="73"/>
      <c r="Q206" s="1"/>
      <c r="R206" s="1"/>
      <c r="S206" s="190"/>
    </row>
    <row r="207" spans="1:19" s="18" customFormat="1" ht="25.5" hidden="1" customHeight="1" x14ac:dyDescent="0.25">
      <c r="A207" s="128" t="s">
        <v>273</v>
      </c>
      <c r="B207" s="90" t="s">
        <v>685</v>
      </c>
      <c r="C207" s="800" t="s">
        <v>606</v>
      </c>
      <c r="D207" s="801"/>
      <c r="E207" s="801"/>
      <c r="F207" s="336">
        <f t="shared" ref="F207:K207" si="236">F208+F209+F210+F211+F212+F213+F214+F215+F216+F217</f>
        <v>0</v>
      </c>
      <c r="G207" s="526">
        <f t="shared" si="236"/>
        <v>0</v>
      </c>
      <c r="H207" s="526">
        <f t="shared" si="236"/>
        <v>0</v>
      </c>
      <c r="I207" s="336">
        <f t="shared" si="236"/>
        <v>0</v>
      </c>
      <c r="J207" s="441">
        <f t="shared" ref="J207" si="237">J208+J209+J210+J211+J212+J213+J214+J215+J216+J217</f>
        <v>0</v>
      </c>
      <c r="K207" s="441" t="e">
        <f t="shared" si="236"/>
        <v>#REF!</v>
      </c>
      <c r="L207" s="441" t="e">
        <f t="shared" ref="L207" si="238">L208+L209+L210+L211+L212+L213+L214+L215+L216+L217</f>
        <v>#REF!</v>
      </c>
      <c r="M207" s="478">
        <f t="shared" si="235"/>
        <v>0</v>
      </c>
      <c r="N207" s="155">
        <f t="shared" ref="N207" si="239">N208+N209+N210+N211+N212+N213+N214+N215+N216+N217</f>
        <v>0</v>
      </c>
      <c r="O207" s="158">
        <f t="shared" si="194"/>
        <v>0</v>
      </c>
      <c r="P207" s="92">
        <f t="shared" ref="P207:R207" si="240">P208+P209+P210+P211+P212+P213+P214+P215+P216+P217</f>
        <v>0</v>
      </c>
      <c r="Q207" s="93">
        <f t="shared" si="240"/>
        <v>0</v>
      </c>
      <c r="R207" s="93">
        <f t="shared" si="240"/>
        <v>0</v>
      </c>
      <c r="S207" s="190"/>
    </row>
    <row r="208" spans="1:19" ht="15.75" hidden="1" thickBot="1" x14ac:dyDescent="0.3">
      <c r="B208" s="54"/>
      <c r="C208" s="2"/>
      <c r="D208" s="705" t="s">
        <v>815</v>
      </c>
      <c r="E208" s="705"/>
      <c r="F208" s="326">
        <f t="shared" ref="F208:F217" si="241">SUM(R208:R208)</f>
        <v>0</v>
      </c>
      <c r="G208" s="516">
        <f t="shared" ref="G208:G217" si="242">SUM(R208:R208)</f>
        <v>0</v>
      </c>
      <c r="H208" s="516">
        <f t="shared" ref="H208:H217" si="243">SUM(R208:R208)</f>
        <v>0</v>
      </c>
      <c r="I208" s="326">
        <f t="shared" ref="I208:I217" si="244">SUM(R208:R208)</f>
        <v>0</v>
      </c>
      <c r="J208" s="431">
        <f t="shared" ref="J208:J217" si="245">SUM(R208:R208)</f>
        <v>0</v>
      </c>
      <c r="K208" s="431" t="e">
        <f>SUM(#REF!)</f>
        <v>#REF!</v>
      </c>
      <c r="L208" s="431" t="e">
        <f>SUM(#REF!)</f>
        <v>#REF!</v>
      </c>
      <c r="M208" s="468">
        <f t="shared" si="235"/>
        <v>0</v>
      </c>
      <c r="N208" s="141"/>
      <c r="O208" s="159">
        <f t="shared" si="194"/>
        <v>0</v>
      </c>
      <c r="P208" s="73"/>
      <c r="Q208" s="1"/>
      <c r="R208" s="1"/>
      <c r="S208" s="190"/>
    </row>
    <row r="209" spans="1:19" ht="15.75" hidden="1" thickBot="1" x14ac:dyDescent="0.3">
      <c r="B209" s="54"/>
      <c r="C209" s="2"/>
      <c r="D209" s="705" t="s">
        <v>816</v>
      </c>
      <c r="E209" s="705"/>
      <c r="F209" s="326">
        <f t="shared" si="241"/>
        <v>0</v>
      </c>
      <c r="G209" s="516">
        <f t="shared" si="242"/>
        <v>0</v>
      </c>
      <c r="H209" s="516">
        <f t="shared" si="243"/>
        <v>0</v>
      </c>
      <c r="I209" s="326">
        <f t="shared" si="244"/>
        <v>0</v>
      </c>
      <c r="J209" s="431">
        <f t="shared" si="245"/>
        <v>0</v>
      </c>
      <c r="K209" s="431" t="e">
        <f>SUM(#REF!)</f>
        <v>#REF!</v>
      </c>
      <c r="L209" s="431" t="e">
        <f>SUM(#REF!)</f>
        <v>#REF!</v>
      </c>
      <c r="M209" s="468">
        <f t="shared" si="235"/>
        <v>0</v>
      </c>
      <c r="N209" s="141"/>
      <c r="O209" s="159">
        <f t="shared" si="194"/>
        <v>0</v>
      </c>
      <c r="P209" s="73"/>
      <c r="Q209" s="1"/>
      <c r="R209" s="1"/>
      <c r="S209" s="190"/>
    </row>
    <row r="210" spans="1:19" ht="15.75" hidden="1" thickBot="1" x14ac:dyDescent="0.3">
      <c r="B210" s="54"/>
      <c r="C210" s="2"/>
      <c r="D210" s="705" t="s">
        <v>546</v>
      </c>
      <c r="E210" s="705"/>
      <c r="F210" s="326">
        <f t="shared" si="241"/>
        <v>0</v>
      </c>
      <c r="G210" s="516">
        <f t="shared" si="242"/>
        <v>0</v>
      </c>
      <c r="H210" s="516">
        <f t="shared" si="243"/>
        <v>0</v>
      </c>
      <c r="I210" s="326">
        <f t="shared" si="244"/>
        <v>0</v>
      </c>
      <c r="J210" s="431">
        <f t="shared" si="245"/>
        <v>0</v>
      </c>
      <c r="K210" s="431" t="e">
        <f>SUM(#REF!)</f>
        <v>#REF!</v>
      </c>
      <c r="L210" s="431" t="e">
        <f>SUM(#REF!)</f>
        <v>#REF!</v>
      </c>
      <c r="M210" s="468">
        <f t="shared" si="235"/>
        <v>0</v>
      </c>
      <c r="N210" s="141"/>
      <c r="O210" s="159">
        <f t="shared" si="194"/>
        <v>0</v>
      </c>
      <c r="P210" s="73"/>
      <c r="Q210" s="1"/>
      <c r="R210" s="1"/>
      <c r="S210" s="190"/>
    </row>
    <row r="211" spans="1:19" ht="25.5" hidden="1" customHeight="1" x14ac:dyDescent="0.25">
      <c r="B211" s="54"/>
      <c r="C211" s="2"/>
      <c r="D211" s="706" t="s">
        <v>549</v>
      </c>
      <c r="E211" s="706"/>
      <c r="F211" s="329">
        <f t="shared" si="241"/>
        <v>0</v>
      </c>
      <c r="G211" s="519">
        <f t="shared" si="242"/>
        <v>0</v>
      </c>
      <c r="H211" s="519">
        <f t="shared" si="243"/>
        <v>0</v>
      </c>
      <c r="I211" s="329">
        <f t="shared" si="244"/>
        <v>0</v>
      </c>
      <c r="J211" s="434">
        <f t="shared" si="245"/>
        <v>0</v>
      </c>
      <c r="K211" s="434" t="e">
        <f>SUM(#REF!)</f>
        <v>#REF!</v>
      </c>
      <c r="L211" s="434" t="e">
        <f>SUM(#REF!)</f>
        <v>#REF!</v>
      </c>
      <c r="M211" s="471">
        <f t="shared" si="235"/>
        <v>0</v>
      </c>
      <c r="N211" s="151"/>
      <c r="O211" s="159">
        <f t="shared" si="194"/>
        <v>0</v>
      </c>
      <c r="P211" s="73"/>
      <c r="Q211" s="1"/>
      <c r="R211" s="1"/>
      <c r="S211" s="190"/>
    </row>
    <row r="212" spans="1:19" ht="15.75" hidden="1" thickBot="1" x14ac:dyDescent="0.3">
      <c r="B212" s="54"/>
      <c r="C212" s="2"/>
      <c r="D212" s="705" t="s">
        <v>552</v>
      </c>
      <c r="E212" s="705"/>
      <c r="F212" s="326">
        <f t="shared" si="241"/>
        <v>0</v>
      </c>
      <c r="G212" s="516">
        <f t="shared" si="242"/>
        <v>0</v>
      </c>
      <c r="H212" s="516">
        <f t="shared" si="243"/>
        <v>0</v>
      </c>
      <c r="I212" s="326">
        <f t="shared" si="244"/>
        <v>0</v>
      </c>
      <c r="J212" s="431">
        <f t="shared" si="245"/>
        <v>0</v>
      </c>
      <c r="K212" s="431" t="e">
        <f>SUM(#REF!)</f>
        <v>#REF!</v>
      </c>
      <c r="L212" s="431" t="e">
        <f>SUM(#REF!)</f>
        <v>#REF!</v>
      </c>
      <c r="M212" s="468">
        <f t="shared" si="235"/>
        <v>0</v>
      </c>
      <c r="N212" s="141"/>
      <c r="O212" s="159">
        <f t="shared" si="194"/>
        <v>0</v>
      </c>
      <c r="P212" s="73"/>
      <c r="Q212" s="1"/>
      <c r="R212" s="1"/>
      <c r="S212" s="190"/>
    </row>
    <row r="213" spans="1:19" ht="15.75" hidden="1" thickBot="1" x14ac:dyDescent="0.3">
      <c r="B213" s="54"/>
      <c r="C213" s="2"/>
      <c r="D213" s="705" t="s">
        <v>817</v>
      </c>
      <c r="E213" s="705"/>
      <c r="F213" s="326">
        <f t="shared" si="241"/>
        <v>0</v>
      </c>
      <c r="G213" s="516">
        <f t="shared" si="242"/>
        <v>0</v>
      </c>
      <c r="H213" s="516">
        <f t="shared" si="243"/>
        <v>0</v>
      </c>
      <c r="I213" s="326">
        <f t="shared" si="244"/>
        <v>0</v>
      </c>
      <c r="J213" s="431">
        <f t="shared" si="245"/>
        <v>0</v>
      </c>
      <c r="K213" s="431" t="e">
        <f>SUM(#REF!)</f>
        <v>#REF!</v>
      </c>
      <c r="L213" s="431" t="e">
        <f>SUM(#REF!)</f>
        <v>#REF!</v>
      </c>
      <c r="M213" s="468">
        <f t="shared" si="235"/>
        <v>0</v>
      </c>
      <c r="N213" s="141"/>
      <c r="O213" s="159">
        <f t="shared" si="194"/>
        <v>0</v>
      </c>
      <c r="P213" s="73"/>
      <c r="Q213" s="1"/>
      <c r="R213" s="1"/>
      <c r="S213" s="190"/>
    </row>
    <row r="214" spans="1:19" ht="25.5" hidden="1" customHeight="1" x14ac:dyDescent="0.25">
      <c r="B214" s="54"/>
      <c r="C214" s="2"/>
      <c r="D214" s="706" t="s">
        <v>556</v>
      </c>
      <c r="E214" s="706"/>
      <c r="F214" s="329">
        <f t="shared" si="241"/>
        <v>0</v>
      </c>
      <c r="G214" s="519">
        <f t="shared" si="242"/>
        <v>0</v>
      </c>
      <c r="H214" s="519">
        <f t="shared" si="243"/>
        <v>0</v>
      </c>
      <c r="I214" s="329">
        <f t="shared" si="244"/>
        <v>0</v>
      </c>
      <c r="J214" s="434">
        <f t="shared" si="245"/>
        <v>0</v>
      </c>
      <c r="K214" s="434" t="e">
        <f>SUM(#REF!)</f>
        <v>#REF!</v>
      </c>
      <c r="L214" s="434" t="e">
        <f>SUM(#REF!)</f>
        <v>#REF!</v>
      </c>
      <c r="M214" s="471">
        <f t="shared" si="235"/>
        <v>0</v>
      </c>
      <c r="N214" s="151"/>
      <c r="O214" s="159">
        <f t="shared" si="194"/>
        <v>0</v>
      </c>
      <c r="P214" s="73"/>
      <c r="Q214" s="1"/>
      <c r="R214" s="1"/>
      <c r="S214" s="190"/>
    </row>
    <row r="215" spans="1:19" ht="25.5" hidden="1" customHeight="1" x14ac:dyDescent="0.25">
      <c r="B215" s="54"/>
      <c r="C215" s="2"/>
      <c r="D215" s="706" t="s">
        <v>559</v>
      </c>
      <c r="E215" s="706"/>
      <c r="F215" s="329">
        <f t="shared" si="241"/>
        <v>0</v>
      </c>
      <c r="G215" s="519">
        <f t="shared" si="242"/>
        <v>0</v>
      </c>
      <c r="H215" s="519">
        <f t="shared" si="243"/>
        <v>0</v>
      </c>
      <c r="I215" s="329">
        <f t="shared" si="244"/>
        <v>0</v>
      </c>
      <c r="J215" s="434">
        <f t="shared" si="245"/>
        <v>0</v>
      </c>
      <c r="K215" s="434" t="e">
        <f>SUM(#REF!)</f>
        <v>#REF!</v>
      </c>
      <c r="L215" s="434" t="e">
        <f>SUM(#REF!)</f>
        <v>#REF!</v>
      </c>
      <c r="M215" s="471">
        <f t="shared" si="235"/>
        <v>0</v>
      </c>
      <c r="N215" s="151"/>
      <c r="O215" s="159">
        <f t="shared" si="194"/>
        <v>0</v>
      </c>
      <c r="P215" s="73"/>
      <c r="Q215" s="1"/>
      <c r="R215" s="1"/>
      <c r="S215" s="190"/>
    </row>
    <row r="216" spans="1:19" ht="25.5" hidden="1" customHeight="1" x14ac:dyDescent="0.25">
      <c r="B216" s="54"/>
      <c r="C216" s="2"/>
      <c r="D216" s="706" t="s">
        <v>561</v>
      </c>
      <c r="E216" s="706"/>
      <c r="F216" s="329">
        <f t="shared" si="241"/>
        <v>0</v>
      </c>
      <c r="G216" s="519">
        <f t="shared" si="242"/>
        <v>0</v>
      </c>
      <c r="H216" s="519">
        <f t="shared" si="243"/>
        <v>0</v>
      </c>
      <c r="I216" s="329">
        <f t="shared" si="244"/>
        <v>0</v>
      </c>
      <c r="J216" s="434">
        <f t="shared" si="245"/>
        <v>0</v>
      </c>
      <c r="K216" s="434" t="e">
        <f>SUM(#REF!)</f>
        <v>#REF!</v>
      </c>
      <c r="L216" s="434" t="e">
        <f>SUM(#REF!)</f>
        <v>#REF!</v>
      </c>
      <c r="M216" s="471">
        <f t="shared" si="235"/>
        <v>0</v>
      </c>
      <c r="N216" s="151"/>
      <c r="O216" s="159">
        <f t="shared" si="194"/>
        <v>0</v>
      </c>
      <c r="P216" s="73"/>
      <c r="Q216" s="1"/>
      <c r="R216" s="1"/>
      <c r="S216" s="190"/>
    </row>
    <row r="217" spans="1:19" ht="25.5" hidden="1" customHeight="1" x14ac:dyDescent="0.25">
      <c r="B217" s="54"/>
      <c r="C217" s="2"/>
      <c r="D217" s="706" t="s">
        <v>564</v>
      </c>
      <c r="E217" s="706"/>
      <c r="F217" s="329">
        <f t="shared" si="241"/>
        <v>0</v>
      </c>
      <c r="G217" s="519">
        <f t="shared" si="242"/>
        <v>0</v>
      </c>
      <c r="H217" s="519">
        <f t="shared" si="243"/>
        <v>0</v>
      </c>
      <c r="I217" s="329">
        <f t="shared" si="244"/>
        <v>0</v>
      </c>
      <c r="J217" s="434">
        <f t="shared" si="245"/>
        <v>0</v>
      </c>
      <c r="K217" s="434" t="e">
        <f>SUM(#REF!)</f>
        <v>#REF!</v>
      </c>
      <c r="L217" s="434" t="e">
        <f>SUM(#REF!)</f>
        <v>#REF!</v>
      </c>
      <c r="M217" s="471">
        <f t="shared" si="235"/>
        <v>0</v>
      </c>
      <c r="N217" s="151"/>
      <c r="O217" s="159">
        <f t="shared" si="194"/>
        <v>0</v>
      </c>
      <c r="P217" s="73"/>
      <c r="Q217" s="1"/>
      <c r="R217" s="1"/>
      <c r="S217" s="190"/>
    </row>
    <row r="218" spans="1:19" s="18" customFormat="1" ht="15.75" hidden="1" thickBot="1" x14ac:dyDescent="0.3">
      <c r="A218" s="125" t="s">
        <v>274</v>
      </c>
      <c r="B218" s="90" t="s">
        <v>686</v>
      </c>
      <c r="C218" s="712" t="s">
        <v>275</v>
      </c>
      <c r="D218" s="713"/>
      <c r="E218" s="713"/>
      <c r="F218" s="319">
        <f t="shared" ref="F218:K218" si="246">F219+F220+F221+F222+F223+F224+F225+F226+F227+F228</f>
        <v>0</v>
      </c>
      <c r="G218" s="509">
        <f t="shared" si="246"/>
        <v>0</v>
      </c>
      <c r="H218" s="509">
        <f t="shared" si="246"/>
        <v>0</v>
      </c>
      <c r="I218" s="319">
        <f t="shared" si="246"/>
        <v>0</v>
      </c>
      <c r="J218" s="424">
        <f t="shared" ref="J218" si="247">J219+J220+J221+J222+J223+J224+J225+J226+J227+J228</f>
        <v>0</v>
      </c>
      <c r="K218" s="424" t="e">
        <f t="shared" si="246"/>
        <v>#REF!</v>
      </c>
      <c r="L218" s="424" t="e">
        <f t="shared" ref="L218" si="248">L219+L220+L221+L222+L223+L224+L225+L226+L227+L228</f>
        <v>#REF!</v>
      </c>
      <c r="M218" s="461">
        <f t="shared" si="235"/>
        <v>0</v>
      </c>
      <c r="N218" s="142">
        <f t="shared" ref="N218" si="249">N219+N220+N221+N222+N223+N224+N225+N226+N227+N228</f>
        <v>0</v>
      </c>
      <c r="O218" s="158">
        <f t="shared" si="194"/>
        <v>0</v>
      </c>
      <c r="P218" s="92">
        <f t="shared" ref="P218:R218" si="250">P219+P220+P221+P222+P223+P224+P225+P226+P227+P228</f>
        <v>0</v>
      </c>
      <c r="Q218" s="93">
        <f t="shared" si="250"/>
        <v>0</v>
      </c>
      <c r="R218" s="93">
        <f t="shared" si="250"/>
        <v>0</v>
      </c>
      <c r="S218" s="190"/>
    </row>
    <row r="219" spans="1:19" ht="15.75" hidden="1" thickBot="1" x14ac:dyDescent="0.3">
      <c r="B219" s="54"/>
      <c r="C219" s="2"/>
      <c r="D219" s="705" t="s">
        <v>371</v>
      </c>
      <c r="E219" s="705"/>
      <c r="F219" s="326">
        <f t="shared" ref="F219:F228" si="251">SUM(R219:R219)</f>
        <v>0</v>
      </c>
      <c r="G219" s="516">
        <f t="shared" ref="G219:G228" si="252">SUM(R219:R219)</f>
        <v>0</v>
      </c>
      <c r="H219" s="516">
        <f t="shared" ref="H219:H228" si="253">SUM(R219:R219)</f>
        <v>0</v>
      </c>
      <c r="I219" s="326">
        <f t="shared" ref="I219:I228" si="254">SUM(R219:R219)</f>
        <v>0</v>
      </c>
      <c r="J219" s="431">
        <f t="shared" ref="J219:J228" si="255">SUM(R219:R219)</f>
        <v>0</v>
      </c>
      <c r="K219" s="431" t="e">
        <f>SUM(#REF!)</f>
        <v>#REF!</v>
      </c>
      <c r="L219" s="431" t="e">
        <f>SUM(#REF!)</f>
        <v>#REF!</v>
      </c>
      <c r="M219" s="468">
        <f t="shared" si="235"/>
        <v>0</v>
      </c>
      <c r="N219" s="141"/>
      <c r="O219" s="159">
        <f t="shared" si="194"/>
        <v>0</v>
      </c>
      <c r="P219" s="73"/>
      <c r="Q219" s="1"/>
      <c r="R219" s="1"/>
      <c r="S219" s="190"/>
    </row>
    <row r="220" spans="1:19" ht="15.75" hidden="1" thickBot="1" x14ac:dyDescent="0.3">
      <c r="B220" s="54"/>
      <c r="C220" s="2"/>
      <c r="D220" s="705" t="s">
        <v>544</v>
      </c>
      <c r="E220" s="705"/>
      <c r="F220" s="326">
        <f t="shared" si="251"/>
        <v>0</v>
      </c>
      <c r="G220" s="516">
        <f t="shared" si="252"/>
        <v>0</v>
      </c>
      <c r="H220" s="516">
        <f t="shared" si="253"/>
        <v>0</v>
      </c>
      <c r="I220" s="326">
        <f t="shared" si="254"/>
        <v>0</v>
      </c>
      <c r="J220" s="431">
        <f t="shared" si="255"/>
        <v>0</v>
      </c>
      <c r="K220" s="431" t="e">
        <f>SUM(#REF!)</f>
        <v>#REF!</v>
      </c>
      <c r="L220" s="431" t="e">
        <f>SUM(#REF!)</f>
        <v>#REF!</v>
      </c>
      <c r="M220" s="468">
        <f t="shared" si="235"/>
        <v>0</v>
      </c>
      <c r="N220" s="141"/>
      <c r="O220" s="159">
        <f t="shared" si="194"/>
        <v>0</v>
      </c>
      <c r="P220" s="73"/>
      <c r="Q220" s="1"/>
      <c r="R220" s="1"/>
      <c r="S220" s="190"/>
    </row>
    <row r="221" spans="1:19" ht="15.75" hidden="1" thickBot="1" x14ac:dyDescent="0.3">
      <c r="B221" s="54"/>
      <c r="C221" s="2"/>
      <c r="D221" s="705" t="s">
        <v>547</v>
      </c>
      <c r="E221" s="705"/>
      <c r="F221" s="326">
        <f t="shared" si="251"/>
        <v>0</v>
      </c>
      <c r="G221" s="516">
        <f t="shared" si="252"/>
        <v>0</v>
      </c>
      <c r="H221" s="516">
        <f t="shared" si="253"/>
        <v>0</v>
      </c>
      <c r="I221" s="326">
        <f t="shared" si="254"/>
        <v>0</v>
      </c>
      <c r="J221" s="431">
        <f t="shared" si="255"/>
        <v>0</v>
      </c>
      <c r="K221" s="431" t="e">
        <f>SUM(#REF!)</f>
        <v>#REF!</v>
      </c>
      <c r="L221" s="431" t="e">
        <f>SUM(#REF!)</f>
        <v>#REF!</v>
      </c>
      <c r="M221" s="468">
        <f t="shared" si="235"/>
        <v>0</v>
      </c>
      <c r="N221" s="141"/>
      <c r="O221" s="159">
        <f t="shared" si="194"/>
        <v>0</v>
      </c>
      <c r="P221" s="73"/>
      <c r="Q221" s="1"/>
      <c r="R221" s="1"/>
      <c r="S221" s="190"/>
    </row>
    <row r="222" spans="1:19" ht="15.75" hidden="1" thickBot="1" x14ac:dyDescent="0.3">
      <c r="B222" s="54"/>
      <c r="C222" s="2"/>
      <c r="D222" s="706" t="s">
        <v>818</v>
      </c>
      <c r="E222" s="706"/>
      <c r="F222" s="329">
        <f t="shared" si="251"/>
        <v>0</v>
      </c>
      <c r="G222" s="519">
        <f t="shared" si="252"/>
        <v>0</v>
      </c>
      <c r="H222" s="519">
        <f t="shared" si="253"/>
        <v>0</v>
      </c>
      <c r="I222" s="329">
        <f t="shared" si="254"/>
        <v>0</v>
      </c>
      <c r="J222" s="434">
        <f t="shared" si="255"/>
        <v>0</v>
      </c>
      <c r="K222" s="434" t="e">
        <f>SUM(#REF!)</f>
        <v>#REF!</v>
      </c>
      <c r="L222" s="434" t="e">
        <f>SUM(#REF!)</f>
        <v>#REF!</v>
      </c>
      <c r="M222" s="471">
        <f t="shared" si="235"/>
        <v>0</v>
      </c>
      <c r="N222" s="151"/>
      <c r="O222" s="159">
        <f t="shared" si="194"/>
        <v>0</v>
      </c>
      <c r="P222" s="73"/>
      <c r="Q222" s="1"/>
      <c r="R222" s="1"/>
      <c r="S222" s="190"/>
    </row>
    <row r="223" spans="1:19" ht="15.75" hidden="1" thickBot="1" x14ac:dyDescent="0.3">
      <c r="B223" s="54"/>
      <c r="C223" s="2"/>
      <c r="D223" s="705" t="s">
        <v>554</v>
      </c>
      <c r="E223" s="705"/>
      <c r="F223" s="326">
        <f t="shared" si="251"/>
        <v>0</v>
      </c>
      <c r="G223" s="516">
        <f t="shared" si="252"/>
        <v>0</v>
      </c>
      <c r="H223" s="516">
        <f t="shared" si="253"/>
        <v>0</v>
      </c>
      <c r="I223" s="326">
        <f t="shared" si="254"/>
        <v>0</v>
      </c>
      <c r="J223" s="431">
        <f t="shared" si="255"/>
        <v>0</v>
      </c>
      <c r="K223" s="431" t="e">
        <f>SUM(#REF!)</f>
        <v>#REF!</v>
      </c>
      <c r="L223" s="431" t="e">
        <f>SUM(#REF!)</f>
        <v>#REF!</v>
      </c>
      <c r="M223" s="468">
        <f t="shared" si="235"/>
        <v>0</v>
      </c>
      <c r="N223" s="141"/>
      <c r="O223" s="159">
        <f t="shared" si="194"/>
        <v>0</v>
      </c>
      <c r="P223" s="73"/>
      <c r="Q223" s="1"/>
      <c r="R223" s="1"/>
      <c r="S223" s="190"/>
    </row>
    <row r="224" spans="1:19" ht="15.75" hidden="1" thickBot="1" x14ac:dyDescent="0.3">
      <c r="B224" s="54"/>
      <c r="C224" s="2"/>
      <c r="D224" s="705" t="s">
        <v>553</v>
      </c>
      <c r="E224" s="705"/>
      <c r="F224" s="326">
        <f t="shared" si="251"/>
        <v>0</v>
      </c>
      <c r="G224" s="516">
        <f t="shared" si="252"/>
        <v>0</v>
      </c>
      <c r="H224" s="516">
        <f t="shared" si="253"/>
        <v>0</v>
      </c>
      <c r="I224" s="326">
        <f t="shared" si="254"/>
        <v>0</v>
      </c>
      <c r="J224" s="431">
        <f t="shared" si="255"/>
        <v>0</v>
      </c>
      <c r="K224" s="431" t="e">
        <f>SUM(#REF!)</f>
        <v>#REF!</v>
      </c>
      <c r="L224" s="431" t="e">
        <f>SUM(#REF!)</f>
        <v>#REF!</v>
      </c>
      <c r="M224" s="468">
        <f t="shared" si="235"/>
        <v>0</v>
      </c>
      <c r="N224" s="141"/>
      <c r="O224" s="159">
        <f t="shared" si="194"/>
        <v>0</v>
      </c>
      <c r="P224" s="73"/>
      <c r="Q224" s="1"/>
      <c r="R224" s="1"/>
      <c r="S224" s="190"/>
    </row>
    <row r="225" spans="1:19" ht="25.5" hidden="1" customHeight="1" x14ac:dyDescent="0.25">
      <c r="B225" s="54"/>
      <c r="C225" s="2"/>
      <c r="D225" s="706" t="s">
        <v>557</v>
      </c>
      <c r="E225" s="706"/>
      <c r="F225" s="329">
        <f t="shared" si="251"/>
        <v>0</v>
      </c>
      <c r="G225" s="519">
        <f t="shared" si="252"/>
        <v>0</v>
      </c>
      <c r="H225" s="519">
        <f t="shared" si="253"/>
        <v>0</v>
      </c>
      <c r="I225" s="329">
        <f t="shared" si="254"/>
        <v>0</v>
      </c>
      <c r="J225" s="434">
        <f t="shared" si="255"/>
        <v>0</v>
      </c>
      <c r="K225" s="434" t="e">
        <f>SUM(#REF!)</f>
        <v>#REF!</v>
      </c>
      <c r="L225" s="434" t="e">
        <f>SUM(#REF!)</f>
        <v>#REF!</v>
      </c>
      <c r="M225" s="471">
        <f t="shared" si="235"/>
        <v>0</v>
      </c>
      <c r="N225" s="151"/>
      <c r="O225" s="159">
        <f t="shared" si="194"/>
        <v>0</v>
      </c>
      <c r="P225" s="73"/>
      <c r="Q225" s="1"/>
      <c r="R225" s="1"/>
      <c r="S225" s="190"/>
    </row>
    <row r="226" spans="1:19" ht="15.75" hidden="1" thickBot="1" x14ac:dyDescent="0.3">
      <c r="B226" s="54"/>
      <c r="C226" s="2"/>
      <c r="D226" s="705" t="s">
        <v>819</v>
      </c>
      <c r="E226" s="705"/>
      <c r="F226" s="326">
        <f t="shared" si="251"/>
        <v>0</v>
      </c>
      <c r="G226" s="516">
        <f t="shared" si="252"/>
        <v>0</v>
      </c>
      <c r="H226" s="516">
        <f t="shared" si="253"/>
        <v>0</v>
      </c>
      <c r="I226" s="326">
        <f t="shared" si="254"/>
        <v>0</v>
      </c>
      <c r="J226" s="431">
        <f t="shared" si="255"/>
        <v>0</v>
      </c>
      <c r="K226" s="431" t="e">
        <f>SUM(#REF!)</f>
        <v>#REF!</v>
      </c>
      <c r="L226" s="431" t="e">
        <f>SUM(#REF!)</f>
        <v>#REF!</v>
      </c>
      <c r="M226" s="468">
        <f t="shared" si="235"/>
        <v>0</v>
      </c>
      <c r="N226" s="141"/>
      <c r="O226" s="159">
        <f t="shared" si="194"/>
        <v>0</v>
      </c>
      <c r="P226" s="73"/>
      <c r="Q226" s="1"/>
      <c r="R226" s="1"/>
      <c r="S226" s="190"/>
    </row>
    <row r="227" spans="1:19" ht="25.5" hidden="1" customHeight="1" x14ac:dyDescent="0.25">
      <c r="B227" s="54"/>
      <c r="C227" s="2"/>
      <c r="D227" s="706" t="s">
        <v>562</v>
      </c>
      <c r="E227" s="706"/>
      <c r="F227" s="329">
        <f t="shared" si="251"/>
        <v>0</v>
      </c>
      <c r="G227" s="519">
        <f t="shared" si="252"/>
        <v>0</v>
      </c>
      <c r="H227" s="519">
        <f t="shared" si="253"/>
        <v>0</v>
      </c>
      <c r="I227" s="329">
        <f t="shared" si="254"/>
        <v>0</v>
      </c>
      <c r="J227" s="434">
        <f t="shared" si="255"/>
        <v>0</v>
      </c>
      <c r="K227" s="434" t="e">
        <f>SUM(#REF!)</f>
        <v>#REF!</v>
      </c>
      <c r="L227" s="434" t="e">
        <f>SUM(#REF!)</f>
        <v>#REF!</v>
      </c>
      <c r="M227" s="471">
        <f t="shared" si="235"/>
        <v>0</v>
      </c>
      <c r="N227" s="151"/>
      <c r="O227" s="159">
        <f t="shared" si="194"/>
        <v>0</v>
      </c>
      <c r="P227" s="73"/>
      <c r="Q227" s="1"/>
      <c r="R227" s="1"/>
      <c r="S227" s="190"/>
    </row>
    <row r="228" spans="1:19" ht="25.5" hidden="1" customHeight="1" x14ac:dyDescent="0.25">
      <c r="B228" s="54"/>
      <c r="C228" s="2"/>
      <c r="D228" s="706" t="s">
        <v>565</v>
      </c>
      <c r="E228" s="706"/>
      <c r="F228" s="329">
        <f t="shared" si="251"/>
        <v>0</v>
      </c>
      <c r="G228" s="519">
        <f t="shared" si="252"/>
        <v>0</v>
      </c>
      <c r="H228" s="519">
        <f t="shared" si="253"/>
        <v>0</v>
      </c>
      <c r="I228" s="329">
        <f t="shared" si="254"/>
        <v>0</v>
      </c>
      <c r="J228" s="434">
        <f t="shared" si="255"/>
        <v>0</v>
      </c>
      <c r="K228" s="434" t="e">
        <f>SUM(#REF!)</f>
        <v>#REF!</v>
      </c>
      <c r="L228" s="434" t="e">
        <f>SUM(#REF!)</f>
        <v>#REF!</v>
      </c>
      <c r="M228" s="471">
        <f t="shared" si="235"/>
        <v>0</v>
      </c>
      <c r="N228" s="151"/>
      <c r="O228" s="159">
        <f t="shared" si="194"/>
        <v>0</v>
      </c>
      <c r="P228" s="73"/>
      <c r="Q228" s="1"/>
      <c r="R228" s="1"/>
      <c r="S228" s="190"/>
    </row>
    <row r="229" spans="1:19" s="18" customFormat="1" ht="25.5" hidden="1" customHeight="1" x14ac:dyDescent="0.25">
      <c r="A229" s="125" t="s">
        <v>276</v>
      </c>
      <c r="B229" s="90" t="s">
        <v>687</v>
      </c>
      <c r="C229" s="800" t="s">
        <v>607</v>
      </c>
      <c r="D229" s="801"/>
      <c r="E229" s="801"/>
      <c r="F229" s="336">
        <f t="shared" ref="F229:K229" si="256">F230+F231</f>
        <v>0</v>
      </c>
      <c r="G229" s="526">
        <f t="shared" si="256"/>
        <v>0</v>
      </c>
      <c r="H229" s="526">
        <f t="shared" si="256"/>
        <v>0</v>
      </c>
      <c r="I229" s="336">
        <f t="shared" si="256"/>
        <v>0</v>
      </c>
      <c r="J229" s="441">
        <f t="shared" ref="J229" si="257">J230+J231</f>
        <v>0</v>
      </c>
      <c r="K229" s="441" t="e">
        <f t="shared" si="256"/>
        <v>#REF!</v>
      </c>
      <c r="L229" s="441" t="e">
        <f t="shared" ref="L229" si="258">L230+L231</f>
        <v>#REF!</v>
      </c>
      <c r="M229" s="478">
        <f t="shared" si="235"/>
        <v>0</v>
      </c>
      <c r="N229" s="155">
        <f t="shared" ref="N229" si="259">N230+N231</f>
        <v>0</v>
      </c>
      <c r="O229" s="158">
        <f t="shared" si="194"/>
        <v>0</v>
      </c>
      <c r="P229" s="92">
        <f t="shared" ref="P229:R229" si="260">P230+P231</f>
        <v>0</v>
      </c>
      <c r="Q229" s="93">
        <f t="shared" si="260"/>
        <v>0</v>
      </c>
      <c r="R229" s="93">
        <f t="shared" si="260"/>
        <v>0</v>
      </c>
      <c r="S229" s="190"/>
    </row>
    <row r="230" spans="1:19" ht="25.5" hidden="1" customHeight="1" x14ac:dyDescent="0.25">
      <c r="B230" s="54"/>
      <c r="C230" s="2"/>
      <c r="D230" s="706" t="s">
        <v>568</v>
      </c>
      <c r="E230" s="706"/>
      <c r="F230" s="329">
        <f>SUM(R230:R230)</f>
        <v>0</v>
      </c>
      <c r="G230" s="519">
        <f>SUM(R230:R230)</f>
        <v>0</v>
      </c>
      <c r="H230" s="519">
        <f>SUM(R230:R230)</f>
        <v>0</v>
      </c>
      <c r="I230" s="329">
        <f>SUM(R230:R230)</f>
        <v>0</v>
      </c>
      <c r="J230" s="434">
        <f>SUM(R230:R230)</f>
        <v>0</v>
      </c>
      <c r="K230" s="434" t="e">
        <f>SUM(#REF!)</f>
        <v>#REF!</v>
      </c>
      <c r="L230" s="434" t="e">
        <f>SUM(#REF!)</f>
        <v>#REF!</v>
      </c>
      <c r="M230" s="471">
        <f t="shared" si="235"/>
        <v>0</v>
      </c>
      <c r="N230" s="151"/>
      <c r="O230" s="159">
        <f t="shared" ref="O230:O287" si="261">SUM(M230:N230)</f>
        <v>0</v>
      </c>
      <c r="P230" s="73"/>
      <c r="Q230" s="1"/>
      <c r="R230" s="1"/>
      <c r="S230" s="190"/>
    </row>
    <row r="231" spans="1:19" ht="25.5" hidden="1" customHeight="1" x14ac:dyDescent="0.25">
      <c r="B231" s="54"/>
      <c r="C231" s="2"/>
      <c r="D231" s="706" t="s">
        <v>569</v>
      </c>
      <c r="E231" s="706"/>
      <c r="F231" s="329">
        <f>SUM(R231:R231)</f>
        <v>0</v>
      </c>
      <c r="G231" s="519">
        <f>SUM(R231:R231)</f>
        <v>0</v>
      </c>
      <c r="H231" s="519">
        <f>SUM(R231:R231)</f>
        <v>0</v>
      </c>
      <c r="I231" s="329">
        <f>SUM(R231:R231)</f>
        <v>0</v>
      </c>
      <c r="J231" s="434">
        <f>SUM(R231:R231)</f>
        <v>0</v>
      </c>
      <c r="K231" s="434" t="e">
        <f>SUM(#REF!)</f>
        <v>#REF!</v>
      </c>
      <c r="L231" s="434" t="e">
        <f>SUM(#REF!)</f>
        <v>#REF!</v>
      </c>
      <c r="M231" s="471">
        <f t="shared" si="235"/>
        <v>0</v>
      </c>
      <c r="N231" s="151"/>
      <c r="O231" s="159">
        <f t="shared" si="261"/>
        <v>0</v>
      </c>
      <c r="P231" s="73"/>
      <c r="Q231" s="1"/>
      <c r="R231" s="1"/>
      <c r="S231" s="190"/>
    </row>
    <row r="232" spans="1:19" s="18" customFormat="1" ht="15" hidden="1" customHeight="1" x14ac:dyDescent="0.25">
      <c r="A232" s="125" t="s">
        <v>277</v>
      </c>
      <c r="B232" s="90" t="s">
        <v>688</v>
      </c>
      <c r="C232" s="800" t="s">
        <v>820</v>
      </c>
      <c r="D232" s="801"/>
      <c r="E232" s="801"/>
      <c r="F232" s="336">
        <f t="shared" ref="F232:K232" si="262">F233+F234+F235+F236+F237+F238+F239+F240+F241+F242+F243</f>
        <v>0</v>
      </c>
      <c r="G232" s="526">
        <f t="shared" si="262"/>
        <v>0</v>
      </c>
      <c r="H232" s="526">
        <f t="shared" si="262"/>
        <v>0</v>
      </c>
      <c r="I232" s="336">
        <f t="shared" si="262"/>
        <v>0</v>
      </c>
      <c r="J232" s="441">
        <f t="shared" ref="J232" si="263">J233+J234+J235+J236+J237+J238+J239+J240+J241+J242+J243</f>
        <v>0</v>
      </c>
      <c r="K232" s="441" t="e">
        <f t="shared" si="262"/>
        <v>#REF!</v>
      </c>
      <c r="L232" s="441" t="e">
        <f t="shared" ref="L232" si="264">L233+L234+L235+L236+L237+L238+L239+L240+L241+L242+L243</f>
        <v>#REF!</v>
      </c>
      <c r="M232" s="478">
        <f t="shared" si="235"/>
        <v>0</v>
      </c>
      <c r="N232" s="155">
        <f t="shared" ref="N232" si="265">N233+N234+N235+N236+N237+N238+N239+N240+N241+N242+N243</f>
        <v>0</v>
      </c>
      <c r="O232" s="158">
        <f t="shared" si="261"/>
        <v>0</v>
      </c>
      <c r="P232" s="92">
        <f t="shared" ref="P232:R232" si="266">P233+P234+P235+P236+P237+P238+P239+P240+P241+P242+P243</f>
        <v>0</v>
      </c>
      <c r="Q232" s="93">
        <f t="shared" si="266"/>
        <v>0</v>
      </c>
      <c r="R232" s="93">
        <f t="shared" si="266"/>
        <v>0</v>
      </c>
      <c r="S232" s="190"/>
    </row>
    <row r="233" spans="1:19" ht="15.75" hidden="1" thickBot="1" x14ac:dyDescent="0.3">
      <c r="B233" s="54"/>
      <c r="C233" s="2"/>
      <c r="D233" s="705" t="s">
        <v>372</v>
      </c>
      <c r="E233" s="705"/>
      <c r="F233" s="326">
        <f t="shared" ref="F233:F245" si="267">SUM(R233:R233)</f>
        <v>0</v>
      </c>
      <c r="G233" s="516">
        <f t="shared" ref="G233:G245" si="268">SUM(R233:R233)</f>
        <v>0</v>
      </c>
      <c r="H233" s="516">
        <f t="shared" ref="H233:H245" si="269">SUM(R233:R233)</f>
        <v>0</v>
      </c>
      <c r="I233" s="326">
        <f t="shared" ref="I233:I245" si="270">SUM(R233:R233)</f>
        <v>0</v>
      </c>
      <c r="J233" s="431">
        <f t="shared" ref="J233:J245" si="271">SUM(R233:R233)</f>
        <v>0</v>
      </c>
      <c r="K233" s="431" t="e">
        <f>SUM(#REF!)</f>
        <v>#REF!</v>
      </c>
      <c r="L233" s="431" t="e">
        <f>SUM(#REF!)</f>
        <v>#REF!</v>
      </c>
      <c r="M233" s="468">
        <f t="shared" si="235"/>
        <v>0</v>
      </c>
      <c r="N233" s="141"/>
      <c r="O233" s="159">
        <f t="shared" si="261"/>
        <v>0</v>
      </c>
      <c r="P233" s="73"/>
      <c r="Q233" s="1"/>
      <c r="R233" s="1"/>
      <c r="S233" s="190"/>
    </row>
    <row r="234" spans="1:19" ht="15.75" hidden="1" thickBot="1" x14ac:dyDescent="0.3">
      <c r="B234" s="54"/>
      <c r="C234" s="2"/>
      <c r="D234" s="705" t="s">
        <v>821</v>
      </c>
      <c r="E234" s="705"/>
      <c r="F234" s="326">
        <f t="shared" si="267"/>
        <v>0</v>
      </c>
      <c r="G234" s="516">
        <f t="shared" si="268"/>
        <v>0</v>
      </c>
      <c r="H234" s="516">
        <f t="shared" si="269"/>
        <v>0</v>
      </c>
      <c r="I234" s="326">
        <f t="shared" si="270"/>
        <v>0</v>
      </c>
      <c r="J234" s="431">
        <f t="shared" si="271"/>
        <v>0</v>
      </c>
      <c r="K234" s="431" t="e">
        <f>SUM(#REF!)</f>
        <v>#REF!</v>
      </c>
      <c r="L234" s="431" t="e">
        <f>SUM(#REF!)</f>
        <v>#REF!</v>
      </c>
      <c r="M234" s="468">
        <f t="shared" si="235"/>
        <v>0</v>
      </c>
      <c r="N234" s="141"/>
      <c r="O234" s="159">
        <f t="shared" si="261"/>
        <v>0</v>
      </c>
      <c r="P234" s="73"/>
      <c r="Q234" s="1"/>
      <c r="R234" s="1"/>
      <c r="S234" s="190"/>
    </row>
    <row r="235" spans="1:19" ht="15.75" hidden="1" thickBot="1" x14ac:dyDescent="0.3">
      <c r="B235" s="54"/>
      <c r="C235" s="2"/>
      <c r="D235" s="705" t="s">
        <v>375</v>
      </c>
      <c r="E235" s="705"/>
      <c r="F235" s="326">
        <f t="shared" si="267"/>
        <v>0</v>
      </c>
      <c r="G235" s="516">
        <f t="shared" si="268"/>
        <v>0</v>
      </c>
      <c r="H235" s="516">
        <f t="shared" si="269"/>
        <v>0</v>
      </c>
      <c r="I235" s="326">
        <f t="shared" si="270"/>
        <v>0</v>
      </c>
      <c r="J235" s="431">
        <f t="shared" si="271"/>
        <v>0</v>
      </c>
      <c r="K235" s="431" t="e">
        <f>SUM(#REF!)</f>
        <v>#REF!</v>
      </c>
      <c r="L235" s="431" t="e">
        <f>SUM(#REF!)</f>
        <v>#REF!</v>
      </c>
      <c r="M235" s="468">
        <f t="shared" si="235"/>
        <v>0</v>
      </c>
      <c r="N235" s="141"/>
      <c r="O235" s="159">
        <f t="shared" si="261"/>
        <v>0</v>
      </c>
      <c r="P235" s="73"/>
      <c r="Q235" s="1"/>
      <c r="R235" s="1"/>
      <c r="S235" s="190"/>
    </row>
    <row r="236" spans="1:19" ht="15.75" hidden="1" thickBot="1" x14ac:dyDescent="0.3">
      <c r="B236" s="54"/>
      <c r="C236" s="2"/>
      <c r="D236" s="705" t="s">
        <v>373</v>
      </c>
      <c r="E236" s="705"/>
      <c r="F236" s="326">
        <f t="shared" si="267"/>
        <v>0</v>
      </c>
      <c r="G236" s="516">
        <f t="shared" si="268"/>
        <v>0</v>
      </c>
      <c r="H236" s="516">
        <f t="shared" si="269"/>
        <v>0</v>
      </c>
      <c r="I236" s="326">
        <f t="shared" si="270"/>
        <v>0</v>
      </c>
      <c r="J236" s="431">
        <f t="shared" si="271"/>
        <v>0</v>
      </c>
      <c r="K236" s="431" t="e">
        <f>SUM(#REF!)</f>
        <v>#REF!</v>
      </c>
      <c r="L236" s="431" t="e">
        <f>SUM(#REF!)</f>
        <v>#REF!</v>
      </c>
      <c r="M236" s="468">
        <f t="shared" si="235"/>
        <v>0</v>
      </c>
      <c r="N236" s="141"/>
      <c r="O236" s="159">
        <f t="shared" si="261"/>
        <v>0</v>
      </c>
      <c r="P236" s="73"/>
      <c r="Q236" s="1"/>
      <c r="R236" s="1"/>
      <c r="S236" s="190"/>
    </row>
    <row r="237" spans="1:19" ht="15.75" hidden="1" thickBot="1" x14ac:dyDescent="0.3">
      <c r="B237" s="54"/>
      <c r="C237" s="2"/>
      <c r="D237" s="705" t="s">
        <v>822</v>
      </c>
      <c r="E237" s="705"/>
      <c r="F237" s="326">
        <f t="shared" si="267"/>
        <v>0</v>
      </c>
      <c r="G237" s="516">
        <f t="shared" si="268"/>
        <v>0</v>
      </c>
      <c r="H237" s="516">
        <f t="shared" si="269"/>
        <v>0</v>
      </c>
      <c r="I237" s="326">
        <f t="shared" si="270"/>
        <v>0</v>
      </c>
      <c r="J237" s="431">
        <f t="shared" si="271"/>
        <v>0</v>
      </c>
      <c r="K237" s="431" t="e">
        <f>SUM(#REF!)</f>
        <v>#REF!</v>
      </c>
      <c r="L237" s="431" t="e">
        <f>SUM(#REF!)</f>
        <v>#REF!</v>
      </c>
      <c r="M237" s="468">
        <f t="shared" si="235"/>
        <v>0</v>
      </c>
      <c r="N237" s="141"/>
      <c r="O237" s="159">
        <f t="shared" si="261"/>
        <v>0</v>
      </c>
      <c r="P237" s="73"/>
      <c r="Q237" s="1"/>
      <c r="R237" s="1"/>
      <c r="S237" s="190"/>
    </row>
    <row r="238" spans="1:19" ht="25.5" hidden="1" customHeight="1" x14ac:dyDescent="0.25">
      <c r="B238" s="54"/>
      <c r="C238" s="2"/>
      <c r="D238" s="706" t="s">
        <v>537</v>
      </c>
      <c r="E238" s="706"/>
      <c r="F238" s="329">
        <f t="shared" si="267"/>
        <v>0</v>
      </c>
      <c r="G238" s="519">
        <f t="shared" si="268"/>
        <v>0</v>
      </c>
      <c r="H238" s="519">
        <f t="shared" si="269"/>
        <v>0</v>
      </c>
      <c r="I238" s="329">
        <f t="shared" si="270"/>
        <v>0</v>
      </c>
      <c r="J238" s="434">
        <f t="shared" si="271"/>
        <v>0</v>
      </c>
      <c r="K238" s="434" t="e">
        <f>SUM(#REF!)</f>
        <v>#REF!</v>
      </c>
      <c r="L238" s="434" t="e">
        <f>SUM(#REF!)</f>
        <v>#REF!</v>
      </c>
      <c r="M238" s="471">
        <f t="shared" si="235"/>
        <v>0</v>
      </c>
      <c r="N238" s="151"/>
      <c r="O238" s="159">
        <f t="shared" si="261"/>
        <v>0</v>
      </c>
      <c r="P238" s="73"/>
      <c r="Q238" s="1"/>
      <c r="R238" s="1"/>
      <c r="S238" s="190"/>
    </row>
    <row r="239" spans="1:19" ht="25.5" hidden="1" customHeight="1" x14ac:dyDescent="0.25">
      <c r="B239" s="54"/>
      <c r="C239" s="2"/>
      <c r="D239" s="706" t="s">
        <v>540</v>
      </c>
      <c r="E239" s="706"/>
      <c r="F239" s="329">
        <f t="shared" si="267"/>
        <v>0</v>
      </c>
      <c r="G239" s="519">
        <f t="shared" si="268"/>
        <v>0</v>
      </c>
      <c r="H239" s="519">
        <f t="shared" si="269"/>
        <v>0</v>
      </c>
      <c r="I239" s="329">
        <f t="shared" si="270"/>
        <v>0</v>
      </c>
      <c r="J239" s="434">
        <f t="shared" si="271"/>
        <v>0</v>
      </c>
      <c r="K239" s="434" t="e">
        <f>SUM(#REF!)</f>
        <v>#REF!</v>
      </c>
      <c r="L239" s="434" t="e">
        <f>SUM(#REF!)</f>
        <v>#REF!</v>
      </c>
      <c r="M239" s="471">
        <f t="shared" si="235"/>
        <v>0</v>
      </c>
      <c r="N239" s="151"/>
      <c r="O239" s="159">
        <f t="shared" si="261"/>
        <v>0</v>
      </c>
      <c r="P239" s="73"/>
      <c r="Q239" s="1"/>
      <c r="R239" s="1"/>
      <c r="S239" s="190"/>
    </row>
    <row r="240" spans="1:19" ht="15.75" hidden="1" thickBot="1" x14ac:dyDescent="0.3">
      <c r="B240" s="54"/>
      <c r="C240" s="2"/>
      <c r="D240" s="705" t="s">
        <v>823</v>
      </c>
      <c r="E240" s="705"/>
      <c r="F240" s="326">
        <f t="shared" si="267"/>
        <v>0</v>
      </c>
      <c r="G240" s="516">
        <f t="shared" si="268"/>
        <v>0</v>
      </c>
      <c r="H240" s="516">
        <f t="shared" si="269"/>
        <v>0</v>
      </c>
      <c r="I240" s="326">
        <f t="shared" si="270"/>
        <v>0</v>
      </c>
      <c r="J240" s="431">
        <f t="shared" si="271"/>
        <v>0</v>
      </c>
      <c r="K240" s="431" t="e">
        <f>SUM(#REF!)</f>
        <v>#REF!</v>
      </c>
      <c r="L240" s="431" t="e">
        <f>SUM(#REF!)</f>
        <v>#REF!</v>
      </c>
      <c r="M240" s="468">
        <f t="shared" si="235"/>
        <v>0</v>
      </c>
      <c r="N240" s="141"/>
      <c r="O240" s="159">
        <f t="shared" si="261"/>
        <v>0</v>
      </c>
      <c r="P240" s="73"/>
      <c r="Q240" s="1"/>
      <c r="R240" s="1"/>
      <c r="S240" s="190"/>
    </row>
    <row r="241" spans="1:19" ht="15.75" hidden="1" thickBot="1" x14ac:dyDescent="0.3">
      <c r="B241" s="54"/>
      <c r="C241" s="2"/>
      <c r="D241" s="705" t="s">
        <v>374</v>
      </c>
      <c r="E241" s="705"/>
      <c r="F241" s="326">
        <f t="shared" si="267"/>
        <v>0</v>
      </c>
      <c r="G241" s="516">
        <f t="shared" si="268"/>
        <v>0</v>
      </c>
      <c r="H241" s="516">
        <f t="shared" si="269"/>
        <v>0</v>
      </c>
      <c r="I241" s="326">
        <f t="shared" si="270"/>
        <v>0</v>
      </c>
      <c r="J241" s="431">
        <f t="shared" si="271"/>
        <v>0</v>
      </c>
      <c r="K241" s="431" t="e">
        <f>SUM(#REF!)</f>
        <v>#REF!</v>
      </c>
      <c r="L241" s="431" t="e">
        <f>SUM(#REF!)</f>
        <v>#REF!</v>
      </c>
      <c r="M241" s="468">
        <f t="shared" si="235"/>
        <v>0</v>
      </c>
      <c r="N241" s="141"/>
      <c r="O241" s="159">
        <f t="shared" si="261"/>
        <v>0</v>
      </c>
      <c r="P241" s="73"/>
      <c r="Q241" s="1"/>
      <c r="R241" s="1"/>
      <c r="S241" s="190"/>
    </row>
    <row r="242" spans="1:19" ht="15.75" hidden="1" thickBot="1" x14ac:dyDescent="0.3">
      <c r="B242" s="54"/>
      <c r="C242" s="2"/>
      <c r="D242" s="705" t="s">
        <v>824</v>
      </c>
      <c r="E242" s="705"/>
      <c r="F242" s="326">
        <f t="shared" si="267"/>
        <v>0</v>
      </c>
      <c r="G242" s="516">
        <f t="shared" si="268"/>
        <v>0</v>
      </c>
      <c r="H242" s="516">
        <f t="shared" si="269"/>
        <v>0</v>
      </c>
      <c r="I242" s="326">
        <f t="shared" si="270"/>
        <v>0</v>
      </c>
      <c r="J242" s="431">
        <f t="shared" si="271"/>
        <v>0</v>
      </c>
      <c r="K242" s="431" t="e">
        <f>SUM(#REF!)</f>
        <v>#REF!</v>
      </c>
      <c r="L242" s="431" t="e">
        <f>SUM(#REF!)</f>
        <v>#REF!</v>
      </c>
      <c r="M242" s="468">
        <f t="shared" si="235"/>
        <v>0</v>
      </c>
      <c r="N242" s="141"/>
      <c r="O242" s="159">
        <f t="shared" si="261"/>
        <v>0</v>
      </c>
      <c r="P242" s="73"/>
      <c r="Q242" s="1"/>
      <c r="R242" s="1"/>
      <c r="S242" s="190"/>
    </row>
    <row r="243" spans="1:19" ht="15.75" hidden="1" thickBot="1" x14ac:dyDescent="0.3">
      <c r="B243" s="54"/>
      <c r="C243" s="2"/>
      <c r="D243" s="705" t="s">
        <v>566</v>
      </c>
      <c r="E243" s="705"/>
      <c r="F243" s="326">
        <f t="shared" si="267"/>
        <v>0</v>
      </c>
      <c r="G243" s="516">
        <f t="shared" si="268"/>
        <v>0</v>
      </c>
      <c r="H243" s="516">
        <f t="shared" si="269"/>
        <v>0</v>
      </c>
      <c r="I243" s="326">
        <f t="shared" si="270"/>
        <v>0</v>
      </c>
      <c r="J243" s="431">
        <f t="shared" si="271"/>
        <v>0</v>
      </c>
      <c r="K243" s="431" t="e">
        <f>SUM(#REF!)</f>
        <v>#REF!</v>
      </c>
      <c r="L243" s="431" t="e">
        <f>SUM(#REF!)</f>
        <v>#REF!</v>
      </c>
      <c r="M243" s="468">
        <f t="shared" si="235"/>
        <v>0</v>
      </c>
      <c r="N243" s="141"/>
      <c r="O243" s="159">
        <f t="shared" si="261"/>
        <v>0</v>
      </c>
      <c r="P243" s="73"/>
      <c r="Q243" s="1"/>
      <c r="R243" s="1"/>
      <c r="S243" s="190"/>
    </row>
    <row r="244" spans="1:19" s="18" customFormat="1" ht="15.75" hidden="1" thickBot="1" x14ac:dyDescent="0.3">
      <c r="A244" s="125" t="s">
        <v>278</v>
      </c>
      <c r="B244" s="90" t="s">
        <v>689</v>
      </c>
      <c r="C244" s="712" t="s">
        <v>279</v>
      </c>
      <c r="D244" s="713"/>
      <c r="E244" s="713"/>
      <c r="F244" s="319">
        <f t="shared" si="267"/>
        <v>0</v>
      </c>
      <c r="G244" s="509">
        <f t="shared" si="268"/>
        <v>0</v>
      </c>
      <c r="H244" s="509">
        <f t="shared" si="269"/>
        <v>0</v>
      </c>
      <c r="I244" s="319">
        <f t="shared" si="270"/>
        <v>0</v>
      </c>
      <c r="J244" s="424">
        <f t="shared" si="271"/>
        <v>0</v>
      </c>
      <c r="K244" s="424" t="e">
        <f>SUM(#REF!)</f>
        <v>#REF!</v>
      </c>
      <c r="L244" s="424" t="e">
        <f>SUM(#REF!)</f>
        <v>#REF!</v>
      </c>
      <c r="M244" s="461">
        <f t="shared" si="235"/>
        <v>0</v>
      </c>
      <c r="N244" s="142"/>
      <c r="O244" s="158">
        <f t="shared" si="261"/>
        <v>0</v>
      </c>
      <c r="P244" s="92"/>
      <c r="Q244" s="93"/>
      <c r="R244" s="93"/>
      <c r="S244" s="190"/>
    </row>
    <row r="245" spans="1:19" s="18" customFormat="1" ht="15.75" hidden="1" thickBot="1" x14ac:dyDescent="0.3">
      <c r="A245" s="125" t="s">
        <v>280</v>
      </c>
      <c r="B245" s="90" t="s">
        <v>690</v>
      </c>
      <c r="C245" s="712" t="s">
        <v>281</v>
      </c>
      <c r="D245" s="713"/>
      <c r="E245" s="713"/>
      <c r="F245" s="319">
        <f t="shared" si="267"/>
        <v>0</v>
      </c>
      <c r="G245" s="509">
        <f t="shared" si="268"/>
        <v>0</v>
      </c>
      <c r="H245" s="509">
        <f t="shared" si="269"/>
        <v>0</v>
      </c>
      <c r="I245" s="319">
        <f t="shared" si="270"/>
        <v>0</v>
      </c>
      <c r="J245" s="424">
        <f t="shared" si="271"/>
        <v>0</v>
      </c>
      <c r="K245" s="424" t="e">
        <f>SUM(#REF!)</f>
        <v>#REF!</v>
      </c>
      <c r="L245" s="424" t="e">
        <f>SUM(#REF!)</f>
        <v>#REF!</v>
      </c>
      <c r="M245" s="461">
        <f t="shared" si="235"/>
        <v>0</v>
      </c>
      <c r="N245" s="142"/>
      <c r="O245" s="158">
        <f t="shared" si="261"/>
        <v>0</v>
      </c>
      <c r="P245" s="92"/>
      <c r="Q245" s="93"/>
      <c r="R245" s="93"/>
      <c r="S245" s="190"/>
    </row>
    <row r="246" spans="1:19" s="18" customFormat="1" ht="15.75" hidden="1" thickBot="1" x14ac:dyDescent="0.3">
      <c r="A246" s="125" t="s">
        <v>282</v>
      </c>
      <c r="B246" s="90" t="s">
        <v>691</v>
      </c>
      <c r="C246" s="712" t="s">
        <v>283</v>
      </c>
      <c r="D246" s="713"/>
      <c r="E246" s="713"/>
      <c r="F246" s="319">
        <f t="shared" ref="F246:K246" si="272">F247+F248+F249+F250+F251+F252+F253+F254+F255+F256</f>
        <v>0</v>
      </c>
      <c r="G246" s="509">
        <f t="shared" si="272"/>
        <v>0</v>
      </c>
      <c r="H246" s="509">
        <f t="shared" si="272"/>
        <v>0</v>
      </c>
      <c r="I246" s="319">
        <f t="shared" si="272"/>
        <v>0</v>
      </c>
      <c r="J246" s="424">
        <f t="shared" ref="J246" si="273">J247+J248+J249+J250+J251+J252+J253+J254+J255+J256</f>
        <v>0</v>
      </c>
      <c r="K246" s="424" t="e">
        <f t="shared" si="272"/>
        <v>#REF!</v>
      </c>
      <c r="L246" s="424" t="e">
        <f t="shared" ref="L246" si="274">L247+L248+L249+L250+L251+L252+L253+L254+L255+L256</f>
        <v>#REF!</v>
      </c>
      <c r="M246" s="461">
        <f t="shared" si="235"/>
        <v>0</v>
      </c>
      <c r="N246" s="142">
        <f t="shared" ref="N246" si="275">N247+N248+N249+N250+N251+N252+N253+N254+N255+N256</f>
        <v>0</v>
      </c>
      <c r="O246" s="158">
        <f t="shared" si="261"/>
        <v>0</v>
      </c>
      <c r="P246" s="92">
        <f t="shared" ref="P246:R246" si="276">P247+P248+P249+P250+P251+P252+P253+P254+P255+P256</f>
        <v>0</v>
      </c>
      <c r="Q246" s="93">
        <f t="shared" si="276"/>
        <v>0</v>
      </c>
      <c r="R246" s="93">
        <f t="shared" si="276"/>
        <v>0</v>
      </c>
      <c r="S246" s="190"/>
    </row>
    <row r="247" spans="1:19" ht="15.75" hidden="1" thickBot="1" x14ac:dyDescent="0.3">
      <c r="B247" s="54"/>
      <c r="C247" s="2"/>
      <c r="D247" s="705" t="s">
        <v>376</v>
      </c>
      <c r="E247" s="705"/>
      <c r="F247" s="326">
        <f t="shared" ref="F247:F256" si="277">SUM(R247:R247)</f>
        <v>0</v>
      </c>
      <c r="G247" s="516">
        <f t="shared" ref="G247:G256" si="278">SUM(R247:R247)</f>
        <v>0</v>
      </c>
      <c r="H247" s="516">
        <f t="shared" ref="H247:H256" si="279">SUM(R247:R247)</f>
        <v>0</v>
      </c>
      <c r="I247" s="326">
        <f t="shared" ref="I247:I256" si="280">SUM(R247:R247)</f>
        <v>0</v>
      </c>
      <c r="J247" s="431">
        <f t="shared" ref="J247:J256" si="281">SUM(R247:R247)</f>
        <v>0</v>
      </c>
      <c r="K247" s="431" t="e">
        <f>SUM(#REF!)</f>
        <v>#REF!</v>
      </c>
      <c r="L247" s="431" t="e">
        <f>SUM(#REF!)</f>
        <v>#REF!</v>
      </c>
      <c r="M247" s="468">
        <f t="shared" si="235"/>
        <v>0</v>
      </c>
      <c r="N247" s="141"/>
      <c r="O247" s="159">
        <f t="shared" si="261"/>
        <v>0</v>
      </c>
      <c r="P247" s="73"/>
      <c r="Q247" s="1"/>
      <c r="R247" s="1"/>
      <c r="S247" s="190"/>
    </row>
    <row r="248" spans="1:19" ht="15.75" hidden="1" thickBot="1" x14ac:dyDescent="0.3">
      <c r="B248" s="54"/>
      <c r="C248" s="2"/>
      <c r="D248" s="705" t="s">
        <v>377</v>
      </c>
      <c r="E248" s="705"/>
      <c r="F248" s="326">
        <f t="shared" si="277"/>
        <v>0</v>
      </c>
      <c r="G248" s="516">
        <f t="shared" si="278"/>
        <v>0</v>
      </c>
      <c r="H248" s="516">
        <f t="shared" si="279"/>
        <v>0</v>
      </c>
      <c r="I248" s="326">
        <f t="shared" si="280"/>
        <v>0</v>
      </c>
      <c r="J248" s="431">
        <f t="shared" si="281"/>
        <v>0</v>
      </c>
      <c r="K248" s="431" t="e">
        <f>SUM(#REF!)</f>
        <v>#REF!</v>
      </c>
      <c r="L248" s="431" t="e">
        <f>SUM(#REF!)</f>
        <v>#REF!</v>
      </c>
      <c r="M248" s="468">
        <f t="shared" si="235"/>
        <v>0</v>
      </c>
      <c r="N248" s="141"/>
      <c r="O248" s="159">
        <f t="shared" si="261"/>
        <v>0</v>
      </c>
      <c r="P248" s="73"/>
      <c r="Q248" s="1"/>
      <c r="R248" s="1"/>
      <c r="S248" s="190"/>
    </row>
    <row r="249" spans="1:19" ht="15.75" hidden="1" thickBot="1" x14ac:dyDescent="0.3">
      <c r="B249" s="54"/>
      <c r="C249" s="2"/>
      <c r="D249" s="705" t="s">
        <v>378</v>
      </c>
      <c r="E249" s="705"/>
      <c r="F249" s="326">
        <f t="shared" si="277"/>
        <v>0</v>
      </c>
      <c r="G249" s="516">
        <f t="shared" si="278"/>
        <v>0</v>
      </c>
      <c r="H249" s="516">
        <f t="shared" si="279"/>
        <v>0</v>
      </c>
      <c r="I249" s="326">
        <f t="shared" si="280"/>
        <v>0</v>
      </c>
      <c r="J249" s="431">
        <f t="shared" si="281"/>
        <v>0</v>
      </c>
      <c r="K249" s="431" t="e">
        <f>SUM(#REF!)</f>
        <v>#REF!</v>
      </c>
      <c r="L249" s="431" t="e">
        <f>SUM(#REF!)</f>
        <v>#REF!</v>
      </c>
      <c r="M249" s="468">
        <f t="shared" si="235"/>
        <v>0</v>
      </c>
      <c r="N249" s="141"/>
      <c r="O249" s="159">
        <f t="shared" si="261"/>
        <v>0</v>
      </c>
      <c r="P249" s="73"/>
      <c r="Q249" s="1"/>
      <c r="R249" s="1"/>
      <c r="S249" s="190"/>
    </row>
    <row r="250" spans="1:19" ht="15.75" hidden="1" thickBot="1" x14ac:dyDescent="0.3">
      <c r="B250" s="54"/>
      <c r="C250" s="2"/>
      <c r="D250" s="705" t="s">
        <v>379</v>
      </c>
      <c r="E250" s="705"/>
      <c r="F250" s="326">
        <f t="shared" si="277"/>
        <v>0</v>
      </c>
      <c r="G250" s="516">
        <f t="shared" si="278"/>
        <v>0</v>
      </c>
      <c r="H250" s="516">
        <f t="shared" si="279"/>
        <v>0</v>
      </c>
      <c r="I250" s="326">
        <f t="shared" si="280"/>
        <v>0</v>
      </c>
      <c r="J250" s="431">
        <f t="shared" si="281"/>
        <v>0</v>
      </c>
      <c r="K250" s="431" t="e">
        <f>SUM(#REF!)</f>
        <v>#REF!</v>
      </c>
      <c r="L250" s="431" t="e">
        <f>SUM(#REF!)</f>
        <v>#REF!</v>
      </c>
      <c r="M250" s="468">
        <f t="shared" si="235"/>
        <v>0</v>
      </c>
      <c r="N250" s="141"/>
      <c r="O250" s="159">
        <f t="shared" si="261"/>
        <v>0</v>
      </c>
      <c r="P250" s="73"/>
      <c r="Q250" s="1"/>
      <c r="R250" s="1"/>
      <c r="S250" s="190"/>
    </row>
    <row r="251" spans="1:19" ht="15.75" hidden="1" thickBot="1" x14ac:dyDescent="0.3">
      <c r="B251" s="54"/>
      <c r="C251" s="2"/>
      <c r="D251" s="705" t="s">
        <v>380</v>
      </c>
      <c r="E251" s="705"/>
      <c r="F251" s="326">
        <f t="shared" si="277"/>
        <v>0</v>
      </c>
      <c r="G251" s="516">
        <f t="shared" si="278"/>
        <v>0</v>
      </c>
      <c r="H251" s="516">
        <f t="shared" si="279"/>
        <v>0</v>
      </c>
      <c r="I251" s="326">
        <f t="shared" si="280"/>
        <v>0</v>
      </c>
      <c r="J251" s="431">
        <f t="shared" si="281"/>
        <v>0</v>
      </c>
      <c r="K251" s="431" t="e">
        <f>SUM(#REF!)</f>
        <v>#REF!</v>
      </c>
      <c r="L251" s="431" t="e">
        <f>SUM(#REF!)</f>
        <v>#REF!</v>
      </c>
      <c r="M251" s="468">
        <f t="shared" si="235"/>
        <v>0</v>
      </c>
      <c r="N251" s="141"/>
      <c r="O251" s="159">
        <f t="shared" si="261"/>
        <v>0</v>
      </c>
      <c r="P251" s="73"/>
      <c r="Q251" s="1"/>
      <c r="R251" s="1"/>
      <c r="S251" s="190"/>
    </row>
    <row r="252" spans="1:19" ht="25.5" hidden="1" customHeight="1" x14ac:dyDescent="0.25">
      <c r="B252" s="54"/>
      <c r="C252" s="2"/>
      <c r="D252" s="706" t="s">
        <v>538</v>
      </c>
      <c r="E252" s="706"/>
      <c r="F252" s="329">
        <f t="shared" si="277"/>
        <v>0</v>
      </c>
      <c r="G252" s="519">
        <f t="shared" si="278"/>
        <v>0</v>
      </c>
      <c r="H252" s="519">
        <f t="shared" si="279"/>
        <v>0</v>
      </c>
      <c r="I252" s="329">
        <f t="shared" si="280"/>
        <v>0</v>
      </c>
      <c r="J252" s="434">
        <f t="shared" si="281"/>
        <v>0</v>
      </c>
      <c r="K252" s="434" t="e">
        <f>SUM(#REF!)</f>
        <v>#REF!</v>
      </c>
      <c r="L252" s="434" t="e">
        <f>SUM(#REF!)</f>
        <v>#REF!</v>
      </c>
      <c r="M252" s="471">
        <f t="shared" si="235"/>
        <v>0</v>
      </c>
      <c r="N252" s="151"/>
      <c r="O252" s="159">
        <f t="shared" si="261"/>
        <v>0</v>
      </c>
      <c r="P252" s="73"/>
      <c r="Q252" s="1"/>
      <c r="R252" s="1"/>
      <c r="S252" s="190"/>
    </row>
    <row r="253" spans="1:19" ht="25.5" hidden="1" customHeight="1" x14ac:dyDescent="0.25">
      <c r="B253" s="54"/>
      <c r="C253" s="2"/>
      <c r="D253" s="706" t="s">
        <v>541</v>
      </c>
      <c r="E253" s="706"/>
      <c r="F253" s="329">
        <f t="shared" si="277"/>
        <v>0</v>
      </c>
      <c r="G253" s="519">
        <f t="shared" si="278"/>
        <v>0</v>
      </c>
      <c r="H253" s="519">
        <f t="shared" si="279"/>
        <v>0</v>
      </c>
      <c r="I253" s="329">
        <f t="shared" si="280"/>
        <v>0</v>
      </c>
      <c r="J253" s="434">
        <f t="shared" si="281"/>
        <v>0</v>
      </c>
      <c r="K253" s="434" t="e">
        <f>SUM(#REF!)</f>
        <v>#REF!</v>
      </c>
      <c r="L253" s="434" t="e">
        <f>SUM(#REF!)</f>
        <v>#REF!</v>
      </c>
      <c r="M253" s="471">
        <f t="shared" si="235"/>
        <v>0</v>
      </c>
      <c r="N253" s="151"/>
      <c r="O253" s="159">
        <f t="shared" si="261"/>
        <v>0</v>
      </c>
      <c r="P253" s="73"/>
      <c r="Q253" s="1"/>
      <c r="R253" s="1"/>
      <c r="S253" s="190"/>
    </row>
    <row r="254" spans="1:19" ht="15.75" hidden="1" thickBot="1" x14ac:dyDescent="0.3">
      <c r="B254" s="54"/>
      <c r="C254" s="2"/>
      <c r="D254" s="705" t="s">
        <v>381</v>
      </c>
      <c r="E254" s="705"/>
      <c r="F254" s="326">
        <f t="shared" si="277"/>
        <v>0</v>
      </c>
      <c r="G254" s="516">
        <f t="shared" si="278"/>
        <v>0</v>
      </c>
      <c r="H254" s="516">
        <f t="shared" si="279"/>
        <v>0</v>
      </c>
      <c r="I254" s="326">
        <f t="shared" si="280"/>
        <v>0</v>
      </c>
      <c r="J254" s="431">
        <f t="shared" si="281"/>
        <v>0</v>
      </c>
      <c r="K254" s="431" t="e">
        <f>SUM(#REF!)</f>
        <v>#REF!</v>
      </c>
      <c r="L254" s="431" t="e">
        <f>SUM(#REF!)</f>
        <v>#REF!</v>
      </c>
      <c r="M254" s="468">
        <f t="shared" si="235"/>
        <v>0</v>
      </c>
      <c r="N254" s="141"/>
      <c r="O254" s="159">
        <f t="shared" si="261"/>
        <v>0</v>
      </c>
      <c r="P254" s="73"/>
      <c r="Q254" s="1"/>
      <c r="R254" s="1"/>
      <c r="S254" s="190"/>
    </row>
    <row r="255" spans="1:19" ht="15.75" hidden="1" thickBot="1" x14ac:dyDescent="0.3">
      <c r="B255" s="54"/>
      <c r="C255" s="2"/>
      <c r="D255" s="705" t="s">
        <v>382</v>
      </c>
      <c r="E255" s="705"/>
      <c r="F255" s="326">
        <f t="shared" si="277"/>
        <v>0</v>
      </c>
      <c r="G255" s="516">
        <f t="shared" si="278"/>
        <v>0</v>
      </c>
      <c r="H255" s="516">
        <f t="shared" si="279"/>
        <v>0</v>
      </c>
      <c r="I255" s="326">
        <f t="shared" si="280"/>
        <v>0</v>
      </c>
      <c r="J255" s="431">
        <f t="shared" si="281"/>
        <v>0</v>
      </c>
      <c r="K255" s="431" t="e">
        <f>SUM(#REF!)</f>
        <v>#REF!</v>
      </c>
      <c r="L255" s="431" t="e">
        <f>SUM(#REF!)</f>
        <v>#REF!</v>
      </c>
      <c r="M255" s="468">
        <f t="shared" si="235"/>
        <v>0</v>
      </c>
      <c r="N255" s="141"/>
      <c r="O255" s="159">
        <f t="shared" si="261"/>
        <v>0</v>
      </c>
      <c r="P255" s="73"/>
      <c r="Q255" s="1"/>
      <c r="R255" s="1"/>
      <c r="S255" s="190"/>
    </row>
    <row r="256" spans="1:19" ht="15.75" hidden="1" thickBot="1" x14ac:dyDescent="0.3">
      <c r="B256" s="56"/>
      <c r="C256" s="20"/>
      <c r="D256" s="707" t="s">
        <v>567</v>
      </c>
      <c r="E256" s="707"/>
      <c r="F256" s="337">
        <f t="shared" si="277"/>
        <v>0</v>
      </c>
      <c r="G256" s="527">
        <f t="shared" si="278"/>
        <v>0</v>
      </c>
      <c r="H256" s="527">
        <f t="shared" si="279"/>
        <v>0</v>
      </c>
      <c r="I256" s="337">
        <f t="shared" si="280"/>
        <v>0</v>
      </c>
      <c r="J256" s="442">
        <f t="shared" si="281"/>
        <v>0</v>
      </c>
      <c r="K256" s="442" t="e">
        <f>SUM(#REF!)</f>
        <v>#REF!</v>
      </c>
      <c r="L256" s="442" t="e">
        <f>SUM(#REF!)</f>
        <v>#REF!</v>
      </c>
      <c r="M256" s="479">
        <f t="shared" si="235"/>
        <v>0</v>
      </c>
      <c r="N256" s="143"/>
      <c r="O256" s="159">
        <f t="shared" si="261"/>
        <v>0</v>
      </c>
      <c r="P256" s="73"/>
      <c r="Q256" s="1"/>
      <c r="R256" s="1"/>
      <c r="S256" s="190"/>
    </row>
    <row r="257" spans="1:19" ht="15.75" thickBot="1" x14ac:dyDescent="0.3">
      <c r="B257" s="98" t="s">
        <v>284</v>
      </c>
      <c r="C257" s="708" t="s">
        <v>285</v>
      </c>
      <c r="D257" s="709"/>
      <c r="E257" s="709"/>
      <c r="F257" s="322">
        <f t="shared" ref="F257:K257" si="282">F258+F279+F285+F286</f>
        <v>0</v>
      </c>
      <c r="G257" s="512">
        <f t="shared" si="282"/>
        <v>0</v>
      </c>
      <c r="H257" s="512">
        <f t="shared" si="282"/>
        <v>0</v>
      </c>
      <c r="I257" s="322">
        <f t="shared" si="282"/>
        <v>0</v>
      </c>
      <c r="J257" s="427">
        <f t="shared" ref="J257" si="283">J258+J279+J285+J286</f>
        <v>0</v>
      </c>
      <c r="K257" s="427" t="e">
        <f t="shared" si="282"/>
        <v>#REF!</v>
      </c>
      <c r="L257" s="427" t="e">
        <f t="shared" ref="L257" si="284">L258+L279+L285+L286</f>
        <v>#REF!</v>
      </c>
      <c r="M257" s="464">
        <f t="shared" si="235"/>
        <v>0</v>
      </c>
      <c r="N257" s="144">
        <f t="shared" ref="N257" si="285">N258+N279+N285+N286</f>
        <v>0</v>
      </c>
      <c r="O257" s="156">
        <f t="shared" si="261"/>
        <v>0</v>
      </c>
      <c r="P257" s="84">
        <f t="shared" ref="P257:R257" si="286">P258+P279+P285+P286</f>
        <v>0</v>
      </c>
      <c r="Q257" s="85">
        <f t="shared" si="286"/>
        <v>0</v>
      </c>
      <c r="R257" s="85">
        <f t="shared" si="286"/>
        <v>0</v>
      </c>
      <c r="S257" s="190"/>
    </row>
    <row r="258" spans="1:19" ht="15.75" hidden="1" thickBot="1" x14ac:dyDescent="0.3">
      <c r="B258" s="114" t="s">
        <v>692</v>
      </c>
      <c r="C258" s="710" t="s">
        <v>286</v>
      </c>
      <c r="D258" s="711"/>
      <c r="E258" s="711"/>
      <c r="F258" s="317">
        <f t="shared" ref="F258:K258" si="287">F259+F263+F270+F271+F272+F273+F274+F275+F276</f>
        <v>0</v>
      </c>
      <c r="G258" s="507">
        <f t="shared" si="287"/>
        <v>0</v>
      </c>
      <c r="H258" s="507">
        <f t="shared" si="287"/>
        <v>0</v>
      </c>
      <c r="I258" s="317">
        <f t="shared" si="287"/>
        <v>0</v>
      </c>
      <c r="J258" s="422">
        <f t="shared" ref="J258" si="288">J259+J263+J270+J271+J272+J273+J274+J275+J276</f>
        <v>0</v>
      </c>
      <c r="K258" s="422" t="e">
        <f t="shared" si="287"/>
        <v>#REF!</v>
      </c>
      <c r="L258" s="422" t="e">
        <f t="shared" ref="L258" si="289">L259+L263+L270+L271+L272+L273+L274+L275+L276</f>
        <v>#REF!</v>
      </c>
      <c r="M258" s="459">
        <f t="shared" si="235"/>
        <v>0</v>
      </c>
      <c r="N258" s="140">
        <f t="shared" ref="N258" si="290">N259+N263+N270+N271+N272+N273+N274+N275+N276</f>
        <v>0</v>
      </c>
      <c r="O258" s="157">
        <f t="shared" si="261"/>
        <v>0</v>
      </c>
      <c r="P258" s="116">
        <f t="shared" ref="P258:R258" si="291">P259+P263+P270+P271+P272+P273+P274+P275+P276</f>
        <v>0</v>
      </c>
      <c r="Q258" s="117">
        <f t="shared" si="291"/>
        <v>0</v>
      </c>
      <c r="R258" s="117">
        <f t="shared" si="291"/>
        <v>0</v>
      </c>
      <c r="S258" s="190"/>
    </row>
    <row r="259" spans="1:19" s="18" customFormat="1" ht="15.75" hidden="1" thickBot="1" x14ac:dyDescent="0.3">
      <c r="A259" s="125"/>
      <c r="B259" s="52" t="s">
        <v>693</v>
      </c>
      <c r="C259" s="702" t="s">
        <v>287</v>
      </c>
      <c r="D259" s="703"/>
      <c r="E259" s="703"/>
      <c r="F259" s="320">
        <f t="shared" ref="F259:K259" si="292">F260+F261+F262</f>
        <v>0</v>
      </c>
      <c r="G259" s="510">
        <f t="shared" si="292"/>
        <v>0</v>
      </c>
      <c r="H259" s="510">
        <f t="shared" si="292"/>
        <v>0</v>
      </c>
      <c r="I259" s="320">
        <f t="shared" si="292"/>
        <v>0</v>
      </c>
      <c r="J259" s="425">
        <f t="shared" ref="J259" si="293">J260+J261+J262</f>
        <v>0</v>
      </c>
      <c r="K259" s="425" t="e">
        <f t="shared" si="292"/>
        <v>#REF!</v>
      </c>
      <c r="L259" s="425" t="e">
        <f t="shared" ref="L259" si="294">L260+L261+L262</f>
        <v>#REF!</v>
      </c>
      <c r="M259" s="462">
        <f t="shared" si="235"/>
        <v>0</v>
      </c>
      <c r="N259" s="148">
        <f t="shared" ref="N259" si="295">N260+N261+N262</f>
        <v>0</v>
      </c>
      <c r="O259" s="160">
        <f t="shared" si="261"/>
        <v>0</v>
      </c>
      <c r="P259" s="75">
        <f t="shared" ref="P259:R259" si="296">P260+P261+P262</f>
        <v>0</v>
      </c>
      <c r="Q259" s="13">
        <f t="shared" si="296"/>
        <v>0</v>
      </c>
      <c r="R259" s="13">
        <f t="shared" si="296"/>
        <v>0</v>
      </c>
      <c r="S259" s="190"/>
    </row>
    <row r="260" spans="1:19" s="189" customFormat="1" ht="15.75" hidden="1" thickBot="1" x14ac:dyDescent="0.3">
      <c r="A260" s="125" t="s">
        <v>288</v>
      </c>
      <c r="B260" s="169" t="s">
        <v>694</v>
      </c>
      <c r="C260" s="213"/>
      <c r="D260" s="808" t="s">
        <v>706</v>
      </c>
      <c r="E260" s="808"/>
      <c r="F260" s="338">
        <f>SUM(R260:R260)</f>
        <v>0</v>
      </c>
      <c r="G260" s="528">
        <f>SUM(R260:R260)</f>
        <v>0</v>
      </c>
      <c r="H260" s="528">
        <f>SUM(R260:R260)</f>
        <v>0</v>
      </c>
      <c r="I260" s="338">
        <f>SUM(R260:R260)</f>
        <v>0</v>
      </c>
      <c r="J260" s="443">
        <f>SUM(R260:R260)</f>
        <v>0</v>
      </c>
      <c r="K260" s="443" t="e">
        <f>SUM(#REF!)</f>
        <v>#REF!</v>
      </c>
      <c r="L260" s="443" t="e">
        <f>SUM(#REF!)</f>
        <v>#REF!</v>
      </c>
      <c r="M260" s="480">
        <f t="shared" si="235"/>
        <v>0</v>
      </c>
      <c r="N260" s="233"/>
      <c r="O260" s="171">
        <f t="shared" si="261"/>
        <v>0</v>
      </c>
      <c r="P260" s="179"/>
      <c r="Q260" s="173"/>
      <c r="R260" s="173"/>
      <c r="S260" s="190"/>
    </row>
    <row r="261" spans="1:19" s="189" customFormat="1" ht="15.75" hidden="1" thickBot="1" x14ac:dyDescent="0.3">
      <c r="A261" s="125" t="s">
        <v>289</v>
      </c>
      <c r="B261" s="169" t="s">
        <v>695</v>
      </c>
      <c r="C261" s="178"/>
      <c r="D261" s="704" t="s">
        <v>707</v>
      </c>
      <c r="E261" s="704"/>
      <c r="F261" s="318">
        <f>SUM(R261:R261)</f>
        <v>0</v>
      </c>
      <c r="G261" s="508">
        <f>SUM(R261:R261)</f>
        <v>0</v>
      </c>
      <c r="H261" s="508">
        <f>SUM(R261:R261)</f>
        <v>0</v>
      </c>
      <c r="I261" s="318">
        <f>SUM(R261:R261)</f>
        <v>0</v>
      </c>
      <c r="J261" s="423">
        <f>SUM(R261:R261)</f>
        <v>0</v>
      </c>
      <c r="K261" s="423" t="e">
        <f>SUM(#REF!)</f>
        <v>#REF!</v>
      </c>
      <c r="L261" s="423" t="e">
        <f>SUM(#REF!)</f>
        <v>#REF!</v>
      </c>
      <c r="M261" s="460">
        <f t="shared" si="235"/>
        <v>0</v>
      </c>
      <c r="N261" s="170"/>
      <c r="O261" s="171">
        <f t="shared" si="261"/>
        <v>0</v>
      </c>
      <c r="P261" s="179"/>
      <c r="Q261" s="173"/>
      <c r="R261" s="173"/>
      <c r="S261" s="190"/>
    </row>
    <row r="262" spans="1:19" s="189" customFormat="1" ht="15.75" hidden="1" thickBot="1" x14ac:dyDescent="0.3">
      <c r="A262" s="125" t="s">
        <v>290</v>
      </c>
      <c r="B262" s="169" t="s">
        <v>696</v>
      </c>
      <c r="C262" s="178"/>
      <c r="D262" s="704" t="s">
        <v>708</v>
      </c>
      <c r="E262" s="704"/>
      <c r="F262" s="318">
        <f>SUM(R262:R262)</f>
        <v>0</v>
      </c>
      <c r="G262" s="508">
        <f>SUM(R262:R262)</f>
        <v>0</v>
      </c>
      <c r="H262" s="508">
        <f>SUM(R262:R262)</f>
        <v>0</v>
      </c>
      <c r="I262" s="318">
        <f>SUM(R262:R262)</f>
        <v>0</v>
      </c>
      <c r="J262" s="423">
        <f>SUM(R262:R262)</f>
        <v>0</v>
      </c>
      <c r="K262" s="423" t="e">
        <f>SUM(#REF!)</f>
        <v>#REF!</v>
      </c>
      <c r="L262" s="423" t="e">
        <f>SUM(#REF!)</f>
        <v>#REF!</v>
      </c>
      <c r="M262" s="460">
        <f t="shared" ref="M262:M287" si="297">P262+Q262+R262</f>
        <v>0</v>
      </c>
      <c r="N262" s="170"/>
      <c r="O262" s="171">
        <f t="shared" si="261"/>
        <v>0</v>
      </c>
      <c r="P262" s="179"/>
      <c r="Q262" s="173"/>
      <c r="R262" s="173"/>
      <c r="S262" s="190"/>
    </row>
    <row r="263" spans="1:19" s="18" customFormat="1" ht="15.75" hidden="1" thickBot="1" x14ac:dyDescent="0.3">
      <c r="A263" s="125"/>
      <c r="B263" s="52" t="s">
        <v>697</v>
      </c>
      <c r="C263" s="702" t="s">
        <v>291</v>
      </c>
      <c r="D263" s="703"/>
      <c r="E263" s="703"/>
      <c r="F263" s="320">
        <f t="shared" ref="F263:K263" si="298">F264+F265+F266+F267+F268+F269</f>
        <v>0</v>
      </c>
      <c r="G263" s="510">
        <f t="shared" si="298"/>
        <v>0</v>
      </c>
      <c r="H263" s="510">
        <f t="shared" si="298"/>
        <v>0</v>
      </c>
      <c r="I263" s="320">
        <f t="shared" si="298"/>
        <v>0</v>
      </c>
      <c r="J263" s="425">
        <f t="shared" ref="J263" si="299">J264+J265+J266+J267+J268+J269</f>
        <v>0</v>
      </c>
      <c r="K263" s="425" t="e">
        <f t="shared" si="298"/>
        <v>#REF!</v>
      </c>
      <c r="L263" s="425" t="e">
        <f t="shared" ref="L263" si="300">L264+L265+L266+L267+L268+L269</f>
        <v>#REF!</v>
      </c>
      <c r="M263" s="462">
        <f t="shared" si="297"/>
        <v>0</v>
      </c>
      <c r="N263" s="148">
        <f t="shared" ref="N263" si="301">N264+N265+N266+N267+N268+N269</f>
        <v>0</v>
      </c>
      <c r="O263" s="160">
        <f t="shared" si="261"/>
        <v>0</v>
      </c>
      <c r="P263" s="75">
        <f t="shared" ref="P263:R263" si="302">P264+P265+P266+P267+P268+P269</f>
        <v>0</v>
      </c>
      <c r="Q263" s="13">
        <f t="shared" si="302"/>
        <v>0</v>
      </c>
      <c r="R263" s="13">
        <f t="shared" si="302"/>
        <v>0</v>
      </c>
      <c r="S263" s="190"/>
    </row>
    <row r="264" spans="1:19" s="189" customFormat="1" ht="15.75" hidden="1" thickBot="1" x14ac:dyDescent="0.3">
      <c r="A264" s="125" t="s">
        <v>292</v>
      </c>
      <c r="B264" s="169" t="s">
        <v>698</v>
      </c>
      <c r="C264" s="178"/>
      <c r="D264" s="704" t="s">
        <v>383</v>
      </c>
      <c r="E264" s="704"/>
      <c r="F264" s="318">
        <f t="shared" ref="F264:F275" si="303">SUM(R264:R264)</f>
        <v>0</v>
      </c>
      <c r="G264" s="508">
        <f t="shared" ref="G264:G275" si="304">SUM(R264:R264)</f>
        <v>0</v>
      </c>
      <c r="H264" s="508">
        <f t="shared" ref="H264:H275" si="305">SUM(R264:R264)</f>
        <v>0</v>
      </c>
      <c r="I264" s="318">
        <f t="shared" ref="I264:I275" si="306">SUM(R264:R264)</f>
        <v>0</v>
      </c>
      <c r="J264" s="423">
        <f t="shared" ref="J264:J275" si="307">SUM(R264:R264)</f>
        <v>0</v>
      </c>
      <c r="K264" s="423" t="e">
        <f>SUM(#REF!)</f>
        <v>#REF!</v>
      </c>
      <c r="L264" s="423" t="e">
        <f>SUM(#REF!)</f>
        <v>#REF!</v>
      </c>
      <c r="M264" s="460">
        <f t="shared" si="297"/>
        <v>0</v>
      </c>
      <c r="N264" s="170"/>
      <c r="O264" s="171">
        <f t="shared" si="261"/>
        <v>0</v>
      </c>
      <c r="P264" s="179"/>
      <c r="Q264" s="173"/>
      <c r="R264" s="173"/>
      <c r="S264" s="190"/>
    </row>
    <row r="265" spans="1:19" s="189" customFormat="1" ht="15.75" hidden="1" thickBot="1" x14ac:dyDescent="0.3">
      <c r="A265" s="125" t="s">
        <v>293</v>
      </c>
      <c r="B265" s="169" t="s">
        <v>699</v>
      </c>
      <c r="C265" s="178"/>
      <c r="D265" s="704" t="s">
        <v>384</v>
      </c>
      <c r="E265" s="704"/>
      <c r="F265" s="318">
        <f t="shared" si="303"/>
        <v>0</v>
      </c>
      <c r="G265" s="508">
        <f t="shared" si="304"/>
        <v>0</v>
      </c>
      <c r="H265" s="508">
        <f t="shared" si="305"/>
        <v>0</v>
      </c>
      <c r="I265" s="318">
        <f t="shared" si="306"/>
        <v>0</v>
      </c>
      <c r="J265" s="423">
        <f t="shared" si="307"/>
        <v>0</v>
      </c>
      <c r="K265" s="423" t="e">
        <f>SUM(#REF!)</f>
        <v>#REF!</v>
      </c>
      <c r="L265" s="423" t="e">
        <f>SUM(#REF!)</f>
        <v>#REF!</v>
      </c>
      <c r="M265" s="460">
        <f t="shared" si="297"/>
        <v>0</v>
      </c>
      <c r="N265" s="170"/>
      <c r="O265" s="171">
        <f t="shared" si="261"/>
        <v>0</v>
      </c>
      <c r="P265" s="179"/>
      <c r="Q265" s="173"/>
      <c r="R265" s="173"/>
      <c r="S265" s="190"/>
    </row>
    <row r="266" spans="1:19" s="189" customFormat="1" ht="15.75" hidden="1" thickBot="1" x14ac:dyDescent="0.3">
      <c r="A266" s="125" t="s">
        <v>871</v>
      </c>
      <c r="B266" s="169" t="s">
        <v>872</v>
      </c>
      <c r="C266" s="178"/>
      <c r="D266" s="704" t="s">
        <v>873</v>
      </c>
      <c r="E266" s="704"/>
      <c r="F266" s="318">
        <f t="shared" si="303"/>
        <v>0</v>
      </c>
      <c r="G266" s="508">
        <f t="shared" si="304"/>
        <v>0</v>
      </c>
      <c r="H266" s="508">
        <f t="shared" si="305"/>
        <v>0</v>
      </c>
      <c r="I266" s="318">
        <f t="shared" si="306"/>
        <v>0</v>
      </c>
      <c r="J266" s="423">
        <f t="shared" si="307"/>
        <v>0</v>
      </c>
      <c r="K266" s="423" t="e">
        <f>SUM(#REF!)</f>
        <v>#REF!</v>
      </c>
      <c r="L266" s="423" t="e">
        <f>SUM(#REF!)</f>
        <v>#REF!</v>
      </c>
      <c r="M266" s="460">
        <f t="shared" si="297"/>
        <v>0</v>
      </c>
      <c r="N266" s="170"/>
      <c r="O266" s="171">
        <f t="shared" si="261"/>
        <v>0</v>
      </c>
      <c r="P266" s="179"/>
      <c r="Q266" s="173"/>
      <c r="R266" s="173"/>
      <c r="S266" s="190"/>
    </row>
    <row r="267" spans="1:19" s="189" customFormat="1" ht="15.75" hidden="1" thickBot="1" x14ac:dyDescent="0.3">
      <c r="A267" s="125" t="s">
        <v>294</v>
      </c>
      <c r="B267" s="169" t="s">
        <v>700</v>
      </c>
      <c r="C267" s="178"/>
      <c r="D267" s="704" t="s">
        <v>295</v>
      </c>
      <c r="E267" s="704"/>
      <c r="F267" s="318">
        <f t="shared" si="303"/>
        <v>0</v>
      </c>
      <c r="G267" s="508">
        <f t="shared" si="304"/>
        <v>0</v>
      </c>
      <c r="H267" s="508">
        <f t="shared" si="305"/>
        <v>0</v>
      </c>
      <c r="I267" s="318">
        <f t="shared" si="306"/>
        <v>0</v>
      </c>
      <c r="J267" s="423">
        <f t="shared" si="307"/>
        <v>0</v>
      </c>
      <c r="K267" s="423" t="e">
        <f>SUM(#REF!)</f>
        <v>#REF!</v>
      </c>
      <c r="L267" s="423" t="e">
        <f>SUM(#REF!)</f>
        <v>#REF!</v>
      </c>
      <c r="M267" s="460">
        <f t="shared" si="297"/>
        <v>0</v>
      </c>
      <c r="N267" s="170"/>
      <c r="O267" s="171">
        <f t="shared" si="261"/>
        <v>0</v>
      </c>
      <c r="P267" s="179"/>
      <c r="Q267" s="173"/>
      <c r="R267" s="173"/>
      <c r="S267" s="190"/>
    </row>
    <row r="268" spans="1:19" s="189" customFormat="1" ht="15.75" hidden="1" thickBot="1" x14ac:dyDescent="0.3">
      <c r="A268" s="125" t="s">
        <v>296</v>
      </c>
      <c r="B268" s="169" t="s">
        <v>701</v>
      </c>
      <c r="C268" s="178"/>
      <c r="D268" s="704" t="s">
        <v>297</v>
      </c>
      <c r="E268" s="704"/>
      <c r="F268" s="318">
        <f t="shared" si="303"/>
        <v>0</v>
      </c>
      <c r="G268" s="508">
        <f t="shared" si="304"/>
        <v>0</v>
      </c>
      <c r="H268" s="508">
        <f t="shared" si="305"/>
        <v>0</v>
      </c>
      <c r="I268" s="318">
        <f t="shared" si="306"/>
        <v>0</v>
      </c>
      <c r="J268" s="423">
        <f t="shared" si="307"/>
        <v>0</v>
      </c>
      <c r="K268" s="423" t="e">
        <f>SUM(#REF!)</f>
        <v>#REF!</v>
      </c>
      <c r="L268" s="423" t="e">
        <f>SUM(#REF!)</f>
        <v>#REF!</v>
      </c>
      <c r="M268" s="460">
        <f t="shared" si="297"/>
        <v>0</v>
      </c>
      <c r="N268" s="170"/>
      <c r="O268" s="171">
        <f t="shared" si="261"/>
        <v>0</v>
      </c>
      <c r="P268" s="179"/>
      <c r="Q268" s="173"/>
      <c r="R268" s="173"/>
      <c r="S268" s="190"/>
    </row>
    <row r="269" spans="1:19" s="189" customFormat="1" ht="15.75" hidden="1" thickBot="1" x14ac:dyDescent="0.3">
      <c r="A269" s="125" t="s">
        <v>874</v>
      </c>
      <c r="B269" s="169" t="s">
        <v>875</v>
      </c>
      <c r="C269" s="178"/>
      <c r="D269" s="704" t="s">
        <v>876</v>
      </c>
      <c r="E269" s="704"/>
      <c r="F269" s="318">
        <f t="shared" si="303"/>
        <v>0</v>
      </c>
      <c r="G269" s="508">
        <f t="shared" si="304"/>
        <v>0</v>
      </c>
      <c r="H269" s="508">
        <f t="shared" si="305"/>
        <v>0</v>
      </c>
      <c r="I269" s="318">
        <f t="shared" si="306"/>
        <v>0</v>
      </c>
      <c r="J269" s="423">
        <f t="shared" si="307"/>
        <v>0</v>
      </c>
      <c r="K269" s="423" t="e">
        <f>SUM(#REF!)</f>
        <v>#REF!</v>
      </c>
      <c r="L269" s="423" t="e">
        <f>SUM(#REF!)</f>
        <v>#REF!</v>
      </c>
      <c r="M269" s="460">
        <f t="shared" si="297"/>
        <v>0</v>
      </c>
      <c r="N269" s="170"/>
      <c r="O269" s="171">
        <f t="shared" si="261"/>
        <v>0</v>
      </c>
      <c r="P269" s="179"/>
      <c r="Q269" s="173"/>
      <c r="R269" s="173"/>
      <c r="S269" s="190"/>
    </row>
    <row r="270" spans="1:19" s="41" customFormat="1" ht="15.75" hidden="1" thickBot="1" x14ac:dyDescent="0.3">
      <c r="A270" s="125" t="s">
        <v>877</v>
      </c>
      <c r="B270" s="52" t="s">
        <v>878</v>
      </c>
      <c r="C270" s="702" t="s">
        <v>879</v>
      </c>
      <c r="D270" s="703"/>
      <c r="E270" s="703"/>
      <c r="F270" s="320">
        <f t="shared" si="303"/>
        <v>0</v>
      </c>
      <c r="G270" s="510">
        <f t="shared" si="304"/>
        <v>0</v>
      </c>
      <c r="H270" s="510">
        <f t="shared" si="305"/>
        <v>0</v>
      </c>
      <c r="I270" s="320">
        <f t="shared" si="306"/>
        <v>0</v>
      </c>
      <c r="J270" s="425">
        <f t="shared" si="307"/>
        <v>0</v>
      </c>
      <c r="K270" s="425" t="e">
        <f>SUM(#REF!)</f>
        <v>#REF!</v>
      </c>
      <c r="L270" s="425" t="e">
        <f>SUM(#REF!)</f>
        <v>#REF!</v>
      </c>
      <c r="M270" s="462">
        <f t="shared" si="297"/>
        <v>0</v>
      </c>
      <c r="N270" s="148"/>
      <c r="O270" s="160">
        <f t="shared" si="261"/>
        <v>0</v>
      </c>
      <c r="P270" s="75"/>
      <c r="Q270" s="13"/>
      <c r="R270" s="13"/>
      <c r="S270" s="190"/>
    </row>
    <row r="271" spans="1:19" s="41" customFormat="1" ht="15.75" hidden="1" thickBot="1" x14ac:dyDescent="0.3">
      <c r="A271" s="125" t="s">
        <v>298</v>
      </c>
      <c r="B271" s="52" t="s">
        <v>702</v>
      </c>
      <c r="C271" s="702" t="s">
        <v>299</v>
      </c>
      <c r="D271" s="703"/>
      <c r="E271" s="703"/>
      <c r="F271" s="320">
        <f t="shared" si="303"/>
        <v>0</v>
      </c>
      <c r="G271" s="510">
        <f t="shared" si="304"/>
        <v>0</v>
      </c>
      <c r="H271" s="510">
        <f t="shared" si="305"/>
        <v>0</v>
      </c>
      <c r="I271" s="320">
        <f t="shared" si="306"/>
        <v>0</v>
      </c>
      <c r="J271" s="425">
        <f t="shared" si="307"/>
        <v>0</v>
      </c>
      <c r="K271" s="425" t="e">
        <f>SUM(#REF!)</f>
        <v>#REF!</v>
      </c>
      <c r="L271" s="425" t="e">
        <f>SUM(#REF!)</f>
        <v>#REF!</v>
      </c>
      <c r="M271" s="462">
        <f t="shared" si="297"/>
        <v>0</v>
      </c>
      <c r="N271" s="148"/>
      <c r="O271" s="160">
        <f t="shared" si="261"/>
        <v>0</v>
      </c>
      <c r="P271" s="75"/>
      <c r="Q271" s="13"/>
      <c r="R271" s="13"/>
      <c r="S271" s="190"/>
    </row>
    <row r="272" spans="1:19" s="41" customFormat="1" ht="15.75" hidden="1" thickBot="1" x14ac:dyDescent="0.3">
      <c r="A272" s="125" t="s">
        <v>300</v>
      </c>
      <c r="B272" s="52" t="s">
        <v>703</v>
      </c>
      <c r="C272" s="702" t="s">
        <v>880</v>
      </c>
      <c r="D272" s="703"/>
      <c r="E272" s="703"/>
      <c r="F272" s="320">
        <f t="shared" si="303"/>
        <v>0</v>
      </c>
      <c r="G272" s="510">
        <f t="shared" si="304"/>
        <v>0</v>
      </c>
      <c r="H272" s="510">
        <f t="shared" si="305"/>
        <v>0</v>
      </c>
      <c r="I272" s="320">
        <f t="shared" si="306"/>
        <v>0</v>
      </c>
      <c r="J272" s="425">
        <f t="shared" si="307"/>
        <v>0</v>
      </c>
      <c r="K272" s="425" t="e">
        <f>SUM(#REF!)</f>
        <v>#REF!</v>
      </c>
      <c r="L272" s="425" t="e">
        <f>SUM(#REF!)</f>
        <v>#REF!</v>
      </c>
      <c r="M272" s="462">
        <f t="shared" si="297"/>
        <v>0</v>
      </c>
      <c r="N272" s="148"/>
      <c r="O272" s="160">
        <f t="shared" si="261"/>
        <v>0</v>
      </c>
      <c r="P272" s="75"/>
      <c r="Q272" s="13"/>
      <c r="R272" s="13"/>
      <c r="S272" s="190"/>
    </row>
    <row r="273" spans="1:19" s="41" customFormat="1" ht="15.75" hidden="1" thickBot="1" x14ac:dyDescent="0.3">
      <c r="A273" s="125" t="s">
        <v>301</v>
      </c>
      <c r="B273" s="52" t="s">
        <v>704</v>
      </c>
      <c r="C273" s="702" t="s">
        <v>881</v>
      </c>
      <c r="D273" s="703"/>
      <c r="E273" s="703"/>
      <c r="F273" s="320">
        <f t="shared" si="303"/>
        <v>0</v>
      </c>
      <c r="G273" s="510">
        <f t="shared" si="304"/>
        <v>0</v>
      </c>
      <c r="H273" s="510">
        <f t="shared" si="305"/>
        <v>0</v>
      </c>
      <c r="I273" s="320">
        <f t="shared" si="306"/>
        <v>0</v>
      </c>
      <c r="J273" s="425">
        <f t="shared" si="307"/>
        <v>0</v>
      </c>
      <c r="K273" s="425" t="e">
        <f>SUM(#REF!)</f>
        <v>#REF!</v>
      </c>
      <c r="L273" s="425" t="e">
        <f>SUM(#REF!)</f>
        <v>#REF!</v>
      </c>
      <c r="M273" s="462">
        <f t="shared" si="297"/>
        <v>0</v>
      </c>
      <c r="N273" s="148"/>
      <c r="O273" s="160">
        <f t="shared" si="261"/>
        <v>0</v>
      </c>
      <c r="P273" s="75"/>
      <c r="Q273" s="13"/>
      <c r="R273" s="13"/>
      <c r="S273" s="190"/>
    </row>
    <row r="274" spans="1:19" s="41" customFormat="1" ht="15.75" hidden="1" thickBot="1" x14ac:dyDescent="0.3">
      <c r="A274" s="125" t="s">
        <v>302</v>
      </c>
      <c r="B274" s="52" t="s">
        <v>705</v>
      </c>
      <c r="C274" s="702" t="s">
        <v>303</v>
      </c>
      <c r="D274" s="703"/>
      <c r="E274" s="703"/>
      <c r="F274" s="320">
        <f t="shared" si="303"/>
        <v>0</v>
      </c>
      <c r="G274" s="510">
        <f t="shared" si="304"/>
        <v>0</v>
      </c>
      <c r="H274" s="510">
        <f t="shared" si="305"/>
        <v>0</v>
      </c>
      <c r="I274" s="320">
        <f t="shared" si="306"/>
        <v>0</v>
      </c>
      <c r="J274" s="425">
        <f t="shared" si="307"/>
        <v>0</v>
      </c>
      <c r="K274" s="425" t="e">
        <f>SUM(#REF!)</f>
        <v>#REF!</v>
      </c>
      <c r="L274" s="425" t="e">
        <f>SUM(#REF!)</f>
        <v>#REF!</v>
      </c>
      <c r="M274" s="462">
        <f t="shared" si="297"/>
        <v>0</v>
      </c>
      <c r="N274" s="148"/>
      <c r="O274" s="160">
        <f t="shared" si="261"/>
        <v>0</v>
      </c>
      <c r="P274" s="75"/>
      <c r="Q274" s="13"/>
      <c r="R274" s="13"/>
      <c r="S274" s="190"/>
    </row>
    <row r="275" spans="1:19" s="41" customFormat="1" ht="15.75" hidden="1" thickBot="1" x14ac:dyDescent="0.3">
      <c r="A275" s="125" t="s">
        <v>882</v>
      </c>
      <c r="B275" s="52" t="s">
        <v>883</v>
      </c>
      <c r="C275" s="702" t="s">
        <v>885</v>
      </c>
      <c r="D275" s="703"/>
      <c r="E275" s="703"/>
      <c r="F275" s="320">
        <f t="shared" si="303"/>
        <v>0</v>
      </c>
      <c r="G275" s="510">
        <f t="shared" si="304"/>
        <v>0</v>
      </c>
      <c r="H275" s="510">
        <f t="shared" si="305"/>
        <v>0</v>
      </c>
      <c r="I275" s="320">
        <f t="shared" si="306"/>
        <v>0</v>
      </c>
      <c r="J275" s="425">
        <f t="shared" si="307"/>
        <v>0</v>
      </c>
      <c r="K275" s="425" t="e">
        <f>SUM(#REF!)</f>
        <v>#REF!</v>
      </c>
      <c r="L275" s="425" t="e">
        <f>SUM(#REF!)</f>
        <v>#REF!</v>
      </c>
      <c r="M275" s="462">
        <f t="shared" si="297"/>
        <v>0</v>
      </c>
      <c r="N275" s="148"/>
      <c r="O275" s="160">
        <f t="shared" si="261"/>
        <v>0</v>
      </c>
      <c r="P275" s="75"/>
      <c r="Q275" s="13"/>
      <c r="R275" s="13"/>
      <c r="S275" s="190"/>
    </row>
    <row r="276" spans="1:19" s="41" customFormat="1" ht="15.75" hidden="1" thickBot="1" x14ac:dyDescent="0.3">
      <c r="A276" s="125"/>
      <c r="B276" s="52" t="s">
        <v>884</v>
      </c>
      <c r="C276" s="702" t="s">
        <v>886</v>
      </c>
      <c r="D276" s="703"/>
      <c r="E276" s="703"/>
      <c r="F276" s="320">
        <f t="shared" ref="F276:K276" si="308">F277+F278</f>
        <v>0</v>
      </c>
      <c r="G276" s="510">
        <f t="shared" si="308"/>
        <v>0</v>
      </c>
      <c r="H276" s="510">
        <f t="shared" si="308"/>
        <v>0</v>
      </c>
      <c r="I276" s="320">
        <f t="shared" si="308"/>
        <v>0</v>
      </c>
      <c r="J276" s="425">
        <f t="shared" ref="J276" si="309">J277+J278</f>
        <v>0</v>
      </c>
      <c r="K276" s="425" t="e">
        <f t="shared" si="308"/>
        <v>#REF!</v>
      </c>
      <c r="L276" s="425" t="e">
        <f t="shared" ref="L276" si="310">L277+L278</f>
        <v>#REF!</v>
      </c>
      <c r="M276" s="462">
        <f t="shared" si="297"/>
        <v>0</v>
      </c>
      <c r="N276" s="148">
        <f t="shared" ref="N276" si="311">N277+N278</f>
        <v>0</v>
      </c>
      <c r="O276" s="160">
        <f t="shared" si="261"/>
        <v>0</v>
      </c>
      <c r="P276" s="75">
        <f t="shared" ref="P276:R276" si="312">P277+P278</f>
        <v>0</v>
      </c>
      <c r="Q276" s="13">
        <f t="shared" si="312"/>
        <v>0</v>
      </c>
      <c r="R276" s="13">
        <f t="shared" si="312"/>
        <v>0</v>
      </c>
      <c r="S276" s="190"/>
    </row>
    <row r="277" spans="1:19" s="189" customFormat="1" ht="15.75" hidden="1" thickBot="1" x14ac:dyDescent="0.3">
      <c r="A277" s="125" t="s">
        <v>888</v>
      </c>
      <c r="B277" s="169" t="s">
        <v>887</v>
      </c>
      <c r="C277" s="178"/>
      <c r="D277" s="704" t="s">
        <v>891</v>
      </c>
      <c r="E277" s="704"/>
      <c r="F277" s="318">
        <f>SUM(R277:R277)</f>
        <v>0</v>
      </c>
      <c r="G277" s="508">
        <f>SUM(R277:R277)</f>
        <v>0</v>
      </c>
      <c r="H277" s="508">
        <f>SUM(R277:R277)</f>
        <v>0</v>
      </c>
      <c r="I277" s="318">
        <f>SUM(R277:R277)</f>
        <v>0</v>
      </c>
      <c r="J277" s="423">
        <f>SUM(R277:R277)</f>
        <v>0</v>
      </c>
      <c r="K277" s="423" t="e">
        <f>SUM(#REF!)</f>
        <v>#REF!</v>
      </c>
      <c r="L277" s="423" t="e">
        <f>SUM(#REF!)</f>
        <v>#REF!</v>
      </c>
      <c r="M277" s="460">
        <f t="shared" si="297"/>
        <v>0</v>
      </c>
      <c r="N277" s="170"/>
      <c r="O277" s="171">
        <f t="shared" si="261"/>
        <v>0</v>
      </c>
      <c r="P277" s="179"/>
      <c r="Q277" s="173"/>
      <c r="R277" s="173"/>
      <c r="S277" s="190"/>
    </row>
    <row r="278" spans="1:19" s="189" customFormat="1" ht="15.75" hidden="1" thickBot="1" x14ac:dyDescent="0.3">
      <c r="A278" s="125" t="s">
        <v>889</v>
      </c>
      <c r="B278" s="169" t="s">
        <v>890</v>
      </c>
      <c r="C278" s="178"/>
      <c r="D278" s="704" t="s">
        <v>892</v>
      </c>
      <c r="E278" s="704"/>
      <c r="F278" s="318">
        <f>SUM(R278:R278)</f>
        <v>0</v>
      </c>
      <c r="G278" s="508">
        <f>SUM(R278:R278)</f>
        <v>0</v>
      </c>
      <c r="H278" s="508">
        <f>SUM(R278:R278)</f>
        <v>0</v>
      </c>
      <c r="I278" s="318">
        <f>SUM(R278:R278)</f>
        <v>0</v>
      </c>
      <c r="J278" s="423">
        <f>SUM(R278:R278)</f>
        <v>0</v>
      </c>
      <c r="K278" s="423" t="e">
        <f>SUM(#REF!)</f>
        <v>#REF!</v>
      </c>
      <c r="L278" s="423" t="e">
        <f>SUM(#REF!)</f>
        <v>#REF!</v>
      </c>
      <c r="M278" s="460">
        <f t="shared" si="297"/>
        <v>0</v>
      </c>
      <c r="N278" s="170"/>
      <c r="O278" s="171">
        <f t="shared" si="261"/>
        <v>0</v>
      </c>
      <c r="P278" s="179"/>
      <c r="Q278" s="173"/>
      <c r="R278" s="173"/>
      <c r="S278" s="190"/>
    </row>
    <row r="279" spans="1:19" ht="15.75" hidden="1" thickBot="1" x14ac:dyDescent="0.3">
      <c r="B279" s="90" t="s">
        <v>709</v>
      </c>
      <c r="C279" s="712" t="s">
        <v>304</v>
      </c>
      <c r="D279" s="713"/>
      <c r="E279" s="713"/>
      <c r="F279" s="319">
        <f t="shared" ref="F279:K279" si="313">F280+F281+F282+F283+F284</f>
        <v>0</v>
      </c>
      <c r="G279" s="509">
        <f t="shared" si="313"/>
        <v>0</v>
      </c>
      <c r="H279" s="509">
        <f t="shared" si="313"/>
        <v>0</v>
      </c>
      <c r="I279" s="319">
        <f t="shared" si="313"/>
        <v>0</v>
      </c>
      <c r="J279" s="424">
        <f t="shared" ref="J279" si="314">J280+J281+J282+J283+J284</f>
        <v>0</v>
      </c>
      <c r="K279" s="424" t="e">
        <f t="shared" si="313"/>
        <v>#REF!</v>
      </c>
      <c r="L279" s="424" t="e">
        <f t="shared" ref="L279" si="315">L280+L281+L282+L283+L284</f>
        <v>#REF!</v>
      </c>
      <c r="M279" s="461">
        <f t="shared" si="297"/>
        <v>0</v>
      </c>
      <c r="N279" s="142">
        <f t="shared" ref="N279" si="316">N280+N281+N282+N283+N284</f>
        <v>0</v>
      </c>
      <c r="O279" s="158">
        <f t="shared" si="261"/>
        <v>0</v>
      </c>
      <c r="P279" s="92">
        <f t="shared" ref="P279:R279" si="317">P280+P281+P282+P283+P284</f>
        <v>0</v>
      </c>
      <c r="Q279" s="93">
        <f t="shared" si="317"/>
        <v>0</v>
      </c>
      <c r="R279" s="93">
        <f t="shared" si="317"/>
        <v>0</v>
      </c>
      <c r="S279" s="190"/>
    </row>
    <row r="280" spans="1:19" s="41" customFormat="1" ht="15.75" hidden="1" thickBot="1" x14ac:dyDescent="0.3">
      <c r="A280" s="125" t="s">
        <v>305</v>
      </c>
      <c r="B280" s="176" t="s">
        <v>710</v>
      </c>
      <c r="C280" s="782" t="s">
        <v>385</v>
      </c>
      <c r="D280" s="783"/>
      <c r="E280" s="783"/>
      <c r="F280" s="321">
        <f t="shared" ref="F280:F286" si="318">SUM(R280:R280)</f>
        <v>0</v>
      </c>
      <c r="G280" s="511">
        <f t="shared" ref="G280:G286" si="319">SUM(R280:R280)</f>
        <v>0</v>
      </c>
      <c r="H280" s="511">
        <f t="shared" ref="H280:H286" si="320">SUM(R280:R280)</f>
        <v>0</v>
      </c>
      <c r="I280" s="321">
        <f t="shared" ref="I280:I286" si="321">SUM(R280:R280)</f>
        <v>0</v>
      </c>
      <c r="J280" s="426">
        <f t="shared" ref="J280:J286" si="322">SUM(R280:R280)</f>
        <v>0</v>
      </c>
      <c r="K280" s="426" t="e">
        <f>SUM(#REF!)</f>
        <v>#REF!</v>
      </c>
      <c r="L280" s="426" t="e">
        <f>SUM(#REF!)</f>
        <v>#REF!</v>
      </c>
      <c r="M280" s="463">
        <f t="shared" si="297"/>
        <v>0</v>
      </c>
      <c r="N280" s="177"/>
      <c r="O280" s="191">
        <f t="shared" si="261"/>
        <v>0</v>
      </c>
      <c r="P280" s="192"/>
      <c r="Q280" s="193"/>
      <c r="R280" s="193"/>
      <c r="S280" s="190"/>
    </row>
    <row r="281" spans="1:19" s="41" customFormat="1" ht="15.75" hidden="1" thickBot="1" x14ac:dyDescent="0.3">
      <c r="A281" s="125" t="s">
        <v>306</v>
      </c>
      <c r="B281" s="176" t="s">
        <v>711</v>
      </c>
      <c r="C281" s="782" t="s">
        <v>386</v>
      </c>
      <c r="D281" s="783"/>
      <c r="E281" s="783"/>
      <c r="F281" s="321">
        <f t="shared" si="318"/>
        <v>0</v>
      </c>
      <c r="G281" s="511">
        <f t="shared" si="319"/>
        <v>0</v>
      </c>
      <c r="H281" s="511">
        <f t="shared" si="320"/>
        <v>0</v>
      </c>
      <c r="I281" s="321">
        <f t="shared" si="321"/>
        <v>0</v>
      </c>
      <c r="J281" s="426">
        <f t="shared" si="322"/>
        <v>0</v>
      </c>
      <c r="K281" s="426" t="e">
        <f>SUM(#REF!)</f>
        <v>#REF!</v>
      </c>
      <c r="L281" s="426" t="e">
        <f>SUM(#REF!)</f>
        <v>#REF!</v>
      </c>
      <c r="M281" s="463">
        <f t="shared" si="297"/>
        <v>0</v>
      </c>
      <c r="N281" s="177"/>
      <c r="O281" s="191">
        <f t="shared" si="261"/>
        <v>0</v>
      </c>
      <c r="P281" s="192"/>
      <c r="Q281" s="193"/>
      <c r="R281" s="193"/>
      <c r="S281" s="190"/>
    </row>
    <row r="282" spans="1:19" s="41" customFormat="1" ht="15.75" hidden="1" thickBot="1" x14ac:dyDescent="0.3">
      <c r="A282" s="125" t="s">
        <v>307</v>
      </c>
      <c r="B282" s="176" t="s">
        <v>712</v>
      </c>
      <c r="C282" s="782" t="s">
        <v>308</v>
      </c>
      <c r="D282" s="783"/>
      <c r="E282" s="783"/>
      <c r="F282" s="321">
        <f t="shared" si="318"/>
        <v>0</v>
      </c>
      <c r="G282" s="511">
        <f t="shared" si="319"/>
        <v>0</v>
      </c>
      <c r="H282" s="511">
        <f t="shared" si="320"/>
        <v>0</v>
      </c>
      <c r="I282" s="321">
        <f t="shared" si="321"/>
        <v>0</v>
      </c>
      <c r="J282" s="426">
        <f t="shared" si="322"/>
        <v>0</v>
      </c>
      <c r="K282" s="426" t="e">
        <f>SUM(#REF!)</f>
        <v>#REF!</v>
      </c>
      <c r="L282" s="426" t="e">
        <f>SUM(#REF!)</f>
        <v>#REF!</v>
      </c>
      <c r="M282" s="463">
        <f t="shared" si="297"/>
        <v>0</v>
      </c>
      <c r="N282" s="177"/>
      <c r="O282" s="191">
        <f t="shared" si="261"/>
        <v>0</v>
      </c>
      <c r="P282" s="192"/>
      <c r="Q282" s="193"/>
      <c r="R282" s="193"/>
      <c r="S282" s="190"/>
    </row>
    <row r="283" spans="1:19" s="41" customFormat="1" ht="15.75" hidden="1" thickBot="1" x14ac:dyDescent="0.3">
      <c r="A283" s="125" t="s">
        <v>309</v>
      </c>
      <c r="B283" s="176" t="s">
        <v>713</v>
      </c>
      <c r="C283" s="782" t="s">
        <v>310</v>
      </c>
      <c r="D283" s="783"/>
      <c r="E283" s="783"/>
      <c r="F283" s="321">
        <f t="shared" si="318"/>
        <v>0</v>
      </c>
      <c r="G283" s="511">
        <f t="shared" si="319"/>
        <v>0</v>
      </c>
      <c r="H283" s="511">
        <f t="shared" si="320"/>
        <v>0</v>
      </c>
      <c r="I283" s="321">
        <f t="shared" si="321"/>
        <v>0</v>
      </c>
      <c r="J283" s="426">
        <f t="shared" si="322"/>
        <v>0</v>
      </c>
      <c r="K283" s="426" t="e">
        <f>SUM(#REF!)</f>
        <v>#REF!</v>
      </c>
      <c r="L283" s="426" t="e">
        <f>SUM(#REF!)</f>
        <v>#REF!</v>
      </c>
      <c r="M283" s="463">
        <f t="shared" si="297"/>
        <v>0</v>
      </c>
      <c r="N283" s="177"/>
      <c r="O283" s="191">
        <f t="shared" si="261"/>
        <v>0</v>
      </c>
      <c r="P283" s="192"/>
      <c r="Q283" s="193"/>
      <c r="R283" s="193"/>
      <c r="S283" s="190"/>
    </row>
    <row r="284" spans="1:19" s="41" customFormat="1" ht="15.75" hidden="1" thickBot="1" x14ac:dyDescent="0.3">
      <c r="A284" s="125" t="s">
        <v>311</v>
      </c>
      <c r="B284" s="176" t="s">
        <v>714</v>
      </c>
      <c r="C284" s="782" t="s">
        <v>387</v>
      </c>
      <c r="D284" s="783"/>
      <c r="E284" s="783"/>
      <c r="F284" s="321">
        <f t="shared" si="318"/>
        <v>0</v>
      </c>
      <c r="G284" s="511">
        <f t="shared" si="319"/>
        <v>0</v>
      </c>
      <c r="H284" s="511">
        <f t="shared" si="320"/>
        <v>0</v>
      </c>
      <c r="I284" s="321">
        <f t="shared" si="321"/>
        <v>0</v>
      </c>
      <c r="J284" s="426">
        <f t="shared" si="322"/>
        <v>0</v>
      </c>
      <c r="K284" s="426" t="e">
        <f>SUM(#REF!)</f>
        <v>#REF!</v>
      </c>
      <c r="L284" s="426" t="e">
        <f>SUM(#REF!)</f>
        <v>#REF!</v>
      </c>
      <c r="M284" s="463">
        <f t="shared" si="297"/>
        <v>0</v>
      </c>
      <c r="N284" s="177"/>
      <c r="O284" s="191">
        <f t="shared" si="261"/>
        <v>0</v>
      </c>
      <c r="P284" s="192"/>
      <c r="Q284" s="193"/>
      <c r="R284" s="193"/>
      <c r="S284" s="190"/>
    </row>
    <row r="285" spans="1:19" ht="15.75" hidden="1" thickBot="1" x14ac:dyDescent="0.3">
      <c r="A285" s="125" t="s">
        <v>313</v>
      </c>
      <c r="B285" s="90" t="s">
        <v>715</v>
      </c>
      <c r="C285" s="712" t="s">
        <v>312</v>
      </c>
      <c r="D285" s="713"/>
      <c r="E285" s="713"/>
      <c r="F285" s="319">
        <f t="shared" si="318"/>
        <v>0</v>
      </c>
      <c r="G285" s="509">
        <f t="shared" si="319"/>
        <v>0</v>
      </c>
      <c r="H285" s="509">
        <f t="shared" si="320"/>
        <v>0</v>
      </c>
      <c r="I285" s="319">
        <f t="shared" si="321"/>
        <v>0</v>
      </c>
      <c r="J285" s="424">
        <f t="shared" si="322"/>
        <v>0</v>
      </c>
      <c r="K285" s="424" t="e">
        <f>SUM(#REF!)</f>
        <v>#REF!</v>
      </c>
      <c r="L285" s="424" t="e">
        <f>SUM(#REF!)</f>
        <v>#REF!</v>
      </c>
      <c r="M285" s="461">
        <f t="shared" si="297"/>
        <v>0</v>
      </c>
      <c r="N285" s="142"/>
      <c r="O285" s="158">
        <f t="shared" si="261"/>
        <v>0</v>
      </c>
      <c r="P285" s="92"/>
      <c r="Q285" s="93"/>
      <c r="R285" s="93"/>
      <c r="S285" s="190"/>
    </row>
    <row r="286" spans="1:19" ht="15.75" hidden="1" thickBot="1" x14ac:dyDescent="0.3">
      <c r="A286" s="125" t="s">
        <v>893</v>
      </c>
      <c r="B286" s="90" t="s">
        <v>894</v>
      </c>
      <c r="C286" s="712" t="s">
        <v>895</v>
      </c>
      <c r="D286" s="713"/>
      <c r="E286" s="713"/>
      <c r="F286" s="319">
        <f t="shared" si="318"/>
        <v>0</v>
      </c>
      <c r="G286" s="509">
        <f t="shared" si="319"/>
        <v>0</v>
      </c>
      <c r="H286" s="509">
        <f t="shared" si="320"/>
        <v>0</v>
      </c>
      <c r="I286" s="319">
        <f t="shared" si="321"/>
        <v>0</v>
      </c>
      <c r="J286" s="424">
        <f t="shared" si="322"/>
        <v>0</v>
      </c>
      <c r="K286" s="424" t="e">
        <f>SUM(#REF!)</f>
        <v>#REF!</v>
      </c>
      <c r="L286" s="424" t="e">
        <f>SUM(#REF!)</f>
        <v>#REF!</v>
      </c>
      <c r="M286" s="461">
        <f t="shared" si="297"/>
        <v>0</v>
      </c>
      <c r="N286" s="142"/>
      <c r="O286" s="158">
        <f t="shared" si="261"/>
        <v>0</v>
      </c>
      <c r="P286" s="92"/>
      <c r="Q286" s="93"/>
      <c r="R286" s="93"/>
      <c r="S286" s="190"/>
    </row>
    <row r="287" spans="1:19" ht="15.75" thickBot="1" x14ac:dyDescent="0.3">
      <c r="B287" s="806" t="s">
        <v>314</v>
      </c>
      <c r="C287" s="807"/>
      <c r="D287" s="807"/>
      <c r="E287" s="807"/>
      <c r="F287" s="316">
        <f t="shared" ref="F287:N287" si="323">F5+F30+F41+F91+F107+F179+F189+F194+F257</f>
        <v>6480204.5999999996</v>
      </c>
      <c r="G287" s="506">
        <f t="shared" si="323"/>
        <v>6677548.5999999996</v>
      </c>
      <c r="H287" s="506">
        <f t="shared" si="323"/>
        <v>6647548.5999999996</v>
      </c>
      <c r="I287" s="316">
        <f t="shared" ref="I287:J287" si="324">I5+I30+I41+I91+I107+I179+I189+I194+I257</f>
        <v>6664876.9000000004</v>
      </c>
      <c r="J287" s="421">
        <f t="shared" si="324"/>
        <v>7043862.2999999998</v>
      </c>
      <c r="K287" s="421" t="e">
        <f t="shared" si="323"/>
        <v>#REF!</v>
      </c>
      <c r="L287" s="421" t="e">
        <f t="shared" ref="L287" si="325">L5+L30+L41+L91+L107+L179+L189+L194+L257</f>
        <v>#REF!</v>
      </c>
      <c r="M287" s="458">
        <f t="shared" si="297"/>
        <v>6489722</v>
      </c>
      <c r="N287" s="139">
        <f t="shared" si="323"/>
        <v>0</v>
      </c>
      <c r="O287" s="156">
        <f t="shared" si="261"/>
        <v>6489722</v>
      </c>
      <c r="P287" s="84">
        <f t="shared" ref="P287:R287" si="326">P5+P30+P41+P91+P107+P179+P189+P194+P257</f>
        <v>840042</v>
      </c>
      <c r="Q287" s="85">
        <f t="shared" si="326"/>
        <v>814625</v>
      </c>
      <c r="R287" s="85">
        <f t="shared" si="326"/>
        <v>4835055</v>
      </c>
      <c r="S287" s="190"/>
    </row>
    <row r="288" spans="1:19" x14ac:dyDescent="0.25">
      <c r="B288" s="22"/>
      <c r="C288" s="23"/>
      <c r="D288" s="23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</row>
    <row r="289" spans="1:18" x14ac:dyDescent="0.25">
      <c r="B289" s="25"/>
      <c r="C289" s="26"/>
      <c r="D289" s="26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59"/>
      <c r="P289" s="14"/>
      <c r="Q289" s="14"/>
      <c r="R289" s="14"/>
    </row>
    <row r="290" spans="1:18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</row>
    <row r="291" spans="1:18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</row>
    <row r="292" spans="1:18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</row>
    <row r="293" spans="1:18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</row>
    <row r="294" spans="1:18" x14ac:dyDescent="0.25"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</row>
    <row r="295" spans="1:18" x14ac:dyDescent="0.25"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</row>
    <row r="296" spans="1:18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59"/>
      <c r="P296" s="14"/>
      <c r="Q296" s="14"/>
      <c r="R296" s="14"/>
    </row>
    <row r="297" spans="1:18" x14ac:dyDescent="0.25">
      <c r="B297" s="27"/>
      <c r="C297" s="28"/>
      <c r="D297" s="28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59"/>
      <c r="P297" s="14"/>
      <c r="Q297" s="14"/>
      <c r="R297" s="14"/>
    </row>
    <row r="298" spans="1:18" x14ac:dyDescent="0.25">
      <c r="B298" s="27"/>
      <c r="C298" s="28"/>
      <c r="D298" s="28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59"/>
      <c r="P298" s="14"/>
      <c r="Q298" s="14"/>
      <c r="R298" s="14"/>
    </row>
    <row r="299" spans="1:18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</row>
    <row r="300" spans="1:18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</row>
    <row r="301" spans="1:18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</row>
    <row r="302" spans="1:1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</row>
    <row r="303" spans="1:1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</row>
    <row r="304" spans="1:1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</row>
    <row r="305" spans="1:1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</row>
    <row r="306" spans="1:1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</row>
    <row r="307" spans="1:1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</row>
    <row r="308" spans="1:1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</row>
    <row r="309" spans="1:18" x14ac:dyDescent="0.25">
      <c r="A309" s="127"/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59"/>
      <c r="P309" s="14"/>
      <c r="Q309" s="14"/>
      <c r="R309" s="14"/>
    </row>
    <row r="310" spans="1:1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</row>
    <row r="311" spans="1:1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</row>
    <row r="312" spans="1:1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</row>
    <row r="313" spans="1:1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</row>
    <row r="314" spans="1:1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</row>
    <row r="315" spans="1:1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</row>
    <row r="316" spans="1:1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</row>
    <row r="317" spans="1:1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</row>
    <row r="318" spans="1:1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</row>
    <row r="319" spans="1:1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</row>
    <row r="320" spans="1:18" x14ac:dyDescent="0.25">
      <c r="A320" s="127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59"/>
      <c r="P320" s="14"/>
      <c r="Q320" s="14"/>
      <c r="R320" s="14"/>
    </row>
    <row r="321" spans="1:1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</row>
    <row r="322" spans="1:1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59"/>
      <c r="P322" s="14"/>
      <c r="Q322" s="14"/>
      <c r="R322" s="14"/>
    </row>
    <row r="323" spans="1:18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59"/>
      <c r="P323" s="14"/>
      <c r="Q323" s="14"/>
      <c r="R323" s="14"/>
    </row>
    <row r="324" spans="1:18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59"/>
      <c r="P324" s="14"/>
      <c r="Q324" s="14"/>
      <c r="R324" s="14"/>
    </row>
    <row r="325" spans="1:18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59"/>
      <c r="P325" s="14"/>
      <c r="Q325" s="14"/>
      <c r="R325" s="14"/>
    </row>
    <row r="326" spans="1:18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</row>
    <row r="327" spans="1:18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59"/>
      <c r="P327" s="14"/>
      <c r="Q327" s="14"/>
      <c r="R327" s="14"/>
    </row>
    <row r="328" spans="1:18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</row>
    <row r="329" spans="1:18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</row>
    <row r="330" spans="1:18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P330" s="14"/>
      <c r="Q330" s="14"/>
      <c r="R330" s="14"/>
    </row>
    <row r="331" spans="1:18" x14ac:dyDescent="0.25">
      <c r="A331" s="127"/>
      <c r="B331" s="29"/>
      <c r="C331" s="23"/>
      <c r="D331" s="23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59"/>
      <c r="P331" s="14"/>
      <c r="Q331" s="14"/>
      <c r="R331" s="14"/>
    </row>
    <row r="332" spans="1:18" x14ac:dyDescent="0.25">
      <c r="A332" s="127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59"/>
      <c r="P332" s="14"/>
      <c r="Q332" s="14"/>
      <c r="R332" s="14"/>
    </row>
    <row r="333" spans="1:18" x14ac:dyDescent="0.25">
      <c r="A333" s="127"/>
      <c r="B333" s="27"/>
      <c r="C333" s="28"/>
      <c r="D333" s="28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59"/>
      <c r="P333" s="14"/>
      <c r="Q333" s="14"/>
      <c r="R333" s="14"/>
    </row>
    <row r="334" spans="1:18" x14ac:dyDescent="0.25">
      <c r="A334" s="127"/>
      <c r="B334" s="27"/>
      <c r="C334" s="28"/>
      <c r="D334" s="28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59"/>
      <c r="P334" s="14"/>
      <c r="Q334" s="14"/>
      <c r="R334" s="14"/>
    </row>
    <row r="335" spans="1:18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59"/>
      <c r="P335" s="14"/>
      <c r="Q335" s="14"/>
      <c r="R335" s="14"/>
    </row>
    <row r="336" spans="1:18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59"/>
      <c r="P336" s="14"/>
      <c r="Q336" s="14"/>
      <c r="R336" s="14"/>
    </row>
    <row r="337" spans="1:18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59"/>
      <c r="P337" s="14"/>
      <c r="Q337" s="14"/>
      <c r="R337" s="14"/>
    </row>
    <row r="338" spans="1:18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59"/>
      <c r="P338" s="14"/>
      <c r="Q338" s="14"/>
      <c r="R338" s="14"/>
    </row>
    <row r="339" spans="1:18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59"/>
      <c r="P339" s="14"/>
      <c r="Q339" s="14"/>
      <c r="R339" s="14"/>
    </row>
    <row r="340" spans="1:18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59"/>
      <c r="P340" s="14"/>
      <c r="Q340" s="14"/>
      <c r="R340" s="14"/>
    </row>
    <row r="341" spans="1:18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59"/>
      <c r="P341" s="14"/>
      <c r="Q341" s="14"/>
      <c r="R341" s="14"/>
    </row>
    <row r="342" spans="1:18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59"/>
      <c r="P342" s="14"/>
      <c r="Q342" s="14"/>
      <c r="R342" s="14"/>
    </row>
    <row r="343" spans="1:18" x14ac:dyDescent="0.25">
      <c r="A343" s="127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59"/>
      <c r="P343" s="14"/>
      <c r="Q343" s="14"/>
      <c r="R343" s="14"/>
    </row>
    <row r="344" spans="1:18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</row>
    <row r="345" spans="1:18" x14ac:dyDescent="0.25">
      <c r="A345" s="127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59"/>
      <c r="P345" s="14"/>
      <c r="Q345" s="14"/>
      <c r="R345" s="14"/>
    </row>
    <row r="346" spans="1:18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59"/>
      <c r="P346" s="14"/>
      <c r="Q346" s="14"/>
      <c r="R346" s="14"/>
    </row>
    <row r="347" spans="1:18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</row>
    <row r="348" spans="1:18" x14ac:dyDescent="0.25">
      <c r="A348" s="127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</row>
    <row r="349" spans="1:18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</row>
    <row r="350" spans="1:18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18"/>
      <c r="P350" s="17"/>
      <c r="Q350" s="17"/>
      <c r="R350" s="17"/>
    </row>
    <row r="351" spans="1:18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49"/>
    </row>
    <row r="352" spans="1:18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49"/>
    </row>
    <row r="353" spans="1:18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49"/>
    </row>
    <row r="354" spans="1:18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49"/>
    </row>
    <row r="355" spans="1:18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49"/>
    </row>
    <row r="356" spans="1:18" s="12" customFormat="1" x14ac:dyDescent="0.25">
      <c r="A356" s="128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49"/>
    </row>
    <row r="357" spans="1:18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49"/>
    </row>
    <row r="358" spans="1:18" s="12" customFormat="1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49"/>
    </row>
    <row r="359" spans="1:18" s="12" customFormat="1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49"/>
    </row>
    <row r="360" spans="1:18" s="12" customFormat="1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49"/>
    </row>
    <row r="361" spans="1:18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49"/>
    </row>
    <row r="362" spans="1:18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49"/>
    </row>
    <row r="363" spans="1:18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49"/>
    </row>
    <row r="364" spans="1:18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49"/>
    </row>
    <row r="365" spans="1:18" s="12" customFormat="1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49"/>
    </row>
    <row r="366" spans="1:18" s="12" customFormat="1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49"/>
    </row>
    <row r="367" spans="1:18" x14ac:dyDescent="0.25">
      <c r="B367" s="29"/>
      <c r="C367" s="23"/>
      <c r="D367" s="23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P367" s="17"/>
      <c r="Q367" s="17"/>
      <c r="R367" s="17"/>
    </row>
    <row r="368" spans="1:18" x14ac:dyDescent="0.25">
      <c r="B368" s="30"/>
      <c r="C368" s="26"/>
      <c r="D368" s="26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P368" s="17"/>
      <c r="Q368" s="17"/>
      <c r="R368" s="17"/>
    </row>
    <row r="369" spans="1:18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P369" s="17"/>
      <c r="Q369" s="17"/>
      <c r="R369" s="17"/>
    </row>
    <row r="370" spans="1:18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P370" s="17"/>
      <c r="Q370" s="17"/>
      <c r="R370" s="17"/>
    </row>
    <row r="371" spans="1:18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P371" s="17"/>
      <c r="Q371" s="17"/>
      <c r="R371" s="17"/>
    </row>
    <row r="372" spans="1:18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P372" s="17"/>
      <c r="Q372" s="17"/>
      <c r="R372" s="17"/>
    </row>
    <row r="373" spans="1:18" x14ac:dyDescent="0.25"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P373" s="17"/>
      <c r="Q373" s="17"/>
      <c r="R373" s="17"/>
    </row>
    <row r="374" spans="1:18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P374" s="17"/>
      <c r="Q374" s="17"/>
      <c r="R374" s="17"/>
    </row>
    <row r="375" spans="1:18" x14ac:dyDescent="0.25"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59"/>
      <c r="P375" s="14"/>
      <c r="Q375" s="14"/>
      <c r="R375" s="14"/>
    </row>
    <row r="376" spans="1:18" x14ac:dyDescent="0.25"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</row>
    <row r="377" spans="1:18" x14ac:dyDescent="0.25"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</row>
    <row r="378" spans="1:18" x14ac:dyDescent="0.25"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59"/>
      <c r="P378" s="14"/>
      <c r="Q378" s="14"/>
      <c r="R378" s="14"/>
    </row>
    <row r="379" spans="1:18" x14ac:dyDescent="0.25"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</row>
    <row r="380" spans="1:18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</row>
    <row r="381" spans="1:18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</row>
    <row r="382" spans="1:18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</row>
    <row r="383" spans="1:1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</row>
    <row r="384" spans="1:1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</row>
    <row r="385" spans="1:1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</row>
    <row r="386" spans="1:1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</row>
    <row r="387" spans="1:1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</row>
    <row r="388" spans="1:1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</row>
    <row r="389" spans="1:1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</row>
    <row r="390" spans="1:1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</row>
    <row r="391" spans="1:1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</row>
    <row r="392" spans="1:1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</row>
    <row r="393" spans="1:1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</row>
    <row r="394" spans="1:18" x14ac:dyDescent="0.25">
      <c r="A394" s="127"/>
      <c r="B394" s="29"/>
      <c r="C394" s="23"/>
      <c r="D394" s="23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</row>
    <row r="395" spans="1:18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59"/>
      <c r="P395" s="14"/>
      <c r="Q395" s="14"/>
      <c r="R395" s="14"/>
    </row>
    <row r="396" spans="1:1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</row>
    <row r="397" spans="1:1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</row>
    <row r="398" spans="1:1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</row>
    <row r="399" spans="1:1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</row>
    <row r="400" spans="1:1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</row>
    <row r="401" spans="1:1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</row>
    <row r="402" spans="1:1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</row>
    <row r="403" spans="1:1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</row>
    <row r="404" spans="1:1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</row>
    <row r="405" spans="1:1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</row>
    <row r="406" spans="1:1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</row>
    <row r="407" spans="1:1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</row>
    <row r="408" spans="1:1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</row>
    <row r="409" spans="1:1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</row>
    <row r="410" spans="1:18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</row>
    <row r="411" spans="1:1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</row>
    <row r="412" spans="1:1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</row>
    <row r="413" spans="1:1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</row>
    <row r="414" spans="1:1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</row>
    <row r="415" spans="1:1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</row>
    <row r="416" spans="1:1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</row>
    <row r="417" spans="1:1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</row>
    <row r="418" spans="1:1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</row>
    <row r="419" spans="1:18" x14ac:dyDescent="0.25">
      <c r="A419" s="127"/>
      <c r="B419" s="27"/>
      <c r="C419" s="28"/>
      <c r="D419" s="28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59"/>
      <c r="P419" s="14"/>
      <c r="Q419" s="14"/>
      <c r="R419" s="14"/>
    </row>
    <row r="420" spans="1:1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</row>
    <row r="421" spans="1:1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</row>
    <row r="422" spans="1:1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</row>
    <row r="423" spans="1:1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</row>
    <row r="424" spans="1:1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</row>
    <row r="425" spans="1:1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</row>
    <row r="426" spans="1:18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</row>
    <row r="427" spans="1:1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</row>
    <row r="428" spans="1:1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</row>
    <row r="429" spans="1:1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</row>
    <row r="430" spans="1:18" x14ac:dyDescent="0.25">
      <c r="A430" s="127"/>
      <c r="B430" s="29"/>
      <c r="C430" s="23"/>
      <c r="D430" s="23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59"/>
      <c r="P430" s="14"/>
      <c r="Q430" s="14"/>
      <c r="R430" s="14"/>
    </row>
    <row r="431" spans="1:18" x14ac:dyDescent="0.25">
      <c r="A431" s="127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59"/>
      <c r="P431" s="14"/>
      <c r="Q431" s="14"/>
      <c r="R431" s="14"/>
    </row>
    <row r="432" spans="1:18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59"/>
      <c r="P432" s="14"/>
      <c r="Q432" s="14"/>
      <c r="R432" s="14"/>
    </row>
    <row r="433" spans="1:1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</row>
    <row r="434" spans="1:1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</row>
    <row r="435" spans="1:1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</row>
    <row r="436" spans="1:1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</row>
    <row r="437" spans="1:1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</row>
    <row r="438" spans="1:18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</row>
    <row r="439" spans="1:1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</row>
    <row r="440" spans="1:18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</row>
    <row r="441" spans="1:1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</row>
    <row r="442" spans="1:1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</row>
    <row r="443" spans="1:18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59"/>
      <c r="P443" s="14"/>
      <c r="Q443" s="14"/>
      <c r="R443" s="14"/>
    </row>
    <row r="444" spans="1:18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59"/>
      <c r="P444" s="14"/>
      <c r="Q444" s="14"/>
      <c r="R444" s="14"/>
    </row>
    <row r="445" spans="1:1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</row>
    <row r="446" spans="1:1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</row>
    <row r="447" spans="1:1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</row>
    <row r="448" spans="1:1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</row>
    <row r="449" spans="1:1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</row>
    <row r="450" spans="1:1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</row>
    <row r="451" spans="1:1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</row>
    <row r="452" spans="1:1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</row>
    <row r="453" spans="1:1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</row>
    <row r="454" spans="1:18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59"/>
      <c r="P454" s="14"/>
      <c r="Q454" s="14"/>
      <c r="R454" s="14"/>
    </row>
    <row r="455" spans="1:1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</row>
    <row r="456" spans="1:1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</row>
    <row r="457" spans="1:1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</row>
    <row r="458" spans="1:1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</row>
    <row r="459" spans="1:1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</row>
    <row r="460" spans="1:1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</row>
    <row r="461" spans="1:1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</row>
    <row r="462" spans="1:1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</row>
    <row r="463" spans="1:1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</row>
    <row r="464" spans="1:18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</row>
    <row r="465" spans="1:18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</row>
    <row r="466" spans="1:18" x14ac:dyDescent="0.25">
      <c r="A466" s="127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</row>
    <row r="467" spans="1:18" x14ac:dyDescent="0.25">
      <c r="A467" s="127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</row>
    <row r="468" spans="1:18" x14ac:dyDescent="0.25">
      <c r="A468" s="127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</row>
    <row r="469" spans="1:18" x14ac:dyDescent="0.25">
      <c r="A469" s="127"/>
      <c r="B469" s="27"/>
      <c r="C469" s="28"/>
      <c r="D469" s="28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</row>
    <row r="470" spans="1:18" x14ac:dyDescent="0.25">
      <c r="A470" s="127"/>
      <c r="B470" s="27"/>
      <c r="C470" s="28"/>
      <c r="D470" s="28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</row>
    <row r="471" spans="1:18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59"/>
      <c r="P471" s="14"/>
      <c r="Q471" s="14"/>
      <c r="R471" s="14"/>
    </row>
    <row r="472" spans="1:18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</row>
    <row r="473" spans="1:18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</row>
    <row r="474" spans="1:18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59"/>
      <c r="P474" s="14"/>
      <c r="Q474" s="14"/>
      <c r="R474" s="14"/>
    </row>
    <row r="475" spans="1:18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59"/>
      <c r="P475" s="14"/>
      <c r="Q475" s="14"/>
      <c r="R475" s="14"/>
    </row>
    <row r="476" spans="1:18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59"/>
      <c r="P476" s="14"/>
      <c r="Q476" s="14"/>
      <c r="R476" s="14"/>
    </row>
    <row r="477" spans="1:18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59"/>
      <c r="P477" s="14"/>
      <c r="Q477" s="14"/>
      <c r="R477" s="14"/>
    </row>
    <row r="478" spans="1:18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59"/>
      <c r="P478" s="14"/>
      <c r="Q478" s="14"/>
      <c r="R478" s="14"/>
    </row>
    <row r="479" spans="1:18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59"/>
      <c r="P479" s="14"/>
      <c r="Q479" s="14"/>
      <c r="R479" s="14"/>
    </row>
    <row r="480" spans="1:18" x14ac:dyDescent="0.25">
      <c r="A480" s="127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59"/>
      <c r="P480" s="14"/>
      <c r="Q480" s="14"/>
      <c r="R480" s="14"/>
    </row>
    <row r="481" spans="1:18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59"/>
      <c r="P481" s="14"/>
      <c r="Q481" s="14"/>
      <c r="R481" s="14"/>
    </row>
    <row r="482" spans="1:18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59"/>
      <c r="P482" s="14"/>
      <c r="Q482" s="14"/>
      <c r="R482" s="14"/>
    </row>
    <row r="483" spans="1:18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59"/>
      <c r="P483" s="14"/>
      <c r="Q483" s="14"/>
      <c r="R483" s="14"/>
    </row>
    <row r="484" spans="1:18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59"/>
      <c r="P484" s="14"/>
      <c r="Q484" s="14"/>
      <c r="R484" s="14"/>
    </row>
    <row r="485" spans="1:18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59"/>
      <c r="P485" s="14"/>
      <c r="Q485" s="14"/>
      <c r="R485" s="14"/>
    </row>
    <row r="486" spans="1:18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59"/>
      <c r="P486" s="14"/>
      <c r="Q486" s="14"/>
      <c r="R486" s="14"/>
    </row>
    <row r="487" spans="1:18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59"/>
      <c r="P487" s="14"/>
      <c r="Q487" s="14"/>
      <c r="R487" s="14"/>
    </row>
    <row r="488" spans="1:18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59"/>
      <c r="P488" s="14"/>
      <c r="Q488" s="14"/>
      <c r="R488" s="14"/>
    </row>
    <row r="489" spans="1:18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59"/>
      <c r="P489" s="14"/>
      <c r="Q489" s="14"/>
      <c r="R489" s="14"/>
    </row>
    <row r="490" spans="1:18" x14ac:dyDescent="0.25">
      <c r="A490" s="127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59"/>
      <c r="P490" s="14"/>
      <c r="Q490" s="14"/>
      <c r="R490" s="14"/>
    </row>
    <row r="491" spans="1:18" x14ac:dyDescent="0.25">
      <c r="A491" s="127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59"/>
      <c r="P491" s="14"/>
      <c r="Q491" s="14"/>
      <c r="R491" s="14"/>
    </row>
    <row r="492" spans="1:18" x14ac:dyDescent="0.25">
      <c r="A492" s="127"/>
      <c r="B492" s="29"/>
      <c r="C492" s="23"/>
      <c r="D492" s="23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59"/>
      <c r="P492" s="14"/>
      <c r="Q492" s="14"/>
      <c r="R492" s="14"/>
    </row>
    <row r="493" spans="1:18" x14ac:dyDescent="0.25">
      <c r="A493" s="127"/>
      <c r="B493" s="32"/>
      <c r="C493" s="33"/>
      <c r="D493" s="33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59"/>
      <c r="P493" s="14"/>
      <c r="Q493" s="14"/>
      <c r="R493" s="14"/>
    </row>
    <row r="494" spans="1:18" x14ac:dyDescent="0.25">
      <c r="A494" s="127"/>
      <c r="B494" s="34"/>
      <c r="C494" s="35"/>
      <c r="D494" s="35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59"/>
      <c r="P494" s="14"/>
      <c r="Q494" s="14"/>
      <c r="R494" s="14"/>
    </row>
    <row r="495" spans="1:18" x14ac:dyDescent="0.25">
      <c r="A495" s="127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59"/>
      <c r="P495" s="14"/>
      <c r="Q495" s="14"/>
      <c r="R495" s="14"/>
    </row>
    <row r="496" spans="1:18" x14ac:dyDescent="0.25">
      <c r="A496" s="127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59"/>
      <c r="P496" s="14"/>
      <c r="Q496" s="14"/>
      <c r="R496" s="14"/>
    </row>
    <row r="497" spans="1:18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59"/>
      <c r="P497" s="14"/>
      <c r="Q497" s="14"/>
      <c r="R497" s="14"/>
    </row>
    <row r="498" spans="1:18" x14ac:dyDescent="0.25">
      <c r="A498" s="127"/>
      <c r="B498" s="34"/>
      <c r="C498" s="35"/>
      <c r="D498" s="35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59"/>
      <c r="P498" s="14"/>
      <c r="Q498" s="14"/>
      <c r="R498" s="14"/>
    </row>
    <row r="499" spans="1:18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59"/>
      <c r="P499" s="14"/>
      <c r="Q499" s="14"/>
      <c r="R499" s="14"/>
    </row>
    <row r="500" spans="1:18" x14ac:dyDescent="0.25">
      <c r="A500" s="127"/>
      <c r="B500" s="19"/>
      <c r="C500" s="24"/>
      <c r="D500" s="24"/>
      <c r="E500" s="37"/>
      <c r="F500" s="37"/>
      <c r="G500" s="37"/>
      <c r="H500" s="37"/>
      <c r="I500" s="37"/>
      <c r="J500" s="37"/>
      <c r="K500" s="37"/>
      <c r="L500" s="37"/>
      <c r="M500" s="37"/>
      <c r="N500" s="37"/>
    </row>
    <row r="501" spans="1:18" x14ac:dyDescent="0.25">
      <c r="A501" s="127"/>
      <c r="B501" s="19"/>
      <c r="C501" s="24"/>
      <c r="D501" s="24"/>
      <c r="E501" s="37"/>
      <c r="F501" s="37"/>
      <c r="G501" s="37"/>
      <c r="H501" s="37"/>
      <c r="I501" s="37"/>
      <c r="J501" s="37"/>
      <c r="K501" s="37"/>
      <c r="L501" s="37"/>
      <c r="M501" s="37"/>
      <c r="N501" s="37"/>
    </row>
    <row r="502" spans="1:18" x14ac:dyDescent="0.25">
      <c r="A502" s="127"/>
      <c r="B502" s="19"/>
      <c r="C502" s="24"/>
      <c r="D502" s="24"/>
      <c r="E502" s="37"/>
      <c r="F502" s="37"/>
      <c r="G502" s="37"/>
      <c r="H502" s="37"/>
      <c r="I502" s="37"/>
      <c r="J502" s="37"/>
      <c r="K502" s="37"/>
      <c r="L502" s="37"/>
      <c r="M502" s="37"/>
      <c r="N502" s="37"/>
    </row>
    <row r="503" spans="1:18" x14ac:dyDescent="0.25">
      <c r="A503" s="127"/>
      <c r="B503" s="19"/>
      <c r="C503" s="24"/>
      <c r="D503" s="24"/>
      <c r="E503" s="37"/>
      <c r="F503" s="37"/>
      <c r="G503" s="37"/>
      <c r="H503" s="37"/>
      <c r="I503" s="37"/>
      <c r="J503" s="37"/>
      <c r="K503" s="37"/>
      <c r="L503" s="37"/>
      <c r="M503" s="37"/>
      <c r="N503" s="37"/>
    </row>
    <row r="504" spans="1:18" x14ac:dyDescent="0.25">
      <c r="A504" s="127"/>
      <c r="B504" s="19"/>
      <c r="C504" s="24"/>
      <c r="D504" s="24"/>
      <c r="E504" s="37"/>
      <c r="F504" s="37"/>
      <c r="G504" s="37"/>
      <c r="H504" s="37"/>
      <c r="I504" s="37"/>
      <c r="J504" s="37"/>
      <c r="K504" s="37"/>
      <c r="L504" s="37"/>
      <c r="M504" s="37"/>
      <c r="N504" s="37"/>
    </row>
    <row r="505" spans="1:18" x14ac:dyDescent="0.25">
      <c r="A505" s="127"/>
      <c r="B505" s="19"/>
      <c r="C505" s="24"/>
      <c r="D505" s="24"/>
      <c r="E505" s="37"/>
      <c r="F505" s="37"/>
      <c r="G505" s="37"/>
      <c r="H505" s="37"/>
      <c r="I505" s="37"/>
      <c r="J505" s="37"/>
      <c r="K505" s="37"/>
      <c r="L505" s="37"/>
      <c r="M505" s="37"/>
      <c r="N505" s="37"/>
    </row>
    <row r="506" spans="1:18" x14ac:dyDescent="0.25">
      <c r="A506" s="127"/>
      <c r="B506" s="34"/>
      <c r="C506" s="35"/>
      <c r="D506" s="35"/>
      <c r="E506" s="36"/>
      <c r="F506" s="36"/>
      <c r="G506" s="36"/>
      <c r="H506" s="36"/>
      <c r="I506" s="36"/>
      <c r="J506" s="36"/>
      <c r="K506" s="36"/>
      <c r="L506" s="36"/>
      <c r="M506" s="36"/>
      <c r="N506" s="36"/>
    </row>
    <row r="507" spans="1:18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24"/>
    </row>
    <row r="508" spans="1:18" x14ac:dyDescent="0.25">
      <c r="A508" s="127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24"/>
    </row>
    <row r="509" spans="1:18" x14ac:dyDescent="0.25">
      <c r="A509" s="127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  <c r="N509" s="24"/>
    </row>
    <row r="510" spans="1:18" x14ac:dyDescent="0.25"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18"/>
      <c r="P510" s="17"/>
      <c r="Q510" s="17"/>
      <c r="R510" s="17"/>
    </row>
    <row r="511" spans="1:18" s="12" customFormat="1" x14ac:dyDescent="0.25">
      <c r="A511" s="128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49"/>
    </row>
    <row r="512" spans="1:18" s="12" customFormat="1" x14ac:dyDescent="0.25">
      <c r="A512" s="128"/>
      <c r="B512" s="32"/>
      <c r="C512" s="33"/>
      <c r="D512" s="33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49"/>
    </row>
    <row r="513" spans="1:18" s="12" customFormat="1" x14ac:dyDescent="0.25">
      <c r="A513" s="128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49"/>
    </row>
    <row r="514" spans="1:18" s="12" customFormat="1" x14ac:dyDescent="0.25">
      <c r="A514" s="128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49"/>
    </row>
    <row r="515" spans="1:18" s="12" customFormat="1" x14ac:dyDescent="0.25">
      <c r="A515" s="128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49"/>
    </row>
    <row r="516" spans="1:18" s="12" customFormat="1" x14ac:dyDescent="0.25">
      <c r="A516" s="128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49"/>
    </row>
    <row r="517" spans="1:18" s="12" customFormat="1" x14ac:dyDescent="0.25">
      <c r="A517" s="128"/>
      <c r="B517" s="19"/>
      <c r="C517" s="37"/>
      <c r="D517" s="37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49"/>
    </row>
    <row r="518" spans="1:18" s="12" customFormat="1" x14ac:dyDescent="0.25">
      <c r="A518" s="128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49"/>
    </row>
    <row r="519" spans="1:1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</row>
    <row r="520" spans="1:1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</row>
    <row r="521" spans="1:1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</row>
    <row r="522" spans="1:1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</row>
    <row r="523" spans="1:1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</row>
    <row r="524" spans="1:1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</row>
    <row r="525" spans="1:1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</row>
    <row r="526" spans="1:1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</row>
    <row r="527" spans="1:1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</row>
    <row r="528" spans="1:1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</row>
    <row r="529" spans="1:1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</row>
    <row r="530" spans="1:1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</row>
    <row r="531" spans="1:1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</row>
    <row r="532" spans="1:1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</row>
    <row r="533" spans="1:1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</row>
    <row r="534" spans="1:1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</row>
    <row r="535" spans="1:1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</row>
    <row r="536" spans="1:1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</row>
    <row r="537" spans="1:1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</row>
    <row r="538" spans="1:1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</row>
    <row r="539" spans="1:1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</row>
    <row r="540" spans="1:1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</row>
    <row r="541" spans="1:1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</row>
    <row r="542" spans="1:1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</row>
    <row r="543" spans="1:1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</row>
    <row r="544" spans="1:1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</row>
    <row r="545" spans="1:1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</row>
    <row r="546" spans="1:1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</row>
    <row r="547" spans="1:1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</row>
    <row r="548" spans="1:1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</row>
    <row r="549" spans="1:1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</row>
    <row r="550" spans="1:1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</row>
    <row r="551" spans="1:1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</row>
    <row r="552" spans="1:1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</row>
    <row r="553" spans="1:1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</row>
    <row r="554" spans="1:1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</row>
    <row r="555" spans="1:1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</row>
    <row r="556" spans="1:1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</row>
    <row r="557" spans="1:1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</row>
    <row r="558" spans="1:1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</row>
    <row r="559" spans="1:1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</row>
    <row r="560" spans="1:1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</row>
    <row r="561" spans="1:1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</row>
    <row r="562" spans="1:1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</row>
    <row r="563" spans="1:1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</row>
    <row r="564" spans="1:1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</row>
    <row r="565" spans="1:1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</row>
    <row r="566" spans="1:1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</row>
    <row r="567" spans="1:1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</row>
    <row r="568" spans="1:1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</row>
    <row r="569" spans="1:1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</row>
    <row r="570" spans="1:1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</row>
    <row r="571" spans="1:1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</row>
    <row r="572" spans="1:1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</row>
    <row r="573" spans="1:1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</row>
    <row r="574" spans="1:1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</row>
    <row r="575" spans="1:1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</row>
    <row r="576" spans="1:1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</row>
    <row r="577" spans="1:1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</row>
    <row r="578" spans="1:1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</row>
    <row r="579" spans="1:1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</row>
    <row r="580" spans="1:1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</row>
    <row r="581" spans="1:1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</row>
    <row r="582" spans="1:1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</row>
    <row r="583" spans="1:1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</row>
    <row r="584" spans="1:1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</row>
    <row r="585" spans="1:1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</row>
    <row r="586" spans="1:1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</row>
    <row r="587" spans="1:1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</row>
    <row r="588" spans="1:1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</row>
    <row r="589" spans="1:1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</row>
    <row r="590" spans="1:1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</row>
    <row r="591" spans="1:1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</row>
    <row r="592" spans="1:1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</row>
    <row r="593" spans="1:1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</row>
    <row r="594" spans="1:1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</row>
    <row r="595" spans="1:1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</row>
    <row r="596" spans="1:1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</row>
    <row r="597" spans="1:1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</row>
    <row r="598" spans="1:1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</row>
    <row r="599" spans="1:1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</row>
    <row r="600" spans="1:1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</row>
    <row r="601" spans="1:1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</row>
    <row r="602" spans="1:1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</row>
    <row r="603" spans="1:1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</row>
    <row r="604" spans="1:1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</row>
    <row r="605" spans="1:1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</row>
    <row r="606" spans="1:1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</row>
    <row r="607" spans="1:1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</row>
    <row r="608" spans="1:1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</row>
    <row r="609" spans="1:1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</row>
    <row r="610" spans="1:1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</row>
    <row r="611" spans="1:1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</row>
    <row r="612" spans="1:1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</row>
    <row r="613" spans="1:1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</row>
    <row r="614" spans="1:1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</row>
    <row r="615" spans="1:1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</row>
    <row r="616" spans="1:1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</row>
    <row r="617" spans="1:1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</row>
    <row r="618" spans="1:1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</row>
    <row r="619" spans="1:1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</row>
    <row r="620" spans="1:1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</row>
    <row r="621" spans="1:1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</row>
    <row r="622" spans="1:1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</row>
    <row r="623" spans="1:1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</row>
    <row r="624" spans="1:1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</row>
    <row r="625" spans="1:1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</row>
    <row r="626" spans="1:1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</row>
    <row r="627" spans="1:1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</row>
    <row r="628" spans="1:1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</row>
    <row r="629" spans="1:1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</row>
    <row r="630" spans="1:1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</row>
    <row r="631" spans="1:1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</row>
    <row r="632" spans="1:1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</row>
    <row r="633" spans="1:1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</row>
    <row r="634" spans="1:1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</row>
    <row r="635" spans="1:1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</row>
    <row r="636" spans="1:1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</row>
    <row r="637" spans="1:1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</row>
    <row r="638" spans="1:1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</row>
    <row r="639" spans="1:1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</row>
    <row r="640" spans="1:1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</row>
    <row r="641" spans="1:1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</row>
    <row r="642" spans="1:1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</row>
    <row r="643" spans="1:1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</row>
    <row r="644" spans="1:1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</row>
    <row r="645" spans="1:1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</row>
    <row r="646" spans="1:1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</row>
    <row r="647" spans="1:1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</row>
    <row r="648" spans="1:1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</row>
    <row r="649" spans="1:1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</row>
    <row r="650" spans="1:1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</row>
    <row r="651" spans="1:1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</row>
    <row r="652" spans="1:1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</row>
    <row r="653" spans="1:1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</row>
    <row r="654" spans="1:1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</row>
    <row r="655" spans="1:1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</row>
    <row r="656" spans="1:1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</row>
    <row r="657" spans="1:1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</row>
    <row r="658" spans="1:1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</row>
    <row r="659" spans="1:1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</row>
    <row r="660" spans="1:1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</row>
    <row r="661" spans="1:1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</row>
    <row r="662" spans="1:1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</row>
    <row r="663" spans="1:1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</row>
    <row r="664" spans="1:1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</row>
    <row r="665" spans="1:1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</row>
    <row r="666" spans="1:1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</row>
    <row r="667" spans="1:1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</row>
    <row r="668" spans="1:1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</row>
    <row r="669" spans="1:1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</row>
    <row r="670" spans="1:1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</row>
    <row r="671" spans="1:1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</row>
    <row r="672" spans="1:1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</row>
    <row r="673" spans="1:1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</row>
    <row r="674" spans="1:1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</row>
    <row r="675" spans="1:1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</row>
    <row r="676" spans="1:1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</row>
    <row r="677" spans="1:1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</row>
    <row r="678" spans="1:1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</row>
    <row r="679" spans="1:1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</row>
    <row r="680" spans="1:1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</row>
    <row r="681" spans="1:1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</row>
    <row r="682" spans="1:1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</row>
    <row r="683" spans="1:1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</row>
    <row r="684" spans="1:1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</row>
    <row r="685" spans="1:1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</row>
    <row r="686" spans="1:1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</row>
    <row r="687" spans="1:1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</row>
    <row r="688" spans="1:1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</row>
    <row r="689" spans="1:1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</row>
    <row r="690" spans="1:1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</row>
    <row r="691" spans="1:1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</row>
    <row r="692" spans="1:1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</row>
    <row r="693" spans="1:1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</row>
    <row r="694" spans="1:1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</row>
    <row r="695" spans="1:1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</row>
    <row r="696" spans="1:1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</row>
    <row r="697" spans="1:1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</row>
    <row r="698" spans="1:1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</row>
    <row r="699" spans="1:1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</row>
    <row r="700" spans="1:1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</row>
    <row r="701" spans="1:1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</row>
    <row r="702" spans="1:1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</row>
    <row r="703" spans="1:1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</row>
    <row r="704" spans="1:1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</row>
    <row r="705" spans="1:1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</row>
    <row r="706" spans="1:1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</row>
    <row r="707" spans="1:1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</row>
    <row r="708" spans="1:1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</row>
    <row r="709" spans="1:1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</row>
    <row r="710" spans="1:1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</row>
    <row r="711" spans="1:1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</row>
    <row r="712" spans="1:1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</row>
    <row r="713" spans="1:1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</row>
    <row r="714" spans="1:1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</row>
    <row r="715" spans="1:1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</row>
    <row r="716" spans="1:1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</row>
    <row r="717" spans="1:1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</row>
    <row r="718" spans="1:1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</row>
    <row r="719" spans="1:1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</row>
    <row r="720" spans="1:1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</row>
    <row r="721" spans="1:1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</row>
    <row r="722" spans="1:1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</row>
    <row r="723" spans="1:1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</row>
    <row r="724" spans="1:1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</row>
    <row r="725" spans="1:18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</row>
    <row r="726" spans="1:18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</row>
    <row r="727" spans="1:18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</row>
    <row r="728" spans="1:18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</row>
    <row r="729" spans="1:18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</row>
    <row r="730" spans="1:18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</row>
    <row r="731" spans="1:18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</row>
    <row r="732" spans="1:18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</row>
    <row r="733" spans="1:18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</row>
    <row r="734" spans="1:18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8"/>
      <c r="P734" s="17"/>
      <c r="Q734" s="17"/>
      <c r="R734" s="17"/>
    </row>
    <row r="735" spans="1:18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  <c r="P735" s="17"/>
      <c r="Q735" s="17"/>
      <c r="R735" s="17"/>
    </row>
    <row r="736" spans="1:18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8"/>
      <c r="P736" s="17"/>
      <c r="Q736" s="17"/>
      <c r="R736" s="17"/>
    </row>
    <row r="737" spans="1:18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  <c r="P737" s="17"/>
      <c r="Q737" s="17"/>
      <c r="R737" s="17"/>
    </row>
    <row r="738" spans="1:18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8"/>
      <c r="P738" s="17"/>
      <c r="Q738" s="17"/>
      <c r="R738" s="17"/>
    </row>
    <row r="739" spans="1:18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  <c r="P739" s="17"/>
      <c r="Q739" s="17"/>
      <c r="R739" s="17"/>
    </row>
    <row r="740" spans="1:18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8"/>
      <c r="P740" s="17"/>
      <c r="Q740" s="17"/>
      <c r="R740" s="17"/>
    </row>
    <row r="741" spans="1:18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  <c r="P741" s="17"/>
      <c r="Q741" s="17"/>
      <c r="R741" s="17"/>
    </row>
    <row r="742" spans="1:18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8"/>
      <c r="P742" s="17"/>
      <c r="Q742" s="17"/>
      <c r="R742" s="17"/>
    </row>
    <row r="743" spans="1:18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8"/>
      <c r="P743" s="17"/>
      <c r="Q743" s="17"/>
      <c r="R743" s="17"/>
    </row>
    <row r="744" spans="1:18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8"/>
      <c r="P744" s="17"/>
      <c r="Q744" s="17"/>
      <c r="R744" s="17"/>
    </row>
    <row r="745" spans="1:18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8"/>
      <c r="P745" s="17"/>
      <c r="Q745" s="17"/>
      <c r="R745" s="17"/>
    </row>
    <row r="746" spans="1:18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8"/>
      <c r="P746" s="17"/>
      <c r="Q746" s="17"/>
      <c r="R746" s="17"/>
    </row>
    <row r="747" spans="1:18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8"/>
      <c r="P747" s="17"/>
      <c r="Q747" s="17"/>
      <c r="R747" s="17"/>
    </row>
    <row r="748" spans="1:18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8"/>
      <c r="P748" s="17"/>
      <c r="Q748" s="17"/>
      <c r="R748" s="17"/>
    </row>
    <row r="749" spans="1:18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8"/>
      <c r="P749" s="17"/>
      <c r="Q749" s="17"/>
      <c r="R749" s="17"/>
    </row>
    <row r="750" spans="1:18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8"/>
      <c r="P750" s="17"/>
      <c r="Q750" s="17"/>
      <c r="R750" s="17"/>
    </row>
    <row r="751" spans="1:18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8"/>
      <c r="P751" s="17"/>
      <c r="Q751" s="17"/>
      <c r="R751" s="17"/>
    </row>
  </sheetData>
  <mergeCells count="251"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26:E26"/>
    <mergeCell ref="C27:E27"/>
    <mergeCell ref="C28:E28"/>
    <mergeCell ref="C29:E29"/>
    <mergeCell ref="B2:E4"/>
    <mergeCell ref="M2:O2"/>
    <mergeCell ref="P2:R2"/>
    <mergeCell ref="M3:M4"/>
    <mergeCell ref="N3:N4"/>
    <mergeCell ref="O3:O4"/>
    <mergeCell ref="P3:P4"/>
    <mergeCell ref="Q3:Q4"/>
    <mergeCell ref="R3:R4"/>
    <mergeCell ref="C5:E5"/>
    <mergeCell ref="C6:E6"/>
    <mergeCell ref="F2:F4"/>
    <mergeCell ref="K2:K4"/>
    <mergeCell ref="G2:G4"/>
    <mergeCell ref="H2:H4"/>
    <mergeCell ref="I2:I4"/>
    <mergeCell ref="L2:L4"/>
    <mergeCell ref="J2:J4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</mergeCells>
  <pageMargins left="0.25" right="0.25" top="0.75" bottom="0.75" header="0.3" footer="0.3"/>
  <pageSetup paperSize="9" scale="46" orientation="landscape" horizontalDpi="4294967293" r:id="rId1"/>
  <headerFooter>
    <oddHeader>&amp;C&amp;"Times New Roman,Félkövér"&amp;12EgészségügyKiadások - 2018. év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723"/>
  <sheetViews>
    <sheetView topLeftCell="A8" zoomScaleNormal="100" workbookViewId="0">
      <selection activeCell="M161" sqref="M161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hidden="1" customWidth="1"/>
    <col min="11" max="12" width="11.42578125" style="12" hidden="1" customWidth="1"/>
    <col min="13" max="13" width="11" style="12" customWidth="1"/>
    <col min="14" max="14" width="11.140625" style="12" customWidth="1"/>
    <col min="15" max="15" width="11.7109375" style="49" customWidth="1"/>
    <col min="16" max="16" width="9.140625" style="17"/>
    <col min="17" max="17" width="10.140625" style="17" bestFit="1" customWidth="1"/>
    <col min="18" max="16384" width="9.140625" style="17"/>
  </cols>
  <sheetData>
    <row r="1" spans="1:17" ht="15.75" thickBot="1" x14ac:dyDescent="0.3"/>
    <row r="2" spans="1:17" ht="15" customHeight="1" x14ac:dyDescent="0.25">
      <c r="B2" s="750" t="s">
        <v>0</v>
      </c>
      <c r="C2" s="695"/>
      <c r="D2" s="695"/>
      <c r="E2" s="695"/>
      <c r="F2" s="695" t="s">
        <v>1074</v>
      </c>
      <c r="G2" s="742" t="s">
        <v>1085</v>
      </c>
      <c r="H2" s="742" t="s">
        <v>1092</v>
      </c>
      <c r="I2" s="695" t="s">
        <v>1099</v>
      </c>
      <c r="J2" s="763" t="s">
        <v>1106</v>
      </c>
      <c r="K2" s="763" t="s">
        <v>1117</v>
      </c>
      <c r="L2" s="763" t="s">
        <v>1118</v>
      </c>
      <c r="M2" s="756" t="s">
        <v>1076</v>
      </c>
      <c r="N2" s="756"/>
      <c r="O2" s="757"/>
    </row>
    <row r="3" spans="1:17" ht="22.5" customHeight="1" x14ac:dyDescent="0.25">
      <c r="B3" s="751"/>
      <c r="C3" s="752"/>
      <c r="D3" s="752"/>
      <c r="E3" s="752"/>
      <c r="F3" s="752"/>
      <c r="G3" s="743"/>
      <c r="H3" s="743"/>
      <c r="I3" s="752"/>
      <c r="J3" s="764"/>
      <c r="K3" s="764"/>
      <c r="L3" s="764"/>
      <c r="M3" s="790" t="s">
        <v>846</v>
      </c>
      <c r="N3" s="771" t="s">
        <v>847</v>
      </c>
      <c r="O3" s="773" t="s">
        <v>571</v>
      </c>
    </row>
    <row r="4" spans="1:17" ht="21" customHeight="1" thickBot="1" x14ac:dyDescent="0.3">
      <c r="B4" s="753"/>
      <c r="C4" s="754"/>
      <c r="D4" s="754"/>
      <c r="E4" s="754"/>
      <c r="F4" s="754"/>
      <c r="G4" s="744"/>
      <c r="H4" s="744"/>
      <c r="I4" s="754"/>
      <c r="J4" s="765"/>
      <c r="K4" s="765"/>
      <c r="L4" s="765"/>
      <c r="M4" s="791"/>
      <c r="N4" s="772"/>
      <c r="O4" s="774"/>
    </row>
    <row r="5" spans="1:17" ht="15.75" thickBot="1" x14ac:dyDescent="0.3">
      <c r="B5" s="82" t="s">
        <v>118</v>
      </c>
      <c r="C5" s="775" t="s">
        <v>119</v>
      </c>
      <c r="D5" s="776"/>
      <c r="E5" s="776"/>
      <c r="F5" s="316" t="e">
        <f t="shared" ref="F5:M5" si="0">F6+F20</f>
        <v>#REF!</v>
      </c>
      <c r="G5" s="506" t="e">
        <f t="shared" si="0"/>
        <v>#REF!</v>
      </c>
      <c r="H5" s="506" t="e">
        <f t="shared" si="0"/>
        <v>#REF!</v>
      </c>
      <c r="I5" s="569" t="e">
        <f t="shared" si="0"/>
        <v>#REF!</v>
      </c>
      <c r="J5" s="421" t="e">
        <f t="shared" ref="J5" si="1">J6+J20</f>
        <v>#REF!</v>
      </c>
      <c r="K5" s="421" t="e">
        <f t="shared" si="0"/>
        <v>#REF!</v>
      </c>
      <c r="L5" s="421">
        <f t="shared" ref="L5" si="2">L6+L20</f>
        <v>2660548</v>
      </c>
      <c r="M5" s="458">
        <f t="shared" si="0"/>
        <v>2745350</v>
      </c>
      <c r="N5" s="139">
        <f t="shared" ref="N5" si="3">N6+N20</f>
        <v>0</v>
      </c>
      <c r="O5" s="156">
        <f>SUM(M5:N5)</f>
        <v>2745350</v>
      </c>
      <c r="P5" s="168"/>
    </row>
    <row r="6" spans="1:17" x14ac:dyDescent="0.25">
      <c r="B6" s="122" t="s">
        <v>609</v>
      </c>
      <c r="C6" s="733" t="s">
        <v>120</v>
      </c>
      <c r="D6" s="734"/>
      <c r="E6" s="734"/>
      <c r="F6" s="317" t="e">
        <f t="shared" ref="F6:K6" si="4">F7+F8+F9+F10+F11+F12+F13+F14+F15+F16+F17+F18+F19</f>
        <v>#REF!</v>
      </c>
      <c r="G6" s="507" t="e">
        <f t="shared" si="4"/>
        <v>#REF!</v>
      </c>
      <c r="H6" s="507" t="e">
        <f t="shared" si="4"/>
        <v>#REF!</v>
      </c>
      <c r="I6" s="570" t="e">
        <f t="shared" si="4"/>
        <v>#REF!</v>
      </c>
      <c r="J6" s="422" t="e">
        <f t="shared" ref="J6" si="5">J7+J8+J9+J10+J11+J12+J13+J14+J15+J16+J17+J18+J19</f>
        <v>#REF!</v>
      </c>
      <c r="K6" s="422" t="e">
        <f t="shared" si="4"/>
        <v>#REF!</v>
      </c>
      <c r="L6" s="422">
        <f t="shared" ref="L6" si="6">L7+L8+L9+L10+L11+L12+L13+L14+L15+L16+L17+L18+L19</f>
        <v>60148</v>
      </c>
      <c r="M6" s="459">
        <f>M8</f>
        <v>0</v>
      </c>
      <c r="N6" s="140">
        <f t="shared" ref="N6" si="7">N7+N8+N9+N10+N11+N12+N13+N14+N15+N16+N17+N18+N19</f>
        <v>0</v>
      </c>
      <c r="O6" s="157">
        <f t="shared" ref="O6:O73" si="8">SUM(M6:N6)</f>
        <v>0</v>
      </c>
      <c r="P6" s="168"/>
    </row>
    <row r="7" spans="1:17" s="189" customFormat="1" hidden="1" x14ac:dyDescent="0.25">
      <c r="A7" s="125" t="s">
        <v>121</v>
      </c>
      <c r="B7" s="169" t="s">
        <v>610</v>
      </c>
      <c r="C7" s="182"/>
      <c r="D7" s="216" t="s">
        <v>122</v>
      </c>
      <c r="E7" s="234"/>
      <c r="F7" s="318" t="e">
        <f>SUM(O7:O7)</f>
        <v>#REF!</v>
      </c>
      <c r="G7" s="508" t="e">
        <f>SUM(O7:O7)</f>
        <v>#REF!</v>
      </c>
      <c r="H7" s="508" t="e">
        <f>SUM(O7:O7)</f>
        <v>#REF!</v>
      </c>
      <c r="I7" s="571" t="e">
        <f>SUM(O7:O7)</f>
        <v>#REF!</v>
      </c>
      <c r="J7" s="423" t="e">
        <f>SUM(O7:O7)</f>
        <v>#REF!</v>
      </c>
      <c r="K7" s="423" t="e">
        <f>SUM(#REF!)</f>
        <v>#REF!</v>
      </c>
      <c r="L7" s="423">
        <f>SUM(P7:P7)</f>
        <v>0</v>
      </c>
      <c r="M7" s="460" t="e">
        <f>SUM(#REF!)</f>
        <v>#REF!</v>
      </c>
      <c r="N7" s="170"/>
      <c r="O7" s="171" t="e">
        <f t="shared" si="8"/>
        <v>#REF!</v>
      </c>
      <c r="P7" s="168"/>
    </row>
    <row r="8" spans="1:17" s="189" customFormat="1" x14ac:dyDescent="0.25">
      <c r="A8" s="125" t="s">
        <v>123</v>
      </c>
      <c r="B8" s="169" t="s">
        <v>611</v>
      </c>
      <c r="C8" s="182"/>
      <c r="D8" s="216" t="s">
        <v>124</v>
      </c>
      <c r="E8" s="234"/>
      <c r="F8" s="318">
        <v>60148</v>
      </c>
      <c r="G8" s="508">
        <v>60148</v>
      </c>
      <c r="H8" s="508">
        <v>60148</v>
      </c>
      <c r="I8" s="571">
        <v>60148</v>
      </c>
      <c r="J8" s="423">
        <v>60148</v>
      </c>
      <c r="K8" s="423">
        <v>60148</v>
      </c>
      <c r="L8" s="423">
        <v>60148</v>
      </c>
      <c r="M8" s="460">
        <v>0</v>
      </c>
      <c r="N8" s="170"/>
      <c r="O8" s="171">
        <f t="shared" si="8"/>
        <v>0</v>
      </c>
      <c r="P8" s="168"/>
      <c r="Q8" s="190"/>
    </row>
    <row r="9" spans="1:17" s="189" customFormat="1" hidden="1" x14ac:dyDescent="0.25">
      <c r="A9" s="125" t="s">
        <v>125</v>
      </c>
      <c r="B9" s="169" t="s">
        <v>612</v>
      </c>
      <c r="C9" s="182"/>
      <c r="D9" s="216" t="s">
        <v>126</v>
      </c>
      <c r="E9" s="234"/>
      <c r="F9" s="318" t="e">
        <f t="shared" ref="F9:F19" si="9">SUM(O9:O9)</f>
        <v>#REF!</v>
      </c>
      <c r="G9" s="508" t="e">
        <f t="shared" ref="G9:G19" si="10">SUM(O9:O9)</f>
        <v>#REF!</v>
      </c>
      <c r="H9" s="508" t="e">
        <f t="shared" ref="H9:H19" si="11">SUM(O9:O9)</f>
        <v>#REF!</v>
      </c>
      <c r="I9" s="571" t="e">
        <f t="shared" ref="I9:I19" si="12">SUM(O9:O9)</f>
        <v>#REF!</v>
      </c>
      <c r="J9" s="423" t="e">
        <f t="shared" ref="J9:J19" si="13">SUM(O9:O9)</f>
        <v>#REF!</v>
      </c>
      <c r="K9" s="423" t="e">
        <f>SUM(#REF!)</f>
        <v>#REF!</v>
      </c>
      <c r="L9" s="423">
        <f t="shared" ref="L9:L19" si="14">SUM(P9:P9)</f>
        <v>0</v>
      </c>
      <c r="M9" s="460" t="e">
        <f>SUM(#REF!)</f>
        <v>#REF!</v>
      </c>
      <c r="N9" s="170"/>
      <c r="O9" s="171" t="e">
        <f t="shared" si="8"/>
        <v>#REF!</v>
      </c>
      <c r="P9" s="168"/>
      <c r="Q9" s="190"/>
    </row>
    <row r="10" spans="1:17" s="189" customFormat="1" hidden="1" x14ac:dyDescent="0.25">
      <c r="A10" s="125" t="s">
        <v>127</v>
      </c>
      <c r="B10" s="169" t="s">
        <v>613</v>
      </c>
      <c r="C10" s="182"/>
      <c r="D10" s="216" t="s">
        <v>351</v>
      </c>
      <c r="E10" s="234"/>
      <c r="F10" s="318" t="e">
        <f t="shared" si="9"/>
        <v>#REF!</v>
      </c>
      <c r="G10" s="508" t="e">
        <f t="shared" si="10"/>
        <v>#REF!</v>
      </c>
      <c r="H10" s="508" t="e">
        <f t="shared" si="11"/>
        <v>#REF!</v>
      </c>
      <c r="I10" s="571" t="e">
        <f t="shared" si="12"/>
        <v>#REF!</v>
      </c>
      <c r="J10" s="423" t="e">
        <f t="shared" si="13"/>
        <v>#REF!</v>
      </c>
      <c r="K10" s="423" t="e">
        <f>SUM(#REF!)</f>
        <v>#REF!</v>
      </c>
      <c r="L10" s="423">
        <f t="shared" si="14"/>
        <v>0</v>
      </c>
      <c r="M10" s="460" t="e">
        <f>SUM(#REF!)</f>
        <v>#REF!</v>
      </c>
      <c r="N10" s="170"/>
      <c r="O10" s="171" t="e">
        <f t="shared" si="8"/>
        <v>#REF!</v>
      </c>
      <c r="P10" s="168"/>
      <c r="Q10" s="190"/>
    </row>
    <row r="11" spans="1:17" s="189" customFormat="1" hidden="1" x14ac:dyDescent="0.25">
      <c r="A11" s="125" t="s">
        <v>128</v>
      </c>
      <c r="B11" s="169" t="s">
        <v>614</v>
      </c>
      <c r="C11" s="182"/>
      <c r="D11" s="216" t="s">
        <v>129</v>
      </c>
      <c r="E11" s="234"/>
      <c r="F11" s="318" t="e">
        <f t="shared" si="9"/>
        <v>#REF!</v>
      </c>
      <c r="G11" s="508" t="e">
        <f t="shared" si="10"/>
        <v>#REF!</v>
      </c>
      <c r="H11" s="508" t="e">
        <f t="shared" si="11"/>
        <v>#REF!</v>
      </c>
      <c r="I11" s="571" t="e">
        <f t="shared" si="12"/>
        <v>#REF!</v>
      </c>
      <c r="J11" s="423" t="e">
        <f t="shared" si="13"/>
        <v>#REF!</v>
      </c>
      <c r="K11" s="423" t="e">
        <f>SUM(#REF!)</f>
        <v>#REF!</v>
      </c>
      <c r="L11" s="423">
        <f t="shared" si="14"/>
        <v>0</v>
      </c>
      <c r="M11" s="460" t="e">
        <f>SUM(#REF!)</f>
        <v>#REF!</v>
      </c>
      <c r="N11" s="170"/>
      <c r="O11" s="171" t="e">
        <f t="shared" si="8"/>
        <v>#REF!</v>
      </c>
      <c r="P11" s="168"/>
      <c r="Q11" s="190"/>
    </row>
    <row r="12" spans="1:17" s="189" customFormat="1" hidden="1" x14ac:dyDescent="0.25">
      <c r="A12" s="125" t="s">
        <v>130</v>
      </c>
      <c r="B12" s="169" t="s">
        <v>615</v>
      </c>
      <c r="C12" s="182"/>
      <c r="D12" s="216" t="s">
        <v>131</v>
      </c>
      <c r="E12" s="234"/>
      <c r="F12" s="318" t="e">
        <f t="shared" si="9"/>
        <v>#REF!</v>
      </c>
      <c r="G12" s="508" t="e">
        <f t="shared" si="10"/>
        <v>#REF!</v>
      </c>
      <c r="H12" s="508" t="e">
        <f t="shared" si="11"/>
        <v>#REF!</v>
      </c>
      <c r="I12" s="571" t="e">
        <f t="shared" si="12"/>
        <v>#REF!</v>
      </c>
      <c r="J12" s="423" t="e">
        <f t="shared" si="13"/>
        <v>#REF!</v>
      </c>
      <c r="K12" s="423" t="e">
        <f>SUM(#REF!)</f>
        <v>#REF!</v>
      </c>
      <c r="L12" s="423">
        <f t="shared" si="14"/>
        <v>0</v>
      </c>
      <c r="M12" s="460" t="e">
        <f>SUM(#REF!)</f>
        <v>#REF!</v>
      </c>
      <c r="N12" s="170"/>
      <c r="O12" s="171" t="e">
        <f t="shared" si="8"/>
        <v>#REF!</v>
      </c>
      <c r="P12" s="168"/>
      <c r="Q12" s="190"/>
    </row>
    <row r="13" spans="1:17" s="189" customFormat="1" hidden="1" x14ac:dyDescent="0.25">
      <c r="A13" s="125" t="s">
        <v>132</v>
      </c>
      <c r="B13" s="169" t="s">
        <v>616</v>
      </c>
      <c r="C13" s="182"/>
      <c r="D13" s="216" t="s">
        <v>133</v>
      </c>
      <c r="E13" s="234"/>
      <c r="F13" s="318" t="e">
        <f t="shared" si="9"/>
        <v>#REF!</v>
      </c>
      <c r="G13" s="508" t="e">
        <f t="shared" si="10"/>
        <v>#REF!</v>
      </c>
      <c r="H13" s="508" t="e">
        <f t="shared" si="11"/>
        <v>#REF!</v>
      </c>
      <c r="I13" s="571" t="e">
        <f t="shared" si="12"/>
        <v>#REF!</v>
      </c>
      <c r="J13" s="423" t="e">
        <f t="shared" si="13"/>
        <v>#REF!</v>
      </c>
      <c r="K13" s="423" t="e">
        <f>SUM(#REF!)</f>
        <v>#REF!</v>
      </c>
      <c r="L13" s="423">
        <f t="shared" si="14"/>
        <v>0</v>
      </c>
      <c r="M13" s="460" t="e">
        <f>SUM(#REF!)</f>
        <v>#REF!</v>
      </c>
      <c r="N13" s="170"/>
      <c r="O13" s="171" t="e">
        <f t="shared" si="8"/>
        <v>#REF!</v>
      </c>
      <c r="P13" s="168"/>
      <c r="Q13" s="190"/>
    </row>
    <row r="14" spans="1:17" s="189" customFormat="1" hidden="1" x14ac:dyDescent="0.25">
      <c r="A14" s="125" t="s">
        <v>134</v>
      </c>
      <c r="B14" s="169" t="s">
        <v>617</v>
      </c>
      <c r="C14" s="182"/>
      <c r="D14" s="216" t="s">
        <v>135</v>
      </c>
      <c r="E14" s="234"/>
      <c r="F14" s="318" t="e">
        <f t="shared" si="9"/>
        <v>#REF!</v>
      </c>
      <c r="G14" s="508" t="e">
        <f t="shared" si="10"/>
        <v>#REF!</v>
      </c>
      <c r="H14" s="508" t="e">
        <f t="shared" si="11"/>
        <v>#REF!</v>
      </c>
      <c r="I14" s="571" t="e">
        <f t="shared" si="12"/>
        <v>#REF!</v>
      </c>
      <c r="J14" s="423" t="e">
        <f t="shared" si="13"/>
        <v>#REF!</v>
      </c>
      <c r="K14" s="423" t="e">
        <f>SUM(#REF!)</f>
        <v>#REF!</v>
      </c>
      <c r="L14" s="423">
        <f t="shared" si="14"/>
        <v>0</v>
      </c>
      <c r="M14" s="460" t="e">
        <f>SUM(#REF!)</f>
        <v>#REF!</v>
      </c>
      <c r="N14" s="170"/>
      <c r="O14" s="171" t="e">
        <f t="shared" si="8"/>
        <v>#REF!</v>
      </c>
      <c r="P14" s="168"/>
      <c r="Q14" s="190"/>
    </row>
    <row r="15" spans="1:17" s="189" customFormat="1" hidden="1" x14ac:dyDescent="0.25">
      <c r="A15" s="125" t="s">
        <v>136</v>
      </c>
      <c r="B15" s="169" t="s">
        <v>618</v>
      </c>
      <c r="C15" s="182"/>
      <c r="D15" s="216" t="s">
        <v>137</v>
      </c>
      <c r="E15" s="234"/>
      <c r="F15" s="318" t="e">
        <f t="shared" si="9"/>
        <v>#REF!</v>
      </c>
      <c r="G15" s="508" t="e">
        <f t="shared" si="10"/>
        <v>#REF!</v>
      </c>
      <c r="H15" s="508" t="e">
        <f t="shared" si="11"/>
        <v>#REF!</v>
      </c>
      <c r="I15" s="571" t="e">
        <f t="shared" si="12"/>
        <v>#REF!</v>
      </c>
      <c r="J15" s="423" t="e">
        <f t="shared" si="13"/>
        <v>#REF!</v>
      </c>
      <c r="K15" s="423" t="e">
        <f>SUM(#REF!)</f>
        <v>#REF!</v>
      </c>
      <c r="L15" s="423">
        <f t="shared" si="14"/>
        <v>0</v>
      </c>
      <c r="M15" s="460" t="e">
        <f>SUM(#REF!)</f>
        <v>#REF!</v>
      </c>
      <c r="N15" s="170"/>
      <c r="O15" s="171" t="e">
        <f t="shared" si="8"/>
        <v>#REF!</v>
      </c>
      <c r="P15" s="168"/>
      <c r="Q15" s="190"/>
    </row>
    <row r="16" spans="1:17" s="189" customFormat="1" hidden="1" x14ac:dyDescent="0.25">
      <c r="A16" s="125" t="s">
        <v>138</v>
      </c>
      <c r="B16" s="169" t="s">
        <v>619</v>
      </c>
      <c r="C16" s="182"/>
      <c r="D16" s="216" t="s">
        <v>139</v>
      </c>
      <c r="E16" s="234"/>
      <c r="F16" s="318" t="e">
        <f t="shared" si="9"/>
        <v>#REF!</v>
      </c>
      <c r="G16" s="508" t="e">
        <f t="shared" si="10"/>
        <v>#REF!</v>
      </c>
      <c r="H16" s="508" t="e">
        <f t="shared" si="11"/>
        <v>#REF!</v>
      </c>
      <c r="I16" s="571" t="e">
        <f t="shared" si="12"/>
        <v>#REF!</v>
      </c>
      <c r="J16" s="423" t="e">
        <f t="shared" si="13"/>
        <v>#REF!</v>
      </c>
      <c r="K16" s="423" t="e">
        <f>SUM(#REF!)</f>
        <v>#REF!</v>
      </c>
      <c r="L16" s="423">
        <f t="shared" si="14"/>
        <v>0</v>
      </c>
      <c r="M16" s="460" t="e">
        <f>SUM(#REF!)</f>
        <v>#REF!</v>
      </c>
      <c r="N16" s="170"/>
      <c r="O16" s="171" t="e">
        <f t="shared" si="8"/>
        <v>#REF!</v>
      </c>
      <c r="P16" s="168"/>
      <c r="Q16" s="190"/>
    </row>
    <row r="17" spans="1:17" s="189" customFormat="1" hidden="1" x14ac:dyDescent="0.25">
      <c r="A17" s="125" t="s">
        <v>140</v>
      </c>
      <c r="B17" s="169" t="s">
        <v>620</v>
      </c>
      <c r="C17" s="182"/>
      <c r="D17" s="216" t="s">
        <v>141</v>
      </c>
      <c r="E17" s="234"/>
      <c r="F17" s="318" t="e">
        <f t="shared" si="9"/>
        <v>#REF!</v>
      </c>
      <c r="G17" s="508" t="e">
        <f t="shared" si="10"/>
        <v>#REF!</v>
      </c>
      <c r="H17" s="508" t="e">
        <f t="shared" si="11"/>
        <v>#REF!</v>
      </c>
      <c r="I17" s="571" t="e">
        <f t="shared" si="12"/>
        <v>#REF!</v>
      </c>
      <c r="J17" s="423" t="e">
        <f t="shared" si="13"/>
        <v>#REF!</v>
      </c>
      <c r="K17" s="423" t="e">
        <f>SUM(#REF!)</f>
        <v>#REF!</v>
      </c>
      <c r="L17" s="423">
        <f t="shared" si="14"/>
        <v>0</v>
      </c>
      <c r="M17" s="460" t="e">
        <f>SUM(#REF!)</f>
        <v>#REF!</v>
      </c>
      <c r="N17" s="170"/>
      <c r="O17" s="171" t="e">
        <f t="shared" si="8"/>
        <v>#REF!</v>
      </c>
      <c r="P17" s="168"/>
      <c r="Q17" s="190"/>
    </row>
    <row r="18" spans="1:17" s="189" customFormat="1" hidden="1" x14ac:dyDescent="0.25">
      <c r="A18" s="125" t="s">
        <v>142</v>
      </c>
      <c r="B18" s="169" t="s">
        <v>621</v>
      </c>
      <c r="C18" s="182"/>
      <c r="D18" s="216" t="s">
        <v>143</v>
      </c>
      <c r="E18" s="234"/>
      <c r="F18" s="318" t="e">
        <f t="shared" si="9"/>
        <v>#REF!</v>
      </c>
      <c r="G18" s="508" t="e">
        <f t="shared" si="10"/>
        <v>#REF!</v>
      </c>
      <c r="H18" s="508" t="e">
        <f t="shared" si="11"/>
        <v>#REF!</v>
      </c>
      <c r="I18" s="571" t="e">
        <f t="shared" si="12"/>
        <v>#REF!</v>
      </c>
      <c r="J18" s="423" t="e">
        <f t="shared" si="13"/>
        <v>#REF!</v>
      </c>
      <c r="K18" s="423" t="e">
        <f>SUM(#REF!)</f>
        <v>#REF!</v>
      </c>
      <c r="L18" s="423">
        <f t="shared" si="14"/>
        <v>0</v>
      </c>
      <c r="M18" s="460" t="e">
        <f>SUM(#REF!)</f>
        <v>#REF!</v>
      </c>
      <c r="N18" s="170"/>
      <c r="O18" s="171" t="e">
        <f t="shared" si="8"/>
        <v>#REF!</v>
      </c>
      <c r="P18" s="168"/>
      <c r="Q18" s="190"/>
    </row>
    <row r="19" spans="1:17" s="189" customFormat="1" hidden="1" x14ac:dyDescent="0.25">
      <c r="A19" s="125" t="s">
        <v>144</v>
      </c>
      <c r="B19" s="169" t="s">
        <v>622</v>
      </c>
      <c r="C19" s="182"/>
      <c r="D19" s="216" t="s">
        <v>145</v>
      </c>
      <c r="E19" s="234"/>
      <c r="F19" s="318" t="e">
        <f t="shared" si="9"/>
        <v>#REF!</v>
      </c>
      <c r="G19" s="508" t="e">
        <f t="shared" si="10"/>
        <v>#REF!</v>
      </c>
      <c r="H19" s="508" t="e">
        <f t="shared" si="11"/>
        <v>#REF!</v>
      </c>
      <c r="I19" s="571" t="e">
        <f t="shared" si="12"/>
        <v>#REF!</v>
      </c>
      <c r="J19" s="423" t="e">
        <f t="shared" si="13"/>
        <v>#REF!</v>
      </c>
      <c r="K19" s="423" t="e">
        <f>SUM(#REF!)</f>
        <v>#REF!</v>
      </c>
      <c r="L19" s="423">
        <f t="shared" si="14"/>
        <v>0</v>
      </c>
      <c r="M19" s="460" t="e">
        <f>SUM(#REF!)</f>
        <v>#REF!</v>
      </c>
      <c r="N19" s="170"/>
      <c r="O19" s="171" t="e">
        <f t="shared" si="8"/>
        <v>#REF!</v>
      </c>
      <c r="P19" s="168"/>
      <c r="Q19" s="190"/>
    </row>
    <row r="20" spans="1:17" x14ac:dyDescent="0.25">
      <c r="B20" s="90" t="s">
        <v>623</v>
      </c>
      <c r="C20" s="716" t="s">
        <v>146</v>
      </c>
      <c r="D20" s="717"/>
      <c r="E20" s="717"/>
      <c r="F20" s="319" t="e">
        <f t="shared" ref="F20:K20" si="15">F21+F22+F23</f>
        <v>#REF!</v>
      </c>
      <c r="G20" s="509" t="e">
        <f t="shared" si="15"/>
        <v>#REF!</v>
      </c>
      <c r="H20" s="509" t="e">
        <f t="shared" si="15"/>
        <v>#REF!</v>
      </c>
      <c r="I20" s="572" t="e">
        <f t="shared" si="15"/>
        <v>#REF!</v>
      </c>
      <c r="J20" s="424" t="e">
        <f t="shared" ref="J20" si="16">J21+J22+J23</f>
        <v>#REF!</v>
      </c>
      <c r="K20" s="424" t="e">
        <f t="shared" si="15"/>
        <v>#REF!</v>
      </c>
      <c r="L20" s="424">
        <f t="shared" ref="L20" si="17">L21+L22+L23</f>
        <v>2600400</v>
      </c>
      <c r="M20" s="461">
        <f>M22</f>
        <v>2745350</v>
      </c>
      <c r="N20" s="142">
        <f t="shared" ref="N20" si="18">N21+N22+N23</f>
        <v>0</v>
      </c>
      <c r="O20" s="158">
        <f t="shared" si="8"/>
        <v>2745350</v>
      </c>
      <c r="P20" s="168"/>
      <c r="Q20" s="190"/>
    </row>
    <row r="21" spans="1:17" s="41" customFormat="1" hidden="1" x14ac:dyDescent="0.25">
      <c r="A21" s="125" t="s">
        <v>147</v>
      </c>
      <c r="B21" s="52" t="s">
        <v>624</v>
      </c>
      <c r="C21" s="718" t="s">
        <v>148</v>
      </c>
      <c r="D21" s="719"/>
      <c r="E21" s="719"/>
      <c r="F21" s="320" t="e">
        <f>SUM(O21:O21)</f>
        <v>#REF!</v>
      </c>
      <c r="G21" s="510" t="e">
        <f>SUM(O21:O21)</f>
        <v>#REF!</v>
      </c>
      <c r="H21" s="510" t="e">
        <f>SUM(O21:O21)</f>
        <v>#REF!</v>
      </c>
      <c r="I21" s="573" t="e">
        <f>SUM(O21:O21)</f>
        <v>#REF!</v>
      </c>
      <c r="J21" s="425" t="e">
        <f>SUM(O21:O21)</f>
        <v>#REF!</v>
      </c>
      <c r="K21" s="425" t="e">
        <f>SUM(#REF!)</f>
        <v>#REF!</v>
      </c>
      <c r="L21" s="425">
        <f>SUM(P21:P21)</f>
        <v>0</v>
      </c>
      <c r="M21" s="462" t="e">
        <f>SUM(#REF!)</f>
        <v>#REF!</v>
      </c>
      <c r="N21" s="148"/>
      <c r="O21" s="160" t="e">
        <f t="shared" si="8"/>
        <v>#REF!</v>
      </c>
      <c r="P21" s="168"/>
      <c r="Q21" s="190"/>
    </row>
    <row r="22" spans="1:17" s="41" customFormat="1" ht="25.5" customHeight="1" thickBot="1" x14ac:dyDescent="0.3">
      <c r="A22" s="125" t="s">
        <v>149</v>
      </c>
      <c r="B22" s="52" t="s">
        <v>625</v>
      </c>
      <c r="C22" s="720" t="s">
        <v>861</v>
      </c>
      <c r="D22" s="721"/>
      <c r="E22" s="721"/>
      <c r="F22" s="320">
        <v>2600400</v>
      </c>
      <c r="G22" s="510">
        <v>2600400</v>
      </c>
      <c r="H22" s="510">
        <v>2600400</v>
      </c>
      <c r="I22" s="573">
        <v>2600400</v>
      </c>
      <c r="J22" s="425">
        <v>2600400</v>
      </c>
      <c r="K22" s="425">
        <v>2600400</v>
      </c>
      <c r="L22" s="425">
        <v>2600400</v>
      </c>
      <c r="M22" s="462">
        <v>2745350</v>
      </c>
      <c r="N22" s="148"/>
      <c r="O22" s="160">
        <f t="shared" si="8"/>
        <v>2745350</v>
      </c>
      <c r="P22" s="168"/>
      <c r="Q22" s="190"/>
    </row>
    <row r="23" spans="1:17" s="41" customFormat="1" ht="15.75" hidden="1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321" t="e">
        <f>SUM(O23:O23)</f>
        <v>#REF!</v>
      </c>
      <c r="G23" s="511" t="e">
        <f>SUM(O23:O23)</f>
        <v>#REF!</v>
      </c>
      <c r="H23" s="511" t="e">
        <f>SUM(O23:O23)</f>
        <v>#REF!</v>
      </c>
      <c r="I23" s="574" t="e">
        <f>SUM(O23:O23)</f>
        <v>#REF!</v>
      </c>
      <c r="J23" s="426" t="e">
        <f>SUM(O23:O23)</f>
        <v>#REF!</v>
      </c>
      <c r="K23" s="426" t="e">
        <f>SUM(#REF!)</f>
        <v>#REF!</v>
      </c>
      <c r="L23" s="426">
        <f>SUM(P23:P23)</f>
        <v>0</v>
      </c>
      <c r="M23" s="463" t="e">
        <f>SUM(#REF!)</f>
        <v>#REF!</v>
      </c>
      <c r="N23" s="177"/>
      <c r="O23" s="160" t="e">
        <f t="shared" si="8"/>
        <v>#REF!</v>
      </c>
      <c r="P23" s="168"/>
      <c r="Q23" s="190"/>
    </row>
    <row r="24" spans="1:17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322" t="e">
        <f t="shared" ref="F24:K24" si="19">F25+F26+F27+F28+F29+F30+F31</f>
        <v>#REF!</v>
      </c>
      <c r="G24" s="512" t="e">
        <f t="shared" si="19"/>
        <v>#REF!</v>
      </c>
      <c r="H24" s="512" t="e">
        <f t="shared" si="19"/>
        <v>#REF!</v>
      </c>
      <c r="I24" s="575" t="e">
        <f t="shared" si="19"/>
        <v>#REF!</v>
      </c>
      <c r="J24" s="427" t="e">
        <f t="shared" ref="J24" si="20">J25+J26+J27+J28+J29+J30+J31</f>
        <v>#REF!</v>
      </c>
      <c r="K24" s="427" t="e">
        <f t="shared" si="19"/>
        <v>#REF!</v>
      </c>
      <c r="L24" s="427">
        <f t="shared" ref="L24" si="21">L25+L26+L27+L28+L29+L30+L31</f>
        <v>540876</v>
      </c>
      <c r="M24" s="464">
        <f>M25</f>
        <v>486686</v>
      </c>
      <c r="N24" s="144">
        <f t="shared" ref="N24" si="22">N25+N26+N27+N28+N29+N30+N31</f>
        <v>0</v>
      </c>
      <c r="O24" s="156">
        <f t="shared" si="8"/>
        <v>486686</v>
      </c>
      <c r="P24" s="168"/>
      <c r="Q24" s="190"/>
    </row>
    <row r="25" spans="1:17" ht="15.75" thickBot="1" x14ac:dyDescent="0.3">
      <c r="B25" s="60"/>
      <c r="C25" s="788" t="s">
        <v>154</v>
      </c>
      <c r="D25" s="789"/>
      <c r="E25" s="789"/>
      <c r="F25" s="323">
        <v>593313</v>
      </c>
      <c r="G25" s="513">
        <v>540876</v>
      </c>
      <c r="H25" s="513">
        <v>540876</v>
      </c>
      <c r="I25" s="576">
        <v>540876</v>
      </c>
      <c r="J25" s="428">
        <v>540876</v>
      </c>
      <c r="K25" s="428">
        <v>540876</v>
      </c>
      <c r="L25" s="428">
        <v>540876</v>
      </c>
      <c r="M25" s="465">
        <v>486686</v>
      </c>
      <c r="N25" s="145"/>
      <c r="O25" s="159">
        <f t="shared" si="8"/>
        <v>486686</v>
      </c>
      <c r="P25" s="168"/>
      <c r="Q25" s="190"/>
    </row>
    <row r="26" spans="1:17" ht="15.75" hidden="1" thickBot="1" x14ac:dyDescent="0.3">
      <c r="B26" s="61"/>
      <c r="C26" s="784" t="s">
        <v>155</v>
      </c>
      <c r="D26" s="785"/>
      <c r="E26" s="785"/>
      <c r="F26" s="324" t="e">
        <f t="shared" ref="F26:F31" si="23">SUM(O26:O26)</f>
        <v>#REF!</v>
      </c>
      <c r="G26" s="514" t="e">
        <f t="shared" ref="G26:G31" si="24">SUM(O26:O26)</f>
        <v>#REF!</v>
      </c>
      <c r="H26" s="514" t="e">
        <f t="shared" ref="H26:H31" si="25">SUM(O26:O26)</f>
        <v>#REF!</v>
      </c>
      <c r="I26" s="577" t="e">
        <f t="shared" ref="I26:I31" si="26">SUM(O26:O26)</f>
        <v>#REF!</v>
      </c>
      <c r="J26" s="429" t="e">
        <f t="shared" ref="J26:J31" si="27">SUM(O26:O26)</f>
        <v>#REF!</v>
      </c>
      <c r="K26" s="429" t="e">
        <f>SUM(#REF!)</f>
        <v>#REF!</v>
      </c>
      <c r="L26" s="429">
        <f t="shared" ref="L26:L31" si="28">SUM(P26:P26)</f>
        <v>0</v>
      </c>
      <c r="M26" s="466" t="e">
        <f>SUM(#REF!)</f>
        <v>#REF!</v>
      </c>
      <c r="N26" s="146"/>
      <c r="O26" s="159" t="e">
        <f t="shared" si="8"/>
        <v>#REF!</v>
      </c>
      <c r="P26" s="168"/>
      <c r="Q26" s="190"/>
    </row>
    <row r="27" spans="1:17" ht="15.75" hidden="1" thickBot="1" x14ac:dyDescent="0.3">
      <c r="B27" s="61"/>
      <c r="C27" s="784" t="s">
        <v>156</v>
      </c>
      <c r="D27" s="785"/>
      <c r="E27" s="785"/>
      <c r="F27" s="324" t="e">
        <f t="shared" si="23"/>
        <v>#REF!</v>
      </c>
      <c r="G27" s="514" t="e">
        <f t="shared" si="24"/>
        <v>#REF!</v>
      </c>
      <c r="H27" s="514" t="e">
        <f t="shared" si="25"/>
        <v>#REF!</v>
      </c>
      <c r="I27" s="577" t="e">
        <f t="shared" si="26"/>
        <v>#REF!</v>
      </c>
      <c r="J27" s="429" t="e">
        <f t="shared" si="27"/>
        <v>#REF!</v>
      </c>
      <c r="K27" s="429" t="e">
        <f>SUM(#REF!)</f>
        <v>#REF!</v>
      </c>
      <c r="L27" s="429">
        <f t="shared" si="28"/>
        <v>0</v>
      </c>
      <c r="M27" s="466" t="e">
        <f>SUM(#REF!)</f>
        <v>#REF!</v>
      </c>
      <c r="N27" s="146"/>
      <c r="O27" s="159" t="e">
        <f t="shared" si="8"/>
        <v>#REF!</v>
      </c>
      <c r="P27" s="168"/>
      <c r="Q27" s="190"/>
    </row>
    <row r="28" spans="1:17" ht="15.75" hidden="1" thickBot="1" x14ac:dyDescent="0.3">
      <c r="B28" s="61"/>
      <c r="C28" s="784" t="s">
        <v>157</v>
      </c>
      <c r="D28" s="785"/>
      <c r="E28" s="785"/>
      <c r="F28" s="324" t="e">
        <f t="shared" si="23"/>
        <v>#REF!</v>
      </c>
      <c r="G28" s="514" t="e">
        <f t="shared" si="24"/>
        <v>#REF!</v>
      </c>
      <c r="H28" s="514" t="e">
        <f t="shared" si="25"/>
        <v>#REF!</v>
      </c>
      <c r="I28" s="577" t="e">
        <f t="shared" si="26"/>
        <v>#REF!</v>
      </c>
      <c r="J28" s="429" t="e">
        <f t="shared" si="27"/>
        <v>#REF!</v>
      </c>
      <c r="K28" s="429" t="e">
        <f>SUM(#REF!)</f>
        <v>#REF!</v>
      </c>
      <c r="L28" s="429">
        <f t="shared" si="28"/>
        <v>0</v>
      </c>
      <c r="M28" s="466" t="e">
        <f>SUM(#REF!)</f>
        <v>#REF!</v>
      </c>
      <c r="N28" s="146"/>
      <c r="O28" s="159" t="e">
        <f t="shared" si="8"/>
        <v>#REF!</v>
      </c>
      <c r="P28" s="168"/>
      <c r="Q28" s="190"/>
    </row>
    <row r="29" spans="1:17" ht="15.75" hidden="1" thickBot="1" x14ac:dyDescent="0.3">
      <c r="B29" s="61"/>
      <c r="C29" s="784" t="s">
        <v>158</v>
      </c>
      <c r="D29" s="785"/>
      <c r="E29" s="785"/>
      <c r="F29" s="324" t="e">
        <f t="shared" si="23"/>
        <v>#REF!</v>
      </c>
      <c r="G29" s="514" t="e">
        <f t="shared" si="24"/>
        <v>#REF!</v>
      </c>
      <c r="H29" s="514" t="e">
        <f t="shared" si="25"/>
        <v>#REF!</v>
      </c>
      <c r="I29" s="577" t="e">
        <f t="shared" si="26"/>
        <v>#REF!</v>
      </c>
      <c r="J29" s="429" t="e">
        <f t="shared" si="27"/>
        <v>#REF!</v>
      </c>
      <c r="K29" s="429" t="e">
        <f>SUM(#REF!)</f>
        <v>#REF!</v>
      </c>
      <c r="L29" s="429">
        <f t="shared" si="28"/>
        <v>0</v>
      </c>
      <c r="M29" s="466" t="e">
        <f>SUM(#REF!)</f>
        <v>#REF!</v>
      </c>
      <c r="N29" s="146"/>
      <c r="O29" s="159" t="e">
        <f t="shared" si="8"/>
        <v>#REF!</v>
      </c>
      <c r="P29" s="168"/>
      <c r="Q29" s="190"/>
    </row>
    <row r="30" spans="1:17" ht="15.75" hidden="1" thickBot="1" x14ac:dyDescent="0.3">
      <c r="B30" s="61"/>
      <c r="C30" s="784" t="s">
        <v>159</v>
      </c>
      <c r="D30" s="785"/>
      <c r="E30" s="785"/>
      <c r="F30" s="324" t="e">
        <f t="shared" si="23"/>
        <v>#REF!</v>
      </c>
      <c r="G30" s="514" t="e">
        <f t="shared" si="24"/>
        <v>#REF!</v>
      </c>
      <c r="H30" s="514" t="e">
        <f t="shared" si="25"/>
        <v>#REF!</v>
      </c>
      <c r="I30" s="577" t="e">
        <f t="shared" si="26"/>
        <v>#REF!</v>
      </c>
      <c r="J30" s="429" t="e">
        <f t="shared" si="27"/>
        <v>#REF!</v>
      </c>
      <c r="K30" s="429" t="e">
        <f>SUM(#REF!)</f>
        <v>#REF!</v>
      </c>
      <c r="L30" s="429">
        <f t="shared" si="28"/>
        <v>0</v>
      </c>
      <c r="M30" s="466" t="e">
        <f>SUM(#REF!)</f>
        <v>#REF!</v>
      </c>
      <c r="N30" s="146"/>
      <c r="O30" s="159" t="e">
        <f t="shared" si="8"/>
        <v>#REF!</v>
      </c>
      <c r="P30" s="168"/>
      <c r="Q30" s="190"/>
    </row>
    <row r="31" spans="1:17" ht="15.75" hidden="1" thickBot="1" x14ac:dyDescent="0.3">
      <c r="B31" s="62"/>
      <c r="C31" s="786" t="s">
        <v>160</v>
      </c>
      <c r="D31" s="787"/>
      <c r="E31" s="787"/>
      <c r="F31" s="325" t="e">
        <f t="shared" si="23"/>
        <v>#REF!</v>
      </c>
      <c r="G31" s="515" t="e">
        <f t="shared" si="24"/>
        <v>#REF!</v>
      </c>
      <c r="H31" s="515" t="e">
        <f t="shared" si="25"/>
        <v>#REF!</v>
      </c>
      <c r="I31" s="578" t="e">
        <f t="shared" si="26"/>
        <v>#REF!</v>
      </c>
      <c r="J31" s="430" t="e">
        <f t="shared" si="27"/>
        <v>#REF!</v>
      </c>
      <c r="K31" s="430" t="e">
        <f>SUM(#REF!)</f>
        <v>#REF!</v>
      </c>
      <c r="L31" s="430">
        <f t="shared" si="28"/>
        <v>0</v>
      </c>
      <c r="M31" s="467" t="e">
        <f>SUM(#REF!)</f>
        <v>#REF!</v>
      </c>
      <c r="N31" s="147"/>
      <c r="O31" s="159" t="e">
        <f t="shared" si="8"/>
        <v>#REF!</v>
      </c>
      <c r="P31" s="168"/>
      <c r="Q31" s="190"/>
    </row>
    <row r="32" spans="1:17" ht="15.75" thickBot="1" x14ac:dyDescent="0.3">
      <c r="B32" s="82" t="s">
        <v>161</v>
      </c>
      <c r="C32" s="725" t="s">
        <v>162</v>
      </c>
      <c r="D32" s="726"/>
      <c r="E32" s="726"/>
      <c r="F32" s="322" t="e">
        <f t="shared" ref="F32:N32" si="29">F33+F37+F40+F54+F57</f>
        <v>#REF!</v>
      </c>
      <c r="G32" s="512" t="e">
        <f t="shared" si="29"/>
        <v>#REF!</v>
      </c>
      <c r="H32" s="512" t="e">
        <f t="shared" si="29"/>
        <v>#REF!</v>
      </c>
      <c r="I32" s="575" t="e">
        <f t="shared" ref="I32:J32" si="30">I33+I37+I40+I54+I57</f>
        <v>#REF!</v>
      </c>
      <c r="J32" s="427" t="e">
        <f t="shared" si="30"/>
        <v>#REF!</v>
      </c>
      <c r="K32" s="427" t="e">
        <f t="shared" si="29"/>
        <v>#REF!</v>
      </c>
      <c r="L32" s="427">
        <f t="shared" ref="L32" si="31">L33+L37+L40+L54+L57</f>
        <v>6145561</v>
      </c>
      <c r="M32" s="464">
        <f>M33+M37+M40+M54+M57</f>
        <v>4942704</v>
      </c>
      <c r="N32" s="144">
        <f t="shared" si="29"/>
        <v>0</v>
      </c>
      <c r="O32" s="156">
        <f t="shared" si="8"/>
        <v>4942704</v>
      </c>
      <c r="P32" s="168"/>
      <c r="Q32" s="190"/>
    </row>
    <row r="33" spans="1:17" x14ac:dyDescent="0.25">
      <c r="B33" s="122" t="s">
        <v>627</v>
      </c>
      <c r="C33" s="733" t="s">
        <v>163</v>
      </c>
      <c r="D33" s="734"/>
      <c r="E33" s="734"/>
      <c r="F33" s="317" t="e">
        <f t="shared" ref="F33:K33" si="32">F34+F35+F36</f>
        <v>#REF!</v>
      </c>
      <c r="G33" s="507" t="e">
        <f t="shared" si="32"/>
        <v>#REF!</v>
      </c>
      <c r="H33" s="507" t="e">
        <f t="shared" si="32"/>
        <v>#REF!</v>
      </c>
      <c r="I33" s="570" t="e">
        <f t="shared" si="32"/>
        <v>#REF!</v>
      </c>
      <c r="J33" s="422" t="e">
        <f t="shared" ref="J33" si="33">J34+J35+J36</f>
        <v>#REF!</v>
      </c>
      <c r="K33" s="422" t="e">
        <f t="shared" si="32"/>
        <v>#REF!</v>
      </c>
      <c r="L33" s="422">
        <f t="shared" ref="L33" si="34">L34+L35+L36</f>
        <v>150000</v>
      </c>
      <c r="M33" s="459">
        <f>M35</f>
        <v>124630</v>
      </c>
      <c r="N33" s="140">
        <f t="shared" ref="N33" si="35">N34+N35+N36</f>
        <v>0</v>
      </c>
      <c r="O33" s="157">
        <f t="shared" si="8"/>
        <v>124630</v>
      </c>
      <c r="P33" s="168"/>
      <c r="Q33" s="190"/>
    </row>
    <row r="34" spans="1:17" s="41" customFormat="1" hidden="1" x14ac:dyDescent="0.25">
      <c r="A34" s="125" t="s">
        <v>164</v>
      </c>
      <c r="B34" s="52" t="s">
        <v>628</v>
      </c>
      <c r="C34" s="718" t="s">
        <v>165</v>
      </c>
      <c r="D34" s="719"/>
      <c r="E34" s="719"/>
      <c r="F34" s="320" t="e">
        <f>SUM(O34:O34)</f>
        <v>#REF!</v>
      </c>
      <c r="G34" s="510" t="e">
        <f>SUM(O34:O34)</f>
        <v>#REF!</v>
      </c>
      <c r="H34" s="510" t="e">
        <f>SUM(O34:O34)</f>
        <v>#REF!</v>
      </c>
      <c r="I34" s="573" t="e">
        <f>SUM(O34:O34)</f>
        <v>#REF!</v>
      </c>
      <c r="J34" s="425" t="e">
        <f>SUM(O34:O34)</f>
        <v>#REF!</v>
      </c>
      <c r="K34" s="425" t="e">
        <f>SUM(#REF!)</f>
        <v>#REF!</v>
      </c>
      <c r="L34" s="425">
        <f>SUM(P34:P34)</f>
        <v>0</v>
      </c>
      <c r="M34" s="462" t="e">
        <f>SUM(#REF!)</f>
        <v>#REF!</v>
      </c>
      <c r="N34" s="148"/>
      <c r="O34" s="160" t="e">
        <f t="shared" si="8"/>
        <v>#REF!</v>
      </c>
      <c r="P34" s="168"/>
      <c r="Q34" s="190"/>
    </row>
    <row r="35" spans="1:17" s="41" customFormat="1" x14ac:dyDescent="0.25">
      <c r="A35" s="125" t="s">
        <v>166</v>
      </c>
      <c r="B35" s="52" t="s">
        <v>629</v>
      </c>
      <c r="C35" s="718" t="s">
        <v>167</v>
      </c>
      <c r="D35" s="719"/>
      <c r="E35" s="719"/>
      <c r="F35" s="320">
        <v>141600</v>
      </c>
      <c r="G35" s="510">
        <v>141600</v>
      </c>
      <c r="H35" s="510">
        <v>141600</v>
      </c>
      <c r="I35" s="573">
        <v>141600</v>
      </c>
      <c r="J35" s="425">
        <v>150000</v>
      </c>
      <c r="K35" s="425">
        <v>150000</v>
      </c>
      <c r="L35" s="425">
        <v>150000</v>
      </c>
      <c r="M35" s="462">
        <v>124630</v>
      </c>
      <c r="N35" s="148"/>
      <c r="O35" s="160">
        <f t="shared" si="8"/>
        <v>124630</v>
      </c>
      <c r="P35" s="168"/>
      <c r="Q35" s="190"/>
    </row>
    <row r="36" spans="1:17" s="41" customFormat="1" hidden="1" x14ac:dyDescent="0.25">
      <c r="A36" s="125" t="s">
        <v>168</v>
      </c>
      <c r="B36" s="52" t="s">
        <v>630</v>
      </c>
      <c r="C36" s="718" t="s">
        <v>169</v>
      </c>
      <c r="D36" s="719"/>
      <c r="E36" s="719"/>
      <c r="F36" s="320" t="e">
        <f>SUM(O36:O36)</f>
        <v>#REF!</v>
      </c>
      <c r="G36" s="510" t="e">
        <f>SUM(O36:O36)</f>
        <v>#REF!</v>
      </c>
      <c r="H36" s="510" t="e">
        <f>SUM(O36:O36)</f>
        <v>#REF!</v>
      </c>
      <c r="I36" s="573" t="e">
        <f>SUM(O36:O36)</f>
        <v>#REF!</v>
      </c>
      <c r="J36" s="425" t="e">
        <f>SUM(O36:O36)</f>
        <v>#REF!</v>
      </c>
      <c r="K36" s="425" t="e">
        <f>SUM(#REF!)</f>
        <v>#REF!</v>
      </c>
      <c r="L36" s="425">
        <f>SUM(P36:P36)</f>
        <v>0</v>
      </c>
      <c r="M36" s="462" t="e">
        <f>SUM(#REF!)</f>
        <v>#REF!</v>
      </c>
      <c r="N36" s="148"/>
      <c r="O36" s="160" t="e">
        <f t="shared" si="8"/>
        <v>#REF!</v>
      </c>
      <c r="P36" s="168"/>
      <c r="Q36" s="190"/>
    </row>
    <row r="37" spans="1:17" x14ac:dyDescent="0.25">
      <c r="B37" s="90" t="s">
        <v>631</v>
      </c>
      <c r="C37" s="716" t="s">
        <v>170</v>
      </c>
      <c r="D37" s="717"/>
      <c r="E37" s="717"/>
      <c r="F37" s="319">
        <f t="shared" ref="F37:M37" si="36">F38+F39</f>
        <v>135600</v>
      </c>
      <c r="G37" s="509">
        <f t="shared" si="36"/>
        <v>125000</v>
      </c>
      <c r="H37" s="509">
        <f t="shared" si="36"/>
        <v>125000</v>
      </c>
      <c r="I37" s="572">
        <f t="shared" si="36"/>
        <v>125000</v>
      </c>
      <c r="J37" s="424">
        <f t="shared" ref="J37" si="37">J38+J39</f>
        <v>127500</v>
      </c>
      <c r="K37" s="424">
        <f t="shared" si="36"/>
        <v>127500</v>
      </c>
      <c r="L37" s="424">
        <f t="shared" ref="L37" si="38">L38+L39</f>
        <v>127500</v>
      </c>
      <c r="M37" s="461">
        <f t="shared" si="36"/>
        <v>126300</v>
      </c>
      <c r="N37" s="142">
        <f t="shared" ref="N37" si="39">N38+N39</f>
        <v>0</v>
      </c>
      <c r="O37" s="158">
        <f t="shared" si="8"/>
        <v>126300</v>
      </c>
      <c r="P37" s="168"/>
      <c r="Q37" s="190"/>
    </row>
    <row r="38" spans="1:17" s="41" customFormat="1" x14ac:dyDescent="0.25">
      <c r="A38" s="125" t="s">
        <v>171</v>
      </c>
      <c r="B38" s="52" t="s">
        <v>632</v>
      </c>
      <c r="C38" s="718" t="s">
        <v>172</v>
      </c>
      <c r="D38" s="719"/>
      <c r="E38" s="719"/>
      <c r="F38" s="320">
        <v>114000</v>
      </c>
      <c r="G38" s="510">
        <v>86500</v>
      </c>
      <c r="H38" s="510">
        <v>86500</v>
      </c>
      <c r="I38" s="573">
        <v>86500</v>
      </c>
      <c r="J38" s="425">
        <v>86500</v>
      </c>
      <c r="K38" s="425">
        <v>86500</v>
      </c>
      <c r="L38" s="425">
        <v>86500</v>
      </c>
      <c r="M38" s="462">
        <v>91000</v>
      </c>
      <c r="N38" s="148"/>
      <c r="O38" s="160">
        <f t="shared" si="8"/>
        <v>91000</v>
      </c>
      <c r="P38" s="168"/>
      <c r="Q38" s="190"/>
    </row>
    <row r="39" spans="1:17" s="41" customFormat="1" x14ac:dyDescent="0.25">
      <c r="A39" s="125" t="s">
        <v>173</v>
      </c>
      <c r="B39" s="52" t="s">
        <v>633</v>
      </c>
      <c r="C39" s="718" t="s">
        <v>174</v>
      </c>
      <c r="D39" s="719"/>
      <c r="E39" s="719"/>
      <c r="F39" s="320">
        <v>21600</v>
      </c>
      <c r="G39" s="510">
        <v>38500</v>
      </c>
      <c r="H39" s="510">
        <v>38500</v>
      </c>
      <c r="I39" s="573">
        <v>38500</v>
      </c>
      <c r="J39" s="425">
        <v>41000</v>
      </c>
      <c r="K39" s="425">
        <v>41000</v>
      </c>
      <c r="L39" s="425">
        <v>41000</v>
      </c>
      <c r="M39" s="462">
        <v>35300</v>
      </c>
      <c r="N39" s="148"/>
      <c r="O39" s="160">
        <f t="shared" si="8"/>
        <v>35300</v>
      </c>
      <c r="P39" s="168"/>
      <c r="Q39" s="190"/>
    </row>
    <row r="40" spans="1:17" x14ac:dyDescent="0.25">
      <c r="B40" s="90" t="s">
        <v>634</v>
      </c>
      <c r="C40" s="716" t="s">
        <v>175</v>
      </c>
      <c r="D40" s="717"/>
      <c r="E40" s="717"/>
      <c r="F40" s="319" t="e">
        <f t="shared" ref="F40:N40" si="40">F41+F42+F43+F44+F45+F48+F49</f>
        <v>#REF!</v>
      </c>
      <c r="G40" s="509" t="e">
        <f t="shared" si="40"/>
        <v>#REF!</v>
      </c>
      <c r="H40" s="509" t="e">
        <f t="shared" si="40"/>
        <v>#REF!</v>
      </c>
      <c r="I40" s="572" t="e">
        <f t="shared" ref="I40:J40" si="41">I41+I42+I43+I44+I45+I48+I49</f>
        <v>#REF!</v>
      </c>
      <c r="J40" s="424" t="e">
        <f t="shared" si="41"/>
        <v>#REF!</v>
      </c>
      <c r="K40" s="424" t="e">
        <f t="shared" si="40"/>
        <v>#REF!</v>
      </c>
      <c r="L40" s="424">
        <f t="shared" ref="L40" si="42">L41+L42+L43+L44+L45+L48+L49</f>
        <v>4505430</v>
      </c>
      <c r="M40" s="461">
        <f>M41+M43+M44+M49</f>
        <v>3686368</v>
      </c>
      <c r="N40" s="142">
        <f t="shared" si="40"/>
        <v>0</v>
      </c>
      <c r="O40" s="158">
        <f t="shared" si="8"/>
        <v>3686368</v>
      </c>
      <c r="P40" s="168"/>
      <c r="Q40" s="190"/>
    </row>
    <row r="41" spans="1:17" s="41" customFormat="1" x14ac:dyDescent="0.25">
      <c r="A41" s="125" t="s">
        <v>176</v>
      </c>
      <c r="B41" s="52" t="s">
        <v>635</v>
      </c>
      <c r="C41" s="718" t="s">
        <v>177</v>
      </c>
      <c r="D41" s="719"/>
      <c r="E41" s="719"/>
      <c r="F41" s="320">
        <v>3540000</v>
      </c>
      <c r="G41" s="510">
        <v>3540000</v>
      </c>
      <c r="H41" s="510">
        <v>3540000</v>
      </c>
      <c r="I41" s="573">
        <v>3540000</v>
      </c>
      <c r="J41" s="425">
        <v>3540000</v>
      </c>
      <c r="K41" s="425">
        <v>3540000</v>
      </c>
      <c r="L41" s="425">
        <v>3540000</v>
      </c>
      <c r="M41" s="462">
        <v>3176594</v>
      </c>
      <c r="N41" s="148"/>
      <c r="O41" s="160">
        <f t="shared" ref="O41" si="43">SUM(M41:N41)</f>
        <v>3176594</v>
      </c>
      <c r="P41" s="168"/>
      <c r="Q41" s="190"/>
    </row>
    <row r="42" spans="1:17" s="41" customFormat="1" hidden="1" x14ac:dyDescent="0.25">
      <c r="A42" s="125" t="s">
        <v>178</v>
      </c>
      <c r="B42" s="52" t="s">
        <v>636</v>
      </c>
      <c r="C42" s="718" t="s">
        <v>179</v>
      </c>
      <c r="D42" s="719"/>
      <c r="E42" s="719"/>
      <c r="F42" s="320">
        <v>0</v>
      </c>
      <c r="G42" s="510">
        <v>0</v>
      </c>
      <c r="H42" s="510">
        <v>0</v>
      </c>
      <c r="I42" s="573">
        <v>0</v>
      </c>
      <c r="J42" s="425">
        <v>0</v>
      </c>
      <c r="K42" s="425">
        <v>0</v>
      </c>
      <c r="L42" s="425">
        <v>0</v>
      </c>
      <c r="M42" s="462" t="e">
        <f>SUM(#REF!)</f>
        <v>#REF!</v>
      </c>
      <c r="N42" s="148"/>
      <c r="O42" s="160" t="e">
        <f t="shared" si="8"/>
        <v>#REF!</v>
      </c>
      <c r="P42" s="168"/>
      <c r="Q42" s="190"/>
    </row>
    <row r="43" spans="1:17" s="41" customFormat="1" x14ac:dyDescent="0.25">
      <c r="A43" s="125" t="s">
        <v>180</v>
      </c>
      <c r="B43" s="52" t="s">
        <v>637</v>
      </c>
      <c r="C43" s="718" t="s">
        <v>181</v>
      </c>
      <c r="D43" s="719"/>
      <c r="E43" s="719"/>
      <c r="F43" s="320">
        <v>48031</v>
      </c>
      <c r="G43" s="510">
        <v>48031</v>
      </c>
      <c r="H43" s="510">
        <v>48031</v>
      </c>
      <c r="I43" s="573">
        <v>48031</v>
      </c>
      <c r="J43" s="425">
        <v>48031</v>
      </c>
      <c r="K43" s="425">
        <v>48031</v>
      </c>
      <c r="L43" s="425">
        <v>48031</v>
      </c>
      <c r="M43" s="462">
        <v>0</v>
      </c>
      <c r="N43" s="148"/>
      <c r="O43" s="160">
        <f t="shared" si="8"/>
        <v>0</v>
      </c>
      <c r="P43" s="168"/>
      <c r="Q43" s="190"/>
    </row>
    <row r="44" spans="1:17" s="41" customFormat="1" x14ac:dyDescent="0.25">
      <c r="A44" s="125" t="s">
        <v>182</v>
      </c>
      <c r="B44" s="52" t="s">
        <v>638</v>
      </c>
      <c r="C44" s="718" t="s">
        <v>183</v>
      </c>
      <c r="D44" s="719"/>
      <c r="E44" s="719"/>
      <c r="F44" s="320">
        <v>2061320</v>
      </c>
      <c r="G44" s="510">
        <v>422914</v>
      </c>
      <c r="H44" s="510">
        <v>422914</v>
      </c>
      <c r="I44" s="573">
        <v>422914</v>
      </c>
      <c r="J44" s="425">
        <v>362914</v>
      </c>
      <c r="K44" s="425">
        <v>362914</v>
      </c>
      <c r="L44" s="425">
        <v>362914</v>
      </c>
      <c r="M44" s="462">
        <v>81182</v>
      </c>
      <c r="N44" s="148"/>
      <c r="O44" s="160">
        <f t="shared" si="8"/>
        <v>81182</v>
      </c>
      <c r="P44" s="168"/>
      <c r="Q44" s="190"/>
    </row>
    <row r="45" spans="1:17" s="18" customFormat="1" hidden="1" x14ac:dyDescent="0.25">
      <c r="A45" s="125" t="s">
        <v>184</v>
      </c>
      <c r="B45" s="52" t="s">
        <v>639</v>
      </c>
      <c r="C45" s="718" t="s">
        <v>185</v>
      </c>
      <c r="D45" s="719"/>
      <c r="E45" s="719"/>
      <c r="F45" s="320" t="e">
        <f t="shared" ref="F45:M45" si="44">F46+F47</f>
        <v>#REF!</v>
      </c>
      <c r="G45" s="510" t="e">
        <f t="shared" si="44"/>
        <v>#REF!</v>
      </c>
      <c r="H45" s="510" t="e">
        <f t="shared" si="44"/>
        <v>#REF!</v>
      </c>
      <c r="I45" s="573" t="e">
        <f t="shared" si="44"/>
        <v>#REF!</v>
      </c>
      <c r="J45" s="425" t="e">
        <f t="shared" ref="J45" si="45">J46+J47</f>
        <v>#REF!</v>
      </c>
      <c r="K45" s="425" t="e">
        <f t="shared" si="44"/>
        <v>#REF!</v>
      </c>
      <c r="L45" s="425">
        <f t="shared" ref="L45" si="46">L46+L47</f>
        <v>0</v>
      </c>
      <c r="M45" s="462" t="e">
        <f t="shared" si="44"/>
        <v>#REF!</v>
      </c>
      <c r="N45" s="148">
        <f t="shared" ref="N45" si="47">N46+N47</f>
        <v>0</v>
      </c>
      <c r="O45" s="160" t="e">
        <f t="shared" si="8"/>
        <v>#REF!</v>
      </c>
      <c r="P45" s="168"/>
      <c r="Q45" s="190"/>
    </row>
    <row r="46" spans="1:17" hidden="1" x14ac:dyDescent="0.25">
      <c r="B46" s="54"/>
      <c r="C46" s="220"/>
      <c r="D46" s="705" t="s">
        <v>186</v>
      </c>
      <c r="E46" s="705"/>
      <c r="F46" s="326" t="e">
        <f>SUM(O46:O46)</f>
        <v>#REF!</v>
      </c>
      <c r="G46" s="516" t="e">
        <f>SUM(O46:O46)</f>
        <v>#REF!</v>
      </c>
      <c r="H46" s="516" t="e">
        <f>SUM(O46:O46)</f>
        <v>#REF!</v>
      </c>
      <c r="I46" s="579" t="e">
        <f>SUM(O46:O46)</f>
        <v>#REF!</v>
      </c>
      <c r="J46" s="431" t="e">
        <f>SUM(O46:O46)</f>
        <v>#REF!</v>
      </c>
      <c r="K46" s="431" t="e">
        <f>SUM(#REF!)</f>
        <v>#REF!</v>
      </c>
      <c r="L46" s="431">
        <f>SUM(P46:P46)</f>
        <v>0</v>
      </c>
      <c r="M46" s="468" t="e">
        <f>SUM(#REF!)</f>
        <v>#REF!</v>
      </c>
      <c r="N46" s="141"/>
      <c r="O46" s="159" t="e">
        <f t="shared" si="8"/>
        <v>#REF!</v>
      </c>
      <c r="P46" s="168"/>
      <c r="Q46" s="190"/>
    </row>
    <row r="47" spans="1:17" hidden="1" x14ac:dyDescent="0.25">
      <c r="B47" s="54"/>
      <c r="C47" s="220"/>
      <c r="D47" s="705" t="s">
        <v>187</v>
      </c>
      <c r="E47" s="705"/>
      <c r="F47" s="326" t="e">
        <f>SUM(O47:O47)</f>
        <v>#REF!</v>
      </c>
      <c r="G47" s="516" t="e">
        <f>SUM(O47:O47)</f>
        <v>#REF!</v>
      </c>
      <c r="H47" s="516" t="e">
        <f>SUM(O47:O47)</f>
        <v>#REF!</v>
      </c>
      <c r="I47" s="579" t="e">
        <f>SUM(O47:O47)</f>
        <v>#REF!</v>
      </c>
      <c r="J47" s="431" t="e">
        <f>SUM(O47:O47)</f>
        <v>#REF!</v>
      </c>
      <c r="K47" s="431" t="e">
        <f>SUM(#REF!)</f>
        <v>#REF!</v>
      </c>
      <c r="L47" s="431">
        <f>SUM(P47:P47)</f>
        <v>0</v>
      </c>
      <c r="M47" s="468" t="e">
        <f>SUM(#REF!)</f>
        <v>#REF!</v>
      </c>
      <c r="N47" s="141"/>
      <c r="O47" s="159" t="e">
        <f t="shared" si="8"/>
        <v>#REF!</v>
      </c>
      <c r="P47" s="168"/>
      <c r="Q47" s="190"/>
    </row>
    <row r="48" spans="1:17" s="41" customFormat="1" hidden="1" x14ac:dyDescent="0.25">
      <c r="A48" s="125" t="s">
        <v>188</v>
      </c>
      <c r="B48" s="52" t="s">
        <v>640</v>
      </c>
      <c r="C48" s="702" t="s">
        <v>189</v>
      </c>
      <c r="D48" s="703"/>
      <c r="E48" s="703"/>
      <c r="F48" s="320" t="e">
        <f>SUM(O48:O48)</f>
        <v>#REF!</v>
      </c>
      <c r="G48" s="510" t="e">
        <f>SUM(O48:O48)</f>
        <v>#REF!</v>
      </c>
      <c r="H48" s="510" t="e">
        <f>SUM(O48:O48)</f>
        <v>#REF!</v>
      </c>
      <c r="I48" s="573" t="e">
        <f>SUM(O48:O48)</f>
        <v>#REF!</v>
      </c>
      <c r="J48" s="425" t="e">
        <f>SUM(O48:O48)</f>
        <v>#REF!</v>
      </c>
      <c r="K48" s="425" t="e">
        <f>SUM(#REF!)</f>
        <v>#REF!</v>
      </c>
      <c r="L48" s="425">
        <f>SUM(P48:P48)</f>
        <v>0</v>
      </c>
      <c r="M48" s="462" t="e">
        <f>SUM(#REF!)</f>
        <v>#REF!</v>
      </c>
      <c r="N48" s="148"/>
      <c r="O48" s="160" t="e">
        <f t="shared" si="8"/>
        <v>#REF!</v>
      </c>
      <c r="P48" s="168"/>
      <c r="Q48" s="190"/>
    </row>
    <row r="49" spans="1:17" s="41" customFormat="1" x14ac:dyDescent="0.25">
      <c r="A49" s="125" t="s">
        <v>190</v>
      </c>
      <c r="B49" s="52" t="s">
        <v>641</v>
      </c>
      <c r="C49" s="702" t="s">
        <v>191</v>
      </c>
      <c r="D49" s="703"/>
      <c r="E49" s="703"/>
      <c r="F49" s="320">
        <f t="shared" ref="F49:N49" si="48">SUM(F50:F53)</f>
        <v>508000</v>
      </c>
      <c r="G49" s="510">
        <f t="shared" si="48"/>
        <v>517484</v>
      </c>
      <c r="H49" s="510">
        <f t="shared" si="48"/>
        <v>517484</v>
      </c>
      <c r="I49" s="573">
        <f t="shared" ref="I49:J49" si="49">SUM(I50:I53)</f>
        <v>533328</v>
      </c>
      <c r="J49" s="425">
        <f t="shared" si="49"/>
        <v>554485</v>
      </c>
      <c r="K49" s="425">
        <f t="shared" si="48"/>
        <v>554485</v>
      </c>
      <c r="L49" s="425">
        <f t="shared" ref="L49" si="50">SUM(L50:L53)</f>
        <v>554485</v>
      </c>
      <c r="M49" s="462">
        <v>428592</v>
      </c>
      <c r="N49" s="148">
        <f t="shared" si="48"/>
        <v>0</v>
      </c>
      <c r="O49" s="160">
        <f t="shared" si="8"/>
        <v>428592</v>
      </c>
      <c r="P49" s="168"/>
      <c r="Q49" s="190"/>
    </row>
    <row r="50" spans="1:17" hidden="1" x14ac:dyDescent="0.25">
      <c r="B50" s="54"/>
      <c r="C50" s="220"/>
      <c r="D50" s="278" t="s">
        <v>1025</v>
      </c>
      <c r="E50" s="278"/>
      <c r="F50" s="326">
        <v>192000</v>
      </c>
      <c r="G50" s="516">
        <v>201484</v>
      </c>
      <c r="H50" s="516">
        <v>201484</v>
      </c>
      <c r="I50" s="579">
        <v>211084</v>
      </c>
      <c r="J50" s="431">
        <v>225183</v>
      </c>
      <c r="K50" s="431">
        <v>225183</v>
      </c>
      <c r="L50" s="431">
        <v>225183</v>
      </c>
      <c r="M50" s="468">
        <v>0</v>
      </c>
      <c r="N50" s="141"/>
      <c r="O50" s="159">
        <f t="shared" si="8"/>
        <v>0</v>
      </c>
      <c r="P50" s="168"/>
      <c r="Q50" s="190"/>
    </row>
    <row r="51" spans="1:17" hidden="1" x14ac:dyDescent="0.25">
      <c r="B51" s="54"/>
      <c r="C51" s="220"/>
      <c r="D51" s="278" t="s">
        <v>1032</v>
      </c>
      <c r="E51" s="278"/>
      <c r="F51" s="326">
        <v>192000</v>
      </c>
      <c r="G51" s="516">
        <v>192000</v>
      </c>
      <c r="H51" s="516">
        <v>192000</v>
      </c>
      <c r="I51" s="579">
        <v>192000</v>
      </c>
      <c r="J51" s="431">
        <v>192000</v>
      </c>
      <c r="K51" s="431">
        <v>192000</v>
      </c>
      <c r="L51" s="431">
        <v>192000</v>
      </c>
      <c r="M51" s="468">
        <v>0</v>
      </c>
      <c r="N51" s="141"/>
      <c r="O51" s="159">
        <f t="shared" si="8"/>
        <v>0</v>
      </c>
      <c r="P51" s="168"/>
      <c r="Q51" s="190"/>
    </row>
    <row r="52" spans="1:17" hidden="1" x14ac:dyDescent="0.25">
      <c r="B52" s="54"/>
      <c r="C52" s="220"/>
      <c r="D52" s="278" t="s">
        <v>1000</v>
      </c>
      <c r="E52" s="278"/>
      <c r="F52" s="326">
        <v>91000</v>
      </c>
      <c r="G52" s="516">
        <v>91000</v>
      </c>
      <c r="H52" s="516">
        <v>91000</v>
      </c>
      <c r="I52" s="579">
        <v>97244</v>
      </c>
      <c r="J52" s="431">
        <v>104302</v>
      </c>
      <c r="K52" s="431">
        <v>104302</v>
      </c>
      <c r="L52" s="431">
        <v>104302</v>
      </c>
      <c r="M52" s="468">
        <v>0</v>
      </c>
      <c r="N52" s="141"/>
      <c r="O52" s="159">
        <f t="shared" si="8"/>
        <v>0</v>
      </c>
      <c r="P52" s="168"/>
      <c r="Q52" s="190"/>
    </row>
    <row r="53" spans="1:17" hidden="1" x14ac:dyDescent="0.25">
      <c r="B53" s="54"/>
      <c r="C53" s="220"/>
      <c r="D53" s="278" t="s">
        <v>1027</v>
      </c>
      <c r="E53" s="278"/>
      <c r="F53" s="326">
        <v>33000</v>
      </c>
      <c r="G53" s="516">
        <v>33000</v>
      </c>
      <c r="H53" s="516">
        <v>33000</v>
      </c>
      <c r="I53" s="579">
        <v>33000</v>
      </c>
      <c r="J53" s="431">
        <v>33000</v>
      </c>
      <c r="K53" s="431">
        <v>33000</v>
      </c>
      <c r="L53" s="431">
        <v>33000</v>
      </c>
      <c r="M53" s="468">
        <v>0</v>
      </c>
      <c r="N53" s="141"/>
      <c r="O53" s="159">
        <f t="shared" si="8"/>
        <v>0</v>
      </c>
      <c r="P53" s="168"/>
      <c r="Q53" s="190"/>
    </row>
    <row r="54" spans="1:17" x14ac:dyDescent="0.25">
      <c r="B54" s="90" t="s">
        <v>642</v>
      </c>
      <c r="C54" s="712" t="s">
        <v>192</v>
      </c>
      <c r="D54" s="713"/>
      <c r="E54" s="713"/>
      <c r="F54" s="319">
        <f t="shared" ref="F54:M54" si="51">F55+F56</f>
        <v>3340</v>
      </c>
      <c r="G54" s="509">
        <f t="shared" si="51"/>
        <v>3340</v>
      </c>
      <c r="H54" s="509">
        <f t="shared" si="51"/>
        <v>3340</v>
      </c>
      <c r="I54" s="572">
        <f t="shared" si="51"/>
        <v>3340</v>
      </c>
      <c r="J54" s="424">
        <f t="shared" ref="J54" si="52">J55+J56</f>
        <v>3340</v>
      </c>
      <c r="K54" s="424" t="e">
        <f t="shared" si="51"/>
        <v>#REF!</v>
      </c>
      <c r="L54" s="424">
        <f t="shared" ref="L54" si="53">L55+L56</f>
        <v>0</v>
      </c>
      <c r="M54" s="461">
        <f t="shared" si="51"/>
        <v>3340</v>
      </c>
      <c r="N54" s="142">
        <f t="shared" ref="N54" si="54">N55+N56</f>
        <v>0</v>
      </c>
      <c r="O54" s="158">
        <f t="shared" si="8"/>
        <v>3340</v>
      </c>
      <c r="P54" s="168"/>
      <c r="Q54" s="190"/>
    </row>
    <row r="55" spans="1:17" s="41" customFormat="1" x14ac:dyDescent="0.25">
      <c r="A55" s="125" t="s">
        <v>193</v>
      </c>
      <c r="B55" s="52" t="s">
        <v>643</v>
      </c>
      <c r="C55" s="702" t="s">
        <v>194</v>
      </c>
      <c r="D55" s="703"/>
      <c r="E55" s="703"/>
      <c r="F55" s="320">
        <f>SUM(O55:O55)</f>
        <v>3340</v>
      </c>
      <c r="G55" s="510">
        <f>SUM(O55:O55)</f>
        <v>3340</v>
      </c>
      <c r="H55" s="510">
        <f>SUM(O55:O55)</f>
        <v>3340</v>
      </c>
      <c r="I55" s="573">
        <f>SUM(O55:O55)</f>
        <v>3340</v>
      </c>
      <c r="J55" s="425">
        <f>SUM(O55:O55)</f>
        <v>3340</v>
      </c>
      <c r="K55" s="425" t="e">
        <f>SUM(#REF!)</f>
        <v>#REF!</v>
      </c>
      <c r="L55" s="425">
        <f>SUM(P55:P55)</f>
        <v>0</v>
      </c>
      <c r="M55" s="462">
        <v>3340</v>
      </c>
      <c r="N55" s="148"/>
      <c r="O55" s="160">
        <f t="shared" si="8"/>
        <v>3340</v>
      </c>
      <c r="P55" s="168"/>
      <c r="Q55" s="190"/>
    </row>
    <row r="56" spans="1:17" s="41" customFormat="1" x14ac:dyDescent="0.25">
      <c r="A56" s="125" t="s">
        <v>195</v>
      </c>
      <c r="B56" s="52" t="s">
        <v>644</v>
      </c>
      <c r="C56" s="702" t="s">
        <v>196</v>
      </c>
      <c r="D56" s="703"/>
      <c r="E56" s="703"/>
      <c r="F56" s="320">
        <f>SUM(O56:O56)</f>
        <v>0</v>
      </c>
      <c r="G56" s="510">
        <f>SUM(O56:O56)</f>
        <v>0</v>
      </c>
      <c r="H56" s="510">
        <f>SUM(O56:O56)</f>
        <v>0</v>
      </c>
      <c r="I56" s="573">
        <f>SUM(O56:O56)</f>
        <v>0</v>
      </c>
      <c r="J56" s="425">
        <f>SUM(O56:O56)</f>
        <v>0</v>
      </c>
      <c r="K56" s="425" t="e">
        <f>SUM(#REF!)</f>
        <v>#REF!</v>
      </c>
      <c r="L56" s="425">
        <f>SUM(P56:P56)</f>
        <v>0</v>
      </c>
      <c r="M56" s="462">
        <v>0</v>
      </c>
      <c r="N56" s="148"/>
      <c r="O56" s="160">
        <f t="shared" si="8"/>
        <v>0</v>
      </c>
      <c r="P56" s="168"/>
      <c r="Q56" s="190"/>
    </row>
    <row r="57" spans="1:17" x14ac:dyDescent="0.25">
      <c r="B57" s="90" t="s">
        <v>645</v>
      </c>
      <c r="C57" s="712" t="s">
        <v>197</v>
      </c>
      <c r="D57" s="713"/>
      <c r="E57" s="713"/>
      <c r="F57" s="319">
        <f t="shared" ref="F57:K57" si="55">F58+F59+F60+F61+F62</f>
        <v>1762324.37</v>
      </c>
      <c r="G57" s="509">
        <f t="shared" si="55"/>
        <v>1387631</v>
      </c>
      <c r="H57" s="509">
        <f t="shared" si="55"/>
        <v>1362631</v>
      </c>
      <c r="I57" s="572">
        <f t="shared" si="55"/>
        <v>1362631</v>
      </c>
      <c r="J57" s="424">
        <f t="shared" ref="J57" si="56">J58+J59+J60+J61+J62</f>
        <v>1362631</v>
      </c>
      <c r="K57" s="424">
        <f t="shared" si="55"/>
        <v>1362631</v>
      </c>
      <c r="L57" s="424">
        <f t="shared" ref="L57" si="57">L58+L59+L60+L61+L62</f>
        <v>1362631</v>
      </c>
      <c r="M57" s="461">
        <f>M58+M62</f>
        <v>1002066</v>
      </c>
      <c r="N57" s="142">
        <f t="shared" ref="N57" si="58">N58+N59+N60+N61+N62</f>
        <v>0</v>
      </c>
      <c r="O57" s="158">
        <f t="shared" si="8"/>
        <v>1002066</v>
      </c>
      <c r="P57" s="168"/>
      <c r="Q57" s="190"/>
    </row>
    <row r="58" spans="1:17" s="41" customFormat="1" x14ac:dyDescent="0.25">
      <c r="A58" s="125" t="s">
        <v>198</v>
      </c>
      <c r="B58" s="52" t="s">
        <v>646</v>
      </c>
      <c r="C58" s="702" t="s">
        <v>862</v>
      </c>
      <c r="D58" s="703"/>
      <c r="E58" s="703"/>
      <c r="F58" s="320">
        <v>1732324.37</v>
      </c>
      <c r="G58" s="510">
        <v>1357631</v>
      </c>
      <c r="H58" s="510">
        <v>1357631</v>
      </c>
      <c r="I58" s="573">
        <v>1357631</v>
      </c>
      <c r="J58" s="425">
        <v>1357631</v>
      </c>
      <c r="K58" s="425">
        <v>1357631</v>
      </c>
      <c r="L58" s="425">
        <v>1357631</v>
      </c>
      <c r="M58" s="462">
        <v>1002066</v>
      </c>
      <c r="N58" s="148"/>
      <c r="O58" s="160">
        <f t="shared" si="8"/>
        <v>1002066</v>
      </c>
      <c r="P58" s="168"/>
      <c r="Q58" s="190"/>
    </row>
    <row r="59" spans="1:17" s="41" customFormat="1" hidden="1" x14ac:dyDescent="0.25">
      <c r="A59" s="125" t="s">
        <v>199</v>
      </c>
      <c r="B59" s="52" t="s">
        <v>647</v>
      </c>
      <c r="C59" s="702" t="s">
        <v>200</v>
      </c>
      <c r="D59" s="703"/>
      <c r="E59" s="703"/>
      <c r="F59" s="320">
        <v>0</v>
      </c>
      <c r="G59" s="510">
        <v>0</v>
      </c>
      <c r="H59" s="510">
        <v>0</v>
      </c>
      <c r="I59" s="573">
        <v>0</v>
      </c>
      <c r="J59" s="425">
        <v>0</v>
      </c>
      <c r="K59" s="425">
        <v>0</v>
      </c>
      <c r="L59" s="425">
        <v>0</v>
      </c>
      <c r="M59" s="462" t="e">
        <f>SUM(#REF!)</f>
        <v>#REF!</v>
      </c>
      <c r="N59" s="148"/>
      <c r="O59" s="160" t="e">
        <f t="shared" si="8"/>
        <v>#REF!</v>
      </c>
      <c r="P59" s="168"/>
      <c r="Q59" s="190"/>
    </row>
    <row r="60" spans="1:17" s="41" customFormat="1" hidden="1" x14ac:dyDescent="0.25">
      <c r="A60" s="125" t="s">
        <v>201</v>
      </c>
      <c r="B60" s="52" t="s">
        <v>648</v>
      </c>
      <c r="C60" s="702" t="s">
        <v>202</v>
      </c>
      <c r="D60" s="703"/>
      <c r="E60" s="703"/>
      <c r="F60" s="320">
        <v>0</v>
      </c>
      <c r="G60" s="510">
        <v>0</v>
      </c>
      <c r="H60" s="510">
        <v>0</v>
      </c>
      <c r="I60" s="573">
        <v>0</v>
      </c>
      <c r="J60" s="425">
        <v>0</v>
      </c>
      <c r="K60" s="425">
        <v>0</v>
      </c>
      <c r="L60" s="425">
        <v>0</v>
      </c>
      <c r="M60" s="462" t="e">
        <f>SUM(#REF!)</f>
        <v>#REF!</v>
      </c>
      <c r="N60" s="148"/>
      <c r="O60" s="160" t="e">
        <f t="shared" si="8"/>
        <v>#REF!</v>
      </c>
      <c r="P60" s="168"/>
      <c r="Q60" s="190"/>
    </row>
    <row r="61" spans="1:17" s="41" customFormat="1" hidden="1" x14ac:dyDescent="0.25">
      <c r="A61" s="125" t="s">
        <v>203</v>
      </c>
      <c r="B61" s="52" t="s">
        <v>649</v>
      </c>
      <c r="C61" s="702" t="s">
        <v>204</v>
      </c>
      <c r="D61" s="703"/>
      <c r="E61" s="703"/>
      <c r="F61" s="320">
        <v>0</v>
      </c>
      <c r="G61" s="510">
        <v>0</v>
      </c>
      <c r="H61" s="510">
        <v>0</v>
      </c>
      <c r="I61" s="573">
        <v>0</v>
      </c>
      <c r="J61" s="425">
        <v>0</v>
      </c>
      <c r="K61" s="425">
        <v>0</v>
      </c>
      <c r="L61" s="425">
        <v>0</v>
      </c>
      <c r="M61" s="462" t="e">
        <f>SUM(#REF!)</f>
        <v>#REF!</v>
      </c>
      <c r="N61" s="148"/>
      <c r="O61" s="160" t="e">
        <f t="shared" si="8"/>
        <v>#REF!</v>
      </c>
      <c r="P61" s="168"/>
      <c r="Q61" s="190"/>
    </row>
    <row r="62" spans="1:17" s="41" customFormat="1" ht="15.75" thickBot="1" x14ac:dyDescent="0.3">
      <c r="A62" s="125" t="s">
        <v>205</v>
      </c>
      <c r="B62" s="176" t="s">
        <v>650</v>
      </c>
      <c r="C62" s="782" t="s">
        <v>206</v>
      </c>
      <c r="D62" s="783"/>
      <c r="E62" s="783"/>
      <c r="F62" s="321">
        <v>30000</v>
      </c>
      <c r="G62" s="511">
        <v>30000</v>
      </c>
      <c r="H62" s="511">
        <v>5000</v>
      </c>
      <c r="I62" s="574">
        <v>5000</v>
      </c>
      <c r="J62" s="426">
        <v>5000</v>
      </c>
      <c r="K62" s="426">
        <v>5000</v>
      </c>
      <c r="L62" s="426">
        <v>5000</v>
      </c>
      <c r="M62" s="463">
        <v>0</v>
      </c>
      <c r="N62" s="177"/>
      <c r="O62" s="160">
        <f t="shared" si="8"/>
        <v>0</v>
      </c>
      <c r="P62" s="168"/>
      <c r="Q62" s="190"/>
    </row>
    <row r="63" spans="1:17" ht="15.75" thickBot="1" x14ac:dyDescent="0.3">
      <c r="B63" s="82" t="s">
        <v>207</v>
      </c>
      <c r="C63" s="708" t="s">
        <v>208</v>
      </c>
      <c r="D63" s="709"/>
      <c r="E63" s="709"/>
      <c r="F63" s="322" t="e">
        <f t="shared" ref="F63:K63" si="59">F64+F65+F66+F67+F68+F69+F70+F74</f>
        <v>#REF!</v>
      </c>
      <c r="G63" s="512" t="e">
        <f t="shared" si="59"/>
        <v>#REF!</v>
      </c>
      <c r="H63" s="512" t="e">
        <f t="shared" si="59"/>
        <v>#REF!</v>
      </c>
      <c r="I63" s="575" t="e">
        <f t="shared" si="59"/>
        <v>#REF!</v>
      </c>
      <c r="J63" s="427" t="e">
        <f t="shared" ref="J63" si="60">J64+J65+J66+J67+J68+J69+J70+J74</f>
        <v>#REF!</v>
      </c>
      <c r="K63" s="427" t="e">
        <f t="shared" si="59"/>
        <v>#REF!</v>
      </c>
      <c r="L63" s="427">
        <f t="shared" ref="L63" si="61">L64+L65+L66+L67+L68+L69+L70+L74</f>
        <v>0</v>
      </c>
      <c r="M63" s="464">
        <v>0</v>
      </c>
      <c r="N63" s="144">
        <f t="shared" ref="N63" si="62">N64+N65+N66+N67+N68+N69+N70+N74</f>
        <v>0</v>
      </c>
      <c r="O63" s="156">
        <f t="shared" si="8"/>
        <v>0</v>
      </c>
      <c r="P63" s="168"/>
      <c r="Q63" s="190"/>
    </row>
    <row r="64" spans="1:17" s="18" customFormat="1" ht="15.75" hidden="1" thickBot="1" x14ac:dyDescent="0.3">
      <c r="A64" s="125" t="s">
        <v>863</v>
      </c>
      <c r="B64" s="114" t="s">
        <v>864</v>
      </c>
      <c r="C64" s="710" t="s">
        <v>865</v>
      </c>
      <c r="D64" s="711"/>
      <c r="E64" s="711"/>
      <c r="F64" s="317" t="e">
        <f t="shared" ref="F64:F69" si="63">SUM(O64:O64)</f>
        <v>#REF!</v>
      </c>
      <c r="G64" s="507" t="e">
        <f t="shared" ref="G64:G69" si="64">SUM(O64:O64)</f>
        <v>#REF!</v>
      </c>
      <c r="H64" s="507" t="e">
        <f t="shared" ref="H64:H69" si="65">SUM(O64:O64)</f>
        <v>#REF!</v>
      </c>
      <c r="I64" s="570" t="e">
        <f t="shared" ref="I64:I69" si="66">SUM(O64:O64)</f>
        <v>#REF!</v>
      </c>
      <c r="J64" s="422" t="e">
        <f t="shared" ref="J64:J69" si="67">SUM(O64:O64)</f>
        <v>#REF!</v>
      </c>
      <c r="K64" s="422" t="e">
        <f>SUM(#REF!)</f>
        <v>#REF!</v>
      </c>
      <c r="L64" s="422">
        <f t="shared" ref="L64:L69" si="68">SUM(P64:P64)</f>
        <v>0</v>
      </c>
      <c r="M64" s="459" t="e">
        <f>SUM(#REF!)</f>
        <v>#REF!</v>
      </c>
      <c r="N64" s="140"/>
      <c r="O64" s="158" t="e">
        <f t="shared" si="8"/>
        <v>#REF!</v>
      </c>
      <c r="P64" s="168"/>
      <c r="Q64" s="190"/>
    </row>
    <row r="65" spans="1:17" s="18" customFormat="1" ht="15.75" hidden="1" thickBot="1" x14ac:dyDescent="0.3">
      <c r="A65" s="125" t="s">
        <v>209</v>
      </c>
      <c r="B65" s="114" t="s">
        <v>651</v>
      </c>
      <c r="C65" s="710" t="s">
        <v>210</v>
      </c>
      <c r="D65" s="711"/>
      <c r="E65" s="711"/>
      <c r="F65" s="317" t="e">
        <f t="shared" si="63"/>
        <v>#REF!</v>
      </c>
      <c r="G65" s="507" t="e">
        <f t="shared" si="64"/>
        <v>#REF!</v>
      </c>
      <c r="H65" s="507" t="e">
        <f t="shared" si="65"/>
        <v>#REF!</v>
      </c>
      <c r="I65" s="570" t="e">
        <f t="shared" si="66"/>
        <v>#REF!</v>
      </c>
      <c r="J65" s="422" t="e">
        <f t="shared" si="67"/>
        <v>#REF!</v>
      </c>
      <c r="K65" s="422" t="e">
        <f>SUM(#REF!)</f>
        <v>#REF!</v>
      </c>
      <c r="L65" s="422">
        <f t="shared" si="68"/>
        <v>0</v>
      </c>
      <c r="M65" s="459" t="e">
        <f>SUM(#REF!)</f>
        <v>#REF!</v>
      </c>
      <c r="N65" s="140"/>
      <c r="O65" s="158" t="e">
        <f t="shared" si="8"/>
        <v>#REF!</v>
      </c>
      <c r="P65" s="168"/>
      <c r="Q65" s="190"/>
    </row>
    <row r="66" spans="1:17" s="18" customFormat="1" ht="15.75" hidden="1" thickBot="1" x14ac:dyDescent="0.3">
      <c r="A66" s="125" t="s">
        <v>211</v>
      </c>
      <c r="B66" s="90" t="s">
        <v>652</v>
      </c>
      <c r="C66" s="712" t="s">
        <v>352</v>
      </c>
      <c r="D66" s="713"/>
      <c r="E66" s="713"/>
      <c r="F66" s="319" t="e">
        <f t="shared" si="63"/>
        <v>#REF!</v>
      </c>
      <c r="G66" s="509" t="e">
        <f t="shared" si="64"/>
        <v>#REF!</v>
      </c>
      <c r="H66" s="509" t="e">
        <f t="shared" si="65"/>
        <v>#REF!</v>
      </c>
      <c r="I66" s="572" t="e">
        <f t="shared" si="66"/>
        <v>#REF!</v>
      </c>
      <c r="J66" s="424" t="e">
        <f t="shared" si="67"/>
        <v>#REF!</v>
      </c>
      <c r="K66" s="424" t="e">
        <f>SUM(#REF!)</f>
        <v>#REF!</v>
      </c>
      <c r="L66" s="424">
        <f t="shared" si="68"/>
        <v>0</v>
      </c>
      <c r="M66" s="461" t="e">
        <f>SUM(#REF!)</f>
        <v>#REF!</v>
      </c>
      <c r="N66" s="142"/>
      <c r="O66" s="158" t="e">
        <f t="shared" si="8"/>
        <v>#REF!</v>
      </c>
      <c r="P66" s="168"/>
      <c r="Q66" s="190"/>
    </row>
    <row r="67" spans="1:17" s="18" customFormat="1" ht="15.75" hidden="1" thickBot="1" x14ac:dyDescent="0.3">
      <c r="A67" s="125" t="s">
        <v>212</v>
      </c>
      <c r="B67" s="114" t="s">
        <v>653</v>
      </c>
      <c r="C67" s="712" t="s">
        <v>866</v>
      </c>
      <c r="D67" s="713"/>
      <c r="E67" s="713"/>
      <c r="F67" s="319" t="e">
        <f t="shared" si="63"/>
        <v>#REF!</v>
      </c>
      <c r="G67" s="509" t="e">
        <f t="shared" si="64"/>
        <v>#REF!</v>
      </c>
      <c r="H67" s="509" t="e">
        <f t="shared" si="65"/>
        <v>#REF!</v>
      </c>
      <c r="I67" s="572" t="e">
        <f t="shared" si="66"/>
        <v>#REF!</v>
      </c>
      <c r="J67" s="424" t="e">
        <f t="shared" si="67"/>
        <v>#REF!</v>
      </c>
      <c r="K67" s="424" t="e">
        <f>SUM(#REF!)</f>
        <v>#REF!</v>
      </c>
      <c r="L67" s="424">
        <f t="shared" si="68"/>
        <v>0</v>
      </c>
      <c r="M67" s="461" t="e">
        <f>SUM(#REF!)</f>
        <v>#REF!</v>
      </c>
      <c r="N67" s="142"/>
      <c r="O67" s="158" t="e">
        <f t="shared" si="8"/>
        <v>#REF!</v>
      </c>
      <c r="P67" s="168"/>
      <c r="Q67" s="190"/>
    </row>
    <row r="68" spans="1:17" s="18" customFormat="1" ht="15.75" hidden="1" thickBot="1" x14ac:dyDescent="0.3">
      <c r="A68" s="125" t="s">
        <v>213</v>
      </c>
      <c r="B68" s="90" t="s">
        <v>654</v>
      </c>
      <c r="C68" s="712" t="s">
        <v>867</v>
      </c>
      <c r="D68" s="713"/>
      <c r="E68" s="713"/>
      <c r="F68" s="319" t="e">
        <f t="shared" si="63"/>
        <v>#REF!</v>
      </c>
      <c r="G68" s="509" t="e">
        <f t="shared" si="64"/>
        <v>#REF!</v>
      </c>
      <c r="H68" s="509" t="e">
        <f t="shared" si="65"/>
        <v>#REF!</v>
      </c>
      <c r="I68" s="572" t="e">
        <f t="shared" si="66"/>
        <v>#REF!</v>
      </c>
      <c r="J68" s="424" t="e">
        <f t="shared" si="67"/>
        <v>#REF!</v>
      </c>
      <c r="K68" s="424" t="e">
        <f>SUM(#REF!)</f>
        <v>#REF!</v>
      </c>
      <c r="L68" s="424">
        <f t="shared" si="68"/>
        <v>0</v>
      </c>
      <c r="M68" s="461" t="e">
        <f>SUM(#REF!)</f>
        <v>#REF!</v>
      </c>
      <c r="N68" s="142"/>
      <c r="O68" s="158" t="e">
        <f t="shared" si="8"/>
        <v>#REF!</v>
      </c>
      <c r="P68" s="168"/>
      <c r="Q68" s="190"/>
    </row>
    <row r="69" spans="1:17" s="18" customFormat="1" ht="15.75" hidden="1" thickBot="1" x14ac:dyDescent="0.3">
      <c r="A69" s="125" t="s">
        <v>214</v>
      </c>
      <c r="B69" s="114" t="s">
        <v>655</v>
      </c>
      <c r="C69" s="712" t="s">
        <v>215</v>
      </c>
      <c r="D69" s="713"/>
      <c r="E69" s="713"/>
      <c r="F69" s="319" t="e">
        <f t="shared" si="63"/>
        <v>#REF!</v>
      </c>
      <c r="G69" s="509" t="e">
        <f t="shared" si="64"/>
        <v>#REF!</v>
      </c>
      <c r="H69" s="509" t="e">
        <f t="shared" si="65"/>
        <v>#REF!</v>
      </c>
      <c r="I69" s="572" t="e">
        <f t="shared" si="66"/>
        <v>#REF!</v>
      </c>
      <c r="J69" s="424" t="e">
        <f t="shared" si="67"/>
        <v>#REF!</v>
      </c>
      <c r="K69" s="424" t="e">
        <f>SUM(#REF!)</f>
        <v>#REF!</v>
      </c>
      <c r="L69" s="424">
        <f t="shared" si="68"/>
        <v>0</v>
      </c>
      <c r="M69" s="461" t="e">
        <f>SUM(#REF!)</f>
        <v>#REF!</v>
      </c>
      <c r="N69" s="142"/>
      <c r="O69" s="158" t="e">
        <f t="shared" si="8"/>
        <v>#REF!</v>
      </c>
      <c r="P69" s="168"/>
      <c r="Q69" s="190"/>
    </row>
    <row r="70" spans="1:17" s="18" customFormat="1" ht="15.75" hidden="1" thickBot="1" x14ac:dyDescent="0.3">
      <c r="A70" s="125" t="s">
        <v>216</v>
      </c>
      <c r="B70" s="90" t="s">
        <v>656</v>
      </c>
      <c r="C70" s="712" t="s">
        <v>217</v>
      </c>
      <c r="D70" s="713"/>
      <c r="E70" s="713"/>
      <c r="F70" s="319" t="e">
        <f t="shared" ref="F70:M70" si="69">F71+F72+F73</f>
        <v>#REF!</v>
      </c>
      <c r="G70" s="509" t="e">
        <f t="shared" si="69"/>
        <v>#REF!</v>
      </c>
      <c r="H70" s="509" t="e">
        <f t="shared" si="69"/>
        <v>#REF!</v>
      </c>
      <c r="I70" s="572" t="e">
        <f t="shared" si="69"/>
        <v>#REF!</v>
      </c>
      <c r="J70" s="424" t="e">
        <f t="shared" ref="J70" si="70">J71+J72+J73</f>
        <v>#REF!</v>
      </c>
      <c r="K70" s="424" t="e">
        <f t="shared" si="69"/>
        <v>#REF!</v>
      </c>
      <c r="L70" s="424">
        <f t="shared" ref="L70" si="71">L71+L72+L73</f>
        <v>0</v>
      </c>
      <c r="M70" s="461" t="e">
        <f t="shared" si="69"/>
        <v>#REF!</v>
      </c>
      <c r="N70" s="142">
        <f t="shared" ref="N70" si="72">N71+N72+N73</f>
        <v>0</v>
      </c>
      <c r="O70" s="158" t="e">
        <f t="shared" si="8"/>
        <v>#REF!</v>
      </c>
      <c r="P70" s="168"/>
      <c r="Q70" s="190"/>
    </row>
    <row r="71" spans="1:17" ht="15.75" hidden="1" thickBot="1" x14ac:dyDescent="0.3">
      <c r="B71" s="54"/>
      <c r="C71" s="2"/>
      <c r="D71" s="705" t="s">
        <v>343</v>
      </c>
      <c r="E71" s="705"/>
      <c r="F71" s="326" t="e">
        <f>SUM(O71:O71)</f>
        <v>#REF!</v>
      </c>
      <c r="G71" s="516" t="e">
        <f>SUM(O71:O71)</f>
        <v>#REF!</v>
      </c>
      <c r="H71" s="516" t="e">
        <f>SUM(O71:O71)</f>
        <v>#REF!</v>
      </c>
      <c r="I71" s="579" t="e">
        <f>SUM(O71:O71)</f>
        <v>#REF!</v>
      </c>
      <c r="J71" s="431" t="e">
        <f>SUM(O71:O71)</f>
        <v>#REF!</v>
      </c>
      <c r="K71" s="431" t="e">
        <f>SUM(#REF!)</f>
        <v>#REF!</v>
      </c>
      <c r="L71" s="431">
        <f>SUM(P71:P71)</f>
        <v>0</v>
      </c>
      <c r="M71" s="468" t="e">
        <f>SUM(#REF!)</f>
        <v>#REF!</v>
      </c>
      <c r="N71" s="141"/>
      <c r="O71" s="159" t="e">
        <f t="shared" si="8"/>
        <v>#REF!</v>
      </c>
      <c r="P71" s="168"/>
      <c r="Q71" s="190"/>
    </row>
    <row r="72" spans="1:17" ht="15.75" hidden="1" thickBot="1" x14ac:dyDescent="0.3">
      <c r="B72" s="54"/>
      <c r="C72" s="2"/>
      <c r="D72" s="705" t="s">
        <v>344</v>
      </c>
      <c r="E72" s="705"/>
      <c r="F72" s="326" t="e">
        <f>SUM(O72:O72)</f>
        <v>#REF!</v>
      </c>
      <c r="G72" s="516" t="e">
        <f>SUM(O72:O72)</f>
        <v>#REF!</v>
      </c>
      <c r="H72" s="516" t="e">
        <f>SUM(O72:O72)</f>
        <v>#REF!</v>
      </c>
      <c r="I72" s="579" t="e">
        <f>SUM(O72:O72)</f>
        <v>#REF!</v>
      </c>
      <c r="J72" s="431" t="e">
        <f>SUM(O72:O72)</f>
        <v>#REF!</v>
      </c>
      <c r="K72" s="431" t="e">
        <f>SUM(#REF!)</f>
        <v>#REF!</v>
      </c>
      <c r="L72" s="431">
        <f>SUM(P72:P72)</f>
        <v>0</v>
      </c>
      <c r="M72" s="468" t="e">
        <f>SUM(#REF!)</f>
        <v>#REF!</v>
      </c>
      <c r="N72" s="141"/>
      <c r="O72" s="159" t="e">
        <f t="shared" si="8"/>
        <v>#REF!</v>
      </c>
      <c r="P72" s="168"/>
      <c r="Q72" s="190"/>
    </row>
    <row r="73" spans="1:17" ht="15.75" hidden="1" thickBot="1" x14ac:dyDescent="0.3">
      <c r="B73" s="54"/>
      <c r="C73" s="2"/>
      <c r="D73" s="705" t="s">
        <v>345</v>
      </c>
      <c r="E73" s="705"/>
      <c r="F73" s="326" t="e">
        <f>SUM(O73:O73)</f>
        <v>#REF!</v>
      </c>
      <c r="G73" s="516" t="e">
        <f>SUM(O73:O73)</f>
        <v>#REF!</v>
      </c>
      <c r="H73" s="516" t="e">
        <f>SUM(O73:O73)</f>
        <v>#REF!</v>
      </c>
      <c r="I73" s="579" t="e">
        <f>SUM(O73:O73)</f>
        <v>#REF!</v>
      </c>
      <c r="J73" s="431" t="e">
        <f>SUM(O73:O73)</f>
        <v>#REF!</v>
      </c>
      <c r="K73" s="431" t="e">
        <f>SUM(#REF!)</f>
        <v>#REF!</v>
      </c>
      <c r="L73" s="431">
        <f>SUM(P73:P73)</f>
        <v>0</v>
      </c>
      <c r="M73" s="468" t="e">
        <f>SUM(#REF!)</f>
        <v>#REF!</v>
      </c>
      <c r="N73" s="141"/>
      <c r="O73" s="159" t="e">
        <f t="shared" si="8"/>
        <v>#REF!</v>
      </c>
      <c r="P73" s="168"/>
      <c r="Q73" s="190"/>
    </row>
    <row r="74" spans="1:17" s="18" customFormat="1" ht="15.75" hidden="1" thickBot="1" x14ac:dyDescent="0.3">
      <c r="A74" s="125" t="s">
        <v>218</v>
      </c>
      <c r="B74" s="90" t="s">
        <v>657</v>
      </c>
      <c r="C74" s="712" t="s">
        <v>219</v>
      </c>
      <c r="D74" s="713"/>
      <c r="E74" s="713"/>
      <c r="F74" s="319" t="e">
        <f t="shared" ref="F74:M74" si="73">F75+F76+F77+F78</f>
        <v>#REF!</v>
      </c>
      <c r="G74" s="509" t="e">
        <f t="shared" si="73"/>
        <v>#REF!</v>
      </c>
      <c r="H74" s="509" t="e">
        <f t="shared" si="73"/>
        <v>#REF!</v>
      </c>
      <c r="I74" s="572" t="e">
        <f t="shared" si="73"/>
        <v>#REF!</v>
      </c>
      <c r="J74" s="424" t="e">
        <f t="shared" ref="J74" si="74">J75+J76+J77+J78</f>
        <v>#REF!</v>
      </c>
      <c r="K74" s="424" t="e">
        <f t="shared" si="73"/>
        <v>#REF!</v>
      </c>
      <c r="L74" s="424">
        <f t="shared" ref="L74" si="75">L75+L76+L77+L78</f>
        <v>0</v>
      </c>
      <c r="M74" s="461" t="e">
        <f t="shared" si="73"/>
        <v>#REF!</v>
      </c>
      <c r="N74" s="142">
        <f t="shared" ref="N74" si="76">N75+N76+N77+N78</f>
        <v>0</v>
      </c>
      <c r="O74" s="158" t="e">
        <f t="shared" ref="O74:O137" si="77">SUM(M74:N74)</f>
        <v>#REF!</v>
      </c>
      <c r="P74" s="168"/>
      <c r="Q74" s="190"/>
    </row>
    <row r="75" spans="1:17" ht="15.75" hidden="1" thickBot="1" x14ac:dyDescent="0.3">
      <c r="B75" s="54"/>
      <c r="C75" s="2"/>
      <c r="D75" s="705" t="s">
        <v>835</v>
      </c>
      <c r="E75" s="705"/>
      <c r="F75" s="326" t="e">
        <f>SUM(O75:O75)</f>
        <v>#REF!</v>
      </c>
      <c r="G75" s="516" t="e">
        <f>SUM(O75:O75)</f>
        <v>#REF!</v>
      </c>
      <c r="H75" s="516" t="e">
        <f>SUM(O75:O75)</f>
        <v>#REF!</v>
      </c>
      <c r="I75" s="579" t="e">
        <f>SUM(O75:O75)</f>
        <v>#REF!</v>
      </c>
      <c r="J75" s="431" t="e">
        <f>SUM(O75:O75)</f>
        <v>#REF!</v>
      </c>
      <c r="K75" s="431" t="e">
        <f>SUM(#REF!)</f>
        <v>#REF!</v>
      </c>
      <c r="L75" s="431">
        <f>SUM(P75:P75)</f>
        <v>0</v>
      </c>
      <c r="M75" s="468" t="e">
        <f>SUM(#REF!)</f>
        <v>#REF!</v>
      </c>
      <c r="N75" s="141"/>
      <c r="O75" s="159" t="e">
        <f t="shared" si="77"/>
        <v>#REF!</v>
      </c>
      <c r="P75" s="168"/>
      <c r="Q75" s="190"/>
    </row>
    <row r="76" spans="1:17" ht="15.75" hidden="1" thickBot="1" x14ac:dyDescent="0.3">
      <c r="B76" s="54"/>
      <c r="C76" s="2"/>
      <c r="D76" s="705" t="s">
        <v>346</v>
      </c>
      <c r="E76" s="705"/>
      <c r="F76" s="326" t="e">
        <f>SUM(O76:O76)</f>
        <v>#REF!</v>
      </c>
      <c r="G76" s="516" t="e">
        <f>SUM(O76:O76)</f>
        <v>#REF!</v>
      </c>
      <c r="H76" s="516" t="e">
        <f>SUM(O76:O76)</f>
        <v>#REF!</v>
      </c>
      <c r="I76" s="579" t="e">
        <f>SUM(O76:O76)</f>
        <v>#REF!</v>
      </c>
      <c r="J76" s="431" t="e">
        <f>SUM(O76:O76)</f>
        <v>#REF!</v>
      </c>
      <c r="K76" s="431" t="e">
        <f>SUM(#REF!)</f>
        <v>#REF!</v>
      </c>
      <c r="L76" s="431">
        <f>SUM(P76:P76)</f>
        <v>0</v>
      </c>
      <c r="M76" s="468" t="e">
        <f>SUM(#REF!)</f>
        <v>#REF!</v>
      </c>
      <c r="N76" s="141"/>
      <c r="O76" s="159" t="e">
        <f t="shared" si="77"/>
        <v>#REF!</v>
      </c>
      <c r="P76" s="168"/>
      <c r="Q76" s="190"/>
    </row>
    <row r="77" spans="1:17" ht="15.75" hidden="1" thickBot="1" x14ac:dyDescent="0.3">
      <c r="B77" s="54"/>
      <c r="C77" s="2"/>
      <c r="D77" s="705" t="s">
        <v>836</v>
      </c>
      <c r="E77" s="705"/>
      <c r="F77" s="326" t="e">
        <f>SUM(O77:O77)</f>
        <v>#REF!</v>
      </c>
      <c r="G77" s="516" t="e">
        <f>SUM(O77:O77)</f>
        <v>#REF!</v>
      </c>
      <c r="H77" s="516" t="e">
        <f>SUM(O77:O77)</f>
        <v>#REF!</v>
      </c>
      <c r="I77" s="579" t="e">
        <f>SUM(O77:O77)</f>
        <v>#REF!</v>
      </c>
      <c r="J77" s="431" t="e">
        <f>SUM(O77:O77)</f>
        <v>#REF!</v>
      </c>
      <c r="K77" s="431" t="e">
        <f>SUM(#REF!)</f>
        <v>#REF!</v>
      </c>
      <c r="L77" s="431">
        <f>SUM(P77:P77)</f>
        <v>0</v>
      </c>
      <c r="M77" s="468" t="e">
        <f>SUM(#REF!)</f>
        <v>#REF!</v>
      </c>
      <c r="N77" s="141"/>
      <c r="O77" s="159" t="e">
        <f t="shared" si="77"/>
        <v>#REF!</v>
      </c>
      <c r="P77" s="168"/>
      <c r="Q77" s="190"/>
    </row>
    <row r="78" spans="1:17" ht="15.75" hidden="1" thickBot="1" x14ac:dyDescent="0.3">
      <c r="B78" s="54"/>
      <c r="C78" s="2"/>
      <c r="D78" s="705" t="s">
        <v>834</v>
      </c>
      <c r="E78" s="705"/>
      <c r="F78" s="326" t="e">
        <f>SUM(O78:O78)</f>
        <v>#REF!</v>
      </c>
      <c r="G78" s="516" t="e">
        <f>SUM(O78:O78)</f>
        <v>#REF!</v>
      </c>
      <c r="H78" s="516" t="e">
        <f>SUM(O78:O78)</f>
        <v>#REF!</v>
      </c>
      <c r="I78" s="579" t="e">
        <f>SUM(O78:O78)</f>
        <v>#REF!</v>
      </c>
      <c r="J78" s="431" t="e">
        <f>SUM(O78:O78)</f>
        <v>#REF!</v>
      </c>
      <c r="K78" s="431" t="e">
        <f>SUM(#REF!)</f>
        <v>#REF!</v>
      </c>
      <c r="L78" s="431">
        <f>SUM(P78:P78)</f>
        <v>0</v>
      </c>
      <c r="M78" s="468" t="e">
        <f>SUM(#REF!)</f>
        <v>#REF!</v>
      </c>
      <c r="N78" s="141"/>
      <c r="O78" s="159" t="e">
        <f t="shared" si="77"/>
        <v>#REF!</v>
      </c>
      <c r="P78" s="168"/>
      <c r="Q78" s="190"/>
    </row>
    <row r="79" spans="1:17" ht="15.75" thickBot="1" x14ac:dyDescent="0.3">
      <c r="B79" s="98" t="s">
        <v>220</v>
      </c>
      <c r="C79" s="708" t="s">
        <v>221</v>
      </c>
      <c r="D79" s="709"/>
      <c r="E79" s="709"/>
      <c r="F79" s="322" t="e">
        <f t="shared" ref="F79:K79" si="78">F80+F83+F87+F88+F99+F110+F121+F124+F136+F137+F138+F139+F150</f>
        <v>#REF!</v>
      </c>
      <c r="G79" s="512" t="e">
        <f t="shared" si="78"/>
        <v>#REF!</v>
      </c>
      <c r="H79" s="512" t="e">
        <f t="shared" si="78"/>
        <v>#REF!</v>
      </c>
      <c r="I79" s="575" t="e">
        <f t="shared" si="78"/>
        <v>#REF!</v>
      </c>
      <c r="J79" s="427" t="e">
        <f t="shared" ref="J79" si="79">J80+J83+J87+J88+J99+J110+J121+J124+J136+J137+J138+J139+J150</f>
        <v>#REF!</v>
      </c>
      <c r="K79" s="427" t="e">
        <f t="shared" si="78"/>
        <v>#REF!</v>
      </c>
      <c r="L79" s="427">
        <f t="shared" ref="L79" si="80">L80+L83+L87+L88+L99+L110+L121+L124+L136+L137+L138+L139+L150</f>
        <v>0</v>
      </c>
      <c r="M79" s="464">
        <v>0</v>
      </c>
      <c r="N79" s="144">
        <f t="shared" ref="N79" si="81">N80+N83+N87+N88+N99+N110+N121+N124+N136+N137+N138+N139+N150</f>
        <v>0</v>
      </c>
      <c r="O79" s="156">
        <f t="shared" si="77"/>
        <v>0</v>
      </c>
      <c r="P79" s="168"/>
      <c r="Q79" s="190"/>
    </row>
    <row r="80" spans="1:17" s="41" customFormat="1" ht="15.75" hidden="1" thickBot="1" x14ac:dyDescent="0.3">
      <c r="A80" s="125" t="s">
        <v>222</v>
      </c>
      <c r="B80" s="123" t="s">
        <v>658</v>
      </c>
      <c r="C80" s="736" t="s">
        <v>223</v>
      </c>
      <c r="D80" s="737"/>
      <c r="E80" s="737"/>
      <c r="F80" s="327" t="e">
        <f t="shared" ref="F80:M80" si="82">F81+F82</f>
        <v>#REF!</v>
      </c>
      <c r="G80" s="517" t="e">
        <f t="shared" si="82"/>
        <v>#REF!</v>
      </c>
      <c r="H80" s="517" t="e">
        <f t="shared" si="82"/>
        <v>#REF!</v>
      </c>
      <c r="I80" s="580" t="e">
        <f t="shared" si="82"/>
        <v>#REF!</v>
      </c>
      <c r="J80" s="432" t="e">
        <f t="shared" ref="J80" si="83">J81+J82</f>
        <v>#REF!</v>
      </c>
      <c r="K80" s="432" t="e">
        <f t="shared" si="82"/>
        <v>#REF!</v>
      </c>
      <c r="L80" s="432">
        <f t="shared" ref="L80" si="84">L81+L82</f>
        <v>0</v>
      </c>
      <c r="M80" s="469" t="e">
        <f t="shared" si="82"/>
        <v>#REF!</v>
      </c>
      <c r="N80" s="149">
        <f t="shared" ref="N80" si="85">N81+N82</f>
        <v>0</v>
      </c>
      <c r="O80" s="161" t="e">
        <f t="shared" si="77"/>
        <v>#REF!</v>
      </c>
      <c r="P80" s="168"/>
      <c r="Q80" s="190"/>
    </row>
    <row r="81" spans="1:17" ht="15.75" hidden="1" thickBot="1" x14ac:dyDescent="0.3">
      <c r="B81" s="54"/>
      <c r="C81" s="2"/>
      <c r="D81" s="705" t="s">
        <v>347</v>
      </c>
      <c r="E81" s="705"/>
      <c r="F81" s="326" t="e">
        <f>SUM(O81:O81)</f>
        <v>#REF!</v>
      </c>
      <c r="G81" s="516" t="e">
        <f>SUM(O81:O81)</f>
        <v>#REF!</v>
      </c>
      <c r="H81" s="516" t="e">
        <f>SUM(O81:O81)</f>
        <v>#REF!</v>
      </c>
      <c r="I81" s="579" t="e">
        <f>SUM(O81:O81)</f>
        <v>#REF!</v>
      </c>
      <c r="J81" s="431" t="e">
        <f>SUM(O81:O81)</f>
        <v>#REF!</v>
      </c>
      <c r="K81" s="431" t="e">
        <f>SUM(#REF!)</f>
        <v>#REF!</v>
      </c>
      <c r="L81" s="431">
        <f>SUM(P81:P81)</f>
        <v>0</v>
      </c>
      <c r="M81" s="468" t="e">
        <f>SUM(#REF!)</f>
        <v>#REF!</v>
      </c>
      <c r="N81" s="141"/>
      <c r="O81" s="159" t="e">
        <f t="shared" si="77"/>
        <v>#REF!</v>
      </c>
      <c r="P81" s="168"/>
      <c r="Q81" s="190"/>
    </row>
    <row r="82" spans="1:17" ht="15.75" hidden="1" thickBot="1" x14ac:dyDescent="0.3">
      <c r="B82" s="54"/>
      <c r="C82" s="2"/>
      <c r="D82" s="705" t="s">
        <v>348</v>
      </c>
      <c r="E82" s="705"/>
      <c r="F82" s="326" t="e">
        <f>SUM(O82:O82)</f>
        <v>#REF!</v>
      </c>
      <c r="G82" s="516" t="e">
        <f>SUM(O82:O82)</f>
        <v>#REF!</v>
      </c>
      <c r="H82" s="516" t="e">
        <f>SUM(O82:O82)</f>
        <v>#REF!</v>
      </c>
      <c r="I82" s="579" t="e">
        <f>SUM(O82:O82)</f>
        <v>#REF!</v>
      </c>
      <c r="J82" s="431" t="e">
        <f>SUM(O82:O82)</f>
        <v>#REF!</v>
      </c>
      <c r="K82" s="431" t="e">
        <f>SUM(#REF!)</f>
        <v>#REF!</v>
      </c>
      <c r="L82" s="431">
        <f>SUM(P82:P82)</f>
        <v>0</v>
      </c>
      <c r="M82" s="468" t="e">
        <f>SUM(#REF!)</f>
        <v>#REF!</v>
      </c>
      <c r="N82" s="141"/>
      <c r="O82" s="159" t="e">
        <f t="shared" si="77"/>
        <v>#REF!</v>
      </c>
      <c r="P82" s="168"/>
      <c r="Q82" s="190"/>
    </row>
    <row r="83" spans="1:17" ht="15.75" hidden="1" thickBot="1" x14ac:dyDescent="0.3">
      <c r="B83" s="123" t="s">
        <v>837</v>
      </c>
      <c r="C83" s="736" t="s">
        <v>838</v>
      </c>
      <c r="D83" s="737"/>
      <c r="E83" s="737"/>
      <c r="F83" s="327" t="e">
        <f t="shared" ref="F83:M83" si="86">F84+F85+F86</f>
        <v>#REF!</v>
      </c>
      <c r="G83" s="517" t="e">
        <f t="shared" si="86"/>
        <v>#REF!</v>
      </c>
      <c r="H83" s="517" t="e">
        <f t="shared" si="86"/>
        <v>#REF!</v>
      </c>
      <c r="I83" s="580" t="e">
        <f t="shared" si="86"/>
        <v>#REF!</v>
      </c>
      <c r="J83" s="432" t="e">
        <f t="shared" ref="J83" si="87">J84+J85+J86</f>
        <v>#REF!</v>
      </c>
      <c r="K83" s="432" t="e">
        <f t="shared" si="86"/>
        <v>#REF!</v>
      </c>
      <c r="L83" s="432">
        <f t="shared" ref="L83" si="88">L84+L85+L86</f>
        <v>0</v>
      </c>
      <c r="M83" s="469" t="e">
        <f t="shared" si="86"/>
        <v>#REF!</v>
      </c>
      <c r="N83" s="149">
        <f t="shared" ref="N83" si="89">N84+N85+N86</f>
        <v>0</v>
      </c>
      <c r="O83" s="161" t="e">
        <f t="shared" si="77"/>
        <v>#REF!</v>
      </c>
      <c r="P83" s="168"/>
      <c r="Q83" s="190"/>
    </row>
    <row r="84" spans="1:17" s="189" customFormat="1" ht="15.75" hidden="1" thickBot="1" x14ac:dyDescent="0.3">
      <c r="A84" s="125" t="s">
        <v>868</v>
      </c>
      <c r="B84" s="169" t="s">
        <v>869</v>
      </c>
      <c r="C84" s="182"/>
      <c r="D84" s="216" t="s">
        <v>954</v>
      </c>
      <c r="E84" s="234"/>
      <c r="F84" s="318" t="e">
        <f>SUM(O84:O84)</f>
        <v>#REF!</v>
      </c>
      <c r="G84" s="508" t="e">
        <f>SUM(O84:O84)</f>
        <v>#REF!</v>
      </c>
      <c r="H84" s="508" t="e">
        <f>SUM(O84:O84)</f>
        <v>#REF!</v>
      </c>
      <c r="I84" s="571" t="e">
        <f>SUM(O84:O84)</f>
        <v>#REF!</v>
      </c>
      <c r="J84" s="423" t="e">
        <f>SUM(O84:O84)</f>
        <v>#REF!</v>
      </c>
      <c r="K84" s="423" t="e">
        <f>SUM(#REF!)</f>
        <v>#REF!</v>
      </c>
      <c r="L84" s="423">
        <f>SUM(P84:P84)</f>
        <v>0</v>
      </c>
      <c r="M84" s="460" t="e">
        <f>SUM(#REF!)</f>
        <v>#REF!</v>
      </c>
      <c r="N84" s="170"/>
      <c r="O84" s="171" t="e">
        <f t="shared" si="77"/>
        <v>#REF!</v>
      </c>
      <c r="P84" s="168"/>
      <c r="Q84" s="190"/>
    </row>
    <row r="85" spans="1:17" s="189" customFormat="1" ht="15.75" hidden="1" thickBot="1" x14ac:dyDescent="0.3">
      <c r="A85" s="125" t="s">
        <v>224</v>
      </c>
      <c r="B85" s="169" t="s">
        <v>659</v>
      </c>
      <c r="C85" s="182"/>
      <c r="D85" s="216" t="s">
        <v>225</v>
      </c>
      <c r="E85" s="234"/>
      <c r="F85" s="318" t="e">
        <f>SUM(O85:O85)</f>
        <v>#REF!</v>
      </c>
      <c r="G85" s="508" t="e">
        <f>SUM(O85:O85)</f>
        <v>#REF!</v>
      </c>
      <c r="H85" s="508" t="e">
        <f>SUM(O85:O85)</f>
        <v>#REF!</v>
      </c>
      <c r="I85" s="571" t="e">
        <f>SUM(O85:O85)</f>
        <v>#REF!</v>
      </c>
      <c r="J85" s="423" t="e">
        <f>SUM(O85:O85)</f>
        <v>#REF!</v>
      </c>
      <c r="K85" s="423" t="e">
        <f>SUM(#REF!)</f>
        <v>#REF!</v>
      </c>
      <c r="L85" s="423">
        <f>SUM(P85:P85)</f>
        <v>0</v>
      </c>
      <c r="M85" s="460" t="e">
        <f>SUM(#REF!)</f>
        <v>#REF!</v>
      </c>
      <c r="N85" s="170"/>
      <c r="O85" s="171" t="e">
        <f t="shared" si="77"/>
        <v>#REF!</v>
      </c>
      <c r="P85" s="168"/>
      <c r="Q85" s="190"/>
    </row>
    <row r="86" spans="1:17" s="189" customFormat="1" ht="15.75" hidden="1" thickBot="1" x14ac:dyDescent="0.3">
      <c r="A86" s="125" t="s">
        <v>226</v>
      </c>
      <c r="B86" s="169" t="s">
        <v>660</v>
      </c>
      <c r="C86" s="182"/>
      <c r="D86" s="216" t="s">
        <v>227</v>
      </c>
      <c r="E86" s="234"/>
      <c r="F86" s="318" t="e">
        <f>SUM(O86:O86)</f>
        <v>#REF!</v>
      </c>
      <c r="G86" s="508" t="e">
        <f>SUM(O86:O86)</f>
        <v>#REF!</v>
      </c>
      <c r="H86" s="508" t="e">
        <f>SUM(O86:O86)</f>
        <v>#REF!</v>
      </c>
      <c r="I86" s="571" t="e">
        <f>SUM(O86:O86)</f>
        <v>#REF!</v>
      </c>
      <c r="J86" s="423" t="e">
        <f>SUM(O86:O86)</f>
        <v>#REF!</v>
      </c>
      <c r="K86" s="423" t="e">
        <f>SUM(#REF!)</f>
        <v>#REF!</v>
      </c>
      <c r="L86" s="423">
        <f>SUM(P86:P86)</f>
        <v>0</v>
      </c>
      <c r="M86" s="460" t="e">
        <f>SUM(#REF!)</f>
        <v>#REF!</v>
      </c>
      <c r="N86" s="170"/>
      <c r="O86" s="171" t="e">
        <f t="shared" si="77"/>
        <v>#REF!</v>
      </c>
      <c r="P86" s="168"/>
      <c r="Q86" s="190"/>
    </row>
    <row r="87" spans="1:17" s="41" customFormat="1" ht="27.75" hidden="1" customHeight="1" x14ac:dyDescent="0.25">
      <c r="A87" s="125" t="s">
        <v>228</v>
      </c>
      <c r="B87" s="106" t="s">
        <v>661</v>
      </c>
      <c r="C87" s="792" t="s">
        <v>353</v>
      </c>
      <c r="D87" s="793"/>
      <c r="E87" s="793"/>
      <c r="F87" s="328" t="e">
        <f>SUM(O87:O87)</f>
        <v>#REF!</v>
      </c>
      <c r="G87" s="518" t="e">
        <f>SUM(O87:O87)</f>
        <v>#REF!</v>
      </c>
      <c r="H87" s="518" t="e">
        <f>SUM(O87:O87)</f>
        <v>#REF!</v>
      </c>
      <c r="I87" s="581" t="e">
        <f>SUM(O87:O87)</f>
        <v>#REF!</v>
      </c>
      <c r="J87" s="433" t="e">
        <f>SUM(O87:O87)</f>
        <v>#REF!</v>
      </c>
      <c r="K87" s="433" t="e">
        <f>SUM(#REF!)</f>
        <v>#REF!</v>
      </c>
      <c r="L87" s="433">
        <f>SUM(P87:P87)</f>
        <v>0</v>
      </c>
      <c r="M87" s="470" t="e">
        <f>SUM(#REF!)</f>
        <v>#REF!</v>
      </c>
      <c r="N87" s="150"/>
      <c r="O87" s="162" t="e">
        <f t="shared" si="77"/>
        <v>#REF!</v>
      </c>
      <c r="P87" s="168"/>
      <c r="Q87" s="190"/>
    </row>
    <row r="88" spans="1:17" s="41" customFormat="1" ht="15.75" hidden="1" thickBot="1" x14ac:dyDescent="0.3">
      <c r="A88" s="125" t="s">
        <v>229</v>
      </c>
      <c r="B88" s="106" t="s">
        <v>662</v>
      </c>
      <c r="C88" s="792" t="s">
        <v>804</v>
      </c>
      <c r="D88" s="793"/>
      <c r="E88" s="793"/>
      <c r="F88" s="328" t="e">
        <f t="shared" ref="F88:M88" si="90">F89+F90+F91+F92+F93+F94+F95+F96+F97+F98</f>
        <v>#REF!</v>
      </c>
      <c r="G88" s="518" t="e">
        <f t="shared" si="90"/>
        <v>#REF!</v>
      </c>
      <c r="H88" s="518" t="e">
        <f t="shared" si="90"/>
        <v>#REF!</v>
      </c>
      <c r="I88" s="581" t="e">
        <f t="shared" si="90"/>
        <v>#REF!</v>
      </c>
      <c r="J88" s="433" t="e">
        <f t="shared" ref="J88" si="91">J89+J90+J91+J92+J93+J94+J95+J96+J97+J98</f>
        <v>#REF!</v>
      </c>
      <c r="K88" s="433" t="e">
        <f t="shared" si="90"/>
        <v>#REF!</v>
      </c>
      <c r="L88" s="433">
        <f t="shared" ref="L88" si="92">L89+L90+L91+L92+L93+L94+L95+L96+L97+L98</f>
        <v>0</v>
      </c>
      <c r="M88" s="470" t="e">
        <f t="shared" si="90"/>
        <v>#REF!</v>
      </c>
      <c r="N88" s="150">
        <f t="shared" ref="N88" si="93">N89+N90+N91+N92+N93+N94+N95+N96+N97+N98</f>
        <v>0</v>
      </c>
      <c r="O88" s="162" t="e">
        <f t="shared" si="77"/>
        <v>#REF!</v>
      </c>
      <c r="P88" s="168"/>
      <c r="Q88" s="190"/>
    </row>
    <row r="89" spans="1:17" ht="15.75" hidden="1" thickBot="1" x14ac:dyDescent="0.3">
      <c r="B89" s="54"/>
      <c r="C89" s="2"/>
      <c r="D89" s="705" t="s">
        <v>370</v>
      </c>
      <c r="E89" s="705"/>
      <c r="F89" s="326" t="e">
        <f t="shared" ref="F89:F98" si="94">SUM(O89:O89)</f>
        <v>#REF!</v>
      </c>
      <c r="G89" s="516" t="e">
        <f t="shared" ref="G89:G98" si="95">SUM(O89:O89)</f>
        <v>#REF!</v>
      </c>
      <c r="H89" s="516" t="e">
        <f t="shared" ref="H89:H98" si="96">SUM(O89:O89)</f>
        <v>#REF!</v>
      </c>
      <c r="I89" s="579" t="e">
        <f t="shared" ref="I89:I98" si="97">SUM(O89:O89)</f>
        <v>#REF!</v>
      </c>
      <c r="J89" s="431" t="e">
        <f t="shared" ref="J89:J98" si="98">SUM(O89:O89)</f>
        <v>#REF!</v>
      </c>
      <c r="K89" s="431" t="e">
        <f>SUM(#REF!)</f>
        <v>#REF!</v>
      </c>
      <c r="L89" s="431">
        <f t="shared" ref="L89:L98" si="99">SUM(P89:P89)</f>
        <v>0</v>
      </c>
      <c r="M89" s="468" t="e">
        <f>SUM(#REF!)</f>
        <v>#REF!</v>
      </c>
      <c r="N89" s="141"/>
      <c r="O89" s="159" t="e">
        <f t="shared" si="77"/>
        <v>#REF!</v>
      </c>
      <c r="P89" s="168"/>
      <c r="Q89" s="190"/>
    </row>
    <row r="90" spans="1:17" ht="15.75" hidden="1" thickBot="1" x14ac:dyDescent="0.3">
      <c r="B90" s="54"/>
      <c r="C90" s="2"/>
      <c r="D90" s="705" t="s">
        <v>506</v>
      </c>
      <c r="E90" s="705"/>
      <c r="F90" s="326" t="e">
        <f t="shared" si="94"/>
        <v>#REF!</v>
      </c>
      <c r="G90" s="516" t="e">
        <f t="shared" si="95"/>
        <v>#REF!</v>
      </c>
      <c r="H90" s="516" t="e">
        <f t="shared" si="96"/>
        <v>#REF!</v>
      </c>
      <c r="I90" s="579" t="e">
        <f t="shared" si="97"/>
        <v>#REF!</v>
      </c>
      <c r="J90" s="431" t="e">
        <f t="shared" si="98"/>
        <v>#REF!</v>
      </c>
      <c r="K90" s="431" t="e">
        <f>SUM(#REF!)</f>
        <v>#REF!</v>
      </c>
      <c r="L90" s="431">
        <f t="shared" si="99"/>
        <v>0</v>
      </c>
      <c r="M90" s="468" t="e">
        <f>SUM(#REF!)</f>
        <v>#REF!</v>
      </c>
      <c r="N90" s="141"/>
      <c r="O90" s="159" t="e">
        <f t="shared" si="77"/>
        <v>#REF!</v>
      </c>
      <c r="P90" s="168"/>
      <c r="Q90" s="190"/>
    </row>
    <row r="91" spans="1:17" ht="15.75" hidden="1" thickBot="1" x14ac:dyDescent="0.3">
      <c r="B91" s="54"/>
      <c r="C91" s="2"/>
      <c r="D91" s="705" t="s">
        <v>507</v>
      </c>
      <c r="E91" s="705"/>
      <c r="F91" s="326" t="e">
        <f t="shared" si="94"/>
        <v>#REF!</v>
      </c>
      <c r="G91" s="516" t="e">
        <f t="shared" si="95"/>
        <v>#REF!</v>
      </c>
      <c r="H91" s="516" t="e">
        <f t="shared" si="96"/>
        <v>#REF!</v>
      </c>
      <c r="I91" s="579" t="e">
        <f t="shared" si="97"/>
        <v>#REF!</v>
      </c>
      <c r="J91" s="431" t="e">
        <f t="shared" si="98"/>
        <v>#REF!</v>
      </c>
      <c r="K91" s="431" t="e">
        <f>SUM(#REF!)</f>
        <v>#REF!</v>
      </c>
      <c r="L91" s="431">
        <f t="shared" si="99"/>
        <v>0</v>
      </c>
      <c r="M91" s="468" t="e">
        <f>SUM(#REF!)</f>
        <v>#REF!</v>
      </c>
      <c r="N91" s="141"/>
      <c r="O91" s="159" t="e">
        <f t="shared" si="77"/>
        <v>#REF!</v>
      </c>
      <c r="P91" s="168"/>
      <c r="Q91" s="190"/>
    </row>
    <row r="92" spans="1:17" ht="15.75" hidden="1" thickBot="1" x14ac:dyDescent="0.3">
      <c r="B92" s="54"/>
      <c r="C92" s="2"/>
      <c r="D92" s="705" t="s">
        <v>508</v>
      </c>
      <c r="E92" s="705"/>
      <c r="F92" s="326" t="e">
        <f t="shared" si="94"/>
        <v>#REF!</v>
      </c>
      <c r="G92" s="516" t="e">
        <f t="shared" si="95"/>
        <v>#REF!</v>
      </c>
      <c r="H92" s="516" t="e">
        <f t="shared" si="96"/>
        <v>#REF!</v>
      </c>
      <c r="I92" s="579" t="e">
        <f t="shared" si="97"/>
        <v>#REF!</v>
      </c>
      <c r="J92" s="431" t="e">
        <f t="shared" si="98"/>
        <v>#REF!</v>
      </c>
      <c r="K92" s="431" t="e">
        <f>SUM(#REF!)</f>
        <v>#REF!</v>
      </c>
      <c r="L92" s="431">
        <f t="shared" si="99"/>
        <v>0</v>
      </c>
      <c r="M92" s="468" t="e">
        <f>SUM(#REF!)</f>
        <v>#REF!</v>
      </c>
      <c r="N92" s="141"/>
      <c r="O92" s="159" t="e">
        <f t="shared" si="77"/>
        <v>#REF!</v>
      </c>
      <c r="P92" s="168"/>
      <c r="Q92" s="190"/>
    </row>
    <row r="93" spans="1:17" ht="15.75" hidden="1" thickBot="1" x14ac:dyDescent="0.3">
      <c r="B93" s="54"/>
      <c r="C93" s="2"/>
      <c r="D93" s="705" t="s">
        <v>509</v>
      </c>
      <c r="E93" s="705"/>
      <c r="F93" s="326" t="e">
        <f t="shared" si="94"/>
        <v>#REF!</v>
      </c>
      <c r="G93" s="516" t="e">
        <f t="shared" si="95"/>
        <v>#REF!</v>
      </c>
      <c r="H93" s="516" t="e">
        <f t="shared" si="96"/>
        <v>#REF!</v>
      </c>
      <c r="I93" s="579" t="e">
        <f t="shared" si="97"/>
        <v>#REF!</v>
      </c>
      <c r="J93" s="431" t="e">
        <f t="shared" si="98"/>
        <v>#REF!</v>
      </c>
      <c r="K93" s="431" t="e">
        <f>SUM(#REF!)</f>
        <v>#REF!</v>
      </c>
      <c r="L93" s="431">
        <f t="shared" si="99"/>
        <v>0</v>
      </c>
      <c r="M93" s="468" t="e">
        <f>SUM(#REF!)</f>
        <v>#REF!</v>
      </c>
      <c r="N93" s="141"/>
      <c r="O93" s="159" t="e">
        <f t="shared" si="77"/>
        <v>#REF!</v>
      </c>
      <c r="P93" s="168"/>
      <c r="Q93" s="190"/>
    </row>
    <row r="94" spans="1:17" ht="15.75" hidden="1" thickBot="1" x14ac:dyDescent="0.3">
      <c r="B94" s="54"/>
      <c r="C94" s="2"/>
      <c r="D94" s="705" t="s">
        <v>510</v>
      </c>
      <c r="E94" s="705"/>
      <c r="F94" s="326" t="e">
        <f t="shared" si="94"/>
        <v>#REF!</v>
      </c>
      <c r="G94" s="516" t="e">
        <f t="shared" si="95"/>
        <v>#REF!</v>
      </c>
      <c r="H94" s="516" t="e">
        <f t="shared" si="96"/>
        <v>#REF!</v>
      </c>
      <c r="I94" s="579" t="e">
        <f t="shared" si="97"/>
        <v>#REF!</v>
      </c>
      <c r="J94" s="431" t="e">
        <f t="shared" si="98"/>
        <v>#REF!</v>
      </c>
      <c r="K94" s="431" t="e">
        <f>SUM(#REF!)</f>
        <v>#REF!</v>
      </c>
      <c r="L94" s="431">
        <f t="shared" si="99"/>
        <v>0</v>
      </c>
      <c r="M94" s="468" t="e">
        <f>SUM(#REF!)</f>
        <v>#REF!</v>
      </c>
      <c r="N94" s="141"/>
      <c r="O94" s="159" t="e">
        <f t="shared" si="77"/>
        <v>#REF!</v>
      </c>
      <c r="P94" s="168"/>
      <c r="Q94" s="190"/>
    </row>
    <row r="95" spans="1:17" ht="25.5" hidden="1" customHeight="1" x14ac:dyDescent="0.25">
      <c r="B95" s="54"/>
      <c r="C95" s="2"/>
      <c r="D95" s="706" t="s">
        <v>511</v>
      </c>
      <c r="E95" s="706"/>
      <c r="F95" s="329" t="e">
        <f t="shared" si="94"/>
        <v>#REF!</v>
      </c>
      <c r="G95" s="519" t="e">
        <f t="shared" si="95"/>
        <v>#REF!</v>
      </c>
      <c r="H95" s="519" t="e">
        <f t="shared" si="96"/>
        <v>#REF!</v>
      </c>
      <c r="I95" s="582" t="e">
        <f t="shared" si="97"/>
        <v>#REF!</v>
      </c>
      <c r="J95" s="434" t="e">
        <f t="shared" si="98"/>
        <v>#REF!</v>
      </c>
      <c r="K95" s="434" t="e">
        <f>SUM(#REF!)</f>
        <v>#REF!</v>
      </c>
      <c r="L95" s="434">
        <f t="shared" si="99"/>
        <v>0</v>
      </c>
      <c r="M95" s="471" t="e">
        <f>SUM(#REF!)</f>
        <v>#REF!</v>
      </c>
      <c r="N95" s="151"/>
      <c r="O95" s="159" t="e">
        <f t="shared" si="77"/>
        <v>#REF!</v>
      </c>
      <c r="P95" s="168"/>
      <c r="Q95" s="190"/>
    </row>
    <row r="96" spans="1:17" ht="15.75" hidden="1" thickBot="1" x14ac:dyDescent="0.3">
      <c r="B96" s="54"/>
      <c r="C96" s="2"/>
      <c r="D96" s="705" t="s">
        <v>805</v>
      </c>
      <c r="E96" s="705"/>
      <c r="F96" s="326" t="e">
        <f t="shared" si="94"/>
        <v>#REF!</v>
      </c>
      <c r="G96" s="516" t="e">
        <f t="shared" si="95"/>
        <v>#REF!</v>
      </c>
      <c r="H96" s="516" t="e">
        <f t="shared" si="96"/>
        <v>#REF!</v>
      </c>
      <c r="I96" s="579" t="e">
        <f t="shared" si="97"/>
        <v>#REF!</v>
      </c>
      <c r="J96" s="431" t="e">
        <f t="shared" si="98"/>
        <v>#REF!</v>
      </c>
      <c r="K96" s="431" t="e">
        <f>SUM(#REF!)</f>
        <v>#REF!</v>
      </c>
      <c r="L96" s="431">
        <f t="shared" si="99"/>
        <v>0</v>
      </c>
      <c r="M96" s="468" t="e">
        <f>SUM(#REF!)</f>
        <v>#REF!</v>
      </c>
      <c r="N96" s="141"/>
      <c r="O96" s="159" t="e">
        <f t="shared" si="77"/>
        <v>#REF!</v>
      </c>
      <c r="P96" s="168"/>
      <c r="Q96" s="190"/>
    </row>
    <row r="97" spans="1:17" ht="25.5" hidden="1" customHeight="1" x14ac:dyDescent="0.25">
      <c r="B97" s="54"/>
      <c r="C97" s="2"/>
      <c r="D97" s="706" t="s">
        <v>512</v>
      </c>
      <c r="E97" s="706"/>
      <c r="F97" s="329" t="e">
        <f t="shared" si="94"/>
        <v>#REF!</v>
      </c>
      <c r="G97" s="519" t="e">
        <f t="shared" si="95"/>
        <v>#REF!</v>
      </c>
      <c r="H97" s="519" t="e">
        <f t="shared" si="96"/>
        <v>#REF!</v>
      </c>
      <c r="I97" s="582" t="e">
        <f t="shared" si="97"/>
        <v>#REF!</v>
      </c>
      <c r="J97" s="434" t="e">
        <f t="shared" si="98"/>
        <v>#REF!</v>
      </c>
      <c r="K97" s="434" t="e">
        <f>SUM(#REF!)</f>
        <v>#REF!</v>
      </c>
      <c r="L97" s="434">
        <f t="shared" si="99"/>
        <v>0</v>
      </c>
      <c r="M97" s="471" t="e">
        <f>SUM(#REF!)</f>
        <v>#REF!</v>
      </c>
      <c r="N97" s="151"/>
      <c r="O97" s="159" t="e">
        <f t="shared" si="77"/>
        <v>#REF!</v>
      </c>
      <c r="P97" s="168"/>
      <c r="Q97" s="190"/>
    </row>
    <row r="98" spans="1:17" ht="25.5" hidden="1" customHeight="1" x14ac:dyDescent="0.25">
      <c r="B98" s="54"/>
      <c r="C98" s="2"/>
      <c r="D98" s="706" t="s">
        <v>513</v>
      </c>
      <c r="E98" s="706"/>
      <c r="F98" s="329" t="e">
        <f t="shared" si="94"/>
        <v>#REF!</v>
      </c>
      <c r="G98" s="519" t="e">
        <f t="shared" si="95"/>
        <v>#REF!</v>
      </c>
      <c r="H98" s="519" t="e">
        <f t="shared" si="96"/>
        <v>#REF!</v>
      </c>
      <c r="I98" s="582" t="e">
        <f t="shared" si="97"/>
        <v>#REF!</v>
      </c>
      <c r="J98" s="434" t="e">
        <f t="shared" si="98"/>
        <v>#REF!</v>
      </c>
      <c r="K98" s="434" t="e">
        <f>SUM(#REF!)</f>
        <v>#REF!</v>
      </c>
      <c r="L98" s="434">
        <f t="shared" si="99"/>
        <v>0</v>
      </c>
      <c r="M98" s="471" t="e">
        <f>SUM(#REF!)</f>
        <v>#REF!</v>
      </c>
      <c r="N98" s="151"/>
      <c r="O98" s="159" t="e">
        <f t="shared" si="77"/>
        <v>#REF!</v>
      </c>
      <c r="P98" s="168"/>
      <c r="Q98" s="190"/>
    </row>
    <row r="99" spans="1:17" s="41" customFormat="1" ht="15" hidden="1" customHeight="1" x14ac:dyDescent="0.25">
      <c r="A99" s="125" t="s">
        <v>230</v>
      </c>
      <c r="B99" s="106" t="s">
        <v>663</v>
      </c>
      <c r="C99" s="792" t="s">
        <v>806</v>
      </c>
      <c r="D99" s="793"/>
      <c r="E99" s="793"/>
      <c r="F99" s="328" t="e">
        <f t="shared" ref="F99:M99" si="100">F100+F101+F102+F103+F104+F105+F106+F107+F108+F109</f>
        <v>#REF!</v>
      </c>
      <c r="G99" s="518" t="e">
        <f t="shared" si="100"/>
        <v>#REF!</v>
      </c>
      <c r="H99" s="518" t="e">
        <f t="shared" si="100"/>
        <v>#REF!</v>
      </c>
      <c r="I99" s="581" t="e">
        <f t="shared" si="100"/>
        <v>#REF!</v>
      </c>
      <c r="J99" s="433" t="e">
        <f t="shared" ref="J99" si="101">J100+J101+J102+J103+J104+J105+J106+J107+J108+J109</f>
        <v>#REF!</v>
      </c>
      <c r="K99" s="433" t="e">
        <f t="shared" si="100"/>
        <v>#REF!</v>
      </c>
      <c r="L99" s="433">
        <f t="shared" ref="L99" si="102">L100+L101+L102+L103+L104+L105+L106+L107+L108+L109</f>
        <v>0</v>
      </c>
      <c r="M99" s="470" t="e">
        <f t="shared" si="100"/>
        <v>#REF!</v>
      </c>
      <c r="N99" s="150">
        <f t="shared" ref="N99" si="103">N100+N101+N102+N103+N104+N105+N106+N107+N108+N109</f>
        <v>0</v>
      </c>
      <c r="O99" s="162" t="e">
        <f t="shared" si="77"/>
        <v>#REF!</v>
      </c>
      <c r="P99" s="168"/>
      <c r="Q99" s="190"/>
    </row>
    <row r="100" spans="1:17" ht="15.75" hidden="1" thickBot="1" x14ac:dyDescent="0.3">
      <c r="B100" s="54"/>
      <c r="C100" s="2"/>
      <c r="D100" s="705" t="s">
        <v>369</v>
      </c>
      <c r="E100" s="705"/>
      <c r="F100" s="326" t="e">
        <f t="shared" ref="F100:F109" si="104">SUM(O100:O100)</f>
        <v>#REF!</v>
      </c>
      <c r="G100" s="516" t="e">
        <f t="shared" ref="G100:G109" si="105">SUM(O100:O100)</f>
        <v>#REF!</v>
      </c>
      <c r="H100" s="516" t="e">
        <f t="shared" ref="H100:H109" si="106">SUM(O100:O100)</f>
        <v>#REF!</v>
      </c>
      <c r="I100" s="579" t="e">
        <f t="shared" ref="I100:I109" si="107">SUM(O100:O100)</f>
        <v>#REF!</v>
      </c>
      <c r="J100" s="431" t="e">
        <f t="shared" ref="J100:J109" si="108">SUM(O100:O100)</f>
        <v>#REF!</v>
      </c>
      <c r="K100" s="431" t="e">
        <f>SUM(#REF!)</f>
        <v>#REF!</v>
      </c>
      <c r="L100" s="431">
        <f t="shared" ref="L100:L109" si="109">SUM(P100:P100)</f>
        <v>0</v>
      </c>
      <c r="M100" s="468" t="e">
        <f>SUM(#REF!)</f>
        <v>#REF!</v>
      </c>
      <c r="N100" s="141"/>
      <c r="O100" s="159" t="e">
        <f t="shared" si="77"/>
        <v>#REF!</v>
      </c>
      <c r="P100" s="168"/>
      <c r="Q100" s="190"/>
    </row>
    <row r="101" spans="1:17" ht="15.75" hidden="1" thickBot="1" x14ac:dyDescent="0.3">
      <c r="B101" s="54"/>
      <c r="C101" s="2"/>
      <c r="D101" s="705" t="s">
        <v>514</v>
      </c>
      <c r="E101" s="705"/>
      <c r="F101" s="326" t="e">
        <f t="shared" si="104"/>
        <v>#REF!</v>
      </c>
      <c r="G101" s="516" t="e">
        <f t="shared" si="105"/>
        <v>#REF!</v>
      </c>
      <c r="H101" s="516" t="e">
        <f t="shared" si="106"/>
        <v>#REF!</v>
      </c>
      <c r="I101" s="579" t="e">
        <f t="shared" si="107"/>
        <v>#REF!</v>
      </c>
      <c r="J101" s="431" t="e">
        <f t="shared" si="108"/>
        <v>#REF!</v>
      </c>
      <c r="K101" s="431" t="e">
        <f>SUM(#REF!)</f>
        <v>#REF!</v>
      </c>
      <c r="L101" s="431">
        <f t="shared" si="109"/>
        <v>0</v>
      </c>
      <c r="M101" s="468" t="e">
        <f>SUM(#REF!)</f>
        <v>#REF!</v>
      </c>
      <c r="N101" s="141"/>
      <c r="O101" s="159" t="e">
        <f t="shared" si="77"/>
        <v>#REF!</v>
      </c>
      <c r="P101" s="168"/>
      <c r="Q101" s="190"/>
    </row>
    <row r="102" spans="1:17" ht="15.75" hidden="1" thickBot="1" x14ac:dyDescent="0.3">
      <c r="B102" s="54"/>
      <c r="C102" s="2"/>
      <c r="D102" s="705" t="s">
        <v>516</v>
      </c>
      <c r="E102" s="705"/>
      <c r="F102" s="326" t="e">
        <f t="shared" si="104"/>
        <v>#REF!</v>
      </c>
      <c r="G102" s="516" t="e">
        <f t="shared" si="105"/>
        <v>#REF!</v>
      </c>
      <c r="H102" s="516" t="e">
        <f t="shared" si="106"/>
        <v>#REF!</v>
      </c>
      <c r="I102" s="579" t="e">
        <f t="shared" si="107"/>
        <v>#REF!</v>
      </c>
      <c r="J102" s="431" t="e">
        <f t="shared" si="108"/>
        <v>#REF!</v>
      </c>
      <c r="K102" s="431" t="e">
        <f>SUM(#REF!)</f>
        <v>#REF!</v>
      </c>
      <c r="L102" s="431">
        <f t="shared" si="109"/>
        <v>0</v>
      </c>
      <c r="M102" s="468" t="e">
        <f>SUM(#REF!)</f>
        <v>#REF!</v>
      </c>
      <c r="N102" s="141"/>
      <c r="O102" s="159" t="e">
        <f t="shared" si="77"/>
        <v>#REF!</v>
      </c>
      <c r="P102" s="168"/>
      <c r="Q102" s="190"/>
    </row>
    <row r="103" spans="1:17" ht="15.75" hidden="1" thickBot="1" x14ac:dyDescent="0.3">
      <c r="B103" s="54"/>
      <c r="C103" s="2"/>
      <c r="D103" s="705" t="s">
        <v>808</v>
      </c>
      <c r="E103" s="705"/>
      <c r="F103" s="326" t="e">
        <f t="shared" si="104"/>
        <v>#REF!</v>
      </c>
      <c r="G103" s="516" t="e">
        <f t="shared" si="105"/>
        <v>#REF!</v>
      </c>
      <c r="H103" s="516" t="e">
        <f t="shared" si="106"/>
        <v>#REF!</v>
      </c>
      <c r="I103" s="579" t="e">
        <f t="shared" si="107"/>
        <v>#REF!</v>
      </c>
      <c r="J103" s="431" t="e">
        <f t="shared" si="108"/>
        <v>#REF!</v>
      </c>
      <c r="K103" s="431" t="e">
        <f>SUM(#REF!)</f>
        <v>#REF!</v>
      </c>
      <c r="L103" s="431">
        <f t="shared" si="109"/>
        <v>0</v>
      </c>
      <c r="M103" s="468" t="e">
        <f>SUM(#REF!)</f>
        <v>#REF!</v>
      </c>
      <c r="N103" s="141"/>
      <c r="O103" s="159" t="e">
        <f t="shared" si="77"/>
        <v>#REF!</v>
      </c>
      <c r="P103" s="168"/>
      <c r="Q103" s="190"/>
    </row>
    <row r="104" spans="1:17" ht="15.75" hidden="1" thickBot="1" x14ac:dyDescent="0.3">
      <c r="B104" s="54"/>
      <c r="C104" s="2"/>
      <c r="D104" s="705" t="s">
        <v>521</v>
      </c>
      <c r="E104" s="705"/>
      <c r="F104" s="326" t="e">
        <f t="shared" si="104"/>
        <v>#REF!</v>
      </c>
      <c r="G104" s="516" t="e">
        <f t="shared" si="105"/>
        <v>#REF!</v>
      </c>
      <c r="H104" s="516" t="e">
        <f t="shared" si="106"/>
        <v>#REF!</v>
      </c>
      <c r="I104" s="579" t="e">
        <f t="shared" si="107"/>
        <v>#REF!</v>
      </c>
      <c r="J104" s="431" t="e">
        <f t="shared" si="108"/>
        <v>#REF!</v>
      </c>
      <c r="K104" s="431" t="e">
        <f>SUM(#REF!)</f>
        <v>#REF!</v>
      </c>
      <c r="L104" s="431">
        <f t="shared" si="109"/>
        <v>0</v>
      </c>
      <c r="M104" s="468" t="e">
        <f>SUM(#REF!)</f>
        <v>#REF!</v>
      </c>
      <c r="N104" s="141"/>
      <c r="O104" s="159" t="e">
        <f t="shared" si="77"/>
        <v>#REF!</v>
      </c>
      <c r="P104" s="168"/>
      <c r="Q104" s="190"/>
    </row>
    <row r="105" spans="1:17" ht="15.75" hidden="1" thickBot="1" x14ac:dyDescent="0.3">
      <c r="B105" s="54"/>
      <c r="C105" s="2"/>
      <c r="D105" s="705" t="s">
        <v>519</v>
      </c>
      <c r="E105" s="705"/>
      <c r="F105" s="326" t="e">
        <f t="shared" si="104"/>
        <v>#REF!</v>
      </c>
      <c r="G105" s="516" t="e">
        <f t="shared" si="105"/>
        <v>#REF!</v>
      </c>
      <c r="H105" s="516" t="e">
        <f t="shared" si="106"/>
        <v>#REF!</v>
      </c>
      <c r="I105" s="579" t="e">
        <f t="shared" si="107"/>
        <v>#REF!</v>
      </c>
      <c r="J105" s="431" t="e">
        <f t="shared" si="108"/>
        <v>#REF!</v>
      </c>
      <c r="K105" s="431" t="e">
        <f>SUM(#REF!)</f>
        <v>#REF!</v>
      </c>
      <c r="L105" s="431">
        <f t="shared" si="109"/>
        <v>0</v>
      </c>
      <c r="M105" s="468" t="e">
        <f>SUM(#REF!)</f>
        <v>#REF!</v>
      </c>
      <c r="N105" s="141"/>
      <c r="O105" s="159" t="e">
        <f t="shared" si="77"/>
        <v>#REF!</v>
      </c>
      <c r="P105" s="168"/>
      <c r="Q105" s="190"/>
    </row>
    <row r="106" spans="1:17" ht="25.5" hidden="1" customHeight="1" x14ac:dyDescent="0.25">
      <c r="B106" s="54"/>
      <c r="C106" s="2"/>
      <c r="D106" s="706" t="s">
        <v>523</v>
      </c>
      <c r="E106" s="706"/>
      <c r="F106" s="329" t="e">
        <f t="shared" si="104"/>
        <v>#REF!</v>
      </c>
      <c r="G106" s="519" t="e">
        <f t="shared" si="105"/>
        <v>#REF!</v>
      </c>
      <c r="H106" s="519" t="e">
        <f t="shared" si="106"/>
        <v>#REF!</v>
      </c>
      <c r="I106" s="582" t="e">
        <f t="shared" si="107"/>
        <v>#REF!</v>
      </c>
      <c r="J106" s="434" t="e">
        <f t="shared" si="108"/>
        <v>#REF!</v>
      </c>
      <c r="K106" s="434" t="e">
        <f>SUM(#REF!)</f>
        <v>#REF!</v>
      </c>
      <c r="L106" s="434">
        <f t="shared" si="109"/>
        <v>0</v>
      </c>
      <c r="M106" s="471" t="e">
        <f>SUM(#REF!)</f>
        <v>#REF!</v>
      </c>
      <c r="N106" s="151"/>
      <c r="O106" s="159" t="e">
        <f t="shared" si="77"/>
        <v>#REF!</v>
      </c>
      <c r="P106" s="168"/>
      <c r="Q106" s="190"/>
    </row>
    <row r="107" spans="1:17" ht="15.75" hidden="1" thickBot="1" x14ac:dyDescent="0.3">
      <c r="B107" s="54"/>
      <c r="C107" s="2"/>
      <c r="D107" s="705" t="s">
        <v>807</v>
      </c>
      <c r="E107" s="705"/>
      <c r="F107" s="326" t="e">
        <f t="shared" si="104"/>
        <v>#REF!</v>
      </c>
      <c r="G107" s="516" t="e">
        <f t="shared" si="105"/>
        <v>#REF!</v>
      </c>
      <c r="H107" s="516" t="e">
        <f t="shared" si="106"/>
        <v>#REF!</v>
      </c>
      <c r="I107" s="579" t="e">
        <f t="shared" si="107"/>
        <v>#REF!</v>
      </c>
      <c r="J107" s="431" t="e">
        <f t="shared" si="108"/>
        <v>#REF!</v>
      </c>
      <c r="K107" s="431" t="e">
        <f>SUM(#REF!)</f>
        <v>#REF!</v>
      </c>
      <c r="L107" s="431">
        <f t="shared" si="109"/>
        <v>0</v>
      </c>
      <c r="M107" s="468" t="e">
        <f>SUM(#REF!)</f>
        <v>#REF!</v>
      </c>
      <c r="N107" s="141"/>
      <c r="O107" s="159" t="e">
        <f t="shared" si="77"/>
        <v>#REF!</v>
      </c>
      <c r="P107" s="168"/>
      <c r="Q107" s="190"/>
    </row>
    <row r="108" spans="1:17" ht="25.5" hidden="1" customHeight="1" x14ac:dyDescent="0.25">
      <c r="B108" s="54"/>
      <c r="C108" s="2"/>
      <c r="D108" s="706" t="s">
        <v>526</v>
      </c>
      <c r="E108" s="706"/>
      <c r="F108" s="329" t="e">
        <f t="shared" si="104"/>
        <v>#REF!</v>
      </c>
      <c r="G108" s="519" t="e">
        <f t="shared" si="105"/>
        <v>#REF!</v>
      </c>
      <c r="H108" s="519" t="e">
        <f t="shared" si="106"/>
        <v>#REF!</v>
      </c>
      <c r="I108" s="582" t="e">
        <f t="shared" si="107"/>
        <v>#REF!</v>
      </c>
      <c r="J108" s="434" t="e">
        <f t="shared" si="108"/>
        <v>#REF!</v>
      </c>
      <c r="K108" s="434" t="e">
        <f>SUM(#REF!)</f>
        <v>#REF!</v>
      </c>
      <c r="L108" s="434">
        <f t="shared" si="109"/>
        <v>0</v>
      </c>
      <c r="M108" s="471" t="e">
        <f>SUM(#REF!)</f>
        <v>#REF!</v>
      </c>
      <c r="N108" s="151"/>
      <c r="O108" s="159" t="e">
        <f t="shared" si="77"/>
        <v>#REF!</v>
      </c>
      <c r="P108" s="168"/>
      <c r="Q108" s="190"/>
    </row>
    <row r="109" spans="1:17" ht="25.5" hidden="1" customHeight="1" x14ac:dyDescent="0.25">
      <c r="B109" s="54"/>
      <c r="C109" s="2"/>
      <c r="D109" s="706" t="s">
        <v>528</v>
      </c>
      <c r="E109" s="706"/>
      <c r="F109" s="329" t="e">
        <f t="shared" si="104"/>
        <v>#REF!</v>
      </c>
      <c r="G109" s="519" t="e">
        <f t="shared" si="105"/>
        <v>#REF!</v>
      </c>
      <c r="H109" s="519" t="e">
        <f t="shared" si="106"/>
        <v>#REF!</v>
      </c>
      <c r="I109" s="582" t="e">
        <f t="shared" si="107"/>
        <v>#REF!</v>
      </c>
      <c r="J109" s="434" t="e">
        <f t="shared" si="108"/>
        <v>#REF!</v>
      </c>
      <c r="K109" s="434" t="e">
        <f>SUM(#REF!)</f>
        <v>#REF!</v>
      </c>
      <c r="L109" s="434">
        <f t="shared" si="109"/>
        <v>0</v>
      </c>
      <c r="M109" s="471" t="e">
        <f>SUM(#REF!)</f>
        <v>#REF!</v>
      </c>
      <c r="N109" s="151"/>
      <c r="O109" s="159" t="e">
        <f t="shared" si="77"/>
        <v>#REF!</v>
      </c>
      <c r="P109" s="168"/>
      <c r="Q109" s="190"/>
    </row>
    <row r="110" spans="1:17" s="41" customFormat="1" ht="15.75" hidden="1" thickBot="1" x14ac:dyDescent="0.3">
      <c r="A110" s="125" t="s">
        <v>231</v>
      </c>
      <c r="B110" s="106" t="s">
        <v>664</v>
      </c>
      <c r="C110" s="730" t="s">
        <v>232</v>
      </c>
      <c r="D110" s="731"/>
      <c r="E110" s="731"/>
      <c r="F110" s="330" t="e">
        <f t="shared" ref="F110:M110" si="110">F111+F112+F113+F114+F115+F116+F117+F118+F119+F120</f>
        <v>#REF!</v>
      </c>
      <c r="G110" s="520" t="e">
        <f t="shared" si="110"/>
        <v>#REF!</v>
      </c>
      <c r="H110" s="520" t="e">
        <f t="shared" si="110"/>
        <v>#REF!</v>
      </c>
      <c r="I110" s="583" t="e">
        <f t="shared" si="110"/>
        <v>#REF!</v>
      </c>
      <c r="J110" s="435" t="e">
        <f t="shared" ref="J110" si="111">J111+J112+J113+J114+J115+J116+J117+J118+J119+J120</f>
        <v>#REF!</v>
      </c>
      <c r="K110" s="435" t="e">
        <f t="shared" si="110"/>
        <v>#REF!</v>
      </c>
      <c r="L110" s="435">
        <f t="shared" ref="L110" si="112">L111+L112+L113+L114+L115+L116+L117+L118+L119+L120</f>
        <v>0</v>
      </c>
      <c r="M110" s="472" t="e">
        <f t="shared" si="110"/>
        <v>#REF!</v>
      </c>
      <c r="N110" s="152">
        <f t="shared" ref="N110" si="113">N111+N112+N113+N114+N115+N116+N117+N118+N119+N120</f>
        <v>0</v>
      </c>
      <c r="O110" s="162" t="e">
        <f t="shared" si="77"/>
        <v>#REF!</v>
      </c>
      <c r="P110" s="168"/>
      <c r="Q110" s="190"/>
    </row>
    <row r="111" spans="1:17" ht="15.75" hidden="1" thickBot="1" x14ac:dyDescent="0.3">
      <c r="B111" s="54"/>
      <c r="C111" s="2"/>
      <c r="D111" s="705" t="s">
        <v>368</v>
      </c>
      <c r="E111" s="705"/>
      <c r="F111" s="326" t="e">
        <f t="shared" ref="F111:F120" si="114">SUM(O111:O111)</f>
        <v>#REF!</v>
      </c>
      <c r="G111" s="516" t="e">
        <f t="shared" ref="G111:G120" si="115">SUM(O111:O111)</f>
        <v>#REF!</v>
      </c>
      <c r="H111" s="516" t="e">
        <f t="shared" ref="H111:H120" si="116">SUM(O111:O111)</f>
        <v>#REF!</v>
      </c>
      <c r="I111" s="579" t="e">
        <f t="shared" ref="I111:I120" si="117">SUM(O111:O111)</f>
        <v>#REF!</v>
      </c>
      <c r="J111" s="431" t="e">
        <f t="shared" ref="J111:J120" si="118">SUM(O111:O111)</f>
        <v>#REF!</v>
      </c>
      <c r="K111" s="431" t="e">
        <f>SUM(#REF!)</f>
        <v>#REF!</v>
      </c>
      <c r="L111" s="431">
        <f t="shared" ref="L111:L120" si="119">SUM(P111:P111)</f>
        <v>0</v>
      </c>
      <c r="M111" s="468" t="e">
        <f>SUM(#REF!)</f>
        <v>#REF!</v>
      </c>
      <c r="N111" s="141"/>
      <c r="O111" s="159" t="e">
        <f t="shared" si="77"/>
        <v>#REF!</v>
      </c>
      <c r="P111" s="168"/>
      <c r="Q111" s="190"/>
    </row>
    <row r="112" spans="1:17" ht="15.75" hidden="1" thickBot="1" x14ac:dyDescent="0.3">
      <c r="B112" s="54"/>
      <c r="C112" s="2"/>
      <c r="D112" s="705" t="s">
        <v>515</v>
      </c>
      <c r="E112" s="705"/>
      <c r="F112" s="326" t="e">
        <f t="shared" si="114"/>
        <v>#REF!</v>
      </c>
      <c r="G112" s="516" t="e">
        <f t="shared" si="115"/>
        <v>#REF!</v>
      </c>
      <c r="H112" s="516" t="e">
        <f t="shared" si="116"/>
        <v>#REF!</v>
      </c>
      <c r="I112" s="579" t="e">
        <f t="shared" si="117"/>
        <v>#REF!</v>
      </c>
      <c r="J112" s="431" t="e">
        <f t="shared" si="118"/>
        <v>#REF!</v>
      </c>
      <c r="K112" s="431" t="e">
        <f>SUM(#REF!)</f>
        <v>#REF!</v>
      </c>
      <c r="L112" s="431">
        <f t="shared" si="119"/>
        <v>0</v>
      </c>
      <c r="M112" s="468" t="e">
        <f>SUM(#REF!)</f>
        <v>#REF!</v>
      </c>
      <c r="N112" s="141"/>
      <c r="O112" s="159" t="e">
        <f t="shared" si="77"/>
        <v>#REF!</v>
      </c>
      <c r="P112" s="168"/>
      <c r="Q112" s="190"/>
    </row>
    <row r="113" spans="1:17" ht="15.75" hidden="1" thickBot="1" x14ac:dyDescent="0.3">
      <c r="B113" s="54"/>
      <c r="C113" s="2"/>
      <c r="D113" s="705" t="s">
        <v>517</v>
      </c>
      <c r="E113" s="705"/>
      <c r="F113" s="326" t="e">
        <f t="shared" si="114"/>
        <v>#REF!</v>
      </c>
      <c r="G113" s="516" t="e">
        <f t="shared" si="115"/>
        <v>#REF!</v>
      </c>
      <c r="H113" s="516" t="e">
        <f t="shared" si="116"/>
        <v>#REF!</v>
      </c>
      <c r="I113" s="579" t="e">
        <f t="shared" si="117"/>
        <v>#REF!</v>
      </c>
      <c r="J113" s="431" t="e">
        <f t="shared" si="118"/>
        <v>#REF!</v>
      </c>
      <c r="K113" s="431" t="e">
        <f>SUM(#REF!)</f>
        <v>#REF!</v>
      </c>
      <c r="L113" s="431">
        <f t="shared" si="119"/>
        <v>0</v>
      </c>
      <c r="M113" s="468" t="e">
        <f>SUM(#REF!)</f>
        <v>#REF!</v>
      </c>
      <c r="N113" s="141"/>
      <c r="O113" s="159" t="e">
        <f t="shared" si="77"/>
        <v>#REF!</v>
      </c>
      <c r="P113" s="168"/>
      <c r="Q113" s="190"/>
    </row>
    <row r="114" spans="1:17" ht="15.75" hidden="1" thickBot="1" x14ac:dyDescent="0.3">
      <c r="B114" s="54"/>
      <c r="C114" s="2"/>
      <c r="D114" s="705" t="s">
        <v>518</v>
      </c>
      <c r="E114" s="705"/>
      <c r="F114" s="326" t="e">
        <f t="shared" si="114"/>
        <v>#REF!</v>
      </c>
      <c r="G114" s="516" t="e">
        <f t="shared" si="115"/>
        <v>#REF!</v>
      </c>
      <c r="H114" s="516" t="e">
        <f t="shared" si="116"/>
        <v>#REF!</v>
      </c>
      <c r="I114" s="579" t="e">
        <f t="shared" si="117"/>
        <v>#REF!</v>
      </c>
      <c r="J114" s="431" t="e">
        <f t="shared" si="118"/>
        <v>#REF!</v>
      </c>
      <c r="K114" s="431" t="e">
        <f>SUM(#REF!)</f>
        <v>#REF!</v>
      </c>
      <c r="L114" s="431">
        <f t="shared" si="119"/>
        <v>0</v>
      </c>
      <c r="M114" s="468" t="e">
        <f>SUM(#REF!)</f>
        <v>#REF!</v>
      </c>
      <c r="N114" s="141"/>
      <c r="O114" s="159" t="e">
        <f t="shared" si="77"/>
        <v>#REF!</v>
      </c>
      <c r="P114" s="168"/>
      <c r="Q114" s="190"/>
    </row>
    <row r="115" spans="1:17" ht="15.75" hidden="1" thickBot="1" x14ac:dyDescent="0.3">
      <c r="B115" s="54"/>
      <c r="C115" s="2"/>
      <c r="D115" s="705" t="s">
        <v>522</v>
      </c>
      <c r="E115" s="705"/>
      <c r="F115" s="326" t="e">
        <f t="shared" si="114"/>
        <v>#REF!</v>
      </c>
      <c r="G115" s="516" t="e">
        <f t="shared" si="115"/>
        <v>#REF!</v>
      </c>
      <c r="H115" s="516" t="e">
        <f t="shared" si="116"/>
        <v>#REF!</v>
      </c>
      <c r="I115" s="579" t="e">
        <f t="shared" si="117"/>
        <v>#REF!</v>
      </c>
      <c r="J115" s="431" t="e">
        <f t="shared" si="118"/>
        <v>#REF!</v>
      </c>
      <c r="K115" s="431" t="e">
        <f>SUM(#REF!)</f>
        <v>#REF!</v>
      </c>
      <c r="L115" s="431">
        <f t="shared" si="119"/>
        <v>0</v>
      </c>
      <c r="M115" s="468" t="e">
        <f>SUM(#REF!)</f>
        <v>#REF!</v>
      </c>
      <c r="N115" s="141"/>
      <c r="O115" s="159" t="e">
        <f t="shared" si="77"/>
        <v>#REF!</v>
      </c>
      <c r="P115" s="168"/>
      <c r="Q115" s="190"/>
    </row>
    <row r="116" spans="1:17" ht="15.75" hidden="1" thickBot="1" x14ac:dyDescent="0.3">
      <c r="B116" s="54"/>
      <c r="C116" s="2"/>
      <c r="D116" s="705" t="s">
        <v>520</v>
      </c>
      <c r="E116" s="705"/>
      <c r="F116" s="326" t="e">
        <f t="shared" si="114"/>
        <v>#REF!</v>
      </c>
      <c r="G116" s="516" t="e">
        <f t="shared" si="115"/>
        <v>#REF!</v>
      </c>
      <c r="H116" s="516" t="e">
        <f t="shared" si="116"/>
        <v>#REF!</v>
      </c>
      <c r="I116" s="579" t="e">
        <f t="shared" si="117"/>
        <v>#REF!</v>
      </c>
      <c r="J116" s="431" t="e">
        <f t="shared" si="118"/>
        <v>#REF!</v>
      </c>
      <c r="K116" s="431" t="e">
        <f>SUM(#REF!)</f>
        <v>#REF!</v>
      </c>
      <c r="L116" s="431">
        <f t="shared" si="119"/>
        <v>0</v>
      </c>
      <c r="M116" s="468" t="e">
        <f>SUM(#REF!)</f>
        <v>#REF!</v>
      </c>
      <c r="N116" s="141"/>
      <c r="O116" s="159" t="e">
        <f t="shared" si="77"/>
        <v>#REF!</v>
      </c>
      <c r="P116" s="168"/>
      <c r="Q116" s="190"/>
    </row>
    <row r="117" spans="1:17" ht="25.5" hidden="1" customHeight="1" x14ac:dyDescent="0.25">
      <c r="B117" s="54"/>
      <c r="C117" s="2"/>
      <c r="D117" s="706" t="s">
        <v>524</v>
      </c>
      <c r="E117" s="706"/>
      <c r="F117" s="329" t="e">
        <f t="shared" si="114"/>
        <v>#REF!</v>
      </c>
      <c r="G117" s="519" t="e">
        <f t="shared" si="115"/>
        <v>#REF!</v>
      </c>
      <c r="H117" s="519" t="e">
        <f t="shared" si="116"/>
        <v>#REF!</v>
      </c>
      <c r="I117" s="582" t="e">
        <f t="shared" si="117"/>
        <v>#REF!</v>
      </c>
      <c r="J117" s="434" t="e">
        <f t="shared" si="118"/>
        <v>#REF!</v>
      </c>
      <c r="K117" s="434" t="e">
        <f>SUM(#REF!)</f>
        <v>#REF!</v>
      </c>
      <c r="L117" s="434">
        <f t="shared" si="119"/>
        <v>0</v>
      </c>
      <c r="M117" s="471" t="e">
        <f>SUM(#REF!)</f>
        <v>#REF!</v>
      </c>
      <c r="N117" s="151"/>
      <c r="O117" s="159" t="e">
        <f t="shared" si="77"/>
        <v>#REF!</v>
      </c>
      <c r="P117" s="168"/>
      <c r="Q117" s="190"/>
    </row>
    <row r="118" spans="1:17" ht="15.75" hidden="1" thickBot="1" x14ac:dyDescent="0.3">
      <c r="B118" s="54"/>
      <c r="C118" s="2"/>
      <c r="D118" s="705" t="s">
        <v>525</v>
      </c>
      <c r="E118" s="705"/>
      <c r="F118" s="326" t="e">
        <f t="shared" si="114"/>
        <v>#REF!</v>
      </c>
      <c r="G118" s="516" t="e">
        <f t="shared" si="115"/>
        <v>#REF!</v>
      </c>
      <c r="H118" s="516" t="e">
        <f t="shared" si="116"/>
        <v>#REF!</v>
      </c>
      <c r="I118" s="579" t="e">
        <f t="shared" si="117"/>
        <v>#REF!</v>
      </c>
      <c r="J118" s="431" t="e">
        <f t="shared" si="118"/>
        <v>#REF!</v>
      </c>
      <c r="K118" s="431" t="e">
        <f>SUM(#REF!)</f>
        <v>#REF!</v>
      </c>
      <c r="L118" s="431">
        <f t="shared" si="119"/>
        <v>0</v>
      </c>
      <c r="M118" s="468" t="e">
        <f>SUM(#REF!)</f>
        <v>#REF!</v>
      </c>
      <c r="N118" s="141"/>
      <c r="O118" s="159" t="e">
        <f t="shared" si="77"/>
        <v>#REF!</v>
      </c>
      <c r="P118" s="168"/>
      <c r="Q118" s="190"/>
    </row>
    <row r="119" spans="1:17" ht="25.5" hidden="1" customHeight="1" x14ac:dyDescent="0.25">
      <c r="B119" s="54"/>
      <c r="C119" s="2"/>
      <c r="D119" s="706" t="s">
        <v>527</v>
      </c>
      <c r="E119" s="706"/>
      <c r="F119" s="329" t="e">
        <f t="shared" si="114"/>
        <v>#REF!</v>
      </c>
      <c r="G119" s="519" t="e">
        <f t="shared" si="115"/>
        <v>#REF!</v>
      </c>
      <c r="H119" s="519" t="e">
        <f t="shared" si="116"/>
        <v>#REF!</v>
      </c>
      <c r="I119" s="582" t="e">
        <f t="shared" si="117"/>
        <v>#REF!</v>
      </c>
      <c r="J119" s="434" t="e">
        <f t="shared" si="118"/>
        <v>#REF!</v>
      </c>
      <c r="K119" s="434" t="e">
        <f>SUM(#REF!)</f>
        <v>#REF!</v>
      </c>
      <c r="L119" s="434">
        <f t="shared" si="119"/>
        <v>0</v>
      </c>
      <c r="M119" s="471" t="e">
        <f>SUM(#REF!)</f>
        <v>#REF!</v>
      </c>
      <c r="N119" s="151"/>
      <c r="O119" s="159" t="e">
        <f t="shared" si="77"/>
        <v>#REF!</v>
      </c>
      <c r="P119" s="168"/>
      <c r="Q119" s="190"/>
    </row>
    <row r="120" spans="1:17" ht="25.5" hidden="1" customHeight="1" x14ac:dyDescent="0.25">
      <c r="B120" s="54"/>
      <c r="C120" s="2"/>
      <c r="D120" s="706" t="s">
        <v>529</v>
      </c>
      <c r="E120" s="706"/>
      <c r="F120" s="329" t="e">
        <f t="shared" si="114"/>
        <v>#REF!</v>
      </c>
      <c r="G120" s="519" t="e">
        <f t="shared" si="115"/>
        <v>#REF!</v>
      </c>
      <c r="H120" s="519" t="e">
        <f t="shared" si="116"/>
        <v>#REF!</v>
      </c>
      <c r="I120" s="582" t="e">
        <f t="shared" si="117"/>
        <v>#REF!</v>
      </c>
      <c r="J120" s="434" t="e">
        <f t="shared" si="118"/>
        <v>#REF!</v>
      </c>
      <c r="K120" s="434" t="e">
        <f>SUM(#REF!)</f>
        <v>#REF!</v>
      </c>
      <c r="L120" s="434">
        <f t="shared" si="119"/>
        <v>0</v>
      </c>
      <c r="M120" s="471" t="e">
        <f>SUM(#REF!)</f>
        <v>#REF!</v>
      </c>
      <c r="N120" s="151"/>
      <c r="O120" s="159" t="e">
        <f t="shared" si="77"/>
        <v>#REF!</v>
      </c>
      <c r="P120" s="168"/>
      <c r="Q120" s="190"/>
    </row>
    <row r="121" spans="1:17" s="41" customFormat="1" ht="27.75" hidden="1" customHeight="1" x14ac:dyDescent="0.25">
      <c r="A121" s="125" t="s">
        <v>233</v>
      </c>
      <c r="B121" s="106" t="s">
        <v>665</v>
      </c>
      <c r="C121" s="792" t="s">
        <v>809</v>
      </c>
      <c r="D121" s="793"/>
      <c r="E121" s="793"/>
      <c r="F121" s="328" t="e">
        <f t="shared" ref="F121:M121" si="120">F122+F123</f>
        <v>#REF!</v>
      </c>
      <c r="G121" s="518" t="e">
        <f t="shared" si="120"/>
        <v>#REF!</v>
      </c>
      <c r="H121" s="518" t="e">
        <f t="shared" si="120"/>
        <v>#REF!</v>
      </c>
      <c r="I121" s="581" t="e">
        <f t="shared" si="120"/>
        <v>#REF!</v>
      </c>
      <c r="J121" s="433" t="e">
        <f t="shared" ref="J121" si="121">J122+J123</f>
        <v>#REF!</v>
      </c>
      <c r="K121" s="433" t="e">
        <f t="shared" si="120"/>
        <v>#REF!</v>
      </c>
      <c r="L121" s="433">
        <f t="shared" ref="L121" si="122">L122+L123</f>
        <v>0</v>
      </c>
      <c r="M121" s="470" t="e">
        <f t="shared" si="120"/>
        <v>#REF!</v>
      </c>
      <c r="N121" s="150">
        <f t="shared" ref="N121" si="123">N122+N123</f>
        <v>0</v>
      </c>
      <c r="O121" s="162" t="e">
        <f t="shared" si="77"/>
        <v>#REF!</v>
      </c>
      <c r="P121" s="168"/>
      <c r="Q121" s="190"/>
    </row>
    <row r="122" spans="1:17" ht="15.75" hidden="1" thickBot="1" x14ac:dyDescent="0.3">
      <c r="B122" s="54"/>
      <c r="C122" s="2"/>
      <c r="D122" s="705" t="s">
        <v>531</v>
      </c>
      <c r="E122" s="705"/>
      <c r="F122" s="326" t="e">
        <f>SUM(O122:O122)</f>
        <v>#REF!</v>
      </c>
      <c r="G122" s="516" t="e">
        <f>SUM(O122:O122)</f>
        <v>#REF!</v>
      </c>
      <c r="H122" s="516" t="e">
        <f>SUM(O122:O122)</f>
        <v>#REF!</v>
      </c>
      <c r="I122" s="579" t="e">
        <f>SUM(O122:O122)</f>
        <v>#REF!</v>
      </c>
      <c r="J122" s="431" t="e">
        <f>SUM(O122:O122)</f>
        <v>#REF!</v>
      </c>
      <c r="K122" s="431" t="e">
        <f>SUM(#REF!)</f>
        <v>#REF!</v>
      </c>
      <c r="L122" s="431">
        <f>SUM(P122:P122)</f>
        <v>0</v>
      </c>
      <c r="M122" s="468" t="e">
        <f>SUM(#REF!)</f>
        <v>#REF!</v>
      </c>
      <c r="N122" s="141"/>
      <c r="O122" s="159" t="e">
        <f t="shared" si="77"/>
        <v>#REF!</v>
      </c>
      <c r="P122" s="168"/>
      <c r="Q122" s="190"/>
    </row>
    <row r="123" spans="1:17" ht="25.5" hidden="1" customHeight="1" x14ac:dyDescent="0.25">
      <c r="B123" s="54"/>
      <c r="C123" s="2"/>
      <c r="D123" s="706" t="s">
        <v>530</v>
      </c>
      <c r="E123" s="706"/>
      <c r="F123" s="329" t="e">
        <f>SUM(O123:O123)</f>
        <v>#REF!</v>
      </c>
      <c r="G123" s="519" t="e">
        <f>SUM(O123:O123)</f>
        <v>#REF!</v>
      </c>
      <c r="H123" s="519" t="e">
        <f>SUM(O123:O123)</f>
        <v>#REF!</v>
      </c>
      <c r="I123" s="582" t="e">
        <f>SUM(O123:O123)</f>
        <v>#REF!</v>
      </c>
      <c r="J123" s="434" t="e">
        <f>SUM(O123:O123)</f>
        <v>#REF!</v>
      </c>
      <c r="K123" s="434" t="e">
        <f>SUM(#REF!)</f>
        <v>#REF!</v>
      </c>
      <c r="L123" s="434">
        <f>SUM(P123:P123)</f>
        <v>0</v>
      </c>
      <c r="M123" s="471" t="e">
        <f>SUM(#REF!)</f>
        <v>#REF!</v>
      </c>
      <c r="N123" s="151"/>
      <c r="O123" s="159" t="e">
        <f t="shared" si="77"/>
        <v>#REF!</v>
      </c>
      <c r="P123" s="168"/>
      <c r="Q123" s="190"/>
    </row>
    <row r="124" spans="1:17" s="41" customFormat="1" ht="15.75" hidden="1" thickBot="1" x14ac:dyDescent="0.3">
      <c r="A124" s="125" t="s">
        <v>234</v>
      </c>
      <c r="B124" s="106" t="s">
        <v>667</v>
      </c>
      <c r="C124" s="792" t="s">
        <v>810</v>
      </c>
      <c r="D124" s="793"/>
      <c r="E124" s="793"/>
      <c r="F124" s="328" t="e">
        <f t="shared" ref="F124:M124" si="124">F125+F126+F127+F128+F129+F130+F131+F132+F133+F134+F135</f>
        <v>#REF!</v>
      </c>
      <c r="G124" s="518" t="e">
        <f t="shared" si="124"/>
        <v>#REF!</v>
      </c>
      <c r="H124" s="518" t="e">
        <f t="shared" si="124"/>
        <v>#REF!</v>
      </c>
      <c r="I124" s="581" t="e">
        <f t="shared" si="124"/>
        <v>#REF!</v>
      </c>
      <c r="J124" s="433" t="e">
        <f t="shared" ref="J124" si="125">J125+J126+J127+J128+J129+J130+J131+J132+J133+J134+J135</f>
        <v>#REF!</v>
      </c>
      <c r="K124" s="433" t="e">
        <f t="shared" si="124"/>
        <v>#REF!</v>
      </c>
      <c r="L124" s="433">
        <f t="shared" ref="L124" si="126">L125+L126+L127+L128+L129+L130+L131+L132+L133+L134+L135</f>
        <v>0</v>
      </c>
      <c r="M124" s="470" t="e">
        <f t="shared" si="124"/>
        <v>#REF!</v>
      </c>
      <c r="N124" s="150">
        <f t="shared" ref="N124" si="127">N125+N126+N127+N128+N129+N130+N131+N132+N133+N134+N135</f>
        <v>0</v>
      </c>
      <c r="O124" s="162" t="e">
        <f t="shared" si="77"/>
        <v>#REF!</v>
      </c>
      <c r="P124" s="168"/>
      <c r="Q124" s="190"/>
    </row>
    <row r="125" spans="1:17" ht="15.75" hidden="1" thickBot="1" x14ac:dyDescent="0.3">
      <c r="B125" s="54"/>
      <c r="C125" s="2"/>
      <c r="D125" s="705" t="s">
        <v>354</v>
      </c>
      <c r="E125" s="705"/>
      <c r="F125" s="326" t="e">
        <f t="shared" ref="F125:F138" si="128">SUM(O125:O125)</f>
        <v>#REF!</v>
      </c>
      <c r="G125" s="516" t="e">
        <f t="shared" ref="G125:G138" si="129">SUM(O125:O125)</f>
        <v>#REF!</v>
      </c>
      <c r="H125" s="516" t="e">
        <f t="shared" ref="H125:H138" si="130">SUM(O125:O125)</f>
        <v>#REF!</v>
      </c>
      <c r="I125" s="579" t="e">
        <f t="shared" ref="I125:I138" si="131">SUM(O125:O125)</f>
        <v>#REF!</v>
      </c>
      <c r="J125" s="431" t="e">
        <f t="shared" ref="J125:J138" si="132">SUM(O125:O125)</f>
        <v>#REF!</v>
      </c>
      <c r="K125" s="431" t="e">
        <f>SUM(#REF!)</f>
        <v>#REF!</v>
      </c>
      <c r="L125" s="431">
        <f t="shared" ref="L125:L138" si="133">SUM(P125:P125)</f>
        <v>0</v>
      </c>
      <c r="M125" s="468" t="e">
        <f>SUM(#REF!)</f>
        <v>#REF!</v>
      </c>
      <c r="N125" s="141"/>
      <c r="O125" s="159" t="e">
        <f t="shared" si="77"/>
        <v>#REF!</v>
      </c>
      <c r="P125" s="168"/>
      <c r="Q125" s="190"/>
    </row>
    <row r="126" spans="1:17" ht="15.75" hidden="1" thickBot="1" x14ac:dyDescent="0.3">
      <c r="B126" s="54"/>
      <c r="C126" s="2"/>
      <c r="D126" s="705" t="s">
        <v>357</v>
      </c>
      <c r="E126" s="705"/>
      <c r="F126" s="326" t="e">
        <f t="shared" si="128"/>
        <v>#REF!</v>
      </c>
      <c r="G126" s="516" t="e">
        <f t="shared" si="129"/>
        <v>#REF!</v>
      </c>
      <c r="H126" s="516" t="e">
        <f t="shared" si="130"/>
        <v>#REF!</v>
      </c>
      <c r="I126" s="579" t="e">
        <f t="shared" si="131"/>
        <v>#REF!</v>
      </c>
      <c r="J126" s="431" t="e">
        <f t="shared" si="132"/>
        <v>#REF!</v>
      </c>
      <c r="K126" s="431" t="e">
        <f>SUM(#REF!)</f>
        <v>#REF!</v>
      </c>
      <c r="L126" s="431">
        <f t="shared" si="133"/>
        <v>0</v>
      </c>
      <c r="M126" s="468" t="e">
        <f>SUM(#REF!)</f>
        <v>#REF!</v>
      </c>
      <c r="N126" s="141"/>
      <c r="O126" s="159" t="e">
        <f t="shared" si="77"/>
        <v>#REF!</v>
      </c>
      <c r="P126" s="168"/>
      <c r="Q126" s="190"/>
    </row>
    <row r="127" spans="1:17" ht="15.75" hidden="1" thickBot="1" x14ac:dyDescent="0.3">
      <c r="B127" s="54"/>
      <c r="C127" s="2"/>
      <c r="D127" s="705" t="s">
        <v>358</v>
      </c>
      <c r="E127" s="705"/>
      <c r="F127" s="326" t="e">
        <f t="shared" si="128"/>
        <v>#REF!</v>
      </c>
      <c r="G127" s="516" t="e">
        <f t="shared" si="129"/>
        <v>#REF!</v>
      </c>
      <c r="H127" s="516" t="e">
        <f t="shared" si="130"/>
        <v>#REF!</v>
      </c>
      <c r="I127" s="579" t="e">
        <f t="shared" si="131"/>
        <v>#REF!</v>
      </c>
      <c r="J127" s="431" t="e">
        <f t="shared" si="132"/>
        <v>#REF!</v>
      </c>
      <c r="K127" s="431" t="e">
        <f>SUM(#REF!)</f>
        <v>#REF!</v>
      </c>
      <c r="L127" s="431">
        <f t="shared" si="133"/>
        <v>0</v>
      </c>
      <c r="M127" s="468" t="e">
        <f>SUM(#REF!)</f>
        <v>#REF!</v>
      </c>
      <c r="N127" s="141"/>
      <c r="O127" s="159" t="e">
        <f t="shared" si="77"/>
        <v>#REF!</v>
      </c>
      <c r="P127" s="168"/>
      <c r="Q127" s="190"/>
    </row>
    <row r="128" spans="1:17" ht="15.75" hidden="1" thickBot="1" x14ac:dyDescent="0.3">
      <c r="B128" s="54"/>
      <c r="C128" s="2"/>
      <c r="D128" s="705" t="s">
        <v>355</v>
      </c>
      <c r="E128" s="705"/>
      <c r="F128" s="326" t="e">
        <f t="shared" si="128"/>
        <v>#REF!</v>
      </c>
      <c r="G128" s="516" t="e">
        <f t="shared" si="129"/>
        <v>#REF!</v>
      </c>
      <c r="H128" s="516" t="e">
        <f t="shared" si="130"/>
        <v>#REF!</v>
      </c>
      <c r="I128" s="579" t="e">
        <f t="shared" si="131"/>
        <v>#REF!</v>
      </c>
      <c r="J128" s="431" t="e">
        <f t="shared" si="132"/>
        <v>#REF!</v>
      </c>
      <c r="K128" s="431" t="e">
        <f>SUM(#REF!)</f>
        <v>#REF!</v>
      </c>
      <c r="L128" s="431">
        <f t="shared" si="133"/>
        <v>0</v>
      </c>
      <c r="M128" s="468" t="e">
        <f>SUM(#REF!)</f>
        <v>#REF!</v>
      </c>
      <c r="N128" s="141"/>
      <c r="O128" s="159" t="e">
        <f t="shared" si="77"/>
        <v>#REF!</v>
      </c>
      <c r="P128" s="168"/>
      <c r="Q128" s="190"/>
    </row>
    <row r="129" spans="1:17" ht="15.75" hidden="1" thickBot="1" x14ac:dyDescent="0.3">
      <c r="B129" s="54"/>
      <c r="C129" s="2"/>
      <c r="D129" s="705" t="s">
        <v>811</v>
      </c>
      <c r="E129" s="705"/>
      <c r="F129" s="326" t="e">
        <f t="shared" si="128"/>
        <v>#REF!</v>
      </c>
      <c r="G129" s="516" t="e">
        <f t="shared" si="129"/>
        <v>#REF!</v>
      </c>
      <c r="H129" s="516" t="e">
        <f t="shared" si="130"/>
        <v>#REF!</v>
      </c>
      <c r="I129" s="579" t="e">
        <f t="shared" si="131"/>
        <v>#REF!</v>
      </c>
      <c r="J129" s="431" t="e">
        <f t="shared" si="132"/>
        <v>#REF!</v>
      </c>
      <c r="K129" s="431" t="e">
        <f>SUM(#REF!)</f>
        <v>#REF!</v>
      </c>
      <c r="L129" s="431">
        <f t="shared" si="133"/>
        <v>0</v>
      </c>
      <c r="M129" s="468" t="e">
        <f>SUM(#REF!)</f>
        <v>#REF!</v>
      </c>
      <c r="N129" s="141"/>
      <c r="O129" s="159" t="e">
        <f t="shared" si="77"/>
        <v>#REF!</v>
      </c>
      <c r="P129" s="168"/>
      <c r="Q129" s="190"/>
    </row>
    <row r="130" spans="1:17" ht="25.5" hidden="1" customHeight="1" x14ac:dyDescent="0.25">
      <c r="B130" s="54"/>
      <c r="C130" s="2"/>
      <c r="D130" s="706" t="s">
        <v>532</v>
      </c>
      <c r="E130" s="706"/>
      <c r="F130" s="329" t="e">
        <f t="shared" si="128"/>
        <v>#REF!</v>
      </c>
      <c r="G130" s="519" t="e">
        <f t="shared" si="129"/>
        <v>#REF!</v>
      </c>
      <c r="H130" s="519" t="e">
        <f t="shared" si="130"/>
        <v>#REF!</v>
      </c>
      <c r="I130" s="582" t="e">
        <f t="shared" si="131"/>
        <v>#REF!</v>
      </c>
      <c r="J130" s="434" t="e">
        <f t="shared" si="132"/>
        <v>#REF!</v>
      </c>
      <c r="K130" s="434" t="e">
        <f>SUM(#REF!)</f>
        <v>#REF!</v>
      </c>
      <c r="L130" s="434">
        <f t="shared" si="133"/>
        <v>0</v>
      </c>
      <c r="M130" s="471" t="e">
        <f>SUM(#REF!)</f>
        <v>#REF!</v>
      </c>
      <c r="N130" s="151"/>
      <c r="O130" s="159" t="e">
        <f t="shared" si="77"/>
        <v>#REF!</v>
      </c>
      <c r="P130" s="168"/>
      <c r="Q130" s="190"/>
    </row>
    <row r="131" spans="1:17" ht="25.5" hidden="1" customHeight="1" x14ac:dyDescent="0.25">
      <c r="B131" s="54"/>
      <c r="C131" s="2"/>
      <c r="D131" s="706" t="s">
        <v>533</v>
      </c>
      <c r="E131" s="706"/>
      <c r="F131" s="329" t="e">
        <f t="shared" si="128"/>
        <v>#REF!</v>
      </c>
      <c r="G131" s="519" t="e">
        <f t="shared" si="129"/>
        <v>#REF!</v>
      </c>
      <c r="H131" s="519" t="e">
        <f t="shared" si="130"/>
        <v>#REF!</v>
      </c>
      <c r="I131" s="582" t="e">
        <f t="shared" si="131"/>
        <v>#REF!</v>
      </c>
      <c r="J131" s="434" t="e">
        <f t="shared" si="132"/>
        <v>#REF!</v>
      </c>
      <c r="K131" s="434" t="e">
        <f>SUM(#REF!)</f>
        <v>#REF!</v>
      </c>
      <c r="L131" s="434">
        <f t="shared" si="133"/>
        <v>0</v>
      </c>
      <c r="M131" s="471" t="e">
        <f>SUM(#REF!)</f>
        <v>#REF!</v>
      </c>
      <c r="N131" s="151"/>
      <c r="O131" s="159" t="e">
        <f t="shared" si="77"/>
        <v>#REF!</v>
      </c>
      <c r="P131" s="168"/>
      <c r="Q131" s="190"/>
    </row>
    <row r="132" spans="1:17" ht="15.75" hidden="1" thickBot="1" x14ac:dyDescent="0.3">
      <c r="B132" s="54"/>
      <c r="C132" s="2"/>
      <c r="D132" s="705" t="s">
        <v>364</v>
      </c>
      <c r="E132" s="705"/>
      <c r="F132" s="326" t="e">
        <f t="shared" si="128"/>
        <v>#REF!</v>
      </c>
      <c r="G132" s="516" t="e">
        <f t="shared" si="129"/>
        <v>#REF!</v>
      </c>
      <c r="H132" s="516" t="e">
        <f t="shared" si="130"/>
        <v>#REF!</v>
      </c>
      <c r="I132" s="579" t="e">
        <f t="shared" si="131"/>
        <v>#REF!</v>
      </c>
      <c r="J132" s="431" t="e">
        <f t="shared" si="132"/>
        <v>#REF!</v>
      </c>
      <c r="K132" s="431" t="e">
        <f>SUM(#REF!)</f>
        <v>#REF!</v>
      </c>
      <c r="L132" s="431">
        <f t="shared" si="133"/>
        <v>0</v>
      </c>
      <c r="M132" s="468" t="e">
        <f>SUM(#REF!)</f>
        <v>#REF!</v>
      </c>
      <c r="N132" s="141"/>
      <c r="O132" s="159" t="e">
        <f t="shared" si="77"/>
        <v>#REF!</v>
      </c>
      <c r="P132" s="168"/>
      <c r="Q132" s="190"/>
    </row>
    <row r="133" spans="1:17" ht="15.75" hidden="1" thickBot="1" x14ac:dyDescent="0.3">
      <c r="B133" s="54"/>
      <c r="C133" s="2"/>
      <c r="D133" s="705" t="s">
        <v>356</v>
      </c>
      <c r="E133" s="705"/>
      <c r="F133" s="326" t="e">
        <f t="shared" si="128"/>
        <v>#REF!</v>
      </c>
      <c r="G133" s="516" t="e">
        <f t="shared" si="129"/>
        <v>#REF!</v>
      </c>
      <c r="H133" s="516" t="e">
        <f t="shared" si="130"/>
        <v>#REF!</v>
      </c>
      <c r="I133" s="579" t="e">
        <f t="shared" si="131"/>
        <v>#REF!</v>
      </c>
      <c r="J133" s="431" t="e">
        <f t="shared" si="132"/>
        <v>#REF!</v>
      </c>
      <c r="K133" s="431" t="e">
        <f>SUM(#REF!)</f>
        <v>#REF!</v>
      </c>
      <c r="L133" s="431">
        <f t="shared" si="133"/>
        <v>0</v>
      </c>
      <c r="M133" s="468" t="e">
        <f>SUM(#REF!)</f>
        <v>#REF!</v>
      </c>
      <c r="N133" s="141"/>
      <c r="O133" s="159" t="e">
        <f t="shared" si="77"/>
        <v>#REF!</v>
      </c>
      <c r="P133" s="168"/>
      <c r="Q133" s="190"/>
    </row>
    <row r="134" spans="1:17" ht="25.5" hidden="1" customHeight="1" x14ac:dyDescent="0.25">
      <c r="B134" s="54"/>
      <c r="C134" s="2"/>
      <c r="D134" s="706" t="s">
        <v>534</v>
      </c>
      <c r="E134" s="706"/>
      <c r="F134" s="329" t="e">
        <f t="shared" si="128"/>
        <v>#REF!</v>
      </c>
      <c r="G134" s="519" t="e">
        <f t="shared" si="129"/>
        <v>#REF!</v>
      </c>
      <c r="H134" s="519" t="e">
        <f t="shared" si="130"/>
        <v>#REF!</v>
      </c>
      <c r="I134" s="582" t="e">
        <f t="shared" si="131"/>
        <v>#REF!</v>
      </c>
      <c r="J134" s="434" t="e">
        <f t="shared" si="132"/>
        <v>#REF!</v>
      </c>
      <c r="K134" s="434" t="e">
        <f>SUM(#REF!)</f>
        <v>#REF!</v>
      </c>
      <c r="L134" s="434">
        <f t="shared" si="133"/>
        <v>0</v>
      </c>
      <c r="M134" s="471" t="e">
        <f>SUM(#REF!)</f>
        <v>#REF!</v>
      </c>
      <c r="N134" s="151"/>
      <c r="O134" s="159" t="e">
        <f t="shared" si="77"/>
        <v>#REF!</v>
      </c>
      <c r="P134" s="168"/>
      <c r="Q134" s="190"/>
    </row>
    <row r="135" spans="1:17" ht="15.75" hidden="1" thickBot="1" x14ac:dyDescent="0.3">
      <c r="B135" s="54"/>
      <c r="C135" s="2"/>
      <c r="D135" s="705" t="s">
        <v>535</v>
      </c>
      <c r="E135" s="705"/>
      <c r="F135" s="326" t="e">
        <f t="shared" si="128"/>
        <v>#REF!</v>
      </c>
      <c r="G135" s="516" t="e">
        <f t="shared" si="129"/>
        <v>#REF!</v>
      </c>
      <c r="H135" s="516" t="e">
        <f t="shared" si="130"/>
        <v>#REF!</v>
      </c>
      <c r="I135" s="579" t="e">
        <f t="shared" si="131"/>
        <v>#REF!</v>
      </c>
      <c r="J135" s="431" t="e">
        <f t="shared" si="132"/>
        <v>#REF!</v>
      </c>
      <c r="K135" s="431" t="e">
        <f>SUM(#REF!)</f>
        <v>#REF!</v>
      </c>
      <c r="L135" s="431">
        <f t="shared" si="133"/>
        <v>0</v>
      </c>
      <c r="M135" s="468" t="e">
        <f>SUM(#REF!)</f>
        <v>#REF!</v>
      </c>
      <c r="N135" s="141"/>
      <c r="O135" s="159" t="e">
        <f t="shared" si="77"/>
        <v>#REF!</v>
      </c>
      <c r="P135" s="168"/>
      <c r="Q135" s="190"/>
    </row>
    <row r="136" spans="1:17" s="41" customFormat="1" ht="15.75" hidden="1" thickBot="1" x14ac:dyDescent="0.3">
      <c r="A136" s="125" t="s">
        <v>235</v>
      </c>
      <c r="B136" s="106" t="s">
        <v>666</v>
      </c>
      <c r="C136" s="730" t="s">
        <v>236</v>
      </c>
      <c r="D136" s="731"/>
      <c r="E136" s="731"/>
      <c r="F136" s="330" t="e">
        <f t="shared" si="128"/>
        <v>#REF!</v>
      </c>
      <c r="G136" s="520" t="e">
        <f t="shared" si="129"/>
        <v>#REF!</v>
      </c>
      <c r="H136" s="520" t="e">
        <f t="shared" si="130"/>
        <v>#REF!</v>
      </c>
      <c r="I136" s="583" t="e">
        <f t="shared" si="131"/>
        <v>#REF!</v>
      </c>
      <c r="J136" s="435" t="e">
        <f t="shared" si="132"/>
        <v>#REF!</v>
      </c>
      <c r="K136" s="435" t="e">
        <f>SUM(#REF!)</f>
        <v>#REF!</v>
      </c>
      <c r="L136" s="435">
        <f t="shared" si="133"/>
        <v>0</v>
      </c>
      <c r="M136" s="472" t="e">
        <f>SUM(#REF!)</f>
        <v>#REF!</v>
      </c>
      <c r="N136" s="152"/>
      <c r="O136" s="162" t="e">
        <f t="shared" si="77"/>
        <v>#REF!</v>
      </c>
      <c r="P136" s="168"/>
      <c r="Q136" s="190"/>
    </row>
    <row r="137" spans="1:17" s="41" customFormat="1" ht="15.75" hidden="1" thickBot="1" x14ac:dyDescent="0.3">
      <c r="A137" s="125" t="s">
        <v>237</v>
      </c>
      <c r="B137" s="106" t="s">
        <v>668</v>
      </c>
      <c r="C137" s="730" t="s">
        <v>238</v>
      </c>
      <c r="D137" s="731"/>
      <c r="E137" s="731"/>
      <c r="F137" s="330" t="e">
        <f t="shared" si="128"/>
        <v>#REF!</v>
      </c>
      <c r="G137" s="520" t="e">
        <f t="shared" si="129"/>
        <v>#REF!</v>
      </c>
      <c r="H137" s="520" t="e">
        <f t="shared" si="130"/>
        <v>#REF!</v>
      </c>
      <c r="I137" s="583" t="e">
        <f t="shared" si="131"/>
        <v>#REF!</v>
      </c>
      <c r="J137" s="435" t="e">
        <f t="shared" si="132"/>
        <v>#REF!</v>
      </c>
      <c r="K137" s="435" t="e">
        <f>SUM(#REF!)</f>
        <v>#REF!</v>
      </c>
      <c r="L137" s="435">
        <f t="shared" si="133"/>
        <v>0</v>
      </c>
      <c r="M137" s="472" t="e">
        <f>SUM(#REF!)</f>
        <v>#REF!</v>
      </c>
      <c r="N137" s="152"/>
      <c r="O137" s="162" t="e">
        <f t="shared" si="77"/>
        <v>#REF!</v>
      </c>
      <c r="P137" s="168"/>
      <c r="Q137" s="190"/>
    </row>
    <row r="138" spans="1:17" s="41" customFormat="1" ht="15.75" hidden="1" thickBot="1" x14ac:dyDescent="0.3">
      <c r="A138" s="125" t="s">
        <v>239</v>
      </c>
      <c r="B138" s="106" t="s">
        <v>669</v>
      </c>
      <c r="C138" s="730" t="s">
        <v>240</v>
      </c>
      <c r="D138" s="731"/>
      <c r="E138" s="731"/>
      <c r="F138" s="330" t="e">
        <f t="shared" si="128"/>
        <v>#REF!</v>
      </c>
      <c r="G138" s="520" t="e">
        <f t="shared" si="129"/>
        <v>#REF!</v>
      </c>
      <c r="H138" s="520" t="e">
        <f t="shared" si="130"/>
        <v>#REF!</v>
      </c>
      <c r="I138" s="583" t="e">
        <f t="shared" si="131"/>
        <v>#REF!</v>
      </c>
      <c r="J138" s="435" t="e">
        <f t="shared" si="132"/>
        <v>#REF!</v>
      </c>
      <c r="K138" s="435" t="e">
        <f>SUM(#REF!)</f>
        <v>#REF!</v>
      </c>
      <c r="L138" s="435">
        <f t="shared" si="133"/>
        <v>0</v>
      </c>
      <c r="M138" s="472" t="e">
        <f>SUM(#REF!)</f>
        <v>#REF!</v>
      </c>
      <c r="N138" s="152"/>
      <c r="O138" s="162" t="e">
        <f t="shared" ref="O138:O201" si="134">SUM(M138:N138)</f>
        <v>#REF!</v>
      </c>
      <c r="P138" s="168"/>
      <c r="Q138" s="190"/>
    </row>
    <row r="139" spans="1:17" s="41" customFormat="1" ht="15.75" hidden="1" thickBot="1" x14ac:dyDescent="0.3">
      <c r="A139" s="125" t="s">
        <v>241</v>
      </c>
      <c r="B139" s="106" t="s">
        <v>670</v>
      </c>
      <c r="C139" s="730" t="s">
        <v>242</v>
      </c>
      <c r="D139" s="731"/>
      <c r="E139" s="731"/>
      <c r="F139" s="330" t="e">
        <f t="shared" ref="F139:M139" si="135">F140+F141+F142+F143+F144+F145+F146+F147+F148+F149</f>
        <v>#REF!</v>
      </c>
      <c r="G139" s="520" t="e">
        <f t="shared" si="135"/>
        <v>#REF!</v>
      </c>
      <c r="H139" s="520" t="e">
        <f t="shared" si="135"/>
        <v>#REF!</v>
      </c>
      <c r="I139" s="583" t="e">
        <f t="shared" si="135"/>
        <v>#REF!</v>
      </c>
      <c r="J139" s="435" t="e">
        <f t="shared" ref="J139" si="136">J140+J141+J142+J143+J144+J145+J146+J147+J148+J149</f>
        <v>#REF!</v>
      </c>
      <c r="K139" s="435" t="e">
        <f t="shared" si="135"/>
        <v>#REF!</v>
      </c>
      <c r="L139" s="435">
        <f t="shared" ref="L139" si="137">L140+L141+L142+L143+L144+L145+L146+L147+L148+L149</f>
        <v>0</v>
      </c>
      <c r="M139" s="472" t="e">
        <f t="shared" si="135"/>
        <v>#REF!</v>
      </c>
      <c r="N139" s="152">
        <f t="shared" ref="N139" si="138">N140+N141+N142+N143+N144+N145+N146+N147+N148+N149</f>
        <v>0</v>
      </c>
      <c r="O139" s="162" t="e">
        <f t="shared" si="134"/>
        <v>#REF!</v>
      </c>
      <c r="P139" s="168"/>
      <c r="Q139" s="190"/>
    </row>
    <row r="140" spans="1:17" ht="15.75" hidden="1" thickBot="1" x14ac:dyDescent="0.3">
      <c r="B140" s="54"/>
      <c r="C140" s="2"/>
      <c r="D140" s="705" t="s">
        <v>359</v>
      </c>
      <c r="E140" s="705"/>
      <c r="F140" s="326" t="e">
        <f t="shared" ref="F140:F150" si="139">SUM(O140:O140)</f>
        <v>#REF!</v>
      </c>
      <c r="G140" s="516" t="e">
        <f t="shared" ref="G140:G150" si="140">SUM(O140:O140)</f>
        <v>#REF!</v>
      </c>
      <c r="H140" s="516" t="e">
        <f t="shared" ref="H140:H150" si="141">SUM(O140:O140)</f>
        <v>#REF!</v>
      </c>
      <c r="I140" s="579" t="e">
        <f t="shared" ref="I140:I150" si="142">SUM(O140:O140)</f>
        <v>#REF!</v>
      </c>
      <c r="J140" s="431" t="e">
        <f t="shared" ref="J140:J150" si="143">SUM(O140:O140)</f>
        <v>#REF!</v>
      </c>
      <c r="K140" s="431" t="e">
        <f>SUM(#REF!)</f>
        <v>#REF!</v>
      </c>
      <c r="L140" s="431">
        <f t="shared" ref="L140:L150" si="144">SUM(P140:P140)</f>
        <v>0</v>
      </c>
      <c r="M140" s="468" t="e">
        <f>SUM(#REF!)</f>
        <v>#REF!</v>
      </c>
      <c r="N140" s="141"/>
      <c r="O140" s="159" t="e">
        <f t="shared" si="134"/>
        <v>#REF!</v>
      </c>
      <c r="P140" s="168"/>
      <c r="Q140" s="190"/>
    </row>
    <row r="141" spans="1:17" ht="15.75" hidden="1" thickBot="1" x14ac:dyDescent="0.3">
      <c r="B141" s="54"/>
      <c r="C141" s="2"/>
      <c r="D141" s="705" t="s">
        <v>360</v>
      </c>
      <c r="E141" s="705"/>
      <c r="F141" s="326" t="e">
        <f t="shared" si="139"/>
        <v>#REF!</v>
      </c>
      <c r="G141" s="516" t="e">
        <f t="shared" si="140"/>
        <v>#REF!</v>
      </c>
      <c r="H141" s="516" t="e">
        <f t="shared" si="141"/>
        <v>#REF!</v>
      </c>
      <c r="I141" s="579" t="e">
        <f t="shared" si="142"/>
        <v>#REF!</v>
      </c>
      <c r="J141" s="431" t="e">
        <f t="shared" si="143"/>
        <v>#REF!</v>
      </c>
      <c r="K141" s="431" t="e">
        <f>SUM(#REF!)</f>
        <v>#REF!</v>
      </c>
      <c r="L141" s="431">
        <f t="shared" si="144"/>
        <v>0</v>
      </c>
      <c r="M141" s="468" t="e">
        <f>SUM(#REF!)</f>
        <v>#REF!</v>
      </c>
      <c r="N141" s="141"/>
      <c r="O141" s="159" t="e">
        <f t="shared" si="134"/>
        <v>#REF!</v>
      </c>
      <c r="P141" s="168"/>
      <c r="Q141" s="190"/>
    </row>
    <row r="142" spans="1:17" ht="15.75" hidden="1" thickBot="1" x14ac:dyDescent="0.3">
      <c r="B142" s="54"/>
      <c r="C142" s="2"/>
      <c r="D142" s="705" t="s">
        <v>361</v>
      </c>
      <c r="E142" s="705"/>
      <c r="F142" s="326" t="e">
        <f t="shared" si="139"/>
        <v>#REF!</v>
      </c>
      <c r="G142" s="516" t="e">
        <f t="shared" si="140"/>
        <v>#REF!</v>
      </c>
      <c r="H142" s="516" t="e">
        <f t="shared" si="141"/>
        <v>#REF!</v>
      </c>
      <c r="I142" s="579" t="e">
        <f t="shared" si="142"/>
        <v>#REF!</v>
      </c>
      <c r="J142" s="431" t="e">
        <f t="shared" si="143"/>
        <v>#REF!</v>
      </c>
      <c r="K142" s="431" t="e">
        <f>SUM(#REF!)</f>
        <v>#REF!</v>
      </c>
      <c r="L142" s="431">
        <f t="shared" si="144"/>
        <v>0</v>
      </c>
      <c r="M142" s="468" t="e">
        <f>SUM(#REF!)</f>
        <v>#REF!</v>
      </c>
      <c r="N142" s="141"/>
      <c r="O142" s="159" t="e">
        <f t="shared" si="134"/>
        <v>#REF!</v>
      </c>
      <c r="P142" s="168"/>
      <c r="Q142" s="190"/>
    </row>
    <row r="143" spans="1:17" ht="15.75" hidden="1" thickBot="1" x14ac:dyDescent="0.3">
      <c r="B143" s="54"/>
      <c r="C143" s="2"/>
      <c r="D143" s="705" t="s">
        <v>362</v>
      </c>
      <c r="E143" s="705"/>
      <c r="F143" s="326" t="e">
        <f t="shared" si="139"/>
        <v>#REF!</v>
      </c>
      <c r="G143" s="516" t="e">
        <f t="shared" si="140"/>
        <v>#REF!</v>
      </c>
      <c r="H143" s="516" t="e">
        <f t="shared" si="141"/>
        <v>#REF!</v>
      </c>
      <c r="I143" s="579" t="e">
        <f t="shared" si="142"/>
        <v>#REF!</v>
      </c>
      <c r="J143" s="431" t="e">
        <f t="shared" si="143"/>
        <v>#REF!</v>
      </c>
      <c r="K143" s="431" t="e">
        <f>SUM(#REF!)</f>
        <v>#REF!</v>
      </c>
      <c r="L143" s="431">
        <f t="shared" si="144"/>
        <v>0</v>
      </c>
      <c r="M143" s="468" t="e">
        <f>SUM(#REF!)</f>
        <v>#REF!</v>
      </c>
      <c r="N143" s="141"/>
      <c r="O143" s="159" t="e">
        <f t="shared" si="134"/>
        <v>#REF!</v>
      </c>
      <c r="P143" s="168"/>
      <c r="Q143" s="190"/>
    </row>
    <row r="144" spans="1:17" ht="15.75" hidden="1" thickBot="1" x14ac:dyDescent="0.3">
      <c r="B144" s="54"/>
      <c r="C144" s="2"/>
      <c r="D144" s="705" t="s">
        <v>363</v>
      </c>
      <c r="E144" s="705"/>
      <c r="F144" s="326" t="e">
        <f t="shared" si="139"/>
        <v>#REF!</v>
      </c>
      <c r="G144" s="516" t="e">
        <f t="shared" si="140"/>
        <v>#REF!</v>
      </c>
      <c r="H144" s="516" t="e">
        <f t="shared" si="141"/>
        <v>#REF!</v>
      </c>
      <c r="I144" s="579" t="e">
        <f t="shared" si="142"/>
        <v>#REF!</v>
      </c>
      <c r="J144" s="431" t="e">
        <f t="shared" si="143"/>
        <v>#REF!</v>
      </c>
      <c r="K144" s="431" t="e">
        <f>SUM(#REF!)</f>
        <v>#REF!</v>
      </c>
      <c r="L144" s="431">
        <f t="shared" si="144"/>
        <v>0</v>
      </c>
      <c r="M144" s="468" t="e">
        <f>SUM(#REF!)</f>
        <v>#REF!</v>
      </c>
      <c r="N144" s="141"/>
      <c r="O144" s="159" t="e">
        <f t="shared" si="134"/>
        <v>#REF!</v>
      </c>
      <c r="P144" s="168"/>
      <c r="Q144" s="190"/>
    </row>
    <row r="145" spans="1:17" ht="25.5" hidden="1" customHeight="1" x14ac:dyDescent="0.25">
      <c r="B145" s="54"/>
      <c r="C145" s="2"/>
      <c r="D145" s="706" t="s">
        <v>536</v>
      </c>
      <c r="E145" s="706"/>
      <c r="F145" s="329" t="e">
        <f t="shared" si="139"/>
        <v>#REF!</v>
      </c>
      <c r="G145" s="519" t="e">
        <f t="shared" si="140"/>
        <v>#REF!</v>
      </c>
      <c r="H145" s="519" t="e">
        <f t="shared" si="141"/>
        <v>#REF!</v>
      </c>
      <c r="I145" s="582" t="e">
        <f t="shared" si="142"/>
        <v>#REF!</v>
      </c>
      <c r="J145" s="434" t="e">
        <f t="shared" si="143"/>
        <v>#REF!</v>
      </c>
      <c r="K145" s="434" t="e">
        <f>SUM(#REF!)</f>
        <v>#REF!</v>
      </c>
      <c r="L145" s="434">
        <f t="shared" si="144"/>
        <v>0</v>
      </c>
      <c r="M145" s="471" t="e">
        <f>SUM(#REF!)</f>
        <v>#REF!</v>
      </c>
      <c r="N145" s="151"/>
      <c r="O145" s="159" t="e">
        <f t="shared" si="134"/>
        <v>#REF!</v>
      </c>
      <c r="P145" s="168"/>
      <c r="Q145" s="190"/>
    </row>
    <row r="146" spans="1:17" ht="25.5" hidden="1" customHeight="1" x14ac:dyDescent="0.25">
      <c r="B146" s="54"/>
      <c r="C146" s="2"/>
      <c r="D146" s="706" t="s">
        <v>539</v>
      </c>
      <c r="E146" s="706"/>
      <c r="F146" s="329" t="e">
        <f t="shared" si="139"/>
        <v>#REF!</v>
      </c>
      <c r="G146" s="519" t="e">
        <f t="shared" si="140"/>
        <v>#REF!</v>
      </c>
      <c r="H146" s="519" t="e">
        <f t="shared" si="141"/>
        <v>#REF!</v>
      </c>
      <c r="I146" s="582" t="e">
        <f t="shared" si="142"/>
        <v>#REF!</v>
      </c>
      <c r="J146" s="434" t="e">
        <f t="shared" si="143"/>
        <v>#REF!</v>
      </c>
      <c r="K146" s="434" t="e">
        <f>SUM(#REF!)</f>
        <v>#REF!</v>
      </c>
      <c r="L146" s="434">
        <f t="shared" si="144"/>
        <v>0</v>
      </c>
      <c r="M146" s="471" t="e">
        <f>SUM(#REF!)</f>
        <v>#REF!</v>
      </c>
      <c r="N146" s="151"/>
      <c r="O146" s="159" t="e">
        <f t="shared" si="134"/>
        <v>#REF!</v>
      </c>
      <c r="P146" s="168"/>
      <c r="Q146" s="190"/>
    </row>
    <row r="147" spans="1:17" ht="15.75" hidden="1" thickBot="1" x14ac:dyDescent="0.3">
      <c r="B147" s="54"/>
      <c r="C147" s="2"/>
      <c r="D147" s="705" t="s">
        <v>365</v>
      </c>
      <c r="E147" s="705"/>
      <c r="F147" s="326" t="e">
        <f t="shared" si="139"/>
        <v>#REF!</v>
      </c>
      <c r="G147" s="516" t="e">
        <f t="shared" si="140"/>
        <v>#REF!</v>
      </c>
      <c r="H147" s="516" t="e">
        <f t="shared" si="141"/>
        <v>#REF!</v>
      </c>
      <c r="I147" s="579" t="e">
        <f t="shared" si="142"/>
        <v>#REF!</v>
      </c>
      <c r="J147" s="431" t="e">
        <f t="shared" si="143"/>
        <v>#REF!</v>
      </c>
      <c r="K147" s="431" t="e">
        <f>SUM(#REF!)</f>
        <v>#REF!</v>
      </c>
      <c r="L147" s="431">
        <f t="shared" si="144"/>
        <v>0</v>
      </c>
      <c r="M147" s="468" t="e">
        <f>SUM(#REF!)</f>
        <v>#REF!</v>
      </c>
      <c r="N147" s="141"/>
      <c r="O147" s="159" t="e">
        <f t="shared" si="134"/>
        <v>#REF!</v>
      </c>
      <c r="P147" s="168"/>
      <c r="Q147" s="190"/>
    </row>
    <row r="148" spans="1:17" ht="25.5" hidden="1" customHeight="1" x14ac:dyDescent="0.25">
      <c r="B148" s="54"/>
      <c r="C148" s="2"/>
      <c r="D148" s="706" t="s">
        <v>542</v>
      </c>
      <c r="E148" s="706"/>
      <c r="F148" s="329" t="e">
        <f t="shared" si="139"/>
        <v>#REF!</v>
      </c>
      <c r="G148" s="519" t="e">
        <f t="shared" si="140"/>
        <v>#REF!</v>
      </c>
      <c r="H148" s="519" t="e">
        <f t="shared" si="141"/>
        <v>#REF!</v>
      </c>
      <c r="I148" s="582" t="e">
        <f t="shared" si="142"/>
        <v>#REF!</v>
      </c>
      <c r="J148" s="434" t="e">
        <f t="shared" si="143"/>
        <v>#REF!</v>
      </c>
      <c r="K148" s="434" t="e">
        <f>SUM(#REF!)</f>
        <v>#REF!</v>
      </c>
      <c r="L148" s="434">
        <f t="shared" si="144"/>
        <v>0</v>
      </c>
      <c r="M148" s="471" t="e">
        <f>SUM(#REF!)</f>
        <v>#REF!</v>
      </c>
      <c r="N148" s="151"/>
      <c r="O148" s="159" t="e">
        <f t="shared" si="134"/>
        <v>#REF!</v>
      </c>
      <c r="P148" s="168"/>
      <c r="Q148" s="190"/>
    </row>
    <row r="149" spans="1:17" ht="15.75" hidden="1" thickBot="1" x14ac:dyDescent="0.3">
      <c r="B149" s="54"/>
      <c r="C149" s="2"/>
      <c r="D149" s="705" t="s">
        <v>543</v>
      </c>
      <c r="E149" s="705"/>
      <c r="F149" s="326" t="e">
        <f t="shared" si="139"/>
        <v>#REF!</v>
      </c>
      <c r="G149" s="516" t="e">
        <f t="shared" si="140"/>
        <v>#REF!</v>
      </c>
      <c r="H149" s="516" t="e">
        <f t="shared" si="141"/>
        <v>#REF!</v>
      </c>
      <c r="I149" s="579" t="e">
        <f t="shared" si="142"/>
        <v>#REF!</v>
      </c>
      <c r="J149" s="431" t="e">
        <f t="shared" si="143"/>
        <v>#REF!</v>
      </c>
      <c r="K149" s="431" t="e">
        <f>SUM(#REF!)</f>
        <v>#REF!</v>
      </c>
      <c r="L149" s="431">
        <f t="shared" si="144"/>
        <v>0</v>
      </c>
      <c r="M149" s="468" t="e">
        <f>SUM(#REF!)</f>
        <v>#REF!</v>
      </c>
      <c r="N149" s="141"/>
      <c r="O149" s="159" t="e">
        <f t="shared" si="134"/>
        <v>#REF!</v>
      </c>
      <c r="P149" s="168"/>
      <c r="Q149" s="190"/>
    </row>
    <row r="150" spans="1:17" s="41" customFormat="1" ht="15.75" hidden="1" thickBot="1" x14ac:dyDescent="0.3">
      <c r="A150" s="125" t="s">
        <v>243</v>
      </c>
      <c r="B150" s="134" t="s">
        <v>671</v>
      </c>
      <c r="C150" s="794" t="s">
        <v>244</v>
      </c>
      <c r="D150" s="795"/>
      <c r="E150" s="795"/>
      <c r="F150" s="331" t="e">
        <f t="shared" si="139"/>
        <v>#REF!</v>
      </c>
      <c r="G150" s="521" t="e">
        <f t="shared" si="140"/>
        <v>#REF!</v>
      </c>
      <c r="H150" s="521" t="e">
        <f t="shared" si="141"/>
        <v>#REF!</v>
      </c>
      <c r="I150" s="584" t="e">
        <f t="shared" si="142"/>
        <v>#REF!</v>
      </c>
      <c r="J150" s="436" t="e">
        <f t="shared" si="143"/>
        <v>#REF!</v>
      </c>
      <c r="K150" s="436" t="e">
        <f>SUM(#REF!)</f>
        <v>#REF!</v>
      </c>
      <c r="L150" s="436">
        <f t="shared" si="144"/>
        <v>0</v>
      </c>
      <c r="M150" s="473" t="e">
        <f>SUM(#REF!)</f>
        <v>#REF!</v>
      </c>
      <c r="N150" s="153"/>
      <c r="O150" s="162" t="e">
        <f t="shared" si="134"/>
        <v>#REF!</v>
      </c>
      <c r="P150" s="168"/>
      <c r="Q150" s="190"/>
    </row>
    <row r="151" spans="1:17" ht="15.75" thickBot="1" x14ac:dyDescent="0.3">
      <c r="B151" s="98" t="s">
        <v>245</v>
      </c>
      <c r="C151" s="708" t="s">
        <v>246</v>
      </c>
      <c r="D151" s="709"/>
      <c r="E151" s="709"/>
      <c r="F151" s="322" t="e">
        <f t="shared" ref="F151:K151" si="145">F152+F153+F156+F157+F158+F159+F160</f>
        <v>#REF!</v>
      </c>
      <c r="G151" s="512" t="e">
        <f t="shared" si="145"/>
        <v>#REF!</v>
      </c>
      <c r="H151" s="512" t="e">
        <f t="shared" si="145"/>
        <v>#REF!</v>
      </c>
      <c r="I151" s="575" t="e">
        <f t="shared" si="145"/>
        <v>#REF!</v>
      </c>
      <c r="J151" s="427" t="e">
        <f t="shared" ref="J151" si="146">J152+J153+J156+J157+J158+J159+J160</f>
        <v>#REF!</v>
      </c>
      <c r="K151" s="427" t="e">
        <f t="shared" si="145"/>
        <v>#REF!</v>
      </c>
      <c r="L151" s="427">
        <f t="shared" ref="L151" si="147">L152+L153+L156+L157+L158+L159+L160</f>
        <v>23399</v>
      </c>
      <c r="M151" s="464">
        <f>M157+M160</f>
        <v>166638</v>
      </c>
      <c r="N151" s="144">
        <f t="shared" ref="N151" si="148">N152+N153+N156+N157+N158+N159+N160</f>
        <v>0</v>
      </c>
      <c r="O151" s="156">
        <f t="shared" si="134"/>
        <v>166638</v>
      </c>
      <c r="P151" s="168"/>
      <c r="Q151" s="190"/>
    </row>
    <row r="152" spans="1:17" s="18" customFormat="1" hidden="1" x14ac:dyDescent="0.25">
      <c r="A152" s="125" t="s">
        <v>247</v>
      </c>
      <c r="B152" s="114" t="s">
        <v>672</v>
      </c>
      <c r="C152" s="710" t="s">
        <v>248</v>
      </c>
      <c r="D152" s="711"/>
      <c r="E152" s="711"/>
      <c r="F152" s="317" t="e">
        <f>SUM(O152:O152)</f>
        <v>#REF!</v>
      </c>
      <c r="G152" s="507" t="e">
        <f>SUM(O152:O152)</f>
        <v>#REF!</v>
      </c>
      <c r="H152" s="507" t="e">
        <f>SUM(O152:O152)</f>
        <v>#REF!</v>
      </c>
      <c r="I152" s="570" t="e">
        <f>SUM(O152:O152)</f>
        <v>#REF!</v>
      </c>
      <c r="J152" s="422" t="e">
        <f>SUM(O152:O152)</f>
        <v>#REF!</v>
      </c>
      <c r="K152" s="422" t="e">
        <f>SUM(#REF!)</f>
        <v>#REF!</v>
      </c>
      <c r="L152" s="422">
        <f>SUM(P152:P152)</f>
        <v>0</v>
      </c>
      <c r="M152" s="459" t="e">
        <f>SUM(#REF!)</f>
        <v>#REF!</v>
      </c>
      <c r="N152" s="140"/>
      <c r="O152" s="158" t="e">
        <f t="shared" si="134"/>
        <v>#REF!</v>
      </c>
      <c r="P152" s="168"/>
      <c r="Q152" s="190"/>
    </row>
    <row r="153" spans="1:17" s="18" customFormat="1" hidden="1" x14ac:dyDescent="0.25">
      <c r="A153" s="125" t="s">
        <v>249</v>
      </c>
      <c r="B153" s="90" t="s">
        <v>673</v>
      </c>
      <c r="C153" s="712" t="s">
        <v>250</v>
      </c>
      <c r="D153" s="713"/>
      <c r="E153" s="713"/>
      <c r="F153" s="319" t="e">
        <f t="shared" ref="F153:M153" si="149">F154+F155</f>
        <v>#REF!</v>
      </c>
      <c r="G153" s="509" t="e">
        <f t="shared" si="149"/>
        <v>#REF!</v>
      </c>
      <c r="H153" s="509" t="e">
        <f t="shared" si="149"/>
        <v>#REF!</v>
      </c>
      <c r="I153" s="572" t="e">
        <f t="shared" si="149"/>
        <v>#REF!</v>
      </c>
      <c r="J153" s="424" t="e">
        <f t="shared" ref="J153" si="150">J154+J155</f>
        <v>#REF!</v>
      </c>
      <c r="K153" s="424" t="e">
        <f t="shared" si="149"/>
        <v>#REF!</v>
      </c>
      <c r="L153" s="424">
        <f t="shared" ref="L153" si="151">L154+L155</f>
        <v>0</v>
      </c>
      <c r="M153" s="461" t="e">
        <f t="shared" si="149"/>
        <v>#REF!</v>
      </c>
      <c r="N153" s="142">
        <f t="shared" ref="N153" si="152">N154+N155</f>
        <v>0</v>
      </c>
      <c r="O153" s="158" t="e">
        <f t="shared" si="134"/>
        <v>#REF!</v>
      </c>
      <c r="P153" s="168"/>
      <c r="Q153" s="190"/>
    </row>
    <row r="154" spans="1:17" hidden="1" x14ac:dyDescent="0.25">
      <c r="B154" s="54"/>
      <c r="C154" s="2"/>
      <c r="D154" s="705" t="s">
        <v>250</v>
      </c>
      <c r="E154" s="705"/>
      <c r="F154" s="326" t="e">
        <f>SUM(O154:O154)</f>
        <v>#REF!</v>
      </c>
      <c r="G154" s="516" t="e">
        <f>SUM(O154:O154)</f>
        <v>#REF!</v>
      </c>
      <c r="H154" s="516" t="e">
        <f>SUM(O154:O154)</f>
        <v>#REF!</v>
      </c>
      <c r="I154" s="579" t="e">
        <f>SUM(O154:O154)</f>
        <v>#REF!</v>
      </c>
      <c r="J154" s="431" t="e">
        <f>SUM(O154:O154)</f>
        <v>#REF!</v>
      </c>
      <c r="K154" s="431" t="e">
        <f>SUM(#REF!)</f>
        <v>#REF!</v>
      </c>
      <c r="L154" s="431">
        <f>SUM(P154:P154)</f>
        <v>0</v>
      </c>
      <c r="M154" s="468" t="e">
        <f>SUM(#REF!)</f>
        <v>#REF!</v>
      </c>
      <c r="N154" s="141"/>
      <c r="O154" s="159" t="e">
        <f t="shared" si="134"/>
        <v>#REF!</v>
      </c>
      <c r="P154" s="168"/>
      <c r="Q154" s="190"/>
    </row>
    <row r="155" spans="1:17" hidden="1" x14ac:dyDescent="0.25">
      <c r="B155" s="54"/>
      <c r="C155" s="2"/>
      <c r="D155" s="705" t="s">
        <v>349</v>
      </c>
      <c r="E155" s="705"/>
      <c r="F155" s="326" t="e">
        <f>SUM(O155:O155)</f>
        <v>#REF!</v>
      </c>
      <c r="G155" s="516" t="e">
        <f>SUM(O155:O155)</f>
        <v>#REF!</v>
      </c>
      <c r="H155" s="516" t="e">
        <f>SUM(O155:O155)</f>
        <v>#REF!</v>
      </c>
      <c r="I155" s="579" t="e">
        <f>SUM(O155:O155)</f>
        <v>#REF!</v>
      </c>
      <c r="J155" s="431" t="e">
        <f>SUM(O155:O155)</f>
        <v>#REF!</v>
      </c>
      <c r="K155" s="431" t="e">
        <f>SUM(#REF!)</f>
        <v>#REF!</v>
      </c>
      <c r="L155" s="431">
        <f>SUM(P155:P155)</f>
        <v>0</v>
      </c>
      <c r="M155" s="468" t="e">
        <f>SUM(#REF!)</f>
        <v>#REF!</v>
      </c>
      <c r="N155" s="141"/>
      <c r="O155" s="159" t="e">
        <f t="shared" si="134"/>
        <v>#REF!</v>
      </c>
      <c r="P155" s="168"/>
      <c r="Q155" s="190"/>
    </row>
    <row r="156" spans="1:17" s="18" customFormat="1" hidden="1" x14ac:dyDescent="0.25">
      <c r="A156" s="125" t="s">
        <v>251</v>
      </c>
      <c r="B156" s="90" t="s">
        <v>674</v>
      </c>
      <c r="C156" s="712" t="s">
        <v>252</v>
      </c>
      <c r="D156" s="713"/>
      <c r="E156" s="713"/>
      <c r="F156" s="319" t="e">
        <f>SUM(O156:O156)</f>
        <v>#REF!</v>
      </c>
      <c r="G156" s="509" t="e">
        <f>SUM(O156:O156)</f>
        <v>#REF!</v>
      </c>
      <c r="H156" s="509" t="e">
        <f>SUM(O156:O156)</f>
        <v>#REF!</v>
      </c>
      <c r="I156" s="572" t="e">
        <f>SUM(O156:O156)</f>
        <v>#REF!</v>
      </c>
      <c r="J156" s="424" t="e">
        <f>SUM(O156:O156)</f>
        <v>#REF!</v>
      </c>
      <c r="K156" s="424" t="e">
        <f>SUM(#REF!)</f>
        <v>#REF!</v>
      </c>
      <c r="L156" s="424">
        <f>SUM(P156:P156)</f>
        <v>0</v>
      </c>
      <c r="M156" s="461" t="e">
        <f>SUM(#REF!)</f>
        <v>#REF!</v>
      </c>
      <c r="N156" s="142"/>
      <c r="O156" s="158" t="e">
        <f t="shared" si="134"/>
        <v>#REF!</v>
      </c>
      <c r="P156" s="168"/>
      <c r="Q156" s="190"/>
    </row>
    <row r="157" spans="1:17" s="18" customFormat="1" x14ac:dyDescent="0.25">
      <c r="A157" s="125" t="s">
        <v>253</v>
      </c>
      <c r="B157" s="90" t="s">
        <v>675</v>
      </c>
      <c r="C157" s="712" t="s">
        <v>254</v>
      </c>
      <c r="D157" s="713"/>
      <c r="E157" s="713"/>
      <c r="F157" s="319">
        <v>0</v>
      </c>
      <c r="G157" s="509">
        <v>7086</v>
      </c>
      <c r="H157" s="509">
        <v>7086</v>
      </c>
      <c r="I157" s="572">
        <v>18486</v>
      </c>
      <c r="J157" s="424">
        <v>18425</v>
      </c>
      <c r="K157" s="424">
        <v>18425</v>
      </c>
      <c r="L157" s="424">
        <v>18425</v>
      </c>
      <c r="M157" s="461">
        <v>131210</v>
      </c>
      <c r="N157" s="142"/>
      <c r="O157" s="158">
        <f t="shared" si="134"/>
        <v>131210</v>
      </c>
      <c r="P157" s="168"/>
      <c r="Q157" s="190"/>
    </row>
    <row r="158" spans="1:17" s="18" customFormat="1" hidden="1" x14ac:dyDescent="0.25">
      <c r="A158" s="125" t="s">
        <v>255</v>
      </c>
      <c r="B158" s="90" t="s">
        <v>676</v>
      </c>
      <c r="C158" s="712" t="s">
        <v>256</v>
      </c>
      <c r="D158" s="713"/>
      <c r="E158" s="713"/>
      <c r="F158" s="319"/>
      <c r="G158" s="509">
        <v>0</v>
      </c>
      <c r="H158" s="509">
        <v>0</v>
      </c>
      <c r="I158" s="572">
        <v>0</v>
      </c>
      <c r="J158" s="424">
        <v>0</v>
      </c>
      <c r="K158" s="424">
        <v>0</v>
      </c>
      <c r="L158" s="424">
        <v>0</v>
      </c>
      <c r="M158" s="461" t="e">
        <f>SUM(#REF!)</f>
        <v>#REF!</v>
      </c>
      <c r="N158" s="142"/>
      <c r="O158" s="158" t="e">
        <f t="shared" si="134"/>
        <v>#REF!</v>
      </c>
      <c r="P158" s="168"/>
      <c r="Q158" s="190"/>
    </row>
    <row r="159" spans="1:17" s="18" customFormat="1" hidden="1" x14ac:dyDescent="0.25">
      <c r="A159" s="125" t="s">
        <v>257</v>
      </c>
      <c r="B159" s="90" t="s">
        <v>677</v>
      </c>
      <c r="C159" s="712" t="s">
        <v>258</v>
      </c>
      <c r="D159" s="713"/>
      <c r="E159" s="713"/>
      <c r="F159" s="319"/>
      <c r="G159" s="509">
        <v>0</v>
      </c>
      <c r="H159" s="509">
        <v>0</v>
      </c>
      <c r="I159" s="572">
        <v>0</v>
      </c>
      <c r="J159" s="424">
        <v>0</v>
      </c>
      <c r="K159" s="424">
        <v>0</v>
      </c>
      <c r="L159" s="424">
        <v>0</v>
      </c>
      <c r="M159" s="461" t="e">
        <f>SUM(#REF!)</f>
        <v>#REF!</v>
      </c>
      <c r="N159" s="142"/>
      <c r="O159" s="158" t="e">
        <f t="shared" si="134"/>
        <v>#REF!</v>
      </c>
      <c r="P159" s="168"/>
      <c r="Q159" s="190"/>
    </row>
    <row r="160" spans="1:17" s="18" customFormat="1" ht="15.75" thickBot="1" x14ac:dyDescent="0.3">
      <c r="A160" s="125" t="s">
        <v>259</v>
      </c>
      <c r="B160" s="124" t="s">
        <v>678</v>
      </c>
      <c r="C160" s="802" t="s">
        <v>260</v>
      </c>
      <c r="D160" s="803"/>
      <c r="E160" s="803"/>
      <c r="F160" s="332">
        <v>0</v>
      </c>
      <c r="G160" s="522">
        <v>1913</v>
      </c>
      <c r="H160" s="522">
        <v>1913</v>
      </c>
      <c r="I160" s="585">
        <v>4991</v>
      </c>
      <c r="J160" s="437">
        <v>4974</v>
      </c>
      <c r="K160" s="437">
        <v>4974</v>
      </c>
      <c r="L160" s="437">
        <v>4974</v>
      </c>
      <c r="M160" s="474">
        <v>35428</v>
      </c>
      <c r="N160" s="154"/>
      <c r="O160" s="158">
        <f t="shared" si="134"/>
        <v>35428</v>
      </c>
      <c r="P160" s="168"/>
      <c r="Q160" s="190"/>
    </row>
    <row r="161" spans="1:17" ht="15.75" thickBot="1" x14ac:dyDescent="0.3">
      <c r="B161" s="98" t="s">
        <v>261</v>
      </c>
      <c r="C161" s="708" t="s">
        <v>262</v>
      </c>
      <c r="D161" s="709"/>
      <c r="E161" s="709"/>
      <c r="F161" s="322">
        <f t="shared" ref="F161:K161" si="153">F162+F163+F164+F165</f>
        <v>0</v>
      </c>
      <c r="G161" s="512">
        <f t="shared" si="153"/>
        <v>2198776</v>
      </c>
      <c r="H161" s="512">
        <f t="shared" si="153"/>
        <v>2198776</v>
      </c>
      <c r="I161" s="575">
        <f t="shared" si="153"/>
        <v>2758376</v>
      </c>
      <c r="J161" s="427">
        <f t="shared" ref="J161" si="154">J162+J163+J164+J165</f>
        <v>3266376</v>
      </c>
      <c r="K161" s="427">
        <f t="shared" si="153"/>
        <v>3266376</v>
      </c>
      <c r="L161" s="427">
        <f t="shared" ref="L161" si="155">L162+L163+L164+L165</f>
        <v>3266376</v>
      </c>
      <c r="M161" s="464">
        <f>M162+M165</f>
        <v>973638</v>
      </c>
      <c r="N161" s="144">
        <f t="shared" ref="N161" si="156">N162+N163+N164+N165</f>
        <v>0</v>
      </c>
      <c r="O161" s="156">
        <f t="shared" si="134"/>
        <v>973638</v>
      </c>
      <c r="P161" s="168"/>
      <c r="Q161" s="190"/>
    </row>
    <row r="162" spans="1:17" s="18" customFormat="1" x14ac:dyDescent="0.25">
      <c r="A162" s="125" t="s">
        <v>263</v>
      </c>
      <c r="B162" s="221" t="s">
        <v>679</v>
      </c>
      <c r="C162" s="804" t="s">
        <v>264</v>
      </c>
      <c r="D162" s="805"/>
      <c r="E162" s="805"/>
      <c r="F162" s="333">
        <v>0</v>
      </c>
      <c r="G162" s="523">
        <v>1731320</v>
      </c>
      <c r="H162" s="523">
        <v>1731320</v>
      </c>
      <c r="I162" s="586">
        <v>2222548</v>
      </c>
      <c r="J162" s="438">
        <v>2622548</v>
      </c>
      <c r="K162" s="438">
        <v>2622548</v>
      </c>
      <c r="L162" s="438">
        <v>2622548</v>
      </c>
      <c r="M162" s="475">
        <v>766644</v>
      </c>
      <c r="N162" s="222"/>
      <c r="O162" s="223">
        <f t="shared" si="134"/>
        <v>766644</v>
      </c>
      <c r="P162" s="168"/>
      <c r="Q162" s="190"/>
    </row>
    <row r="163" spans="1:17" s="18" customFormat="1" hidden="1" x14ac:dyDescent="0.25">
      <c r="A163" s="125" t="s">
        <v>265</v>
      </c>
      <c r="B163" s="229" t="s">
        <v>680</v>
      </c>
      <c r="C163" s="796" t="s">
        <v>870</v>
      </c>
      <c r="D163" s="797"/>
      <c r="E163" s="797"/>
      <c r="F163" s="334"/>
      <c r="G163" s="524">
        <v>0</v>
      </c>
      <c r="H163" s="524">
        <v>0</v>
      </c>
      <c r="I163" s="587">
        <v>0</v>
      </c>
      <c r="J163" s="439">
        <v>0</v>
      </c>
      <c r="K163" s="439">
        <v>0</v>
      </c>
      <c r="L163" s="439">
        <v>0</v>
      </c>
      <c r="M163" s="476" t="e">
        <f>SUM(#REF!)</f>
        <v>#REF!</v>
      </c>
      <c r="N163" s="230"/>
      <c r="O163" s="223" t="e">
        <f t="shared" si="134"/>
        <v>#REF!</v>
      </c>
      <c r="P163" s="168"/>
      <c r="Q163" s="190"/>
    </row>
    <row r="164" spans="1:17" s="18" customFormat="1" hidden="1" x14ac:dyDescent="0.25">
      <c r="A164" s="125" t="s">
        <v>266</v>
      </c>
      <c r="B164" s="229" t="s">
        <v>681</v>
      </c>
      <c r="C164" s="796" t="s">
        <v>267</v>
      </c>
      <c r="D164" s="797"/>
      <c r="E164" s="797"/>
      <c r="F164" s="334"/>
      <c r="G164" s="524">
        <v>0</v>
      </c>
      <c r="H164" s="524">
        <v>0</v>
      </c>
      <c r="I164" s="587">
        <v>0</v>
      </c>
      <c r="J164" s="439">
        <v>0</v>
      </c>
      <c r="K164" s="439">
        <v>0</v>
      </c>
      <c r="L164" s="439">
        <v>0</v>
      </c>
      <c r="M164" s="476" t="e">
        <f>SUM(#REF!)</f>
        <v>#REF!</v>
      </c>
      <c r="N164" s="230"/>
      <c r="O164" s="223" t="e">
        <f t="shared" si="134"/>
        <v>#REF!</v>
      </c>
      <c r="P164" s="168"/>
      <c r="Q164" s="190"/>
    </row>
    <row r="165" spans="1:17" s="18" customFormat="1" ht="15.75" thickBot="1" x14ac:dyDescent="0.3">
      <c r="A165" s="125" t="s">
        <v>268</v>
      </c>
      <c r="B165" s="231" t="s">
        <v>682</v>
      </c>
      <c r="C165" s="798" t="s">
        <v>366</v>
      </c>
      <c r="D165" s="799"/>
      <c r="E165" s="799"/>
      <c r="F165" s="335">
        <v>0</v>
      </c>
      <c r="G165" s="525">
        <v>467456</v>
      </c>
      <c r="H165" s="525">
        <v>467456</v>
      </c>
      <c r="I165" s="588">
        <v>535828</v>
      </c>
      <c r="J165" s="440">
        <v>643828</v>
      </c>
      <c r="K165" s="440">
        <v>643828</v>
      </c>
      <c r="L165" s="440">
        <v>643828</v>
      </c>
      <c r="M165" s="477">
        <v>206994</v>
      </c>
      <c r="N165" s="232"/>
      <c r="O165" s="223">
        <f t="shared" si="134"/>
        <v>206994</v>
      </c>
      <c r="P165" s="168"/>
      <c r="Q165" s="190"/>
    </row>
    <row r="166" spans="1:17" ht="15.75" thickBot="1" x14ac:dyDescent="0.3">
      <c r="B166" s="98" t="s">
        <v>269</v>
      </c>
      <c r="C166" s="708" t="s">
        <v>270</v>
      </c>
      <c r="D166" s="709"/>
      <c r="E166" s="709"/>
      <c r="F166" s="322" t="e">
        <f t="shared" ref="F166:K166" si="157">F167+F168+F179+F190+F201+F204+F216+F217+F218</f>
        <v>#REF!</v>
      </c>
      <c r="G166" s="512" t="e">
        <f t="shared" si="157"/>
        <v>#REF!</v>
      </c>
      <c r="H166" s="512" t="e">
        <f t="shared" si="157"/>
        <v>#REF!</v>
      </c>
      <c r="I166" s="575" t="e">
        <f t="shared" si="157"/>
        <v>#REF!</v>
      </c>
      <c r="J166" s="427" t="e">
        <f t="shared" ref="J166" si="158">J167+J168+J179+J190+J201+J204+J216+J217+J218</f>
        <v>#REF!</v>
      </c>
      <c r="K166" s="427" t="e">
        <f t="shared" si="157"/>
        <v>#REF!</v>
      </c>
      <c r="L166" s="427">
        <f t="shared" ref="L166" si="159">L167+L168+L179+L190+L201+L204+L216+L217+L218</f>
        <v>0</v>
      </c>
      <c r="M166" s="464">
        <v>0</v>
      </c>
      <c r="N166" s="144">
        <f t="shared" ref="N166" si="160">N167+N168+N179+N190+N201+N204+N216+N217+N218</f>
        <v>0</v>
      </c>
      <c r="O166" s="156">
        <f t="shared" si="134"/>
        <v>0</v>
      </c>
      <c r="P166" s="168"/>
      <c r="Q166" s="190"/>
    </row>
    <row r="167" spans="1:17" s="18" customFormat="1" ht="25.5" hidden="1" customHeight="1" x14ac:dyDescent="0.25">
      <c r="A167" s="125" t="s">
        <v>271</v>
      </c>
      <c r="B167" s="90" t="s">
        <v>683</v>
      </c>
      <c r="C167" s="723" t="s">
        <v>367</v>
      </c>
      <c r="D167" s="724"/>
      <c r="E167" s="724"/>
      <c r="F167" s="336" t="e">
        <f>SUM(O167:O167)</f>
        <v>#REF!</v>
      </c>
      <c r="G167" s="526" t="e">
        <f>SUM(O167:O167)</f>
        <v>#REF!</v>
      </c>
      <c r="H167" s="526" t="e">
        <f>SUM(O167:O167)</f>
        <v>#REF!</v>
      </c>
      <c r="I167" s="589" t="e">
        <f>SUM(O167:O167)</f>
        <v>#REF!</v>
      </c>
      <c r="J167" s="441" t="e">
        <f>SUM(O167:O167)</f>
        <v>#REF!</v>
      </c>
      <c r="K167" s="441" t="e">
        <f>SUM(#REF!)</f>
        <v>#REF!</v>
      </c>
      <c r="L167" s="441">
        <f>SUM(P167:P167)</f>
        <v>0</v>
      </c>
      <c r="M167" s="478" t="e">
        <f>SUM(#REF!)</f>
        <v>#REF!</v>
      </c>
      <c r="N167" s="155"/>
      <c r="O167" s="158" t="e">
        <f t="shared" si="134"/>
        <v>#REF!</v>
      </c>
      <c r="P167" s="168"/>
      <c r="Q167" s="190"/>
    </row>
    <row r="168" spans="1:17" s="18" customFormat="1" ht="16.350000000000001" hidden="1" customHeight="1" x14ac:dyDescent="0.25">
      <c r="A168" s="125" t="s">
        <v>272</v>
      </c>
      <c r="B168" s="90" t="s">
        <v>684</v>
      </c>
      <c r="C168" s="800" t="s">
        <v>812</v>
      </c>
      <c r="D168" s="801"/>
      <c r="E168" s="801"/>
      <c r="F168" s="336" t="e">
        <f t="shared" ref="F168:M168" si="161">F169+F170+F171+F172+F173+F174+F175+F176+F177+F178</f>
        <v>#REF!</v>
      </c>
      <c r="G168" s="526" t="e">
        <f t="shared" si="161"/>
        <v>#REF!</v>
      </c>
      <c r="H168" s="526" t="e">
        <f t="shared" si="161"/>
        <v>#REF!</v>
      </c>
      <c r="I168" s="589" t="e">
        <f t="shared" si="161"/>
        <v>#REF!</v>
      </c>
      <c r="J168" s="441" t="e">
        <f t="shared" ref="J168" si="162">J169+J170+J171+J172+J173+J174+J175+J176+J177+J178</f>
        <v>#REF!</v>
      </c>
      <c r="K168" s="441" t="e">
        <f t="shared" si="161"/>
        <v>#REF!</v>
      </c>
      <c r="L168" s="441">
        <f t="shared" ref="L168" si="163">L169+L170+L171+L172+L173+L174+L175+L176+L177+L178</f>
        <v>0</v>
      </c>
      <c r="M168" s="478" t="e">
        <f t="shared" si="161"/>
        <v>#REF!</v>
      </c>
      <c r="N168" s="155">
        <f t="shared" ref="N168" si="164">N169+N170+N171+N172+N173+N174+N175+N176+N177+N178</f>
        <v>0</v>
      </c>
      <c r="O168" s="158" t="e">
        <f t="shared" si="134"/>
        <v>#REF!</v>
      </c>
      <c r="P168" s="168"/>
      <c r="Q168" s="190"/>
    </row>
    <row r="169" spans="1:17" ht="15.75" hidden="1" thickBot="1" x14ac:dyDescent="0.3">
      <c r="B169" s="54"/>
      <c r="C169" s="2"/>
      <c r="D169" s="705" t="s">
        <v>813</v>
      </c>
      <c r="E169" s="705"/>
      <c r="F169" s="326" t="e">
        <f t="shared" ref="F169:F178" si="165">SUM(O169:O169)</f>
        <v>#REF!</v>
      </c>
      <c r="G169" s="516" t="e">
        <f t="shared" ref="G169:G178" si="166">SUM(O169:O169)</f>
        <v>#REF!</v>
      </c>
      <c r="H169" s="516" t="e">
        <f t="shared" ref="H169:H178" si="167">SUM(O169:O169)</f>
        <v>#REF!</v>
      </c>
      <c r="I169" s="579" t="e">
        <f t="shared" ref="I169:I178" si="168">SUM(O169:O169)</f>
        <v>#REF!</v>
      </c>
      <c r="J169" s="431" t="e">
        <f t="shared" ref="J169:J178" si="169">SUM(O169:O169)</f>
        <v>#REF!</v>
      </c>
      <c r="K169" s="431" t="e">
        <f>SUM(#REF!)</f>
        <v>#REF!</v>
      </c>
      <c r="L169" s="431">
        <f t="shared" ref="L169:L178" si="170">SUM(P169:P169)</f>
        <v>0</v>
      </c>
      <c r="M169" s="468" t="e">
        <f>SUM(#REF!)</f>
        <v>#REF!</v>
      </c>
      <c r="N169" s="141"/>
      <c r="O169" s="159" t="e">
        <f t="shared" si="134"/>
        <v>#REF!</v>
      </c>
      <c r="P169" s="168"/>
      <c r="Q169" s="190"/>
    </row>
    <row r="170" spans="1:17" ht="15.75" hidden="1" thickBot="1" x14ac:dyDescent="0.3">
      <c r="B170" s="54"/>
      <c r="C170" s="2"/>
      <c r="D170" s="705" t="s">
        <v>814</v>
      </c>
      <c r="E170" s="705"/>
      <c r="F170" s="326" t="e">
        <f t="shared" si="165"/>
        <v>#REF!</v>
      </c>
      <c r="G170" s="516" t="e">
        <f t="shared" si="166"/>
        <v>#REF!</v>
      </c>
      <c r="H170" s="516" t="e">
        <f t="shared" si="167"/>
        <v>#REF!</v>
      </c>
      <c r="I170" s="579" t="e">
        <f t="shared" si="168"/>
        <v>#REF!</v>
      </c>
      <c r="J170" s="431" t="e">
        <f t="shared" si="169"/>
        <v>#REF!</v>
      </c>
      <c r="K170" s="431" t="e">
        <f>SUM(#REF!)</f>
        <v>#REF!</v>
      </c>
      <c r="L170" s="431">
        <f t="shared" si="170"/>
        <v>0</v>
      </c>
      <c r="M170" s="468" t="e">
        <f>SUM(#REF!)</f>
        <v>#REF!</v>
      </c>
      <c r="N170" s="141"/>
      <c r="O170" s="159" t="e">
        <f t="shared" si="134"/>
        <v>#REF!</v>
      </c>
      <c r="P170" s="168"/>
      <c r="Q170" s="190"/>
    </row>
    <row r="171" spans="1:17" ht="15.75" hidden="1" thickBot="1" x14ac:dyDescent="0.3">
      <c r="B171" s="54"/>
      <c r="C171" s="2"/>
      <c r="D171" s="705" t="s">
        <v>545</v>
      </c>
      <c r="E171" s="705"/>
      <c r="F171" s="326" t="e">
        <f t="shared" si="165"/>
        <v>#REF!</v>
      </c>
      <c r="G171" s="516" t="e">
        <f t="shared" si="166"/>
        <v>#REF!</v>
      </c>
      <c r="H171" s="516" t="e">
        <f t="shared" si="167"/>
        <v>#REF!</v>
      </c>
      <c r="I171" s="579" t="e">
        <f t="shared" si="168"/>
        <v>#REF!</v>
      </c>
      <c r="J171" s="431" t="e">
        <f t="shared" si="169"/>
        <v>#REF!</v>
      </c>
      <c r="K171" s="431" t="e">
        <f>SUM(#REF!)</f>
        <v>#REF!</v>
      </c>
      <c r="L171" s="431">
        <f t="shared" si="170"/>
        <v>0</v>
      </c>
      <c r="M171" s="468" t="e">
        <f>SUM(#REF!)</f>
        <v>#REF!</v>
      </c>
      <c r="N171" s="141"/>
      <c r="O171" s="159" t="e">
        <f t="shared" si="134"/>
        <v>#REF!</v>
      </c>
      <c r="P171" s="168"/>
      <c r="Q171" s="190"/>
    </row>
    <row r="172" spans="1:17" ht="25.5" hidden="1" customHeight="1" x14ac:dyDescent="0.25">
      <c r="B172" s="54"/>
      <c r="C172" s="2"/>
      <c r="D172" s="706" t="s">
        <v>548</v>
      </c>
      <c r="E172" s="706"/>
      <c r="F172" s="329" t="e">
        <f t="shared" si="165"/>
        <v>#REF!</v>
      </c>
      <c r="G172" s="519" t="e">
        <f t="shared" si="166"/>
        <v>#REF!</v>
      </c>
      <c r="H172" s="519" t="e">
        <f t="shared" si="167"/>
        <v>#REF!</v>
      </c>
      <c r="I172" s="582" t="e">
        <f t="shared" si="168"/>
        <v>#REF!</v>
      </c>
      <c r="J172" s="434" t="e">
        <f t="shared" si="169"/>
        <v>#REF!</v>
      </c>
      <c r="K172" s="434" t="e">
        <f>SUM(#REF!)</f>
        <v>#REF!</v>
      </c>
      <c r="L172" s="434">
        <f t="shared" si="170"/>
        <v>0</v>
      </c>
      <c r="M172" s="471" t="e">
        <f>SUM(#REF!)</f>
        <v>#REF!</v>
      </c>
      <c r="N172" s="151"/>
      <c r="O172" s="159" t="e">
        <f t="shared" si="134"/>
        <v>#REF!</v>
      </c>
      <c r="P172" s="168"/>
      <c r="Q172" s="190"/>
    </row>
    <row r="173" spans="1:17" ht="15.75" hidden="1" thickBot="1" x14ac:dyDescent="0.3">
      <c r="B173" s="54"/>
      <c r="C173" s="2"/>
      <c r="D173" s="705" t="s">
        <v>550</v>
      </c>
      <c r="E173" s="705"/>
      <c r="F173" s="326" t="e">
        <f t="shared" si="165"/>
        <v>#REF!</v>
      </c>
      <c r="G173" s="516" t="e">
        <f t="shared" si="166"/>
        <v>#REF!</v>
      </c>
      <c r="H173" s="516" t="e">
        <f t="shared" si="167"/>
        <v>#REF!</v>
      </c>
      <c r="I173" s="579" t="e">
        <f t="shared" si="168"/>
        <v>#REF!</v>
      </c>
      <c r="J173" s="431" t="e">
        <f t="shared" si="169"/>
        <v>#REF!</v>
      </c>
      <c r="K173" s="431" t="e">
        <f>SUM(#REF!)</f>
        <v>#REF!</v>
      </c>
      <c r="L173" s="431">
        <f t="shared" si="170"/>
        <v>0</v>
      </c>
      <c r="M173" s="468" t="e">
        <f>SUM(#REF!)</f>
        <v>#REF!</v>
      </c>
      <c r="N173" s="141"/>
      <c r="O173" s="159" t="e">
        <f t="shared" si="134"/>
        <v>#REF!</v>
      </c>
      <c r="P173" s="168"/>
      <c r="Q173" s="190"/>
    </row>
    <row r="174" spans="1:17" ht="15.75" hidden="1" thickBot="1" x14ac:dyDescent="0.3">
      <c r="B174" s="54"/>
      <c r="C174" s="2"/>
      <c r="D174" s="705" t="s">
        <v>551</v>
      </c>
      <c r="E174" s="705"/>
      <c r="F174" s="326" t="e">
        <f t="shared" si="165"/>
        <v>#REF!</v>
      </c>
      <c r="G174" s="516" t="e">
        <f t="shared" si="166"/>
        <v>#REF!</v>
      </c>
      <c r="H174" s="516" t="e">
        <f t="shared" si="167"/>
        <v>#REF!</v>
      </c>
      <c r="I174" s="579" t="e">
        <f t="shared" si="168"/>
        <v>#REF!</v>
      </c>
      <c r="J174" s="431" t="e">
        <f t="shared" si="169"/>
        <v>#REF!</v>
      </c>
      <c r="K174" s="431" t="e">
        <f>SUM(#REF!)</f>
        <v>#REF!</v>
      </c>
      <c r="L174" s="431">
        <f t="shared" si="170"/>
        <v>0</v>
      </c>
      <c r="M174" s="468" t="e">
        <f>SUM(#REF!)</f>
        <v>#REF!</v>
      </c>
      <c r="N174" s="141"/>
      <c r="O174" s="159" t="e">
        <f t="shared" si="134"/>
        <v>#REF!</v>
      </c>
      <c r="P174" s="168"/>
      <c r="Q174" s="190"/>
    </row>
    <row r="175" spans="1:17" ht="25.5" hidden="1" customHeight="1" x14ac:dyDescent="0.25">
      <c r="B175" s="54"/>
      <c r="C175" s="2"/>
      <c r="D175" s="706" t="s">
        <v>555</v>
      </c>
      <c r="E175" s="706"/>
      <c r="F175" s="329" t="e">
        <f t="shared" si="165"/>
        <v>#REF!</v>
      </c>
      <c r="G175" s="519" t="e">
        <f t="shared" si="166"/>
        <v>#REF!</v>
      </c>
      <c r="H175" s="519" t="e">
        <f t="shared" si="167"/>
        <v>#REF!</v>
      </c>
      <c r="I175" s="582" t="e">
        <f t="shared" si="168"/>
        <v>#REF!</v>
      </c>
      <c r="J175" s="434" t="e">
        <f t="shared" si="169"/>
        <v>#REF!</v>
      </c>
      <c r="K175" s="434" t="e">
        <f>SUM(#REF!)</f>
        <v>#REF!</v>
      </c>
      <c r="L175" s="434">
        <f t="shared" si="170"/>
        <v>0</v>
      </c>
      <c r="M175" s="471" t="e">
        <f>SUM(#REF!)</f>
        <v>#REF!</v>
      </c>
      <c r="N175" s="151"/>
      <c r="O175" s="159" t="e">
        <f t="shared" si="134"/>
        <v>#REF!</v>
      </c>
      <c r="P175" s="168"/>
      <c r="Q175" s="190"/>
    </row>
    <row r="176" spans="1:17" ht="25.5" hidden="1" customHeight="1" x14ac:dyDescent="0.25">
      <c r="B176" s="54"/>
      <c r="C176" s="2"/>
      <c r="D176" s="706" t="s">
        <v>558</v>
      </c>
      <c r="E176" s="706"/>
      <c r="F176" s="329" t="e">
        <f t="shared" si="165"/>
        <v>#REF!</v>
      </c>
      <c r="G176" s="519" t="e">
        <f t="shared" si="166"/>
        <v>#REF!</v>
      </c>
      <c r="H176" s="519" t="e">
        <f t="shared" si="167"/>
        <v>#REF!</v>
      </c>
      <c r="I176" s="582" t="e">
        <f t="shared" si="168"/>
        <v>#REF!</v>
      </c>
      <c r="J176" s="434" t="e">
        <f t="shared" si="169"/>
        <v>#REF!</v>
      </c>
      <c r="K176" s="434" t="e">
        <f>SUM(#REF!)</f>
        <v>#REF!</v>
      </c>
      <c r="L176" s="434">
        <f t="shared" si="170"/>
        <v>0</v>
      </c>
      <c r="M176" s="471" t="e">
        <f>SUM(#REF!)</f>
        <v>#REF!</v>
      </c>
      <c r="N176" s="151"/>
      <c r="O176" s="159" t="e">
        <f t="shared" si="134"/>
        <v>#REF!</v>
      </c>
      <c r="P176" s="168"/>
      <c r="Q176" s="190"/>
    </row>
    <row r="177" spans="1:17" ht="25.5" hidden="1" customHeight="1" x14ac:dyDescent="0.25">
      <c r="B177" s="54"/>
      <c r="C177" s="2"/>
      <c r="D177" s="706" t="s">
        <v>560</v>
      </c>
      <c r="E177" s="706"/>
      <c r="F177" s="329" t="e">
        <f t="shared" si="165"/>
        <v>#REF!</v>
      </c>
      <c r="G177" s="519" t="e">
        <f t="shared" si="166"/>
        <v>#REF!</v>
      </c>
      <c r="H177" s="519" t="e">
        <f t="shared" si="167"/>
        <v>#REF!</v>
      </c>
      <c r="I177" s="582" t="e">
        <f t="shared" si="168"/>
        <v>#REF!</v>
      </c>
      <c r="J177" s="434" t="e">
        <f t="shared" si="169"/>
        <v>#REF!</v>
      </c>
      <c r="K177" s="434" t="e">
        <f>SUM(#REF!)</f>
        <v>#REF!</v>
      </c>
      <c r="L177" s="434">
        <f t="shared" si="170"/>
        <v>0</v>
      </c>
      <c r="M177" s="471" t="e">
        <f>SUM(#REF!)</f>
        <v>#REF!</v>
      </c>
      <c r="N177" s="151"/>
      <c r="O177" s="159" t="e">
        <f t="shared" si="134"/>
        <v>#REF!</v>
      </c>
      <c r="P177" s="168"/>
      <c r="Q177" s="190"/>
    </row>
    <row r="178" spans="1:17" ht="25.5" hidden="1" customHeight="1" x14ac:dyDescent="0.25">
      <c r="B178" s="54"/>
      <c r="C178" s="2"/>
      <c r="D178" s="706" t="s">
        <v>563</v>
      </c>
      <c r="E178" s="706"/>
      <c r="F178" s="329" t="e">
        <f t="shared" si="165"/>
        <v>#REF!</v>
      </c>
      <c r="G178" s="519" t="e">
        <f t="shared" si="166"/>
        <v>#REF!</v>
      </c>
      <c r="H178" s="519" t="e">
        <f t="shared" si="167"/>
        <v>#REF!</v>
      </c>
      <c r="I178" s="582" t="e">
        <f t="shared" si="168"/>
        <v>#REF!</v>
      </c>
      <c r="J178" s="434" t="e">
        <f t="shared" si="169"/>
        <v>#REF!</v>
      </c>
      <c r="K178" s="434" t="e">
        <f>SUM(#REF!)</f>
        <v>#REF!</v>
      </c>
      <c r="L178" s="434">
        <f t="shared" si="170"/>
        <v>0</v>
      </c>
      <c r="M178" s="471" t="e">
        <f>SUM(#REF!)</f>
        <v>#REF!</v>
      </c>
      <c r="N178" s="151"/>
      <c r="O178" s="159" t="e">
        <f t="shared" si="134"/>
        <v>#REF!</v>
      </c>
      <c r="P178" s="168"/>
      <c r="Q178" s="190"/>
    </row>
    <row r="179" spans="1:17" s="18" customFormat="1" ht="25.5" hidden="1" customHeight="1" x14ac:dyDescent="0.25">
      <c r="A179" s="128" t="s">
        <v>273</v>
      </c>
      <c r="B179" s="90" t="s">
        <v>685</v>
      </c>
      <c r="C179" s="800" t="s">
        <v>606</v>
      </c>
      <c r="D179" s="801"/>
      <c r="E179" s="801"/>
      <c r="F179" s="336" t="e">
        <f t="shared" ref="F179:M179" si="171">F180+F181+F182+F183+F184+F185+F186+F187+F188+F189</f>
        <v>#REF!</v>
      </c>
      <c r="G179" s="526" t="e">
        <f t="shared" si="171"/>
        <v>#REF!</v>
      </c>
      <c r="H179" s="526" t="e">
        <f t="shared" si="171"/>
        <v>#REF!</v>
      </c>
      <c r="I179" s="589" t="e">
        <f t="shared" si="171"/>
        <v>#REF!</v>
      </c>
      <c r="J179" s="441" t="e">
        <f t="shared" ref="J179" si="172">J180+J181+J182+J183+J184+J185+J186+J187+J188+J189</f>
        <v>#REF!</v>
      </c>
      <c r="K179" s="441" t="e">
        <f t="shared" si="171"/>
        <v>#REF!</v>
      </c>
      <c r="L179" s="441">
        <f t="shared" ref="L179" si="173">L180+L181+L182+L183+L184+L185+L186+L187+L188+L189</f>
        <v>0</v>
      </c>
      <c r="M179" s="478" t="e">
        <f t="shared" si="171"/>
        <v>#REF!</v>
      </c>
      <c r="N179" s="155">
        <f t="shared" ref="N179" si="174">N180+N181+N182+N183+N184+N185+N186+N187+N188+N189</f>
        <v>0</v>
      </c>
      <c r="O179" s="158" t="e">
        <f t="shared" si="134"/>
        <v>#REF!</v>
      </c>
      <c r="P179" s="168"/>
      <c r="Q179" s="190"/>
    </row>
    <row r="180" spans="1:17" ht="15.75" hidden="1" thickBot="1" x14ac:dyDescent="0.3">
      <c r="B180" s="54"/>
      <c r="C180" s="2"/>
      <c r="D180" s="705" t="s">
        <v>815</v>
      </c>
      <c r="E180" s="705"/>
      <c r="F180" s="326" t="e">
        <f t="shared" ref="F180:F189" si="175">SUM(O180:O180)</f>
        <v>#REF!</v>
      </c>
      <c r="G180" s="516" t="e">
        <f t="shared" ref="G180:G189" si="176">SUM(O180:O180)</f>
        <v>#REF!</v>
      </c>
      <c r="H180" s="516" t="e">
        <f t="shared" ref="H180:H189" si="177">SUM(O180:O180)</f>
        <v>#REF!</v>
      </c>
      <c r="I180" s="579" t="e">
        <f t="shared" ref="I180:I189" si="178">SUM(O180:O180)</f>
        <v>#REF!</v>
      </c>
      <c r="J180" s="431" t="e">
        <f t="shared" ref="J180:J189" si="179">SUM(O180:O180)</f>
        <v>#REF!</v>
      </c>
      <c r="K180" s="431" t="e">
        <f>SUM(#REF!)</f>
        <v>#REF!</v>
      </c>
      <c r="L180" s="431">
        <f t="shared" ref="L180:L189" si="180">SUM(P180:P180)</f>
        <v>0</v>
      </c>
      <c r="M180" s="468" t="e">
        <f>SUM(#REF!)</f>
        <v>#REF!</v>
      </c>
      <c r="N180" s="141"/>
      <c r="O180" s="159" t="e">
        <f t="shared" si="134"/>
        <v>#REF!</v>
      </c>
      <c r="P180" s="168"/>
      <c r="Q180" s="190"/>
    </row>
    <row r="181" spans="1:17" ht="15.75" hidden="1" thickBot="1" x14ac:dyDescent="0.3">
      <c r="B181" s="54"/>
      <c r="C181" s="2"/>
      <c r="D181" s="705" t="s">
        <v>816</v>
      </c>
      <c r="E181" s="705"/>
      <c r="F181" s="326" t="e">
        <f t="shared" si="175"/>
        <v>#REF!</v>
      </c>
      <c r="G181" s="516" t="e">
        <f t="shared" si="176"/>
        <v>#REF!</v>
      </c>
      <c r="H181" s="516" t="e">
        <f t="shared" si="177"/>
        <v>#REF!</v>
      </c>
      <c r="I181" s="579" t="e">
        <f t="shared" si="178"/>
        <v>#REF!</v>
      </c>
      <c r="J181" s="431" t="e">
        <f t="shared" si="179"/>
        <v>#REF!</v>
      </c>
      <c r="K181" s="431" t="e">
        <f>SUM(#REF!)</f>
        <v>#REF!</v>
      </c>
      <c r="L181" s="431">
        <f t="shared" si="180"/>
        <v>0</v>
      </c>
      <c r="M181" s="468" t="e">
        <f>SUM(#REF!)</f>
        <v>#REF!</v>
      </c>
      <c r="N181" s="141"/>
      <c r="O181" s="159" t="e">
        <f t="shared" si="134"/>
        <v>#REF!</v>
      </c>
      <c r="P181" s="168"/>
      <c r="Q181" s="190"/>
    </row>
    <row r="182" spans="1:17" ht="15.75" hidden="1" thickBot="1" x14ac:dyDescent="0.3">
      <c r="B182" s="54"/>
      <c r="C182" s="2"/>
      <c r="D182" s="705" t="s">
        <v>546</v>
      </c>
      <c r="E182" s="705"/>
      <c r="F182" s="326" t="e">
        <f t="shared" si="175"/>
        <v>#REF!</v>
      </c>
      <c r="G182" s="516" t="e">
        <f t="shared" si="176"/>
        <v>#REF!</v>
      </c>
      <c r="H182" s="516" t="e">
        <f t="shared" si="177"/>
        <v>#REF!</v>
      </c>
      <c r="I182" s="579" t="e">
        <f t="shared" si="178"/>
        <v>#REF!</v>
      </c>
      <c r="J182" s="431" t="e">
        <f t="shared" si="179"/>
        <v>#REF!</v>
      </c>
      <c r="K182" s="431" t="e">
        <f>SUM(#REF!)</f>
        <v>#REF!</v>
      </c>
      <c r="L182" s="431">
        <f t="shared" si="180"/>
        <v>0</v>
      </c>
      <c r="M182" s="468" t="e">
        <f>SUM(#REF!)</f>
        <v>#REF!</v>
      </c>
      <c r="N182" s="141"/>
      <c r="O182" s="159" t="e">
        <f t="shared" si="134"/>
        <v>#REF!</v>
      </c>
      <c r="P182" s="168"/>
      <c r="Q182" s="190"/>
    </row>
    <row r="183" spans="1:17" ht="25.5" hidden="1" customHeight="1" x14ac:dyDescent="0.25">
      <c r="B183" s="54"/>
      <c r="C183" s="2"/>
      <c r="D183" s="706" t="s">
        <v>549</v>
      </c>
      <c r="E183" s="706"/>
      <c r="F183" s="329" t="e">
        <f t="shared" si="175"/>
        <v>#REF!</v>
      </c>
      <c r="G183" s="519" t="e">
        <f t="shared" si="176"/>
        <v>#REF!</v>
      </c>
      <c r="H183" s="519" t="e">
        <f t="shared" si="177"/>
        <v>#REF!</v>
      </c>
      <c r="I183" s="582" t="e">
        <f t="shared" si="178"/>
        <v>#REF!</v>
      </c>
      <c r="J183" s="434" t="e">
        <f t="shared" si="179"/>
        <v>#REF!</v>
      </c>
      <c r="K183" s="434" t="e">
        <f>SUM(#REF!)</f>
        <v>#REF!</v>
      </c>
      <c r="L183" s="434">
        <f t="shared" si="180"/>
        <v>0</v>
      </c>
      <c r="M183" s="471" t="e">
        <f>SUM(#REF!)</f>
        <v>#REF!</v>
      </c>
      <c r="N183" s="151"/>
      <c r="O183" s="159" t="e">
        <f t="shared" si="134"/>
        <v>#REF!</v>
      </c>
      <c r="P183" s="168"/>
      <c r="Q183" s="190"/>
    </row>
    <row r="184" spans="1:17" ht="15.75" hidden="1" thickBot="1" x14ac:dyDescent="0.3">
      <c r="B184" s="54"/>
      <c r="C184" s="2"/>
      <c r="D184" s="705" t="s">
        <v>552</v>
      </c>
      <c r="E184" s="705"/>
      <c r="F184" s="326" t="e">
        <f t="shared" si="175"/>
        <v>#REF!</v>
      </c>
      <c r="G184" s="516" t="e">
        <f t="shared" si="176"/>
        <v>#REF!</v>
      </c>
      <c r="H184" s="516" t="e">
        <f t="shared" si="177"/>
        <v>#REF!</v>
      </c>
      <c r="I184" s="579" t="e">
        <f t="shared" si="178"/>
        <v>#REF!</v>
      </c>
      <c r="J184" s="431" t="e">
        <f t="shared" si="179"/>
        <v>#REF!</v>
      </c>
      <c r="K184" s="431" t="e">
        <f>SUM(#REF!)</f>
        <v>#REF!</v>
      </c>
      <c r="L184" s="431">
        <f t="shared" si="180"/>
        <v>0</v>
      </c>
      <c r="M184" s="468" t="e">
        <f>SUM(#REF!)</f>
        <v>#REF!</v>
      </c>
      <c r="N184" s="141"/>
      <c r="O184" s="159" t="e">
        <f t="shared" si="134"/>
        <v>#REF!</v>
      </c>
      <c r="P184" s="168"/>
      <c r="Q184" s="190"/>
    </row>
    <row r="185" spans="1:17" ht="15.75" hidden="1" thickBot="1" x14ac:dyDescent="0.3">
      <c r="B185" s="54"/>
      <c r="C185" s="2"/>
      <c r="D185" s="705" t="s">
        <v>817</v>
      </c>
      <c r="E185" s="705"/>
      <c r="F185" s="326" t="e">
        <f t="shared" si="175"/>
        <v>#REF!</v>
      </c>
      <c r="G185" s="516" t="e">
        <f t="shared" si="176"/>
        <v>#REF!</v>
      </c>
      <c r="H185" s="516" t="e">
        <f t="shared" si="177"/>
        <v>#REF!</v>
      </c>
      <c r="I185" s="579" t="e">
        <f t="shared" si="178"/>
        <v>#REF!</v>
      </c>
      <c r="J185" s="431" t="e">
        <f t="shared" si="179"/>
        <v>#REF!</v>
      </c>
      <c r="K185" s="431" t="e">
        <f>SUM(#REF!)</f>
        <v>#REF!</v>
      </c>
      <c r="L185" s="431">
        <f t="shared" si="180"/>
        <v>0</v>
      </c>
      <c r="M185" s="468" t="e">
        <f>SUM(#REF!)</f>
        <v>#REF!</v>
      </c>
      <c r="N185" s="141"/>
      <c r="O185" s="159" t="e">
        <f t="shared" si="134"/>
        <v>#REF!</v>
      </c>
      <c r="P185" s="168"/>
      <c r="Q185" s="190"/>
    </row>
    <row r="186" spans="1:17" ht="25.5" hidden="1" customHeight="1" x14ac:dyDescent="0.25">
      <c r="B186" s="54"/>
      <c r="C186" s="2"/>
      <c r="D186" s="706" t="s">
        <v>556</v>
      </c>
      <c r="E186" s="706"/>
      <c r="F186" s="329" t="e">
        <f t="shared" si="175"/>
        <v>#REF!</v>
      </c>
      <c r="G186" s="519" t="e">
        <f t="shared" si="176"/>
        <v>#REF!</v>
      </c>
      <c r="H186" s="519" t="e">
        <f t="shared" si="177"/>
        <v>#REF!</v>
      </c>
      <c r="I186" s="582" t="e">
        <f t="shared" si="178"/>
        <v>#REF!</v>
      </c>
      <c r="J186" s="434" t="e">
        <f t="shared" si="179"/>
        <v>#REF!</v>
      </c>
      <c r="K186" s="434" t="e">
        <f>SUM(#REF!)</f>
        <v>#REF!</v>
      </c>
      <c r="L186" s="434">
        <f t="shared" si="180"/>
        <v>0</v>
      </c>
      <c r="M186" s="471" t="e">
        <f>SUM(#REF!)</f>
        <v>#REF!</v>
      </c>
      <c r="N186" s="151"/>
      <c r="O186" s="159" t="e">
        <f t="shared" si="134"/>
        <v>#REF!</v>
      </c>
      <c r="P186" s="168"/>
      <c r="Q186" s="190"/>
    </row>
    <row r="187" spans="1:17" ht="25.5" hidden="1" customHeight="1" x14ac:dyDescent="0.25">
      <c r="B187" s="54"/>
      <c r="C187" s="2"/>
      <c r="D187" s="706" t="s">
        <v>559</v>
      </c>
      <c r="E187" s="706"/>
      <c r="F187" s="329" t="e">
        <f t="shared" si="175"/>
        <v>#REF!</v>
      </c>
      <c r="G187" s="519" t="e">
        <f t="shared" si="176"/>
        <v>#REF!</v>
      </c>
      <c r="H187" s="519" t="e">
        <f t="shared" si="177"/>
        <v>#REF!</v>
      </c>
      <c r="I187" s="582" t="e">
        <f t="shared" si="178"/>
        <v>#REF!</v>
      </c>
      <c r="J187" s="434" t="e">
        <f t="shared" si="179"/>
        <v>#REF!</v>
      </c>
      <c r="K187" s="434" t="e">
        <f>SUM(#REF!)</f>
        <v>#REF!</v>
      </c>
      <c r="L187" s="434">
        <f t="shared" si="180"/>
        <v>0</v>
      </c>
      <c r="M187" s="471" t="e">
        <f>SUM(#REF!)</f>
        <v>#REF!</v>
      </c>
      <c r="N187" s="151"/>
      <c r="O187" s="159" t="e">
        <f t="shared" si="134"/>
        <v>#REF!</v>
      </c>
      <c r="P187" s="168"/>
      <c r="Q187" s="190"/>
    </row>
    <row r="188" spans="1:17" ht="25.5" hidden="1" customHeight="1" x14ac:dyDescent="0.25">
      <c r="B188" s="54"/>
      <c r="C188" s="2"/>
      <c r="D188" s="706" t="s">
        <v>561</v>
      </c>
      <c r="E188" s="706"/>
      <c r="F188" s="329" t="e">
        <f t="shared" si="175"/>
        <v>#REF!</v>
      </c>
      <c r="G188" s="519" t="e">
        <f t="shared" si="176"/>
        <v>#REF!</v>
      </c>
      <c r="H188" s="519" t="e">
        <f t="shared" si="177"/>
        <v>#REF!</v>
      </c>
      <c r="I188" s="582" t="e">
        <f t="shared" si="178"/>
        <v>#REF!</v>
      </c>
      <c r="J188" s="434" t="e">
        <f t="shared" si="179"/>
        <v>#REF!</v>
      </c>
      <c r="K188" s="434" t="e">
        <f>SUM(#REF!)</f>
        <v>#REF!</v>
      </c>
      <c r="L188" s="434">
        <f t="shared" si="180"/>
        <v>0</v>
      </c>
      <c r="M188" s="471" t="e">
        <f>SUM(#REF!)</f>
        <v>#REF!</v>
      </c>
      <c r="N188" s="151"/>
      <c r="O188" s="159" t="e">
        <f t="shared" si="134"/>
        <v>#REF!</v>
      </c>
      <c r="P188" s="168"/>
      <c r="Q188" s="190"/>
    </row>
    <row r="189" spans="1:17" ht="25.5" hidden="1" customHeight="1" x14ac:dyDescent="0.25">
      <c r="B189" s="54"/>
      <c r="C189" s="2"/>
      <c r="D189" s="706" t="s">
        <v>564</v>
      </c>
      <c r="E189" s="706"/>
      <c r="F189" s="329" t="e">
        <f t="shared" si="175"/>
        <v>#REF!</v>
      </c>
      <c r="G189" s="519" t="e">
        <f t="shared" si="176"/>
        <v>#REF!</v>
      </c>
      <c r="H189" s="519" t="e">
        <f t="shared" si="177"/>
        <v>#REF!</v>
      </c>
      <c r="I189" s="582" t="e">
        <f t="shared" si="178"/>
        <v>#REF!</v>
      </c>
      <c r="J189" s="434" t="e">
        <f t="shared" si="179"/>
        <v>#REF!</v>
      </c>
      <c r="K189" s="434" t="e">
        <f>SUM(#REF!)</f>
        <v>#REF!</v>
      </c>
      <c r="L189" s="434">
        <f t="shared" si="180"/>
        <v>0</v>
      </c>
      <c r="M189" s="471" t="e">
        <f>SUM(#REF!)</f>
        <v>#REF!</v>
      </c>
      <c r="N189" s="151"/>
      <c r="O189" s="159" t="e">
        <f t="shared" si="134"/>
        <v>#REF!</v>
      </c>
      <c r="P189" s="168"/>
      <c r="Q189" s="190"/>
    </row>
    <row r="190" spans="1:17" s="18" customFormat="1" ht="15.75" hidden="1" thickBot="1" x14ac:dyDescent="0.3">
      <c r="A190" s="125" t="s">
        <v>274</v>
      </c>
      <c r="B190" s="90" t="s">
        <v>686</v>
      </c>
      <c r="C190" s="712" t="s">
        <v>275</v>
      </c>
      <c r="D190" s="713"/>
      <c r="E190" s="713"/>
      <c r="F190" s="319" t="e">
        <f t="shared" ref="F190:M190" si="181">F191+F192+F193+F194+F195+F196+F197+F198+F199+F200</f>
        <v>#REF!</v>
      </c>
      <c r="G190" s="509" t="e">
        <f t="shared" si="181"/>
        <v>#REF!</v>
      </c>
      <c r="H190" s="509" t="e">
        <f t="shared" si="181"/>
        <v>#REF!</v>
      </c>
      <c r="I190" s="572" t="e">
        <f t="shared" si="181"/>
        <v>#REF!</v>
      </c>
      <c r="J190" s="424" t="e">
        <f t="shared" ref="J190" si="182">J191+J192+J193+J194+J195+J196+J197+J198+J199+J200</f>
        <v>#REF!</v>
      </c>
      <c r="K190" s="424" t="e">
        <f t="shared" si="181"/>
        <v>#REF!</v>
      </c>
      <c r="L190" s="424">
        <f t="shared" ref="L190" si="183">L191+L192+L193+L194+L195+L196+L197+L198+L199+L200</f>
        <v>0</v>
      </c>
      <c r="M190" s="461" t="e">
        <f t="shared" si="181"/>
        <v>#REF!</v>
      </c>
      <c r="N190" s="142">
        <f t="shared" ref="N190" si="184">N191+N192+N193+N194+N195+N196+N197+N198+N199+N200</f>
        <v>0</v>
      </c>
      <c r="O190" s="158" t="e">
        <f t="shared" si="134"/>
        <v>#REF!</v>
      </c>
      <c r="P190" s="168"/>
      <c r="Q190" s="190"/>
    </row>
    <row r="191" spans="1:17" ht="15.75" hidden="1" thickBot="1" x14ac:dyDescent="0.3">
      <c r="B191" s="54"/>
      <c r="C191" s="2"/>
      <c r="D191" s="705" t="s">
        <v>371</v>
      </c>
      <c r="E191" s="705"/>
      <c r="F191" s="326" t="e">
        <f t="shared" ref="F191:F200" si="185">SUM(O191:O191)</f>
        <v>#REF!</v>
      </c>
      <c r="G191" s="516" t="e">
        <f t="shared" ref="G191:G200" si="186">SUM(O191:O191)</f>
        <v>#REF!</v>
      </c>
      <c r="H191" s="516" t="e">
        <f t="shared" ref="H191:H200" si="187">SUM(O191:O191)</f>
        <v>#REF!</v>
      </c>
      <c r="I191" s="579" t="e">
        <f t="shared" ref="I191:I200" si="188">SUM(O191:O191)</f>
        <v>#REF!</v>
      </c>
      <c r="J191" s="431" t="e">
        <f t="shared" ref="J191:J200" si="189">SUM(O191:O191)</f>
        <v>#REF!</v>
      </c>
      <c r="K191" s="431" t="e">
        <f>SUM(#REF!)</f>
        <v>#REF!</v>
      </c>
      <c r="L191" s="431">
        <f t="shared" ref="L191:L200" si="190">SUM(P191:P191)</f>
        <v>0</v>
      </c>
      <c r="M191" s="468" t="e">
        <f>SUM(#REF!)</f>
        <v>#REF!</v>
      </c>
      <c r="N191" s="141"/>
      <c r="O191" s="159" t="e">
        <f t="shared" si="134"/>
        <v>#REF!</v>
      </c>
      <c r="P191" s="168"/>
      <c r="Q191" s="190"/>
    </row>
    <row r="192" spans="1:17" ht="15.75" hidden="1" thickBot="1" x14ac:dyDescent="0.3">
      <c r="B192" s="54"/>
      <c r="C192" s="2"/>
      <c r="D192" s="705" t="s">
        <v>544</v>
      </c>
      <c r="E192" s="705"/>
      <c r="F192" s="326" t="e">
        <f t="shared" si="185"/>
        <v>#REF!</v>
      </c>
      <c r="G192" s="516" t="e">
        <f t="shared" si="186"/>
        <v>#REF!</v>
      </c>
      <c r="H192" s="516" t="e">
        <f t="shared" si="187"/>
        <v>#REF!</v>
      </c>
      <c r="I192" s="579" t="e">
        <f t="shared" si="188"/>
        <v>#REF!</v>
      </c>
      <c r="J192" s="431" t="e">
        <f t="shared" si="189"/>
        <v>#REF!</v>
      </c>
      <c r="K192" s="431" t="e">
        <f>SUM(#REF!)</f>
        <v>#REF!</v>
      </c>
      <c r="L192" s="431">
        <f t="shared" si="190"/>
        <v>0</v>
      </c>
      <c r="M192" s="468" t="e">
        <f>SUM(#REF!)</f>
        <v>#REF!</v>
      </c>
      <c r="N192" s="141"/>
      <c r="O192" s="159" t="e">
        <f t="shared" si="134"/>
        <v>#REF!</v>
      </c>
      <c r="P192" s="168"/>
      <c r="Q192" s="190"/>
    </row>
    <row r="193" spans="1:17" ht="15.75" hidden="1" thickBot="1" x14ac:dyDescent="0.3">
      <c r="B193" s="54"/>
      <c r="C193" s="2"/>
      <c r="D193" s="705" t="s">
        <v>547</v>
      </c>
      <c r="E193" s="705"/>
      <c r="F193" s="326" t="e">
        <f t="shared" si="185"/>
        <v>#REF!</v>
      </c>
      <c r="G193" s="516" t="e">
        <f t="shared" si="186"/>
        <v>#REF!</v>
      </c>
      <c r="H193" s="516" t="e">
        <f t="shared" si="187"/>
        <v>#REF!</v>
      </c>
      <c r="I193" s="579" t="e">
        <f t="shared" si="188"/>
        <v>#REF!</v>
      </c>
      <c r="J193" s="431" t="e">
        <f t="shared" si="189"/>
        <v>#REF!</v>
      </c>
      <c r="K193" s="431" t="e">
        <f>SUM(#REF!)</f>
        <v>#REF!</v>
      </c>
      <c r="L193" s="431">
        <f t="shared" si="190"/>
        <v>0</v>
      </c>
      <c r="M193" s="468" t="e">
        <f>SUM(#REF!)</f>
        <v>#REF!</v>
      </c>
      <c r="N193" s="141"/>
      <c r="O193" s="159" t="e">
        <f t="shared" si="134"/>
        <v>#REF!</v>
      </c>
      <c r="P193" s="168"/>
      <c r="Q193" s="190"/>
    </row>
    <row r="194" spans="1:17" ht="15.75" hidden="1" thickBot="1" x14ac:dyDescent="0.3">
      <c r="B194" s="54"/>
      <c r="C194" s="2"/>
      <c r="D194" s="706" t="s">
        <v>818</v>
      </c>
      <c r="E194" s="706"/>
      <c r="F194" s="329" t="e">
        <f t="shared" si="185"/>
        <v>#REF!</v>
      </c>
      <c r="G194" s="519" t="e">
        <f t="shared" si="186"/>
        <v>#REF!</v>
      </c>
      <c r="H194" s="519" t="e">
        <f t="shared" si="187"/>
        <v>#REF!</v>
      </c>
      <c r="I194" s="582" t="e">
        <f t="shared" si="188"/>
        <v>#REF!</v>
      </c>
      <c r="J194" s="434" t="e">
        <f t="shared" si="189"/>
        <v>#REF!</v>
      </c>
      <c r="K194" s="434" t="e">
        <f>SUM(#REF!)</f>
        <v>#REF!</v>
      </c>
      <c r="L194" s="434">
        <f t="shared" si="190"/>
        <v>0</v>
      </c>
      <c r="M194" s="471" t="e">
        <f>SUM(#REF!)</f>
        <v>#REF!</v>
      </c>
      <c r="N194" s="151"/>
      <c r="O194" s="159" t="e">
        <f t="shared" si="134"/>
        <v>#REF!</v>
      </c>
      <c r="P194" s="168"/>
      <c r="Q194" s="190"/>
    </row>
    <row r="195" spans="1:17" ht="15.75" hidden="1" thickBot="1" x14ac:dyDescent="0.3">
      <c r="B195" s="54"/>
      <c r="C195" s="2"/>
      <c r="D195" s="705" t="s">
        <v>554</v>
      </c>
      <c r="E195" s="705"/>
      <c r="F195" s="326" t="e">
        <f t="shared" si="185"/>
        <v>#REF!</v>
      </c>
      <c r="G195" s="516" t="e">
        <f t="shared" si="186"/>
        <v>#REF!</v>
      </c>
      <c r="H195" s="516" t="e">
        <f t="shared" si="187"/>
        <v>#REF!</v>
      </c>
      <c r="I195" s="579" t="e">
        <f t="shared" si="188"/>
        <v>#REF!</v>
      </c>
      <c r="J195" s="431" t="e">
        <f t="shared" si="189"/>
        <v>#REF!</v>
      </c>
      <c r="K195" s="431" t="e">
        <f>SUM(#REF!)</f>
        <v>#REF!</v>
      </c>
      <c r="L195" s="431">
        <f t="shared" si="190"/>
        <v>0</v>
      </c>
      <c r="M195" s="468" t="e">
        <f>SUM(#REF!)</f>
        <v>#REF!</v>
      </c>
      <c r="N195" s="141"/>
      <c r="O195" s="159" t="e">
        <f t="shared" si="134"/>
        <v>#REF!</v>
      </c>
      <c r="P195" s="168"/>
      <c r="Q195" s="190"/>
    </row>
    <row r="196" spans="1:17" ht="15.75" hidden="1" thickBot="1" x14ac:dyDescent="0.3">
      <c r="B196" s="54"/>
      <c r="C196" s="2"/>
      <c r="D196" s="705" t="s">
        <v>553</v>
      </c>
      <c r="E196" s="705"/>
      <c r="F196" s="326" t="e">
        <f t="shared" si="185"/>
        <v>#REF!</v>
      </c>
      <c r="G196" s="516" t="e">
        <f t="shared" si="186"/>
        <v>#REF!</v>
      </c>
      <c r="H196" s="516" t="e">
        <f t="shared" si="187"/>
        <v>#REF!</v>
      </c>
      <c r="I196" s="579" t="e">
        <f t="shared" si="188"/>
        <v>#REF!</v>
      </c>
      <c r="J196" s="431" t="e">
        <f t="shared" si="189"/>
        <v>#REF!</v>
      </c>
      <c r="K196" s="431" t="e">
        <f>SUM(#REF!)</f>
        <v>#REF!</v>
      </c>
      <c r="L196" s="431">
        <f t="shared" si="190"/>
        <v>0</v>
      </c>
      <c r="M196" s="468" t="e">
        <f>SUM(#REF!)</f>
        <v>#REF!</v>
      </c>
      <c r="N196" s="141"/>
      <c r="O196" s="159" t="e">
        <f t="shared" si="134"/>
        <v>#REF!</v>
      </c>
      <c r="P196" s="168"/>
      <c r="Q196" s="190"/>
    </row>
    <row r="197" spans="1:17" ht="25.5" hidden="1" customHeight="1" x14ac:dyDescent="0.25">
      <c r="B197" s="54"/>
      <c r="C197" s="2"/>
      <c r="D197" s="706" t="s">
        <v>557</v>
      </c>
      <c r="E197" s="706"/>
      <c r="F197" s="329" t="e">
        <f t="shared" si="185"/>
        <v>#REF!</v>
      </c>
      <c r="G197" s="519" t="e">
        <f t="shared" si="186"/>
        <v>#REF!</v>
      </c>
      <c r="H197" s="519" t="e">
        <f t="shared" si="187"/>
        <v>#REF!</v>
      </c>
      <c r="I197" s="582" t="e">
        <f t="shared" si="188"/>
        <v>#REF!</v>
      </c>
      <c r="J197" s="434" t="e">
        <f t="shared" si="189"/>
        <v>#REF!</v>
      </c>
      <c r="K197" s="434" t="e">
        <f>SUM(#REF!)</f>
        <v>#REF!</v>
      </c>
      <c r="L197" s="434">
        <f t="shared" si="190"/>
        <v>0</v>
      </c>
      <c r="M197" s="471" t="e">
        <f>SUM(#REF!)</f>
        <v>#REF!</v>
      </c>
      <c r="N197" s="151"/>
      <c r="O197" s="159" t="e">
        <f t="shared" si="134"/>
        <v>#REF!</v>
      </c>
      <c r="P197" s="168"/>
      <c r="Q197" s="190"/>
    </row>
    <row r="198" spans="1:17" ht="15.75" hidden="1" thickBot="1" x14ac:dyDescent="0.3">
      <c r="B198" s="54"/>
      <c r="C198" s="2"/>
      <c r="D198" s="705" t="s">
        <v>819</v>
      </c>
      <c r="E198" s="705"/>
      <c r="F198" s="326" t="e">
        <f t="shared" si="185"/>
        <v>#REF!</v>
      </c>
      <c r="G198" s="516" t="e">
        <f t="shared" si="186"/>
        <v>#REF!</v>
      </c>
      <c r="H198" s="516" t="e">
        <f t="shared" si="187"/>
        <v>#REF!</v>
      </c>
      <c r="I198" s="579" t="e">
        <f t="shared" si="188"/>
        <v>#REF!</v>
      </c>
      <c r="J198" s="431" t="e">
        <f t="shared" si="189"/>
        <v>#REF!</v>
      </c>
      <c r="K198" s="431" t="e">
        <f>SUM(#REF!)</f>
        <v>#REF!</v>
      </c>
      <c r="L198" s="431">
        <f t="shared" si="190"/>
        <v>0</v>
      </c>
      <c r="M198" s="468" t="e">
        <f>SUM(#REF!)</f>
        <v>#REF!</v>
      </c>
      <c r="N198" s="141"/>
      <c r="O198" s="159" t="e">
        <f t="shared" si="134"/>
        <v>#REF!</v>
      </c>
      <c r="P198" s="168"/>
      <c r="Q198" s="190"/>
    </row>
    <row r="199" spans="1:17" ht="25.5" hidden="1" customHeight="1" x14ac:dyDescent="0.25">
      <c r="B199" s="54"/>
      <c r="C199" s="2"/>
      <c r="D199" s="706" t="s">
        <v>562</v>
      </c>
      <c r="E199" s="706"/>
      <c r="F199" s="329" t="e">
        <f t="shared" si="185"/>
        <v>#REF!</v>
      </c>
      <c r="G199" s="519" t="e">
        <f t="shared" si="186"/>
        <v>#REF!</v>
      </c>
      <c r="H199" s="519" t="e">
        <f t="shared" si="187"/>
        <v>#REF!</v>
      </c>
      <c r="I199" s="582" t="e">
        <f t="shared" si="188"/>
        <v>#REF!</v>
      </c>
      <c r="J199" s="434" t="e">
        <f t="shared" si="189"/>
        <v>#REF!</v>
      </c>
      <c r="K199" s="434" t="e">
        <f>SUM(#REF!)</f>
        <v>#REF!</v>
      </c>
      <c r="L199" s="434">
        <f t="shared" si="190"/>
        <v>0</v>
      </c>
      <c r="M199" s="471" t="e">
        <f>SUM(#REF!)</f>
        <v>#REF!</v>
      </c>
      <c r="N199" s="151"/>
      <c r="O199" s="159" t="e">
        <f t="shared" si="134"/>
        <v>#REF!</v>
      </c>
      <c r="P199" s="168"/>
      <c r="Q199" s="190"/>
    </row>
    <row r="200" spans="1:17" ht="25.5" hidden="1" customHeight="1" x14ac:dyDescent="0.25">
      <c r="B200" s="54"/>
      <c r="C200" s="2"/>
      <c r="D200" s="706" t="s">
        <v>565</v>
      </c>
      <c r="E200" s="706"/>
      <c r="F200" s="329" t="e">
        <f t="shared" si="185"/>
        <v>#REF!</v>
      </c>
      <c r="G200" s="519" t="e">
        <f t="shared" si="186"/>
        <v>#REF!</v>
      </c>
      <c r="H200" s="519" t="e">
        <f t="shared" si="187"/>
        <v>#REF!</v>
      </c>
      <c r="I200" s="582" t="e">
        <f t="shared" si="188"/>
        <v>#REF!</v>
      </c>
      <c r="J200" s="434" t="e">
        <f t="shared" si="189"/>
        <v>#REF!</v>
      </c>
      <c r="K200" s="434" t="e">
        <f>SUM(#REF!)</f>
        <v>#REF!</v>
      </c>
      <c r="L200" s="434">
        <f t="shared" si="190"/>
        <v>0</v>
      </c>
      <c r="M200" s="471" t="e">
        <f>SUM(#REF!)</f>
        <v>#REF!</v>
      </c>
      <c r="N200" s="151"/>
      <c r="O200" s="159" t="e">
        <f t="shared" si="134"/>
        <v>#REF!</v>
      </c>
      <c r="P200" s="168"/>
      <c r="Q200" s="190"/>
    </row>
    <row r="201" spans="1:17" s="18" customFormat="1" ht="25.5" hidden="1" customHeight="1" x14ac:dyDescent="0.25">
      <c r="A201" s="125" t="s">
        <v>276</v>
      </c>
      <c r="B201" s="90" t="s">
        <v>687</v>
      </c>
      <c r="C201" s="800" t="s">
        <v>607</v>
      </c>
      <c r="D201" s="801"/>
      <c r="E201" s="801"/>
      <c r="F201" s="336" t="e">
        <f t="shared" ref="F201:M201" si="191">F202+F203</f>
        <v>#REF!</v>
      </c>
      <c r="G201" s="526" t="e">
        <f t="shared" si="191"/>
        <v>#REF!</v>
      </c>
      <c r="H201" s="526" t="e">
        <f t="shared" si="191"/>
        <v>#REF!</v>
      </c>
      <c r="I201" s="589" t="e">
        <f t="shared" si="191"/>
        <v>#REF!</v>
      </c>
      <c r="J201" s="441" t="e">
        <f t="shared" ref="J201" si="192">J202+J203</f>
        <v>#REF!</v>
      </c>
      <c r="K201" s="441" t="e">
        <f t="shared" si="191"/>
        <v>#REF!</v>
      </c>
      <c r="L201" s="441">
        <f t="shared" ref="L201" si="193">L202+L203</f>
        <v>0</v>
      </c>
      <c r="M201" s="478" t="e">
        <f t="shared" si="191"/>
        <v>#REF!</v>
      </c>
      <c r="N201" s="155">
        <f t="shared" ref="N201" si="194">N202+N203</f>
        <v>0</v>
      </c>
      <c r="O201" s="158" t="e">
        <f t="shared" si="134"/>
        <v>#REF!</v>
      </c>
      <c r="P201" s="168"/>
      <c r="Q201" s="190"/>
    </row>
    <row r="202" spans="1:17" ht="25.5" hidden="1" customHeight="1" x14ac:dyDescent="0.25">
      <c r="B202" s="54"/>
      <c r="C202" s="2"/>
      <c r="D202" s="706" t="s">
        <v>568</v>
      </c>
      <c r="E202" s="706"/>
      <c r="F202" s="329" t="e">
        <f>SUM(O202:O202)</f>
        <v>#REF!</v>
      </c>
      <c r="G202" s="519" t="e">
        <f>SUM(O202:O202)</f>
        <v>#REF!</v>
      </c>
      <c r="H202" s="519" t="e">
        <f>SUM(O202:O202)</f>
        <v>#REF!</v>
      </c>
      <c r="I202" s="582" t="e">
        <f>SUM(O202:O202)</f>
        <v>#REF!</v>
      </c>
      <c r="J202" s="434" t="e">
        <f>SUM(O202:O202)</f>
        <v>#REF!</v>
      </c>
      <c r="K202" s="434" t="e">
        <f>SUM(#REF!)</f>
        <v>#REF!</v>
      </c>
      <c r="L202" s="434">
        <f>SUM(P202:P202)</f>
        <v>0</v>
      </c>
      <c r="M202" s="471" t="e">
        <f>SUM(#REF!)</f>
        <v>#REF!</v>
      </c>
      <c r="N202" s="151"/>
      <c r="O202" s="159" t="e">
        <f t="shared" ref="O202:O259" si="195">SUM(M202:N202)</f>
        <v>#REF!</v>
      </c>
      <c r="P202" s="168"/>
      <c r="Q202" s="190"/>
    </row>
    <row r="203" spans="1:17" ht="25.5" hidden="1" customHeight="1" x14ac:dyDescent="0.25">
      <c r="B203" s="54"/>
      <c r="C203" s="2"/>
      <c r="D203" s="706" t="s">
        <v>569</v>
      </c>
      <c r="E203" s="706"/>
      <c r="F203" s="329" t="e">
        <f>SUM(O203:O203)</f>
        <v>#REF!</v>
      </c>
      <c r="G203" s="519" t="e">
        <f>SUM(O203:O203)</f>
        <v>#REF!</v>
      </c>
      <c r="H203" s="519" t="e">
        <f>SUM(O203:O203)</f>
        <v>#REF!</v>
      </c>
      <c r="I203" s="582" t="e">
        <f>SUM(O203:O203)</f>
        <v>#REF!</v>
      </c>
      <c r="J203" s="434" t="e">
        <f>SUM(O203:O203)</f>
        <v>#REF!</v>
      </c>
      <c r="K203" s="434" t="e">
        <f>SUM(#REF!)</f>
        <v>#REF!</v>
      </c>
      <c r="L203" s="434">
        <f>SUM(P203:P203)</f>
        <v>0</v>
      </c>
      <c r="M203" s="471" t="e">
        <f>SUM(#REF!)</f>
        <v>#REF!</v>
      </c>
      <c r="N203" s="151"/>
      <c r="O203" s="159" t="e">
        <f t="shared" si="195"/>
        <v>#REF!</v>
      </c>
      <c r="P203" s="168"/>
      <c r="Q203" s="190"/>
    </row>
    <row r="204" spans="1:17" s="18" customFormat="1" ht="15" hidden="1" customHeight="1" x14ac:dyDescent="0.25">
      <c r="A204" s="125" t="s">
        <v>277</v>
      </c>
      <c r="B204" s="90" t="s">
        <v>688</v>
      </c>
      <c r="C204" s="800" t="s">
        <v>820</v>
      </c>
      <c r="D204" s="801"/>
      <c r="E204" s="801"/>
      <c r="F204" s="336" t="e">
        <f t="shared" ref="F204:M204" si="196">F205+F206+F207+F208+F209+F210+F211+F212+F213+F214+F215</f>
        <v>#REF!</v>
      </c>
      <c r="G204" s="526" t="e">
        <f t="shared" si="196"/>
        <v>#REF!</v>
      </c>
      <c r="H204" s="526" t="e">
        <f t="shared" si="196"/>
        <v>#REF!</v>
      </c>
      <c r="I204" s="589" t="e">
        <f t="shared" si="196"/>
        <v>#REF!</v>
      </c>
      <c r="J204" s="441" t="e">
        <f t="shared" ref="J204" si="197">J205+J206+J207+J208+J209+J210+J211+J212+J213+J214+J215</f>
        <v>#REF!</v>
      </c>
      <c r="K204" s="441" t="e">
        <f t="shared" si="196"/>
        <v>#REF!</v>
      </c>
      <c r="L204" s="441">
        <f t="shared" ref="L204" si="198">L205+L206+L207+L208+L209+L210+L211+L212+L213+L214+L215</f>
        <v>0</v>
      </c>
      <c r="M204" s="478" t="e">
        <f t="shared" si="196"/>
        <v>#REF!</v>
      </c>
      <c r="N204" s="155">
        <f t="shared" ref="N204" si="199">N205+N206+N207+N208+N209+N210+N211+N212+N213+N214+N215</f>
        <v>0</v>
      </c>
      <c r="O204" s="158" t="e">
        <f t="shared" si="195"/>
        <v>#REF!</v>
      </c>
      <c r="P204" s="168"/>
      <c r="Q204" s="190"/>
    </row>
    <row r="205" spans="1:17" ht="15.75" hidden="1" thickBot="1" x14ac:dyDescent="0.3">
      <c r="B205" s="54"/>
      <c r="C205" s="2"/>
      <c r="D205" s="705" t="s">
        <v>372</v>
      </c>
      <c r="E205" s="705"/>
      <c r="F205" s="326" t="e">
        <f t="shared" ref="F205:F217" si="200">SUM(O205:O205)</f>
        <v>#REF!</v>
      </c>
      <c r="G205" s="516" t="e">
        <f t="shared" ref="G205:G217" si="201">SUM(O205:O205)</f>
        <v>#REF!</v>
      </c>
      <c r="H205" s="516" t="e">
        <f t="shared" ref="H205:H217" si="202">SUM(O205:O205)</f>
        <v>#REF!</v>
      </c>
      <c r="I205" s="579" t="e">
        <f t="shared" ref="I205:I217" si="203">SUM(O205:O205)</f>
        <v>#REF!</v>
      </c>
      <c r="J205" s="431" t="e">
        <f t="shared" ref="J205:J217" si="204">SUM(O205:O205)</f>
        <v>#REF!</v>
      </c>
      <c r="K205" s="431" t="e">
        <f>SUM(#REF!)</f>
        <v>#REF!</v>
      </c>
      <c r="L205" s="431">
        <f t="shared" ref="L205:L217" si="205">SUM(P205:P205)</f>
        <v>0</v>
      </c>
      <c r="M205" s="468" t="e">
        <f>SUM(#REF!)</f>
        <v>#REF!</v>
      </c>
      <c r="N205" s="141"/>
      <c r="O205" s="159" t="e">
        <f t="shared" si="195"/>
        <v>#REF!</v>
      </c>
      <c r="P205" s="168"/>
      <c r="Q205" s="190"/>
    </row>
    <row r="206" spans="1:17" ht="15.75" hidden="1" thickBot="1" x14ac:dyDescent="0.3">
      <c r="B206" s="54"/>
      <c r="C206" s="2"/>
      <c r="D206" s="705" t="s">
        <v>821</v>
      </c>
      <c r="E206" s="705"/>
      <c r="F206" s="326" t="e">
        <f t="shared" si="200"/>
        <v>#REF!</v>
      </c>
      <c r="G206" s="516" t="e">
        <f t="shared" si="201"/>
        <v>#REF!</v>
      </c>
      <c r="H206" s="516" t="e">
        <f t="shared" si="202"/>
        <v>#REF!</v>
      </c>
      <c r="I206" s="579" t="e">
        <f t="shared" si="203"/>
        <v>#REF!</v>
      </c>
      <c r="J206" s="431" t="e">
        <f t="shared" si="204"/>
        <v>#REF!</v>
      </c>
      <c r="K206" s="431" t="e">
        <f>SUM(#REF!)</f>
        <v>#REF!</v>
      </c>
      <c r="L206" s="431">
        <f t="shared" si="205"/>
        <v>0</v>
      </c>
      <c r="M206" s="468" t="e">
        <f>SUM(#REF!)</f>
        <v>#REF!</v>
      </c>
      <c r="N206" s="141"/>
      <c r="O206" s="159" t="e">
        <f t="shared" si="195"/>
        <v>#REF!</v>
      </c>
      <c r="P206" s="168"/>
      <c r="Q206" s="190"/>
    </row>
    <row r="207" spans="1:17" ht="15.75" hidden="1" thickBot="1" x14ac:dyDescent="0.3">
      <c r="B207" s="54"/>
      <c r="C207" s="2"/>
      <c r="D207" s="705" t="s">
        <v>375</v>
      </c>
      <c r="E207" s="705"/>
      <c r="F207" s="326" t="e">
        <f t="shared" si="200"/>
        <v>#REF!</v>
      </c>
      <c r="G207" s="516" t="e">
        <f t="shared" si="201"/>
        <v>#REF!</v>
      </c>
      <c r="H207" s="516" t="e">
        <f t="shared" si="202"/>
        <v>#REF!</v>
      </c>
      <c r="I207" s="579" t="e">
        <f t="shared" si="203"/>
        <v>#REF!</v>
      </c>
      <c r="J207" s="431" t="e">
        <f t="shared" si="204"/>
        <v>#REF!</v>
      </c>
      <c r="K207" s="431" t="e">
        <f>SUM(#REF!)</f>
        <v>#REF!</v>
      </c>
      <c r="L207" s="431">
        <f t="shared" si="205"/>
        <v>0</v>
      </c>
      <c r="M207" s="468" t="e">
        <f>SUM(#REF!)</f>
        <v>#REF!</v>
      </c>
      <c r="N207" s="141"/>
      <c r="O207" s="159" t="e">
        <f t="shared" si="195"/>
        <v>#REF!</v>
      </c>
      <c r="P207" s="168"/>
      <c r="Q207" s="190"/>
    </row>
    <row r="208" spans="1:17" ht="15.75" hidden="1" thickBot="1" x14ac:dyDescent="0.3">
      <c r="B208" s="54"/>
      <c r="C208" s="2"/>
      <c r="D208" s="705" t="s">
        <v>373</v>
      </c>
      <c r="E208" s="705"/>
      <c r="F208" s="326" t="e">
        <f t="shared" si="200"/>
        <v>#REF!</v>
      </c>
      <c r="G208" s="516" t="e">
        <f t="shared" si="201"/>
        <v>#REF!</v>
      </c>
      <c r="H208" s="516" t="e">
        <f t="shared" si="202"/>
        <v>#REF!</v>
      </c>
      <c r="I208" s="579" t="e">
        <f t="shared" si="203"/>
        <v>#REF!</v>
      </c>
      <c r="J208" s="431" t="e">
        <f t="shared" si="204"/>
        <v>#REF!</v>
      </c>
      <c r="K208" s="431" t="e">
        <f>SUM(#REF!)</f>
        <v>#REF!</v>
      </c>
      <c r="L208" s="431">
        <f t="shared" si="205"/>
        <v>0</v>
      </c>
      <c r="M208" s="468" t="e">
        <f>SUM(#REF!)</f>
        <v>#REF!</v>
      </c>
      <c r="N208" s="141"/>
      <c r="O208" s="159" t="e">
        <f t="shared" si="195"/>
        <v>#REF!</v>
      </c>
      <c r="P208" s="168"/>
      <c r="Q208" s="190"/>
    </row>
    <row r="209" spans="1:17" ht="15.75" hidden="1" thickBot="1" x14ac:dyDescent="0.3">
      <c r="B209" s="54"/>
      <c r="C209" s="2"/>
      <c r="D209" s="705" t="s">
        <v>822</v>
      </c>
      <c r="E209" s="705"/>
      <c r="F209" s="326" t="e">
        <f t="shared" si="200"/>
        <v>#REF!</v>
      </c>
      <c r="G209" s="516" t="e">
        <f t="shared" si="201"/>
        <v>#REF!</v>
      </c>
      <c r="H209" s="516" t="e">
        <f t="shared" si="202"/>
        <v>#REF!</v>
      </c>
      <c r="I209" s="579" t="e">
        <f t="shared" si="203"/>
        <v>#REF!</v>
      </c>
      <c r="J209" s="431" t="e">
        <f t="shared" si="204"/>
        <v>#REF!</v>
      </c>
      <c r="K209" s="431" t="e">
        <f>SUM(#REF!)</f>
        <v>#REF!</v>
      </c>
      <c r="L209" s="431">
        <f t="shared" si="205"/>
        <v>0</v>
      </c>
      <c r="M209" s="468" t="e">
        <f>SUM(#REF!)</f>
        <v>#REF!</v>
      </c>
      <c r="N209" s="141"/>
      <c r="O209" s="159" t="e">
        <f t="shared" si="195"/>
        <v>#REF!</v>
      </c>
      <c r="P209" s="168"/>
      <c r="Q209" s="190"/>
    </row>
    <row r="210" spans="1:17" ht="25.5" hidden="1" customHeight="1" x14ac:dyDescent="0.25">
      <c r="B210" s="54"/>
      <c r="C210" s="2"/>
      <c r="D210" s="706" t="s">
        <v>537</v>
      </c>
      <c r="E210" s="706"/>
      <c r="F210" s="329" t="e">
        <f t="shared" si="200"/>
        <v>#REF!</v>
      </c>
      <c r="G210" s="519" t="e">
        <f t="shared" si="201"/>
        <v>#REF!</v>
      </c>
      <c r="H210" s="519" t="e">
        <f t="shared" si="202"/>
        <v>#REF!</v>
      </c>
      <c r="I210" s="582" t="e">
        <f t="shared" si="203"/>
        <v>#REF!</v>
      </c>
      <c r="J210" s="434" t="e">
        <f t="shared" si="204"/>
        <v>#REF!</v>
      </c>
      <c r="K210" s="434" t="e">
        <f>SUM(#REF!)</f>
        <v>#REF!</v>
      </c>
      <c r="L210" s="434">
        <f t="shared" si="205"/>
        <v>0</v>
      </c>
      <c r="M210" s="471" t="e">
        <f>SUM(#REF!)</f>
        <v>#REF!</v>
      </c>
      <c r="N210" s="151"/>
      <c r="O210" s="159" t="e">
        <f t="shared" si="195"/>
        <v>#REF!</v>
      </c>
      <c r="P210" s="168"/>
      <c r="Q210" s="190"/>
    </row>
    <row r="211" spans="1:17" ht="25.5" hidden="1" customHeight="1" x14ac:dyDescent="0.25">
      <c r="B211" s="54"/>
      <c r="C211" s="2"/>
      <c r="D211" s="706" t="s">
        <v>540</v>
      </c>
      <c r="E211" s="706"/>
      <c r="F211" s="329" t="e">
        <f t="shared" si="200"/>
        <v>#REF!</v>
      </c>
      <c r="G211" s="519" t="e">
        <f t="shared" si="201"/>
        <v>#REF!</v>
      </c>
      <c r="H211" s="519" t="e">
        <f t="shared" si="202"/>
        <v>#REF!</v>
      </c>
      <c r="I211" s="582" t="e">
        <f t="shared" si="203"/>
        <v>#REF!</v>
      </c>
      <c r="J211" s="434" t="e">
        <f t="shared" si="204"/>
        <v>#REF!</v>
      </c>
      <c r="K211" s="434" t="e">
        <f>SUM(#REF!)</f>
        <v>#REF!</v>
      </c>
      <c r="L211" s="434">
        <f t="shared" si="205"/>
        <v>0</v>
      </c>
      <c r="M211" s="471" t="e">
        <f>SUM(#REF!)</f>
        <v>#REF!</v>
      </c>
      <c r="N211" s="151"/>
      <c r="O211" s="159" t="e">
        <f t="shared" si="195"/>
        <v>#REF!</v>
      </c>
      <c r="P211" s="168"/>
      <c r="Q211" s="190"/>
    </row>
    <row r="212" spans="1:17" ht="15.75" hidden="1" thickBot="1" x14ac:dyDescent="0.3">
      <c r="B212" s="54"/>
      <c r="C212" s="2"/>
      <c r="D212" s="705" t="s">
        <v>823</v>
      </c>
      <c r="E212" s="705"/>
      <c r="F212" s="326" t="e">
        <f t="shared" si="200"/>
        <v>#REF!</v>
      </c>
      <c r="G212" s="516" t="e">
        <f t="shared" si="201"/>
        <v>#REF!</v>
      </c>
      <c r="H212" s="516" t="e">
        <f t="shared" si="202"/>
        <v>#REF!</v>
      </c>
      <c r="I212" s="579" t="e">
        <f t="shared" si="203"/>
        <v>#REF!</v>
      </c>
      <c r="J212" s="431" t="e">
        <f t="shared" si="204"/>
        <v>#REF!</v>
      </c>
      <c r="K212" s="431" t="e">
        <f>SUM(#REF!)</f>
        <v>#REF!</v>
      </c>
      <c r="L212" s="431">
        <f t="shared" si="205"/>
        <v>0</v>
      </c>
      <c r="M212" s="468" t="e">
        <f>SUM(#REF!)</f>
        <v>#REF!</v>
      </c>
      <c r="N212" s="141"/>
      <c r="O212" s="159" t="e">
        <f t="shared" si="195"/>
        <v>#REF!</v>
      </c>
      <c r="P212" s="168"/>
      <c r="Q212" s="190"/>
    </row>
    <row r="213" spans="1:17" ht="15.75" hidden="1" thickBot="1" x14ac:dyDescent="0.3">
      <c r="B213" s="54"/>
      <c r="C213" s="2"/>
      <c r="D213" s="705" t="s">
        <v>374</v>
      </c>
      <c r="E213" s="705"/>
      <c r="F213" s="326" t="e">
        <f t="shared" si="200"/>
        <v>#REF!</v>
      </c>
      <c r="G213" s="516" t="e">
        <f t="shared" si="201"/>
        <v>#REF!</v>
      </c>
      <c r="H213" s="516" t="e">
        <f t="shared" si="202"/>
        <v>#REF!</v>
      </c>
      <c r="I213" s="579" t="e">
        <f t="shared" si="203"/>
        <v>#REF!</v>
      </c>
      <c r="J213" s="431" t="e">
        <f t="shared" si="204"/>
        <v>#REF!</v>
      </c>
      <c r="K213" s="431" t="e">
        <f>SUM(#REF!)</f>
        <v>#REF!</v>
      </c>
      <c r="L213" s="431">
        <f t="shared" si="205"/>
        <v>0</v>
      </c>
      <c r="M213" s="468" t="e">
        <f>SUM(#REF!)</f>
        <v>#REF!</v>
      </c>
      <c r="N213" s="141"/>
      <c r="O213" s="159" t="e">
        <f t="shared" si="195"/>
        <v>#REF!</v>
      </c>
      <c r="P213" s="168"/>
      <c r="Q213" s="190"/>
    </row>
    <row r="214" spans="1:17" ht="15.75" hidden="1" thickBot="1" x14ac:dyDescent="0.3">
      <c r="B214" s="54"/>
      <c r="C214" s="2"/>
      <c r="D214" s="705" t="s">
        <v>824</v>
      </c>
      <c r="E214" s="705"/>
      <c r="F214" s="326" t="e">
        <f t="shared" si="200"/>
        <v>#REF!</v>
      </c>
      <c r="G214" s="516" t="e">
        <f t="shared" si="201"/>
        <v>#REF!</v>
      </c>
      <c r="H214" s="516" t="e">
        <f t="shared" si="202"/>
        <v>#REF!</v>
      </c>
      <c r="I214" s="579" t="e">
        <f t="shared" si="203"/>
        <v>#REF!</v>
      </c>
      <c r="J214" s="431" t="e">
        <f t="shared" si="204"/>
        <v>#REF!</v>
      </c>
      <c r="K214" s="431" t="e">
        <f>SUM(#REF!)</f>
        <v>#REF!</v>
      </c>
      <c r="L214" s="431">
        <f t="shared" si="205"/>
        <v>0</v>
      </c>
      <c r="M214" s="468" t="e">
        <f>SUM(#REF!)</f>
        <v>#REF!</v>
      </c>
      <c r="N214" s="141"/>
      <c r="O214" s="159" t="e">
        <f t="shared" si="195"/>
        <v>#REF!</v>
      </c>
      <c r="P214" s="168"/>
      <c r="Q214" s="190"/>
    </row>
    <row r="215" spans="1:17" ht="15.75" hidden="1" thickBot="1" x14ac:dyDescent="0.3">
      <c r="B215" s="54"/>
      <c r="C215" s="2"/>
      <c r="D215" s="705" t="s">
        <v>566</v>
      </c>
      <c r="E215" s="705"/>
      <c r="F215" s="326" t="e">
        <f t="shared" si="200"/>
        <v>#REF!</v>
      </c>
      <c r="G215" s="516" t="e">
        <f t="shared" si="201"/>
        <v>#REF!</v>
      </c>
      <c r="H215" s="516" t="e">
        <f t="shared" si="202"/>
        <v>#REF!</v>
      </c>
      <c r="I215" s="579" t="e">
        <f t="shared" si="203"/>
        <v>#REF!</v>
      </c>
      <c r="J215" s="431" t="e">
        <f t="shared" si="204"/>
        <v>#REF!</v>
      </c>
      <c r="K215" s="431" t="e">
        <f>SUM(#REF!)</f>
        <v>#REF!</v>
      </c>
      <c r="L215" s="431">
        <f t="shared" si="205"/>
        <v>0</v>
      </c>
      <c r="M215" s="468" t="e">
        <f>SUM(#REF!)</f>
        <v>#REF!</v>
      </c>
      <c r="N215" s="141"/>
      <c r="O215" s="159" t="e">
        <f t="shared" si="195"/>
        <v>#REF!</v>
      </c>
      <c r="P215" s="168"/>
      <c r="Q215" s="190"/>
    </row>
    <row r="216" spans="1:17" s="18" customFormat="1" ht="15.75" hidden="1" thickBot="1" x14ac:dyDescent="0.3">
      <c r="A216" s="125" t="s">
        <v>278</v>
      </c>
      <c r="B216" s="90" t="s">
        <v>689</v>
      </c>
      <c r="C216" s="712" t="s">
        <v>279</v>
      </c>
      <c r="D216" s="713"/>
      <c r="E216" s="713"/>
      <c r="F216" s="319" t="e">
        <f t="shared" si="200"/>
        <v>#REF!</v>
      </c>
      <c r="G216" s="509" t="e">
        <f t="shared" si="201"/>
        <v>#REF!</v>
      </c>
      <c r="H216" s="509" t="e">
        <f t="shared" si="202"/>
        <v>#REF!</v>
      </c>
      <c r="I216" s="572" t="e">
        <f t="shared" si="203"/>
        <v>#REF!</v>
      </c>
      <c r="J216" s="424" t="e">
        <f t="shared" si="204"/>
        <v>#REF!</v>
      </c>
      <c r="K216" s="424" t="e">
        <f>SUM(#REF!)</f>
        <v>#REF!</v>
      </c>
      <c r="L216" s="424">
        <f t="shared" si="205"/>
        <v>0</v>
      </c>
      <c r="M216" s="461" t="e">
        <f>SUM(#REF!)</f>
        <v>#REF!</v>
      </c>
      <c r="N216" s="142"/>
      <c r="O216" s="158" t="e">
        <f t="shared" si="195"/>
        <v>#REF!</v>
      </c>
      <c r="P216" s="168"/>
      <c r="Q216" s="190"/>
    </row>
    <row r="217" spans="1:17" s="18" customFormat="1" ht="15.75" hidden="1" thickBot="1" x14ac:dyDescent="0.3">
      <c r="A217" s="125" t="s">
        <v>280</v>
      </c>
      <c r="B217" s="90" t="s">
        <v>690</v>
      </c>
      <c r="C217" s="712" t="s">
        <v>281</v>
      </c>
      <c r="D217" s="713"/>
      <c r="E217" s="713"/>
      <c r="F217" s="319" t="e">
        <f t="shared" si="200"/>
        <v>#REF!</v>
      </c>
      <c r="G217" s="509" t="e">
        <f t="shared" si="201"/>
        <v>#REF!</v>
      </c>
      <c r="H217" s="509" t="e">
        <f t="shared" si="202"/>
        <v>#REF!</v>
      </c>
      <c r="I217" s="572" t="e">
        <f t="shared" si="203"/>
        <v>#REF!</v>
      </c>
      <c r="J217" s="424" t="e">
        <f t="shared" si="204"/>
        <v>#REF!</v>
      </c>
      <c r="K217" s="424" t="e">
        <f>SUM(#REF!)</f>
        <v>#REF!</v>
      </c>
      <c r="L217" s="424">
        <f t="shared" si="205"/>
        <v>0</v>
      </c>
      <c r="M217" s="461" t="e">
        <f>SUM(#REF!)</f>
        <v>#REF!</v>
      </c>
      <c r="N217" s="142"/>
      <c r="O217" s="158" t="e">
        <f t="shared" si="195"/>
        <v>#REF!</v>
      </c>
      <c r="P217" s="168"/>
      <c r="Q217" s="190"/>
    </row>
    <row r="218" spans="1:17" s="18" customFormat="1" ht="15.75" hidden="1" thickBot="1" x14ac:dyDescent="0.3">
      <c r="A218" s="125" t="s">
        <v>282</v>
      </c>
      <c r="B218" s="90" t="s">
        <v>691</v>
      </c>
      <c r="C218" s="712" t="s">
        <v>283</v>
      </c>
      <c r="D218" s="713"/>
      <c r="E218" s="713"/>
      <c r="F218" s="319" t="e">
        <f t="shared" ref="F218:M218" si="206">F219+F220+F221+F222+F223+F224+F225+F226+F227+F228</f>
        <v>#REF!</v>
      </c>
      <c r="G218" s="509" t="e">
        <f t="shared" si="206"/>
        <v>#REF!</v>
      </c>
      <c r="H218" s="509" t="e">
        <f t="shared" si="206"/>
        <v>#REF!</v>
      </c>
      <c r="I218" s="572" t="e">
        <f t="shared" si="206"/>
        <v>#REF!</v>
      </c>
      <c r="J218" s="424" t="e">
        <f t="shared" ref="J218" si="207">J219+J220+J221+J222+J223+J224+J225+J226+J227+J228</f>
        <v>#REF!</v>
      </c>
      <c r="K218" s="424" t="e">
        <f t="shared" si="206"/>
        <v>#REF!</v>
      </c>
      <c r="L218" s="424">
        <f t="shared" ref="L218" si="208">L219+L220+L221+L222+L223+L224+L225+L226+L227+L228</f>
        <v>0</v>
      </c>
      <c r="M218" s="461" t="e">
        <f t="shared" si="206"/>
        <v>#REF!</v>
      </c>
      <c r="N218" s="142">
        <f t="shared" ref="N218" si="209">N219+N220+N221+N222+N223+N224+N225+N226+N227+N228</f>
        <v>0</v>
      </c>
      <c r="O218" s="158" t="e">
        <f t="shared" si="195"/>
        <v>#REF!</v>
      </c>
      <c r="P218" s="168"/>
      <c r="Q218" s="190"/>
    </row>
    <row r="219" spans="1:17" ht="15.75" hidden="1" thickBot="1" x14ac:dyDescent="0.3">
      <c r="B219" s="54"/>
      <c r="C219" s="2"/>
      <c r="D219" s="705" t="s">
        <v>376</v>
      </c>
      <c r="E219" s="705"/>
      <c r="F219" s="326" t="e">
        <f t="shared" ref="F219:F228" si="210">SUM(O219:O219)</f>
        <v>#REF!</v>
      </c>
      <c r="G219" s="516" t="e">
        <f t="shared" ref="G219:G228" si="211">SUM(O219:O219)</f>
        <v>#REF!</v>
      </c>
      <c r="H219" s="516" t="e">
        <f t="shared" ref="H219:H228" si="212">SUM(O219:O219)</f>
        <v>#REF!</v>
      </c>
      <c r="I219" s="579" t="e">
        <f t="shared" ref="I219:I228" si="213">SUM(O219:O219)</f>
        <v>#REF!</v>
      </c>
      <c r="J219" s="431" t="e">
        <f t="shared" ref="J219:J228" si="214">SUM(O219:O219)</f>
        <v>#REF!</v>
      </c>
      <c r="K219" s="431" t="e">
        <f>SUM(#REF!)</f>
        <v>#REF!</v>
      </c>
      <c r="L219" s="431">
        <f t="shared" ref="L219:L228" si="215">SUM(P219:P219)</f>
        <v>0</v>
      </c>
      <c r="M219" s="468" t="e">
        <f>SUM(#REF!)</f>
        <v>#REF!</v>
      </c>
      <c r="N219" s="141"/>
      <c r="O219" s="159" t="e">
        <f t="shared" si="195"/>
        <v>#REF!</v>
      </c>
      <c r="P219" s="168"/>
      <c r="Q219" s="190"/>
    </row>
    <row r="220" spans="1:17" ht="15.75" hidden="1" thickBot="1" x14ac:dyDescent="0.3">
      <c r="B220" s="54"/>
      <c r="C220" s="2"/>
      <c r="D220" s="705" t="s">
        <v>377</v>
      </c>
      <c r="E220" s="705"/>
      <c r="F220" s="326" t="e">
        <f t="shared" si="210"/>
        <v>#REF!</v>
      </c>
      <c r="G220" s="516" t="e">
        <f t="shared" si="211"/>
        <v>#REF!</v>
      </c>
      <c r="H220" s="516" t="e">
        <f t="shared" si="212"/>
        <v>#REF!</v>
      </c>
      <c r="I220" s="579" t="e">
        <f t="shared" si="213"/>
        <v>#REF!</v>
      </c>
      <c r="J220" s="431" t="e">
        <f t="shared" si="214"/>
        <v>#REF!</v>
      </c>
      <c r="K220" s="431" t="e">
        <f>SUM(#REF!)</f>
        <v>#REF!</v>
      </c>
      <c r="L220" s="431">
        <f t="shared" si="215"/>
        <v>0</v>
      </c>
      <c r="M220" s="468" t="e">
        <f>SUM(#REF!)</f>
        <v>#REF!</v>
      </c>
      <c r="N220" s="141"/>
      <c r="O220" s="159" t="e">
        <f t="shared" si="195"/>
        <v>#REF!</v>
      </c>
      <c r="P220" s="168"/>
      <c r="Q220" s="190"/>
    </row>
    <row r="221" spans="1:17" ht="15.75" hidden="1" thickBot="1" x14ac:dyDescent="0.3">
      <c r="B221" s="54"/>
      <c r="C221" s="2"/>
      <c r="D221" s="705" t="s">
        <v>378</v>
      </c>
      <c r="E221" s="705"/>
      <c r="F221" s="326" t="e">
        <f t="shared" si="210"/>
        <v>#REF!</v>
      </c>
      <c r="G221" s="516" t="e">
        <f t="shared" si="211"/>
        <v>#REF!</v>
      </c>
      <c r="H221" s="516" t="e">
        <f t="shared" si="212"/>
        <v>#REF!</v>
      </c>
      <c r="I221" s="579" t="e">
        <f t="shared" si="213"/>
        <v>#REF!</v>
      </c>
      <c r="J221" s="431" t="e">
        <f t="shared" si="214"/>
        <v>#REF!</v>
      </c>
      <c r="K221" s="431" t="e">
        <f>SUM(#REF!)</f>
        <v>#REF!</v>
      </c>
      <c r="L221" s="431">
        <f t="shared" si="215"/>
        <v>0</v>
      </c>
      <c r="M221" s="468" t="e">
        <f>SUM(#REF!)</f>
        <v>#REF!</v>
      </c>
      <c r="N221" s="141"/>
      <c r="O221" s="159" t="e">
        <f t="shared" si="195"/>
        <v>#REF!</v>
      </c>
      <c r="P221" s="168"/>
      <c r="Q221" s="190"/>
    </row>
    <row r="222" spans="1:17" ht="15.75" hidden="1" thickBot="1" x14ac:dyDescent="0.3">
      <c r="B222" s="54"/>
      <c r="C222" s="2"/>
      <c r="D222" s="705" t="s">
        <v>379</v>
      </c>
      <c r="E222" s="705"/>
      <c r="F222" s="326" t="e">
        <f t="shared" si="210"/>
        <v>#REF!</v>
      </c>
      <c r="G222" s="516" t="e">
        <f t="shared" si="211"/>
        <v>#REF!</v>
      </c>
      <c r="H222" s="516" t="e">
        <f t="shared" si="212"/>
        <v>#REF!</v>
      </c>
      <c r="I222" s="579" t="e">
        <f t="shared" si="213"/>
        <v>#REF!</v>
      </c>
      <c r="J222" s="431" t="e">
        <f t="shared" si="214"/>
        <v>#REF!</v>
      </c>
      <c r="K222" s="431" t="e">
        <f>SUM(#REF!)</f>
        <v>#REF!</v>
      </c>
      <c r="L222" s="431">
        <f t="shared" si="215"/>
        <v>0</v>
      </c>
      <c r="M222" s="468" t="e">
        <f>SUM(#REF!)</f>
        <v>#REF!</v>
      </c>
      <c r="N222" s="141"/>
      <c r="O222" s="159" t="e">
        <f t="shared" si="195"/>
        <v>#REF!</v>
      </c>
      <c r="P222" s="168"/>
      <c r="Q222" s="190"/>
    </row>
    <row r="223" spans="1:17" ht="15.75" hidden="1" thickBot="1" x14ac:dyDescent="0.3">
      <c r="B223" s="54"/>
      <c r="C223" s="2"/>
      <c r="D223" s="705" t="s">
        <v>380</v>
      </c>
      <c r="E223" s="705"/>
      <c r="F223" s="326" t="e">
        <f t="shared" si="210"/>
        <v>#REF!</v>
      </c>
      <c r="G223" s="516" t="e">
        <f t="shared" si="211"/>
        <v>#REF!</v>
      </c>
      <c r="H223" s="516" t="e">
        <f t="shared" si="212"/>
        <v>#REF!</v>
      </c>
      <c r="I223" s="579" t="e">
        <f t="shared" si="213"/>
        <v>#REF!</v>
      </c>
      <c r="J223" s="431" t="e">
        <f t="shared" si="214"/>
        <v>#REF!</v>
      </c>
      <c r="K223" s="431" t="e">
        <f>SUM(#REF!)</f>
        <v>#REF!</v>
      </c>
      <c r="L223" s="431">
        <f t="shared" si="215"/>
        <v>0</v>
      </c>
      <c r="M223" s="468" t="e">
        <f>SUM(#REF!)</f>
        <v>#REF!</v>
      </c>
      <c r="N223" s="141"/>
      <c r="O223" s="159" t="e">
        <f t="shared" si="195"/>
        <v>#REF!</v>
      </c>
      <c r="P223" s="168"/>
      <c r="Q223" s="190"/>
    </row>
    <row r="224" spans="1:17" ht="25.5" hidden="1" customHeight="1" x14ac:dyDescent="0.25">
      <c r="B224" s="54"/>
      <c r="C224" s="2"/>
      <c r="D224" s="706" t="s">
        <v>538</v>
      </c>
      <c r="E224" s="706"/>
      <c r="F224" s="329" t="e">
        <f t="shared" si="210"/>
        <v>#REF!</v>
      </c>
      <c r="G224" s="519" t="e">
        <f t="shared" si="211"/>
        <v>#REF!</v>
      </c>
      <c r="H224" s="519" t="e">
        <f t="shared" si="212"/>
        <v>#REF!</v>
      </c>
      <c r="I224" s="582" t="e">
        <f t="shared" si="213"/>
        <v>#REF!</v>
      </c>
      <c r="J224" s="434" t="e">
        <f t="shared" si="214"/>
        <v>#REF!</v>
      </c>
      <c r="K224" s="434" t="e">
        <f>SUM(#REF!)</f>
        <v>#REF!</v>
      </c>
      <c r="L224" s="434">
        <f t="shared" si="215"/>
        <v>0</v>
      </c>
      <c r="M224" s="471" t="e">
        <f>SUM(#REF!)</f>
        <v>#REF!</v>
      </c>
      <c r="N224" s="151"/>
      <c r="O224" s="159" t="e">
        <f t="shared" si="195"/>
        <v>#REF!</v>
      </c>
      <c r="P224" s="168"/>
      <c r="Q224" s="190"/>
    </row>
    <row r="225" spans="1:17" ht="25.5" hidden="1" customHeight="1" x14ac:dyDescent="0.25">
      <c r="B225" s="54"/>
      <c r="C225" s="2"/>
      <c r="D225" s="706" t="s">
        <v>541</v>
      </c>
      <c r="E225" s="706"/>
      <c r="F225" s="329" t="e">
        <f t="shared" si="210"/>
        <v>#REF!</v>
      </c>
      <c r="G225" s="519" t="e">
        <f t="shared" si="211"/>
        <v>#REF!</v>
      </c>
      <c r="H225" s="519" t="e">
        <f t="shared" si="212"/>
        <v>#REF!</v>
      </c>
      <c r="I225" s="582" t="e">
        <f t="shared" si="213"/>
        <v>#REF!</v>
      </c>
      <c r="J225" s="434" t="e">
        <f t="shared" si="214"/>
        <v>#REF!</v>
      </c>
      <c r="K225" s="434" t="e">
        <f>SUM(#REF!)</f>
        <v>#REF!</v>
      </c>
      <c r="L225" s="434">
        <f t="shared" si="215"/>
        <v>0</v>
      </c>
      <c r="M225" s="471" t="e">
        <f>SUM(#REF!)</f>
        <v>#REF!</v>
      </c>
      <c r="N225" s="151"/>
      <c r="O225" s="159" t="e">
        <f t="shared" si="195"/>
        <v>#REF!</v>
      </c>
      <c r="P225" s="168"/>
      <c r="Q225" s="190"/>
    </row>
    <row r="226" spans="1:17" ht="15.75" hidden="1" thickBot="1" x14ac:dyDescent="0.3">
      <c r="B226" s="54"/>
      <c r="C226" s="2"/>
      <c r="D226" s="705" t="s">
        <v>381</v>
      </c>
      <c r="E226" s="705"/>
      <c r="F226" s="326" t="e">
        <f t="shared" si="210"/>
        <v>#REF!</v>
      </c>
      <c r="G226" s="516" t="e">
        <f t="shared" si="211"/>
        <v>#REF!</v>
      </c>
      <c r="H226" s="516" t="e">
        <f t="shared" si="212"/>
        <v>#REF!</v>
      </c>
      <c r="I226" s="579" t="e">
        <f t="shared" si="213"/>
        <v>#REF!</v>
      </c>
      <c r="J226" s="431" t="e">
        <f t="shared" si="214"/>
        <v>#REF!</v>
      </c>
      <c r="K226" s="431" t="e">
        <f>SUM(#REF!)</f>
        <v>#REF!</v>
      </c>
      <c r="L226" s="431">
        <f t="shared" si="215"/>
        <v>0</v>
      </c>
      <c r="M226" s="468" t="e">
        <f>SUM(#REF!)</f>
        <v>#REF!</v>
      </c>
      <c r="N226" s="141"/>
      <c r="O226" s="159" t="e">
        <f t="shared" si="195"/>
        <v>#REF!</v>
      </c>
      <c r="P226" s="168"/>
      <c r="Q226" s="190"/>
    </row>
    <row r="227" spans="1:17" ht="15.75" hidden="1" thickBot="1" x14ac:dyDescent="0.3">
      <c r="B227" s="54"/>
      <c r="C227" s="2"/>
      <c r="D227" s="705" t="s">
        <v>382</v>
      </c>
      <c r="E227" s="705"/>
      <c r="F227" s="326" t="e">
        <f t="shared" si="210"/>
        <v>#REF!</v>
      </c>
      <c r="G227" s="516" t="e">
        <f t="shared" si="211"/>
        <v>#REF!</v>
      </c>
      <c r="H227" s="516" t="e">
        <f t="shared" si="212"/>
        <v>#REF!</v>
      </c>
      <c r="I227" s="579" t="e">
        <f t="shared" si="213"/>
        <v>#REF!</v>
      </c>
      <c r="J227" s="431" t="e">
        <f t="shared" si="214"/>
        <v>#REF!</v>
      </c>
      <c r="K227" s="431" t="e">
        <f>SUM(#REF!)</f>
        <v>#REF!</v>
      </c>
      <c r="L227" s="431">
        <f t="shared" si="215"/>
        <v>0</v>
      </c>
      <c r="M227" s="468" t="e">
        <f>SUM(#REF!)</f>
        <v>#REF!</v>
      </c>
      <c r="N227" s="141"/>
      <c r="O227" s="159" t="e">
        <f t="shared" si="195"/>
        <v>#REF!</v>
      </c>
      <c r="P227" s="168"/>
      <c r="Q227" s="190"/>
    </row>
    <row r="228" spans="1:17" ht="15.75" hidden="1" thickBot="1" x14ac:dyDescent="0.3">
      <c r="B228" s="56"/>
      <c r="C228" s="20"/>
      <c r="D228" s="707" t="s">
        <v>567</v>
      </c>
      <c r="E228" s="707"/>
      <c r="F228" s="337" t="e">
        <f t="shared" si="210"/>
        <v>#REF!</v>
      </c>
      <c r="G228" s="527" t="e">
        <f t="shared" si="211"/>
        <v>#REF!</v>
      </c>
      <c r="H228" s="527" t="e">
        <f t="shared" si="212"/>
        <v>#REF!</v>
      </c>
      <c r="I228" s="590" t="e">
        <f t="shared" si="213"/>
        <v>#REF!</v>
      </c>
      <c r="J228" s="442" t="e">
        <f t="shared" si="214"/>
        <v>#REF!</v>
      </c>
      <c r="K228" s="442" t="e">
        <f>SUM(#REF!)</f>
        <v>#REF!</v>
      </c>
      <c r="L228" s="442">
        <f t="shared" si="215"/>
        <v>0</v>
      </c>
      <c r="M228" s="479" t="e">
        <f>SUM(#REF!)</f>
        <v>#REF!</v>
      </c>
      <c r="N228" s="143"/>
      <c r="O228" s="159" t="e">
        <f t="shared" si="195"/>
        <v>#REF!</v>
      </c>
      <c r="P228" s="168"/>
      <c r="Q228" s="190"/>
    </row>
    <row r="229" spans="1:17" ht="15.75" thickBot="1" x14ac:dyDescent="0.3">
      <c r="B229" s="98" t="s">
        <v>284</v>
      </c>
      <c r="C229" s="708" t="s">
        <v>285</v>
      </c>
      <c r="D229" s="709"/>
      <c r="E229" s="709"/>
      <c r="F229" s="322" t="e">
        <f t="shared" ref="F229:K229" si="216">F230+F251+F257+F258</f>
        <v>#REF!</v>
      </c>
      <c r="G229" s="512" t="e">
        <f t="shared" si="216"/>
        <v>#REF!</v>
      </c>
      <c r="H229" s="512" t="e">
        <f t="shared" si="216"/>
        <v>#REF!</v>
      </c>
      <c r="I229" s="575" t="e">
        <f t="shared" si="216"/>
        <v>#REF!</v>
      </c>
      <c r="J229" s="427" t="e">
        <f t="shared" ref="J229" si="217">J230+J251+J257+J258</f>
        <v>#REF!</v>
      </c>
      <c r="K229" s="427" t="e">
        <f t="shared" si="216"/>
        <v>#REF!</v>
      </c>
      <c r="L229" s="427">
        <f t="shared" ref="L229" si="218">L230+L251+L257+L258</f>
        <v>0</v>
      </c>
      <c r="M229" s="464">
        <v>0</v>
      </c>
      <c r="N229" s="144">
        <f t="shared" ref="N229" si="219">N230+N251+N257+N258</f>
        <v>0</v>
      </c>
      <c r="O229" s="156">
        <f t="shared" si="195"/>
        <v>0</v>
      </c>
      <c r="P229" s="168"/>
      <c r="Q229" s="190"/>
    </row>
    <row r="230" spans="1:17" ht="15.75" hidden="1" thickBot="1" x14ac:dyDescent="0.3">
      <c r="B230" s="114" t="s">
        <v>692</v>
      </c>
      <c r="C230" s="710" t="s">
        <v>286</v>
      </c>
      <c r="D230" s="711"/>
      <c r="E230" s="711"/>
      <c r="F230" s="317" t="e">
        <f t="shared" ref="F230:M230" si="220">F231+F235+F242+F243+F244+F245+F246+F247+F248</f>
        <v>#REF!</v>
      </c>
      <c r="G230" s="507" t="e">
        <f t="shared" si="220"/>
        <v>#REF!</v>
      </c>
      <c r="H230" s="507" t="e">
        <f t="shared" si="220"/>
        <v>#REF!</v>
      </c>
      <c r="I230" s="570" t="e">
        <f t="shared" si="220"/>
        <v>#REF!</v>
      </c>
      <c r="J230" s="422" t="e">
        <f t="shared" ref="J230" si="221">J231+J235+J242+J243+J244+J245+J246+J247+J248</f>
        <v>#REF!</v>
      </c>
      <c r="K230" s="422" t="e">
        <f t="shared" si="220"/>
        <v>#REF!</v>
      </c>
      <c r="L230" s="422">
        <f t="shared" ref="L230" si="222">L231+L235+L242+L243+L244+L245+L246+L247+L248</f>
        <v>0</v>
      </c>
      <c r="M230" s="459" t="e">
        <f t="shared" si="220"/>
        <v>#REF!</v>
      </c>
      <c r="N230" s="140">
        <f t="shared" ref="N230" si="223">N231+N235+N242+N243+N244+N245+N246+N247+N248</f>
        <v>0</v>
      </c>
      <c r="O230" s="157" t="e">
        <f t="shared" si="195"/>
        <v>#REF!</v>
      </c>
      <c r="P230" s="168"/>
      <c r="Q230" s="190"/>
    </row>
    <row r="231" spans="1:17" s="18" customFormat="1" ht="15.75" hidden="1" thickBot="1" x14ac:dyDescent="0.3">
      <c r="A231" s="125"/>
      <c r="B231" s="52" t="s">
        <v>693</v>
      </c>
      <c r="C231" s="702" t="s">
        <v>287</v>
      </c>
      <c r="D231" s="703"/>
      <c r="E231" s="703"/>
      <c r="F231" s="320" t="e">
        <f t="shared" ref="F231:M231" si="224">F232+F233+F234</f>
        <v>#REF!</v>
      </c>
      <c r="G231" s="510" t="e">
        <f t="shared" si="224"/>
        <v>#REF!</v>
      </c>
      <c r="H231" s="510" t="e">
        <f t="shared" si="224"/>
        <v>#REF!</v>
      </c>
      <c r="I231" s="573" t="e">
        <f t="shared" si="224"/>
        <v>#REF!</v>
      </c>
      <c r="J231" s="425" t="e">
        <f t="shared" ref="J231" si="225">J232+J233+J234</f>
        <v>#REF!</v>
      </c>
      <c r="K231" s="425" t="e">
        <f t="shared" si="224"/>
        <v>#REF!</v>
      </c>
      <c r="L231" s="425">
        <f t="shared" ref="L231" si="226">L232+L233+L234</f>
        <v>0</v>
      </c>
      <c r="M231" s="462" t="e">
        <f t="shared" si="224"/>
        <v>#REF!</v>
      </c>
      <c r="N231" s="148">
        <f t="shared" ref="N231" si="227">N232+N233+N234</f>
        <v>0</v>
      </c>
      <c r="O231" s="160" t="e">
        <f t="shared" si="195"/>
        <v>#REF!</v>
      </c>
      <c r="P231" s="168"/>
      <c r="Q231" s="190"/>
    </row>
    <row r="232" spans="1:17" s="189" customFormat="1" ht="15.75" hidden="1" thickBot="1" x14ac:dyDescent="0.3">
      <c r="A232" s="125" t="s">
        <v>288</v>
      </c>
      <c r="B232" s="169" t="s">
        <v>694</v>
      </c>
      <c r="C232" s="213"/>
      <c r="D232" s="808" t="s">
        <v>706</v>
      </c>
      <c r="E232" s="808"/>
      <c r="F232" s="338" t="e">
        <f>SUM(O232:O232)</f>
        <v>#REF!</v>
      </c>
      <c r="G232" s="528" t="e">
        <f>SUM(O232:O232)</f>
        <v>#REF!</v>
      </c>
      <c r="H232" s="528" t="e">
        <f>SUM(O232:O232)</f>
        <v>#REF!</v>
      </c>
      <c r="I232" s="591" t="e">
        <f>SUM(O232:O232)</f>
        <v>#REF!</v>
      </c>
      <c r="J232" s="443" t="e">
        <f>SUM(O232:O232)</f>
        <v>#REF!</v>
      </c>
      <c r="K232" s="443" t="e">
        <f>SUM(#REF!)</f>
        <v>#REF!</v>
      </c>
      <c r="L232" s="443">
        <f>SUM(P232:P232)</f>
        <v>0</v>
      </c>
      <c r="M232" s="480" t="e">
        <f>SUM(#REF!)</f>
        <v>#REF!</v>
      </c>
      <c r="N232" s="233"/>
      <c r="O232" s="171" t="e">
        <f t="shared" si="195"/>
        <v>#REF!</v>
      </c>
      <c r="P232" s="168"/>
      <c r="Q232" s="190"/>
    </row>
    <row r="233" spans="1:17" s="189" customFormat="1" ht="15.75" hidden="1" thickBot="1" x14ac:dyDescent="0.3">
      <c r="A233" s="125" t="s">
        <v>289</v>
      </c>
      <c r="B233" s="169" t="s">
        <v>695</v>
      </c>
      <c r="C233" s="178"/>
      <c r="D233" s="704" t="s">
        <v>707</v>
      </c>
      <c r="E233" s="704"/>
      <c r="F233" s="318" t="e">
        <f>SUM(O233:O233)</f>
        <v>#REF!</v>
      </c>
      <c r="G233" s="508" t="e">
        <f>SUM(O233:O233)</f>
        <v>#REF!</v>
      </c>
      <c r="H233" s="508" t="e">
        <f>SUM(O233:O233)</f>
        <v>#REF!</v>
      </c>
      <c r="I233" s="571" t="e">
        <f>SUM(O233:O233)</f>
        <v>#REF!</v>
      </c>
      <c r="J233" s="423" t="e">
        <f>SUM(O233:O233)</f>
        <v>#REF!</v>
      </c>
      <c r="K233" s="423" t="e">
        <f>SUM(#REF!)</f>
        <v>#REF!</v>
      </c>
      <c r="L233" s="423">
        <f>SUM(P233:P233)</f>
        <v>0</v>
      </c>
      <c r="M233" s="460" t="e">
        <f>SUM(#REF!)</f>
        <v>#REF!</v>
      </c>
      <c r="N233" s="170"/>
      <c r="O233" s="171" t="e">
        <f t="shared" si="195"/>
        <v>#REF!</v>
      </c>
      <c r="P233" s="168"/>
      <c r="Q233" s="190"/>
    </row>
    <row r="234" spans="1:17" s="189" customFormat="1" ht="15.75" hidden="1" thickBot="1" x14ac:dyDescent="0.3">
      <c r="A234" s="125" t="s">
        <v>290</v>
      </c>
      <c r="B234" s="169" t="s">
        <v>696</v>
      </c>
      <c r="C234" s="178"/>
      <c r="D234" s="704" t="s">
        <v>708</v>
      </c>
      <c r="E234" s="704"/>
      <c r="F234" s="318" t="e">
        <f>SUM(O234:O234)</f>
        <v>#REF!</v>
      </c>
      <c r="G234" s="508" t="e">
        <f>SUM(O234:O234)</f>
        <v>#REF!</v>
      </c>
      <c r="H234" s="508" t="e">
        <f>SUM(O234:O234)</f>
        <v>#REF!</v>
      </c>
      <c r="I234" s="571" t="e">
        <f>SUM(O234:O234)</f>
        <v>#REF!</v>
      </c>
      <c r="J234" s="423" t="e">
        <f>SUM(O234:O234)</f>
        <v>#REF!</v>
      </c>
      <c r="K234" s="423" t="e">
        <f>SUM(#REF!)</f>
        <v>#REF!</v>
      </c>
      <c r="L234" s="423">
        <f>SUM(P234:P234)</f>
        <v>0</v>
      </c>
      <c r="M234" s="460" t="e">
        <f>SUM(#REF!)</f>
        <v>#REF!</v>
      </c>
      <c r="N234" s="170"/>
      <c r="O234" s="171" t="e">
        <f t="shared" si="195"/>
        <v>#REF!</v>
      </c>
      <c r="P234" s="168"/>
      <c r="Q234" s="190"/>
    </row>
    <row r="235" spans="1:17" s="18" customFormat="1" ht="15.75" hidden="1" thickBot="1" x14ac:dyDescent="0.3">
      <c r="A235" s="125"/>
      <c r="B235" s="52" t="s">
        <v>697</v>
      </c>
      <c r="C235" s="702" t="s">
        <v>291</v>
      </c>
      <c r="D235" s="703"/>
      <c r="E235" s="703"/>
      <c r="F235" s="320" t="e">
        <f t="shared" ref="F235:M235" si="228">F236+F237+F238+F239+F240+F241</f>
        <v>#REF!</v>
      </c>
      <c r="G235" s="510" t="e">
        <f t="shared" si="228"/>
        <v>#REF!</v>
      </c>
      <c r="H235" s="510" t="e">
        <f t="shared" si="228"/>
        <v>#REF!</v>
      </c>
      <c r="I235" s="573" t="e">
        <f t="shared" si="228"/>
        <v>#REF!</v>
      </c>
      <c r="J235" s="425" t="e">
        <f t="shared" ref="J235" si="229">J236+J237+J238+J239+J240+J241</f>
        <v>#REF!</v>
      </c>
      <c r="K235" s="425" t="e">
        <f t="shared" si="228"/>
        <v>#REF!</v>
      </c>
      <c r="L235" s="425">
        <f t="shared" ref="L235" si="230">L236+L237+L238+L239+L240+L241</f>
        <v>0</v>
      </c>
      <c r="M235" s="462" t="e">
        <f t="shared" si="228"/>
        <v>#REF!</v>
      </c>
      <c r="N235" s="148">
        <f t="shared" ref="N235" si="231">N236+N237+N238+N239+N240+N241</f>
        <v>0</v>
      </c>
      <c r="O235" s="160" t="e">
        <f t="shared" si="195"/>
        <v>#REF!</v>
      </c>
      <c r="P235" s="168"/>
      <c r="Q235" s="190"/>
    </row>
    <row r="236" spans="1:17" s="189" customFormat="1" ht="15.75" hidden="1" thickBot="1" x14ac:dyDescent="0.3">
      <c r="A236" s="125" t="s">
        <v>292</v>
      </c>
      <c r="B236" s="169" t="s">
        <v>698</v>
      </c>
      <c r="C236" s="178"/>
      <c r="D236" s="704" t="s">
        <v>383</v>
      </c>
      <c r="E236" s="704"/>
      <c r="F236" s="318" t="e">
        <f t="shared" ref="F236:F247" si="232">SUM(O236:O236)</f>
        <v>#REF!</v>
      </c>
      <c r="G236" s="508" t="e">
        <f t="shared" ref="G236:G247" si="233">SUM(O236:O236)</f>
        <v>#REF!</v>
      </c>
      <c r="H236" s="508" t="e">
        <f t="shared" ref="H236:H247" si="234">SUM(O236:O236)</f>
        <v>#REF!</v>
      </c>
      <c r="I236" s="571" t="e">
        <f t="shared" ref="I236:I247" si="235">SUM(O236:O236)</f>
        <v>#REF!</v>
      </c>
      <c r="J236" s="423" t="e">
        <f t="shared" ref="J236:J247" si="236">SUM(O236:O236)</f>
        <v>#REF!</v>
      </c>
      <c r="K236" s="423" t="e">
        <f>SUM(#REF!)</f>
        <v>#REF!</v>
      </c>
      <c r="L236" s="423">
        <f t="shared" ref="L236:L247" si="237">SUM(P236:P236)</f>
        <v>0</v>
      </c>
      <c r="M236" s="460" t="e">
        <f>SUM(#REF!)</f>
        <v>#REF!</v>
      </c>
      <c r="N236" s="170"/>
      <c r="O236" s="171" t="e">
        <f t="shared" si="195"/>
        <v>#REF!</v>
      </c>
      <c r="P236" s="168"/>
      <c r="Q236" s="190"/>
    </row>
    <row r="237" spans="1:17" s="189" customFormat="1" ht="15.75" hidden="1" thickBot="1" x14ac:dyDescent="0.3">
      <c r="A237" s="125" t="s">
        <v>293</v>
      </c>
      <c r="B237" s="169" t="s">
        <v>699</v>
      </c>
      <c r="C237" s="178"/>
      <c r="D237" s="704" t="s">
        <v>384</v>
      </c>
      <c r="E237" s="704"/>
      <c r="F237" s="318" t="e">
        <f t="shared" si="232"/>
        <v>#REF!</v>
      </c>
      <c r="G237" s="508" t="e">
        <f t="shared" si="233"/>
        <v>#REF!</v>
      </c>
      <c r="H237" s="508" t="e">
        <f t="shared" si="234"/>
        <v>#REF!</v>
      </c>
      <c r="I237" s="571" t="e">
        <f t="shared" si="235"/>
        <v>#REF!</v>
      </c>
      <c r="J237" s="423" t="e">
        <f t="shared" si="236"/>
        <v>#REF!</v>
      </c>
      <c r="K237" s="423" t="e">
        <f>SUM(#REF!)</f>
        <v>#REF!</v>
      </c>
      <c r="L237" s="423">
        <f t="shared" si="237"/>
        <v>0</v>
      </c>
      <c r="M237" s="460" t="e">
        <f>SUM(#REF!)</f>
        <v>#REF!</v>
      </c>
      <c r="N237" s="170"/>
      <c r="O237" s="171" t="e">
        <f t="shared" si="195"/>
        <v>#REF!</v>
      </c>
      <c r="P237" s="168"/>
      <c r="Q237" s="190"/>
    </row>
    <row r="238" spans="1:17" s="189" customFormat="1" ht="15.75" hidden="1" thickBot="1" x14ac:dyDescent="0.3">
      <c r="A238" s="125" t="s">
        <v>871</v>
      </c>
      <c r="B238" s="169" t="s">
        <v>872</v>
      </c>
      <c r="C238" s="178"/>
      <c r="D238" s="704" t="s">
        <v>873</v>
      </c>
      <c r="E238" s="704"/>
      <c r="F238" s="318" t="e">
        <f t="shared" si="232"/>
        <v>#REF!</v>
      </c>
      <c r="G238" s="508" t="e">
        <f t="shared" si="233"/>
        <v>#REF!</v>
      </c>
      <c r="H238" s="508" t="e">
        <f t="shared" si="234"/>
        <v>#REF!</v>
      </c>
      <c r="I238" s="571" t="e">
        <f t="shared" si="235"/>
        <v>#REF!</v>
      </c>
      <c r="J238" s="423" t="e">
        <f t="shared" si="236"/>
        <v>#REF!</v>
      </c>
      <c r="K238" s="423" t="e">
        <f>SUM(#REF!)</f>
        <v>#REF!</v>
      </c>
      <c r="L238" s="423">
        <f t="shared" si="237"/>
        <v>0</v>
      </c>
      <c r="M238" s="460" t="e">
        <f>SUM(#REF!)</f>
        <v>#REF!</v>
      </c>
      <c r="N238" s="170"/>
      <c r="O238" s="171" t="e">
        <f t="shared" si="195"/>
        <v>#REF!</v>
      </c>
      <c r="P238" s="168"/>
      <c r="Q238" s="190"/>
    </row>
    <row r="239" spans="1:17" s="189" customFormat="1" ht="15.75" hidden="1" thickBot="1" x14ac:dyDescent="0.3">
      <c r="A239" s="125" t="s">
        <v>294</v>
      </c>
      <c r="B239" s="169" t="s">
        <v>700</v>
      </c>
      <c r="C239" s="178"/>
      <c r="D239" s="704" t="s">
        <v>295</v>
      </c>
      <c r="E239" s="704"/>
      <c r="F239" s="318" t="e">
        <f t="shared" si="232"/>
        <v>#REF!</v>
      </c>
      <c r="G239" s="508" t="e">
        <f t="shared" si="233"/>
        <v>#REF!</v>
      </c>
      <c r="H239" s="508" t="e">
        <f t="shared" si="234"/>
        <v>#REF!</v>
      </c>
      <c r="I239" s="571" t="e">
        <f t="shared" si="235"/>
        <v>#REF!</v>
      </c>
      <c r="J239" s="423" t="e">
        <f t="shared" si="236"/>
        <v>#REF!</v>
      </c>
      <c r="K239" s="423" t="e">
        <f>SUM(#REF!)</f>
        <v>#REF!</v>
      </c>
      <c r="L239" s="423">
        <f t="shared" si="237"/>
        <v>0</v>
      </c>
      <c r="M239" s="460" t="e">
        <f>SUM(#REF!)</f>
        <v>#REF!</v>
      </c>
      <c r="N239" s="170"/>
      <c r="O239" s="171" t="e">
        <f t="shared" si="195"/>
        <v>#REF!</v>
      </c>
      <c r="P239" s="168"/>
      <c r="Q239" s="190"/>
    </row>
    <row r="240" spans="1:17" s="189" customFormat="1" ht="15.75" hidden="1" thickBot="1" x14ac:dyDescent="0.3">
      <c r="A240" s="125" t="s">
        <v>296</v>
      </c>
      <c r="B240" s="169" t="s">
        <v>701</v>
      </c>
      <c r="C240" s="178"/>
      <c r="D240" s="704" t="s">
        <v>297</v>
      </c>
      <c r="E240" s="704"/>
      <c r="F240" s="318" t="e">
        <f t="shared" si="232"/>
        <v>#REF!</v>
      </c>
      <c r="G240" s="508" t="e">
        <f t="shared" si="233"/>
        <v>#REF!</v>
      </c>
      <c r="H240" s="508" t="e">
        <f t="shared" si="234"/>
        <v>#REF!</v>
      </c>
      <c r="I240" s="571" t="e">
        <f t="shared" si="235"/>
        <v>#REF!</v>
      </c>
      <c r="J240" s="423" t="e">
        <f t="shared" si="236"/>
        <v>#REF!</v>
      </c>
      <c r="K240" s="423" t="e">
        <f>SUM(#REF!)</f>
        <v>#REF!</v>
      </c>
      <c r="L240" s="423">
        <f t="shared" si="237"/>
        <v>0</v>
      </c>
      <c r="M240" s="460" t="e">
        <f>SUM(#REF!)</f>
        <v>#REF!</v>
      </c>
      <c r="N240" s="170"/>
      <c r="O240" s="171" t="e">
        <f t="shared" si="195"/>
        <v>#REF!</v>
      </c>
      <c r="P240" s="168"/>
      <c r="Q240" s="190"/>
    </row>
    <row r="241" spans="1:17" s="189" customFormat="1" ht="15.75" hidden="1" thickBot="1" x14ac:dyDescent="0.3">
      <c r="A241" s="125" t="s">
        <v>874</v>
      </c>
      <c r="B241" s="169" t="s">
        <v>875</v>
      </c>
      <c r="C241" s="178"/>
      <c r="D241" s="704" t="s">
        <v>876</v>
      </c>
      <c r="E241" s="704"/>
      <c r="F241" s="318" t="e">
        <f t="shared" si="232"/>
        <v>#REF!</v>
      </c>
      <c r="G241" s="508" t="e">
        <f t="shared" si="233"/>
        <v>#REF!</v>
      </c>
      <c r="H241" s="508" t="e">
        <f t="shared" si="234"/>
        <v>#REF!</v>
      </c>
      <c r="I241" s="571" t="e">
        <f t="shared" si="235"/>
        <v>#REF!</v>
      </c>
      <c r="J241" s="423" t="e">
        <f t="shared" si="236"/>
        <v>#REF!</v>
      </c>
      <c r="K241" s="423" t="e">
        <f>SUM(#REF!)</f>
        <v>#REF!</v>
      </c>
      <c r="L241" s="423">
        <f t="shared" si="237"/>
        <v>0</v>
      </c>
      <c r="M241" s="460" t="e">
        <f>SUM(#REF!)</f>
        <v>#REF!</v>
      </c>
      <c r="N241" s="170"/>
      <c r="O241" s="171" t="e">
        <f t="shared" si="195"/>
        <v>#REF!</v>
      </c>
      <c r="P241" s="168"/>
      <c r="Q241" s="190"/>
    </row>
    <row r="242" spans="1:17" s="41" customFormat="1" ht="15.75" hidden="1" thickBot="1" x14ac:dyDescent="0.3">
      <c r="A242" s="125" t="s">
        <v>877</v>
      </c>
      <c r="B242" s="52" t="s">
        <v>878</v>
      </c>
      <c r="C242" s="702" t="s">
        <v>879</v>
      </c>
      <c r="D242" s="703"/>
      <c r="E242" s="703"/>
      <c r="F242" s="320" t="e">
        <f t="shared" si="232"/>
        <v>#REF!</v>
      </c>
      <c r="G242" s="510" t="e">
        <f t="shared" si="233"/>
        <v>#REF!</v>
      </c>
      <c r="H242" s="510" t="e">
        <f t="shared" si="234"/>
        <v>#REF!</v>
      </c>
      <c r="I242" s="573" t="e">
        <f t="shared" si="235"/>
        <v>#REF!</v>
      </c>
      <c r="J242" s="425" t="e">
        <f t="shared" si="236"/>
        <v>#REF!</v>
      </c>
      <c r="K242" s="425" t="e">
        <f>SUM(#REF!)</f>
        <v>#REF!</v>
      </c>
      <c r="L242" s="425">
        <f t="shared" si="237"/>
        <v>0</v>
      </c>
      <c r="M242" s="462" t="e">
        <f>SUM(#REF!)</f>
        <v>#REF!</v>
      </c>
      <c r="N242" s="148"/>
      <c r="O242" s="160" t="e">
        <f t="shared" si="195"/>
        <v>#REF!</v>
      </c>
      <c r="P242" s="168"/>
      <c r="Q242" s="190"/>
    </row>
    <row r="243" spans="1:17" s="41" customFormat="1" ht="15.75" hidden="1" thickBot="1" x14ac:dyDescent="0.3">
      <c r="A243" s="125" t="s">
        <v>298</v>
      </c>
      <c r="B243" s="52" t="s">
        <v>702</v>
      </c>
      <c r="C243" s="702" t="s">
        <v>299</v>
      </c>
      <c r="D243" s="703"/>
      <c r="E243" s="703"/>
      <c r="F243" s="320" t="e">
        <f t="shared" si="232"/>
        <v>#REF!</v>
      </c>
      <c r="G243" s="510" t="e">
        <f t="shared" si="233"/>
        <v>#REF!</v>
      </c>
      <c r="H243" s="510" t="e">
        <f t="shared" si="234"/>
        <v>#REF!</v>
      </c>
      <c r="I243" s="573" t="e">
        <f t="shared" si="235"/>
        <v>#REF!</v>
      </c>
      <c r="J243" s="425" t="e">
        <f t="shared" si="236"/>
        <v>#REF!</v>
      </c>
      <c r="K243" s="425" t="e">
        <f>SUM(#REF!)</f>
        <v>#REF!</v>
      </c>
      <c r="L243" s="425">
        <f t="shared" si="237"/>
        <v>0</v>
      </c>
      <c r="M243" s="462" t="e">
        <f>SUM(#REF!)</f>
        <v>#REF!</v>
      </c>
      <c r="N243" s="148"/>
      <c r="O243" s="160" t="e">
        <f t="shared" si="195"/>
        <v>#REF!</v>
      </c>
      <c r="P243" s="168"/>
      <c r="Q243" s="190"/>
    </row>
    <row r="244" spans="1:17" s="41" customFormat="1" ht="15.75" hidden="1" thickBot="1" x14ac:dyDescent="0.3">
      <c r="A244" s="125" t="s">
        <v>300</v>
      </c>
      <c r="B244" s="52" t="s">
        <v>703</v>
      </c>
      <c r="C244" s="702" t="s">
        <v>880</v>
      </c>
      <c r="D244" s="703"/>
      <c r="E244" s="703"/>
      <c r="F244" s="320" t="e">
        <f t="shared" si="232"/>
        <v>#REF!</v>
      </c>
      <c r="G244" s="510" t="e">
        <f t="shared" si="233"/>
        <v>#REF!</v>
      </c>
      <c r="H244" s="510" t="e">
        <f t="shared" si="234"/>
        <v>#REF!</v>
      </c>
      <c r="I244" s="573" t="e">
        <f t="shared" si="235"/>
        <v>#REF!</v>
      </c>
      <c r="J244" s="425" t="e">
        <f t="shared" si="236"/>
        <v>#REF!</v>
      </c>
      <c r="K244" s="425" t="e">
        <f>SUM(#REF!)</f>
        <v>#REF!</v>
      </c>
      <c r="L244" s="425">
        <f t="shared" si="237"/>
        <v>0</v>
      </c>
      <c r="M244" s="462" t="e">
        <f>SUM(#REF!)</f>
        <v>#REF!</v>
      </c>
      <c r="N244" s="148"/>
      <c r="O244" s="160" t="e">
        <f t="shared" si="195"/>
        <v>#REF!</v>
      </c>
      <c r="P244" s="168"/>
      <c r="Q244" s="190"/>
    </row>
    <row r="245" spans="1:17" s="41" customFormat="1" ht="15.75" hidden="1" thickBot="1" x14ac:dyDescent="0.3">
      <c r="A245" s="125" t="s">
        <v>301</v>
      </c>
      <c r="B245" s="52" t="s">
        <v>704</v>
      </c>
      <c r="C245" s="702" t="s">
        <v>881</v>
      </c>
      <c r="D245" s="703"/>
      <c r="E245" s="703"/>
      <c r="F245" s="320" t="e">
        <f t="shared" si="232"/>
        <v>#REF!</v>
      </c>
      <c r="G245" s="510" t="e">
        <f t="shared" si="233"/>
        <v>#REF!</v>
      </c>
      <c r="H245" s="510" t="e">
        <f t="shared" si="234"/>
        <v>#REF!</v>
      </c>
      <c r="I245" s="573" t="e">
        <f t="shared" si="235"/>
        <v>#REF!</v>
      </c>
      <c r="J245" s="425" t="e">
        <f t="shared" si="236"/>
        <v>#REF!</v>
      </c>
      <c r="K245" s="425" t="e">
        <f>SUM(#REF!)</f>
        <v>#REF!</v>
      </c>
      <c r="L245" s="425">
        <f t="shared" si="237"/>
        <v>0</v>
      </c>
      <c r="M245" s="462" t="e">
        <f>SUM(#REF!)</f>
        <v>#REF!</v>
      </c>
      <c r="N245" s="148"/>
      <c r="O245" s="160" t="e">
        <f t="shared" si="195"/>
        <v>#REF!</v>
      </c>
      <c r="P245" s="168"/>
      <c r="Q245" s="190"/>
    </row>
    <row r="246" spans="1:17" s="41" customFormat="1" ht="15.75" hidden="1" thickBot="1" x14ac:dyDescent="0.3">
      <c r="A246" s="125" t="s">
        <v>302</v>
      </c>
      <c r="B246" s="52" t="s">
        <v>705</v>
      </c>
      <c r="C246" s="702" t="s">
        <v>303</v>
      </c>
      <c r="D246" s="703"/>
      <c r="E246" s="703"/>
      <c r="F246" s="320" t="e">
        <f t="shared" si="232"/>
        <v>#REF!</v>
      </c>
      <c r="G246" s="510" t="e">
        <f t="shared" si="233"/>
        <v>#REF!</v>
      </c>
      <c r="H246" s="510" t="e">
        <f t="shared" si="234"/>
        <v>#REF!</v>
      </c>
      <c r="I246" s="573" t="e">
        <f t="shared" si="235"/>
        <v>#REF!</v>
      </c>
      <c r="J246" s="425" t="e">
        <f t="shared" si="236"/>
        <v>#REF!</v>
      </c>
      <c r="K246" s="425" t="e">
        <f>SUM(#REF!)</f>
        <v>#REF!</v>
      </c>
      <c r="L246" s="425">
        <f t="shared" si="237"/>
        <v>0</v>
      </c>
      <c r="M246" s="462" t="e">
        <f>SUM(#REF!)</f>
        <v>#REF!</v>
      </c>
      <c r="N246" s="148"/>
      <c r="O246" s="160" t="e">
        <f t="shared" si="195"/>
        <v>#REF!</v>
      </c>
      <c r="P246" s="168"/>
      <c r="Q246" s="190"/>
    </row>
    <row r="247" spans="1:17" s="41" customFormat="1" ht="15.75" hidden="1" thickBot="1" x14ac:dyDescent="0.3">
      <c r="A247" s="125" t="s">
        <v>882</v>
      </c>
      <c r="B247" s="52" t="s">
        <v>883</v>
      </c>
      <c r="C247" s="702" t="s">
        <v>885</v>
      </c>
      <c r="D247" s="703"/>
      <c r="E247" s="703"/>
      <c r="F247" s="320" t="e">
        <f t="shared" si="232"/>
        <v>#REF!</v>
      </c>
      <c r="G247" s="510" t="e">
        <f t="shared" si="233"/>
        <v>#REF!</v>
      </c>
      <c r="H247" s="510" t="e">
        <f t="shared" si="234"/>
        <v>#REF!</v>
      </c>
      <c r="I247" s="573" t="e">
        <f t="shared" si="235"/>
        <v>#REF!</v>
      </c>
      <c r="J247" s="425" t="e">
        <f t="shared" si="236"/>
        <v>#REF!</v>
      </c>
      <c r="K247" s="425" t="e">
        <f>SUM(#REF!)</f>
        <v>#REF!</v>
      </c>
      <c r="L247" s="425">
        <f t="shared" si="237"/>
        <v>0</v>
      </c>
      <c r="M247" s="462" t="e">
        <f>SUM(#REF!)</f>
        <v>#REF!</v>
      </c>
      <c r="N247" s="148"/>
      <c r="O247" s="160" t="e">
        <f t="shared" si="195"/>
        <v>#REF!</v>
      </c>
      <c r="P247" s="168"/>
      <c r="Q247" s="190"/>
    </row>
    <row r="248" spans="1:17" s="41" customFormat="1" ht="15.75" hidden="1" thickBot="1" x14ac:dyDescent="0.3">
      <c r="A248" s="125"/>
      <c r="B248" s="52" t="s">
        <v>884</v>
      </c>
      <c r="C248" s="702" t="s">
        <v>886</v>
      </c>
      <c r="D248" s="703"/>
      <c r="E248" s="703"/>
      <c r="F248" s="320" t="e">
        <f t="shared" ref="F248:M248" si="238">F249+F250</f>
        <v>#REF!</v>
      </c>
      <c r="G248" s="510" t="e">
        <f t="shared" si="238"/>
        <v>#REF!</v>
      </c>
      <c r="H248" s="510" t="e">
        <f t="shared" si="238"/>
        <v>#REF!</v>
      </c>
      <c r="I248" s="573" t="e">
        <f t="shared" si="238"/>
        <v>#REF!</v>
      </c>
      <c r="J248" s="425" t="e">
        <f t="shared" ref="J248" si="239">J249+J250</f>
        <v>#REF!</v>
      </c>
      <c r="K248" s="425" t="e">
        <f t="shared" si="238"/>
        <v>#REF!</v>
      </c>
      <c r="L248" s="425">
        <f t="shared" ref="L248" si="240">L249+L250</f>
        <v>0</v>
      </c>
      <c r="M248" s="462" t="e">
        <f t="shared" si="238"/>
        <v>#REF!</v>
      </c>
      <c r="N248" s="148">
        <f t="shared" ref="N248" si="241">N249+N250</f>
        <v>0</v>
      </c>
      <c r="O248" s="160" t="e">
        <f t="shared" si="195"/>
        <v>#REF!</v>
      </c>
      <c r="P248" s="168"/>
      <c r="Q248" s="190"/>
    </row>
    <row r="249" spans="1:17" s="189" customFormat="1" ht="15.75" hidden="1" thickBot="1" x14ac:dyDescent="0.3">
      <c r="A249" s="125" t="s">
        <v>888</v>
      </c>
      <c r="B249" s="169" t="s">
        <v>887</v>
      </c>
      <c r="C249" s="178"/>
      <c r="D249" s="704" t="s">
        <v>891</v>
      </c>
      <c r="E249" s="704"/>
      <c r="F249" s="318" t="e">
        <f>SUM(O249:O249)</f>
        <v>#REF!</v>
      </c>
      <c r="G249" s="508" t="e">
        <f>SUM(O249:O249)</f>
        <v>#REF!</v>
      </c>
      <c r="H249" s="508" t="e">
        <f>SUM(O249:O249)</f>
        <v>#REF!</v>
      </c>
      <c r="I249" s="571" t="e">
        <f>SUM(O249:O249)</f>
        <v>#REF!</v>
      </c>
      <c r="J249" s="423" t="e">
        <f>SUM(O249:O249)</f>
        <v>#REF!</v>
      </c>
      <c r="K249" s="423" t="e">
        <f>SUM(#REF!)</f>
        <v>#REF!</v>
      </c>
      <c r="L249" s="423">
        <f>SUM(P249:P249)</f>
        <v>0</v>
      </c>
      <c r="M249" s="460" t="e">
        <f>SUM(#REF!)</f>
        <v>#REF!</v>
      </c>
      <c r="N249" s="170"/>
      <c r="O249" s="171" t="e">
        <f t="shared" si="195"/>
        <v>#REF!</v>
      </c>
      <c r="P249" s="168"/>
      <c r="Q249" s="190"/>
    </row>
    <row r="250" spans="1:17" s="189" customFormat="1" ht="15.75" hidden="1" thickBot="1" x14ac:dyDescent="0.3">
      <c r="A250" s="125" t="s">
        <v>889</v>
      </c>
      <c r="B250" s="169" t="s">
        <v>890</v>
      </c>
      <c r="C250" s="178"/>
      <c r="D250" s="704" t="s">
        <v>892</v>
      </c>
      <c r="E250" s="704"/>
      <c r="F250" s="318" t="e">
        <f>SUM(O250:O250)</f>
        <v>#REF!</v>
      </c>
      <c r="G250" s="508" t="e">
        <f>SUM(O250:O250)</f>
        <v>#REF!</v>
      </c>
      <c r="H250" s="508" t="e">
        <f>SUM(O250:O250)</f>
        <v>#REF!</v>
      </c>
      <c r="I250" s="571" t="e">
        <f>SUM(O250:O250)</f>
        <v>#REF!</v>
      </c>
      <c r="J250" s="423" t="e">
        <f>SUM(O250:O250)</f>
        <v>#REF!</v>
      </c>
      <c r="K250" s="423" t="e">
        <f>SUM(#REF!)</f>
        <v>#REF!</v>
      </c>
      <c r="L250" s="423">
        <f>SUM(P250:P250)</f>
        <v>0</v>
      </c>
      <c r="M250" s="460" t="e">
        <f>SUM(#REF!)</f>
        <v>#REF!</v>
      </c>
      <c r="N250" s="170"/>
      <c r="O250" s="171" t="e">
        <f t="shared" si="195"/>
        <v>#REF!</v>
      </c>
      <c r="P250" s="168"/>
      <c r="Q250" s="190"/>
    </row>
    <row r="251" spans="1:17" ht="15.75" hidden="1" thickBot="1" x14ac:dyDescent="0.3">
      <c r="B251" s="90" t="s">
        <v>709</v>
      </c>
      <c r="C251" s="712" t="s">
        <v>304</v>
      </c>
      <c r="D251" s="713"/>
      <c r="E251" s="713"/>
      <c r="F251" s="319" t="e">
        <f t="shared" ref="F251:M251" si="242">F252+F253+F254+F255+F256</f>
        <v>#REF!</v>
      </c>
      <c r="G251" s="509" t="e">
        <f t="shared" si="242"/>
        <v>#REF!</v>
      </c>
      <c r="H251" s="509" t="e">
        <f t="shared" si="242"/>
        <v>#REF!</v>
      </c>
      <c r="I251" s="572" t="e">
        <f t="shared" si="242"/>
        <v>#REF!</v>
      </c>
      <c r="J251" s="424" t="e">
        <f t="shared" ref="J251" si="243">J252+J253+J254+J255+J256</f>
        <v>#REF!</v>
      </c>
      <c r="K251" s="424" t="e">
        <f t="shared" si="242"/>
        <v>#REF!</v>
      </c>
      <c r="L251" s="424">
        <f t="shared" ref="L251" si="244">L252+L253+L254+L255+L256</f>
        <v>0</v>
      </c>
      <c r="M251" s="461" t="e">
        <f t="shared" si="242"/>
        <v>#REF!</v>
      </c>
      <c r="N251" s="142">
        <f t="shared" ref="N251" si="245">N252+N253+N254+N255+N256</f>
        <v>0</v>
      </c>
      <c r="O251" s="158" t="e">
        <f t="shared" si="195"/>
        <v>#REF!</v>
      </c>
      <c r="P251" s="168"/>
      <c r="Q251" s="190"/>
    </row>
    <row r="252" spans="1:17" s="41" customFormat="1" ht="15.75" hidden="1" thickBot="1" x14ac:dyDescent="0.3">
      <c r="A252" s="125" t="s">
        <v>305</v>
      </c>
      <c r="B252" s="176" t="s">
        <v>710</v>
      </c>
      <c r="C252" s="782" t="s">
        <v>385</v>
      </c>
      <c r="D252" s="783"/>
      <c r="E252" s="783"/>
      <c r="F252" s="321" t="e">
        <f t="shared" ref="F252:F258" si="246">SUM(O252:O252)</f>
        <v>#REF!</v>
      </c>
      <c r="G252" s="511" t="e">
        <f t="shared" ref="G252:G258" si="247">SUM(O252:O252)</f>
        <v>#REF!</v>
      </c>
      <c r="H252" s="511" t="e">
        <f t="shared" ref="H252:H258" si="248">SUM(O252:O252)</f>
        <v>#REF!</v>
      </c>
      <c r="I252" s="574" t="e">
        <f t="shared" ref="I252:I258" si="249">SUM(O252:O252)</f>
        <v>#REF!</v>
      </c>
      <c r="J252" s="426" t="e">
        <f t="shared" ref="J252:J258" si="250">SUM(O252:O252)</f>
        <v>#REF!</v>
      </c>
      <c r="K252" s="426" t="e">
        <f>SUM(#REF!)</f>
        <v>#REF!</v>
      </c>
      <c r="L252" s="426">
        <f t="shared" ref="L252:L258" si="251">SUM(P252:P252)</f>
        <v>0</v>
      </c>
      <c r="M252" s="463" t="e">
        <f>SUM(#REF!)</f>
        <v>#REF!</v>
      </c>
      <c r="N252" s="177"/>
      <c r="O252" s="191" t="e">
        <f t="shared" si="195"/>
        <v>#REF!</v>
      </c>
      <c r="P252" s="168"/>
      <c r="Q252" s="190"/>
    </row>
    <row r="253" spans="1:17" s="41" customFormat="1" ht="15.75" hidden="1" thickBot="1" x14ac:dyDescent="0.3">
      <c r="A253" s="125" t="s">
        <v>306</v>
      </c>
      <c r="B253" s="176" t="s">
        <v>711</v>
      </c>
      <c r="C253" s="782" t="s">
        <v>386</v>
      </c>
      <c r="D253" s="783"/>
      <c r="E253" s="783"/>
      <c r="F253" s="321" t="e">
        <f t="shared" si="246"/>
        <v>#REF!</v>
      </c>
      <c r="G253" s="511" t="e">
        <f t="shared" si="247"/>
        <v>#REF!</v>
      </c>
      <c r="H253" s="511" t="e">
        <f t="shared" si="248"/>
        <v>#REF!</v>
      </c>
      <c r="I253" s="574" t="e">
        <f t="shared" si="249"/>
        <v>#REF!</v>
      </c>
      <c r="J253" s="426" t="e">
        <f t="shared" si="250"/>
        <v>#REF!</v>
      </c>
      <c r="K253" s="426" t="e">
        <f>SUM(#REF!)</f>
        <v>#REF!</v>
      </c>
      <c r="L253" s="426">
        <f t="shared" si="251"/>
        <v>0</v>
      </c>
      <c r="M253" s="463" t="e">
        <f>SUM(#REF!)</f>
        <v>#REF!</v>
      </c>
      <c r="N253" s="177"/>
      <c r="O253" s="191" t="e">
        <f t="shared" si="195"/>
        <v>#REF!</v>
      </c>
      <c r="P253" s="168"/>
      <c r="Q253" s="190"/>
    </row>
    <row r="254" spans="1:17" s="41" customFormat="1" ht="15.75" hidden="1" thickBot="1" x14ac:dyDescent="0.3">
      <c r="A254" s="125" t="s">
        <v>307</v>
      </c>
      <c r="B254" s="176" t="s">
        <v>712</v>
      </c>
      <c r="C254" s="782" t="s">
        <v>308</v>
      </c>
      <c r="D254" s="783"/>
      <c r="E254" s="783"/>
      <c r="F254" s="321" t="e">
        <f t="shared" si="246"/>
        <v>#REF!</v>
      </c>
      <c r="G254" s="511" t="e">
        <f t="shared" si="247"/>
        <v>#REF!</v>
      </c>
      <c r="H254" s="511" t="e">
        <f t="shared" si="248"/>
        <v>#REF!</v>
      </c>
      <c r="I254" s="574" t="e">
        <f t="shared" si="249"/>
        <v>#REF!</v>
      </c>
      <c r="J254" s="426" t="e">
        <f t="shared" si="250"/>
        <v>#REF!</v>
      </c>
      <c r="K254" s="426" t="e">
        <f>SUM(#REF!)</f>
        <v>#REF!</v>
      </c>
      <c r="L254" s="426">
        <f t="shared" si="251"/>
        <v>0</v>
      </c>
      <c r="M254" s="463" t="e">
        <f>SUM(#REF!)</f>
        <v>#REF!</v>
      </c>
      <c r="N254" s="177"/>
      <c r="O254" s="191" t="e">
        <f t="shared" si="195"/>
        <v>#REF!</v>
      </c>
      <c r="P254" s="168"/>
      <c r="Q254" s="190"/>
    </row>
    <row r="255" spans="1:17" s="41" customFormat="1" ht="15.75" hidden="1" thickBot="1" x14ac:dyDescent="0.3">
      <c r="A255" s="125" t="s">
        <v>309</v>
      </c>
      <c r="B255" s="176" t="s">
        <v>713</v>
      </c>
      <c r="C255" s="782" t="s">
        <v>310</v>
      </c>
      <c r="D255" s="783"/>
      <c r="E255" s="783"/>
      <c r="F255" s="321" t="e">
        <f t="shared" si="246"/>
        <v>#REF!</v>
      </c>
      <c r="G255" s="511" t="e">
        <f t="shared" si="247"/>
        <v>#REF!</v>
      </c>
      <c r="H255" s="511" t="e">
        <f t="shared" si="248"/>
        <v>#REF!</v>
      </c>
      <c r="I255" s="574" t="e">
        <f t="shared" si="249"/>
        <v>#REF!</v>
      </c>
      <c r="J255" s="426" t="e">
        <f t="shared" si="250"/>
        <v>#REF!</v>
      </c>
      <c r="K255" s="426" t="e">
        <f>SUM(#REF!)</f>
        <v>#REF!</v>
      </c>
      <c r="L255" s="426">
        <f t="shared" si="251"/>
        <v>0</v>
      </c>
      <c r="M255" s="463" t="e">
        <f>SUM(#REF!)</f>
        <v>#REF!</v>
      </c>
      <c r="N255" s="177"/>
      <c r="O255" s="191" t="e">
        <f t="shared" si="195"/>
        <v>#REF!</v>
      </c>
      <c r="P255" s="168"/>
      <c r="Q255" s="190"/>
    </row>
    <row r="256" spans="1:17" s="41" customFormat="1" ht="15.75" hidden="1" thickBot="1" x14ac:dyDescent="0.3">
      <c r="A256" s="125" t="s">
        <v>311</v>
      </c>
      <c r="B256" s="176" t="s">
        <v>714</v>
      </c>
      <c r="C256" s="782" t="s">
        <v>387</v>
      </c>
      <c r="D256" s="783"/>
      <c r="E256" s="783"/>
      <c r="F256" s="321" t="e">
        <f t="shared" si="246"/>
        <v>#REF!</v>
      </c>
      <c r="G256" s="511" t="e">
        <f t="shared" si="247"/>
        <v>#REF!</v>
      </c>
      <c r="H256" s="511" t="e">
        <f t="shared" si="248"/>
        <v>#REF!</v>
      </c>
      <c r="I256" s="574" t="e">
        <f t="shared" si="249"/>
        <v>#REF!</v>
      </c>
      <c r="J256" s="426" t="e">
        <f t="shared" si="250"/>
        <v>#REF!</v>
      </c>
      <c r="K256" s="426" t="e">
        <f>SUM(#REF!)</f>
        <v>#REF!</v>
      </c>
      <c r="L256" s="426">
        <f t="shared" si="251"/>
        <v>0</v>
      </c>
      <c r="M256" s="463" t="e">
        <f>SUM(#REF!)</f>
        <v>#REF!</v>
      </c>
      <c r="N256" s="177"/>
      <c r="O256" s="191" t="e">
        <f t="shared" si="195"/>
        <v>#REF!</v>
      </c>
      <c r="P256" s="168"/>
      <c r="Q256" s="190"/>
    </row>
    <row r="257" spans="1:17" ht="15.75" hidden="1" thickBot="1" x14ac:dyDescent="0.3">
      <c r="A257" s="125" t="s">
        <v>313</v>
      </c>
      <c r="B257" s="90" t="s">
        <v>715</v>
      </c>
      <c r="C257" s="712" t="s">
        <v>312</v>
      </c>
      <c r="D257" s="713"/>
      <c r="E257" s="713"/>
      <c r="F257" s="319" t="e">
        <f t="shared" si="246"/>
        <v>#REF!</v>
      </c>
      <c r="G257" s="509" t="e">
        <f t="shared" si="247"/>
        <v>#REF!</v>
      </c>
      <c r="H257" s="509" t="e">
        <f t="shared" si="248"/>
        <v>#REF!</v>
      </c>
      <c r="I257" s="572" t="e">
        <f t="shared" si="249"/>
        <v>#REF!</v>
      </c>
      <c r="J257" s="424" t="e">
        <f t="shared" si="250"/>
        <v>#REF!</v>
      </c>
      <c r="K257" s="424" t="e">
        <f>SUM(#REF!)</f>
        <v>#REF!</v>
      </c>
      <c r="L257" s="424">
        <f t="shared" si="251"/>
        <v>0</v>
      </c>
      <c r="M257" s="461" t="e">
        <f>SUM(#REF!)</f>
        <v>#REF!</v>
      </c>
      <c r="N257" s="142"/>
      <c r="O257" s="158" t="e">
        <f t="shared" si="195"/>
        <v>#REF!</v>
      </c>
      <c r="P257" s="168"/>
      <c r="Q257" s="190"/>
    </row>
    <row r="258" spans="1:17" ht="15.75" hidden="1" thickBot="1" x14ac:dyDescent="0.3">
      <c r="A258" s="125" t="s">
        <v>893</v>
      </c>
      <c r="B258" s="90" t="s">
        <v>894</v>
      </c>
      <c r="C258" s="712" t="s">
        <v>895</v>
      </c>
      <c r="D258" s="713"/>
      <c r="E258" s="713"/>
      <c r="F258" s="319" t="e">
        <f t="shared" si="246"/>
        <v>#REF!</v>
      </c>
      <c r="G258" s="509" t="e">
        <f t="shared" si="247"/>
        <v>#REF!</v>
      </c>
      <c r="H258" s="509" t="e">
        <f t="shared" si="248"/>
        <v>#REF!</v>
      </c>
      <c r="I258" s="572" t="e">
        <f t="shared" si="249"/>
        <v>#REF!</v>
      </c>
      <c r="J258" s="424" t="e">
        <f t="shared" si="250"/>
        <v>#REF!</v>
      </c>
      <c r="K258" s="424" t="e">
        <f>SUM(#REF!)</f>
        <v>#REF!</v>
      </c>
      <c r="L258" s="424">
        <f t="shared" si="251"/>
        <v>0</v>
      </c>
      <c r="M258" s="461" t="e">
        <f>SUM(#REF!)</f>
        <v>#REF!</v>
      </c>
      <c r="N258" s="142"/>
      <c r="O258" s="158" t="e">
        <f t="shared" si="195"/>
        <v>#REF!</v>
      </c>
      <c r="P258" s="168"/>
      <c r="Q258" s="190"/>
    </row>
    <row r="259" spans="1:17" ht="15.75" thickBot="1" x14ac:dyDescent="0.3">
      <c r="B259" s="806" t="s">
        <v>314</v>
      </c>
      <c r="C259" s="807"/>
      <c r="D259" s="807"/>
      <c r="E259" s="807"/>
      <c r="F259" s="316" t="e">
        <f t="shared" ref="F259:N259" si="252">F5+F24+F32+F63+F79+F151+F161+F166+F229</f>
        <v>#REF!</v>
      </c>
      <c r="G259" s="506" t="e">
        <f t="shared" si="252"/>
        <v>#REF!</v>
      </c>
      <c r="H259" s="506" t="e">
        <f t="shared" si="252"/>
        <v>#REF!</v>
      </c>
      <c r="I259" s="569" t="e">
        <f t="shared" ref="I259:J259" si="253">I5+I24+I32+I63+I79+I151+I161+I166+I229</f>
        <v>#REF!</v>
      </c>
      <c r="J259" s="421" t="e">
        <f t="shared" si="253"/>
        <v>#REF!</v>
      </c>
      <c r="K259" s="421" t="e">
        <f t="shared" si="252"/>
        <v>#REF!</v>
      </c>
      <c r="L259" s="421">
        <f t="shared" ref="L259" si="254">L5+L24+L32+L63+L79+L151+L161+L166+L229</f>
        <v>12636760</v>
      </c>
      <c r="M259" s="458">
        <f t="shared" si="252"/>
        <v>9315016</v>
      </c>
      <c r="N259" s="139">
        <f t="shared" si="252"/>
        <v>0</v>
      </c>
      <c r="O259" s="156">
        <f t="shared" si="195"/>
        <v>9315016</v>
      </c>
      <c r="P259" s="168"/>
      <c r="Q259" s="190"/>
    </row>
    <row r="260" spans="1:17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</row>
    <row r="261" spans="1:17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59"/>
    </row>
    <row r="262" spans="1:1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</row>
    <row r="263" spans="1:1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</row>
    <row r="264" spans="1:17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</row>
    <row r="265" spans="1:17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</row>
    <row r="266" spans="1:17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</row>
    <row r="267" spans="1:17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</row>
    <row r="268" spans="1:17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</row>
    <row r="269" spans="1:17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</row>
    <row r="270" spans="1:17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</row>
    <row r="271" spans="1:17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</row>
    <row r="272" spans="1:17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</row>
    <row r="273" spans="1:15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</row>
    <row r="274" spans="1:1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</row>
    <row r="275" spans="1:1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</row>
    <row r="276" spans="1:1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</row>
    <row r="277" spans="1:15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</row>
    <row r="278" spans="1:1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</row>
    <row r="279" spans="1:1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</row>
    <row r="280" spans="1:1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</row>
    <row r="281" spans="1:15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59"/>
    </row>
    <row r="282" spans="1:1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</row>
    <row r="283" spans="1:1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</row>
    <row r="284" spans="1:1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</row>
    <row r="285" spans="1:1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</row>
    <row r="286" spans="1:1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</row>
    <row r="287" spans="1:1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</row>
    <row r="288" spans="1:15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</row>
    <row r="289" spans="1:1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</row>
    <row r="290" spans="1:1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</row>
    <row r="291" spans="1:1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</row>
    <row r="292" spans="1:15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59"/>
    </row>
    <row r="293" spans="1:1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</row>
    <row r="294" spans="1:1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</row>
    <row r="295" spans="1:1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</row>
    <row r="296" spans="1:1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</row>
    <row r="297" spans="1:1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</row>
    <row r="298" spans="1:1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</row>
    <row r="299" spans="1:15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</row>
    <row r="300" spans="1:15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</row>
    <row r="301" spans="1:15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</row>
    <row r="302" spans="1:15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</row>
    <row r="303" spans="1:15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</row>
    <row r="304" spans="1:15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</row>
    <row r="305" spans="1:15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</row>
    <row r="306" spans="1:15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59"/>
    </row>
    <row r="307" spans="1:1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</row>
    <row r="308" spans="1:1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</row>
    <row r="309" spans="1:1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</row>
    <row r="310" spans="1:1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</row>
    <row r="311" spans="1:1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</row>
    <row r="312" spans="1:1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</row>
    <row r="313" spans="1:15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</row>
    <row r="314" spans="1:1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</row>
    <row r="315" spans="1:1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</row>
    <row r="316" spans="1:1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</row>
    <row r="317" spans="1:15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59"/>
    </row>
    <row r="318" spans="1:15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</row>
    <row r="319" spans="1:15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</row>
    <row r="320" spans="1:15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</row>
    <row r="321" spans="1:15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</row>
    <row r="322" spans="1:15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18"/>
    </row>
    <row r="323" spans="1:1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15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1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1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1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15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49"/>
    </row>
    <row r="329" spans="1:1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1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1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1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1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1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15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15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15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15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49"/>
    </row>
    <row r="339" spans="1:15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N339" s="28"/>
    </row>
    <row r="340" spans="1:15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N340" s="24"/>
    </row>
    <row r="341" spans="1:1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</row>
    <row r="342" spans="1:15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N342" s="24"/>
    </row>
    <row r="343" spans="1:1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</row>
    <row r="344" spans="1:1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</row>
    <row r="345" spans="1:1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</row>
    <row r="346" spans="1:15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</row>
    <row r="347" spans="1:1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</row>
    <row r="348" spans="1:1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</row>
    <row r="349" spans="1:1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</row>
    <row r="350" spans="1:15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</row>
    <row r="351" spans="1:15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</row>
    <row r="352" spans="1:15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</row>
    <row r="353" spans="1:15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</row>
    <row r="354" spans="1:1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</row>
    <row r="355" spans="1:15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59"/>
    </row>
    <row r="356" spans="1:1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</row>
    <row r="357" spans="1:1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</row>
    <row r="358" spans="1:1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</row>
    <row r="359" spans="1:1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</row>
    <row r="360" spans="1:1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</row>
    <row r="361" spans="1:1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</row>
    <row r="362" spans="1:15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</row>
    <row r="363" spans="1:15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</row>
    <row r="364" spans="1:15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</row>
    <row r="365" spans="1:1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</row>
    <row r="366" spans="1:15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</row>
    <row r="367" spans="1:15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</row>
    <row r="368" spans="1:1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</row>
    <row r="369" spans="1:1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</row>
    <row r="370" spans="1:1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</row>
    <row r="371" spans="1:15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</row>
    <row r="372" spans="1:15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59"/>
    </row>
    <row r="373" spans="1:1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</row>
    <row r="374" spans="1:1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</row>
    <row r="375" spans="1:15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59"/>
    </row>
    <row r="376" spans="1:1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</row>
    <row r="377" spans="1:1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</row>
    <row r="378" spans="1:1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</row>
    <row r="379" spans="1:15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</row>
    <row r="380" spans="1:15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</row>
    <row r="381" spans="1:15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</row>
    <row r="382" spans="1:15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</row>
    <row r="383" spans="1:15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</row>
    <row r="384" spans="1:15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</row>
    <row r="385" spans="1:15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</row>
    <row r="386" spans="1:15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</row>
    <row r="387" spans="1:15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</row>
    <row r="388" spans="1:1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</row>
    <row r="389" spans="1:1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</row>
    <row r="390" spans="1:1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</row>
    <row r="391" spans="1:15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59"/>
    </row>
    <row r="392" spans="1:1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</row>
    <row r="393" spans="1:15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</row>
    <row r="394" spans="1:15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</row>
    <row r="395" spans="1:1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</row>
    <row r="396" spans="1:1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</row>
    <row r="397" spans="1:15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</row>
    <row r="398" spans="1:15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</row>
    <row r="399" spans="1:15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</row>
    <row r="400" spans="1:15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</row>
    <row r="401" spans="1:1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</row>
    <row r="402" spans="1:15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</row>
    <row r="403" spans="1:1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</row>
    <row r="404" spans="1:1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</row>
    <row r="405" spans="1:1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</row>
    <row r="406" spans="1:1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</row>
    <row r="407" spans="1:1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</row>
    <row r="408" spans="1:15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</row>
    <row r="409" spans="1:15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</row>
    <row r="410" spans="1:15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</row>
    <row r="411" spans="1:1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</row>
    <row r="412" spans="1:15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</row>
    <row r="413" spans="1:15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</row>
    <row r="414" spans="1:15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</row>
    <row r="415" spans="1:15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</row>
    <row r="416" spans="1:15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</row>
    <row r="417" spans="1:1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</row>
    <row r="418" spans="1:1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</row>
    <row r="419" spans="1:1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</row>
    <row r="420" spans="1:1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</row>
    <row r="421" spans="1:1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</row>
    <row r="422" spans="1:15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</row>
    <row r="423" spans="1:1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</row>
    <row r="424" spans="1:1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</row>
    <row r="425" spans="1:1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</row>
    <row r="426" spans="1:15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</row>
    <row r="427" spans="1:1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</row>
    <row r="428" spans="1:1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</row>
    <row r="429" spans="1:1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</row>
    <row r="430" spans="1:1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</row>
    <row r="431" spans="1:1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</row>
    <row r="432" spans="1:1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</row>
    <row r="433" spans="1:1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</row>
    <row r="434" spans="1:15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</row>
    <row r="435" spans="1:15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</row>
    <row r="436" spans="1:15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</row>
    <row r="437" spans="1:15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</row>
    <row r="438" spans="1:15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</row>
    <row r="439" spans="1:15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</row>
    <row r="440" spans="1:15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</row>
    <row r="441" spans="1:15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</row>
    <row r="442" spans="1:15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</row>
    <row r="443" spans="1:1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</row>
    <row r="444" spans="1:1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</row>
    <row r="445" spans="1:1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</row>
    <row r="446" spans="1:1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</row>
    <row r="447" spans="1:1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</row>
    <row r="448" spans="1:15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</row>
    <row r="449" spans="1:1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</row>
    <row r="450" spans="1:1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</row>
    <row r="451" spans="1:1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</row>
    <row r="452" spans="1:15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</row>
    <row r="453" spans="1:1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</row>
    <row r="454" spans="1:1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</row>
    <row r="455" spans="1:1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</row>
    <row r="456" spans="1:1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</row>
    <row r="457" spans="1:1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</row>
    <row r="458" spans="1:1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</row>
    <row r="459" spans="1:1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</row>
    <row r="460" spans="1:15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</row>
    <row r="461" spans="1:15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</row>
    <row r="462" spans="1:15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</row>
    <row r="463" spans="1:15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</row>
    <row r="464" spans="1:15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</row>
    <row r="465" spans="1:15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</row>
    <row r="466" spans="1:1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</row>
    <row r="467" spans="1:1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</row>
    <row r="468" spans="1:15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</row>
    <row r="469" spans="1:15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</row>
    <row r="470" spans="1:15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59"/>
    </row>
    <row r="471" spans="1:15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</row>
    <row r="472" spans="1:1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1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15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15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15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15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spans="1:15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  <c r="N478" s="36"/>
    </row>
    <row r="479" spans="1:15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15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15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</row>
    <row r="482" spans="1:15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18"/>
    </row>
    <row r="483" spans="1:1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15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1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1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15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15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15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15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49"/>
    </row>
    <row r="491" spans="1:1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</row>
    <row r="492" spans="1:1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</row>
    <row r="493" spans="1:1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</row>
    <row r="494" spans="1:1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</row>
    <row r="495" spans="1:1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</row>
    <row r="496" spans="1:1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</row>
    <row r="497" spans="1:1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</row>
    <row r="498" spans="1:1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</row>
    <row r="499" spans="1:1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</row>
    <row r="500" spans="1:1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</row>
    <row r="501" spans="1:1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</row>
    <row r="502" spans="1:1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</row>
    <row r="503" spans="1:1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</row>
    <row r="504" spans="1:1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</row>
    <row r="505" spans="1:1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</row>
    <row r="506" spans="1:1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</row>
    <row r="507" spans="1:1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</row>
    <row r="508" spans="1:1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</row>
    <row r="509" spans="1:1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</row>
    <row r="510" spans="1:1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</row>
    <row r="511" spans="1:1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</row>
    <row r="512" spans="1:1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</row>
    <row r="513" spans="1:1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</row>
    <row r="514" spans="1:1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</row>
    <row r="515" spans="1:1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</row>
    <row r="516" spans="1:1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</row>
    <row r="517" spans="1:1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</row>
    <row r="518" spans="1:1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</row>
    <row r="519" spans="1:1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</row>
    <row r="520" spans="1:1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</row>
    <row r="521" spans="1:1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</row>
    <row r="522" spans="1:1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</row>
    <row r="523" spans="1:1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</row>
    <row r="524" spans="1:1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</row>
    <row r="525" spans="1:1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</row>
    <row r="526" spans="1:1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</row>
    <row r="527" spans="1:1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</row>
    <row r="528" spans="1:1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</row>
    <row r="529" spans="1:1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</row>
    <row r="530" spans="1:1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</row>
    <row r="531" spans="1:1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</row>
    <row r="532" spans="1:1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</row>
    <row r="533" spans="1:1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</row>
    <row r="534" spans="1:1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</row>
    <row r="535" spans="1:1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</row>
    <row r="536" spans="1:1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</row>
    <row r="537" spans="1:1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</row>
    <row r="538" spans="1:1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</row>
    <row r="539" spans="1:1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</row>
    <row r="540" spans="1:1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</row>
    <row r="541" spans="1:1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</row>
    <row r="542" spans="1:1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</row>
    <row r="543" spans="1:1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</row>
    <row r="544" spans="1:1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</row>
    <row r="545" spans="1:1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</row>
    <row r="546" spans="1:1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</row>
    <row r="547" spans="1:1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</row>
    <row r="548" spans="1:1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</row>
    <row r="549" spans="1:1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</row>
    <row r="550" spans="1:1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</row>
    <row r="551" spans="1:1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</row>
    <row r="552" spans="1:1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</row>
    <row r="553" spans="1:1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</row>
    <row r="554" spans="1:1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</row>
    <row r="555" spans="1:1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</row>
    <row r="556" spans="1:1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</row>
    <row r="557" spans="1:1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</row>
    <row r="558" spans="1:1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</row>
    <row r="559" spans="1:1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</row>
    <row r="560" spans="1:1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</row>
    <row r="561" spans="1:1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</row>
    <row r="562" spans="1:1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</row>
    <row r="563" spans="1:1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</row>
    <row r="564" spans="1:1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</row>
    <row r="565" spans="1:1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</row>
    <row r="566" spans="1:1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</row>
    <row r="567" spans="1:1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</row>
    <row r="568" spans="1:1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</row>
    <row r="569" spans="1:1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</row>
    <row r="570" spans="1:1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</row>
    <row r="571" spans="1:1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</row>
    <row r="572" spans="1:1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</row>
    <row r="573" spans="1:1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</row>
    <row r="574" spans="1:1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</row>
    <row r="575" spans="1:1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</row>
    <row r="576" spans="1:1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</row>
    <row r="577" spans="1:1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</row>
    <row r="578" spans="1:1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</row>
    <row r="579" spans="1:1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</row>
    <row r="580" spans="1:1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</row>
    <row r="581" spans="1:1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</row>
    <row r="582" spans="1:1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</row>
    <row r="583" spans="1:1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</row>
    <row r="584" spans="1:1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</row>
    <row r="585" spans="1:1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</row>
    <row r="586" spans="1:1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</row>
    <row r="587" spans="1:1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</row>
    <row r="588" spans="1:1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</row>
    <row r="589" spans="1:1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</row>
    <row r="590" spans="1:1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</row>
    <row r="591" spans="1:1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</row>
    <row r="592" spans="1:1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</row>
    <row r="593" spans="1:1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</row>
    <row r="594" spans="1:1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</row>
    <row r="595" spans="1:1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</row>
    <row r="596" spans="1:1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</row>
    <row r="597" spans="1:1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</row>
    <row r="598" spans="1:1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</row>
    <row r="599" spans="1:1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</row>
    <row r="600" spans="1:1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</row>
    <row r="601" spans="1:1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</row>
    <row r="602" spans="1:1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</row>
    <row r="603" spans="1:1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</row>
    <row r="604" spans="1:1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</row>
    <row r="605" spans="1:1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</row>
    <row r="606" spans="1:1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</row>
    <row r="607" spans="1:1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</row>
    <row r="608" spans="1:1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</row>
    <row r="609" spans="1:1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</row>
    <row r="610" spans="1:1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</row>
    <row r="611" spans="1:1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</row>
    <row r="612" spans="1:1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</row>
    <row r="613" spans="1:1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</row>
    <row r="614" spans="1:1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</row>
    <row r="615" spans="1:1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</row>
    <row r="616" spans="1:1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</row>
    <row r="617" spans="1:1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</row>
    <row r="618" spans="1:1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</row>
    <row r="619" spans="1:1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</row>
    <row r="620" spans="1:1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</row>
    <row r="621" spans="1:1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</row>
    <row r="622" spans="1:1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</row>
    <row r="623" spans="1:1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</row>
    <row r="624" spans="1:1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</row>
    <row r="625" spans="1:1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</row>
    <row r="626" spans="1:1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</row>
    <row r="627" spans="1:1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</row>
    <row r="628" spans="1:1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</row>
    <row r="629" spans="1:1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</row>
    <row r="630" spans="1:1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</row>
    <row r="631" spans="1:1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</row>
    <row r="632" spans="1:1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</row>
    <row r="633" spans="1:1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</row>
    <row r="634" spans="1:1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</row>
    <row r="635" spans="1:1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</row>
    <row r="636" spans="1:1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</row>
    <row r="637" spans="1:1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</row>
    <row r="638" spans="1:1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</row>
    <row r="639" spans="1:1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</row>
    <row r="640" spans="1:1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</row>
    <row r="641" spans="1:1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</row>
    <row r="642" spans="1:1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</row>
    <row r="643" spans="1:1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</row>
    <row r="644" spans="1:1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</row>
    <row r="645" spans="1:1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</row>
    <row r="646" spans="1:1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</row>
    <row r="647" spans="1:1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</row>
    <row r="648" spans="1:1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</row>
    <row r="649" spans="1:1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</row>
    <row r="650" spans="1:1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</row>
    <row r="651" spans="1:1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</row>
    <row r="652" spans="1:1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</row>
    <row r="653" spans="1:1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</row>
    <row r="654" spans="1:1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</row>
    <row r="655" spans="1:1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</row>
    <row r="656" spans="1:1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</row>
    <row r="657" spans="1:1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</row>
    <row r="658" spans="1:1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</row>
    <row r="659" spans="1:1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</row>
    <row r="660" spans="1:1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</row>
    <row r="661" spans="1:1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</row>
    <row r="662" spans="1:1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</row>
    <row r="663" spans="1:1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</row>
    <row r="664" spans="1:1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</row>
    <row r="665" spans="1:1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</row>
    <row r="666" spans="1:1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</row>
    <row r="667" spans="1:1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</row>
    <row r="668" spans="1:1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</row>
    <row r="669" spans="1:1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</row>
    <row r="670" spans="1:1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</row>
    <row r="671" spans="1:1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</row>
    <row r="672" spans="1:1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</row>
    <row r="673" spans="1:1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</row>
    <row r="674" spans="1:1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</row>
    <row r="675" spans="1:1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</row>
    <row r="676" spans="1:1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</row>
    <row r="677" spans="1:1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</row>
    <row r="678" spans="1:1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</row>
    <row r="679" spans="1:1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</row>
    <row r="680" spans="1:1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</row>
    <row r="681" spans="1:1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</row>
    <row r="682" spans="1:1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</row>
    <row r="683" spans="1:1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</row>
    <row r="684" spans="1:1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</row>
    <row r="685" spans="1:1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</row>
    <row r="686" spans="1:1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</row>
    <row r="687" spans="1:1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</row>
    <row r="688" spans="1:1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</row>
    <row r="689" spans="1:1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</row>
    <row r="690" spans="1:1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</row>
    <row r="691" spans="1:1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</row>
    <row r="692" spans="1:1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</row>
    <row r="693" spans="1:1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</row>
    <row r="694" spans="1:1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</row>
    <row r="695" spans="1:1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</row>
    <row r="696" spans="1:1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</row>
    <row r="697" spans="1:1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</row>
    <row r="698" spans="1:1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</row>
    <row r="699" spans="1:1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</row>
    <row r="700" spans="1:1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</row>
    <row r="701" spans="1:1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</row>
    <row r="702" spans="1:1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</row>
    <row r="703" spans="1:1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</row>
    <row r="704" spans="1:1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</row>
    <row r="705" spans="1:1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</row>
    <row r="706" spans="1:1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</row>
    <row r="707" spans="1:1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</row>
    <row r="708" spans="1:1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</row>
    <row r="709" spans="1:1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</row>
    <row r="710" spans="1:1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</row>
    <row r="711" spans="1:1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</row>
    <row r="712" spans="1:1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</row>
    <row r="713" spans="1:1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</row>
    <row r="714" spans="1:1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</row>
    <row r="715" spans="1:1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</row>
    <row r="716" spans="1:1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</row>
    <row r="717" spans="1:1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</row>
    <row r="718" spans="1:1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</row>
    <row r="719" spans="1:1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</row>
    <row r="720" spans="1:15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</row>
    <row r="721" spans="1:15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</row>
    <row r="722" spans="1:15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</row>
    <row r="723" spans="1:15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</row>
  </sheetData>
  <mergeCells count="247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G2:G4"/>
    <mergeCell ref="C42:E42"/>
    <mergeCell ref="C43:E43"/>
    <mergeCell ref="C44:E44"/>
    <mergeCell ref="H2:H4"/>
    <mergeCell ref="I2:I4"/>
    <mergeCell ref="L2:L4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K2:K4"/>
  </mergeCells>
  <pageMargins left="0.25" right="0.25" top="0.75" bottom="0.75" header="0.3" footer="0.3"/>
  <pageSetup paperSize="9" scale="80" orientation="landscape" horizontalDpi="4294967293" r:id="rId1"/>
  <headerFooter>
    <oddHeader>&amp;C&amp;"Times New Roman,Félkövér"&amp;12 081030 Sportlétesítmények, edzőtáborok működtetése és fejlesztéseKiadások - 2018.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E742"/>
  <sheetViews>
    <sheetView topLeftCell="A112" zoomScaleNormal="100" workbookViewId="0">
      <selection activeCell="S280" sqref="S28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.7109375" style="12" hidden="1" customWidth="1"/>
    <col min="11" max="12" width="13" style="12" hidden="1" customWidth="1"/>
    <col min="13" max="13" width="12.7109375" style="12" customWidth="1"/>
    <col min="14" max="14" width="11.140625" style="12" customWidth="1"/>
    <col min="15" max="15" width="13.140625" style="49" customWidth="1"/>
    <col min="16" max="16" width="14.5703125" style="12" customWidth="1"/>
    <col min="17" max="17" width="14.5703125" style="12" hidden="1" customWidth="1"/>
    <col min="18" max="18" width="12.85546875" style="12" customWidth="1"/>
    <col min="19" max="19" width="10.7109375" style="12" bestFit="1" customWidth="1"/>
    <col min="20" max="20" width="10.7109375" style="12" customWidth="1"/>
    <col min="21" max="21" width="10.140625" style="12" customWidth="1"/>
    <col min="22" max="22" width="12" style="12" customWidth="1"/>
    <col min="23" max="23" width="13.7109375" style="12" hidden="1" customWidth="1"/>
    <col min="24" max="24" width="11.28515625" style="12" customWidth="1"/>
    <col min="25" max="25" width="9.85546875" style="17" bestFit="1" customWidth="1"/>
    <col min="26" max="26" width="9.5703125" style="17" bestFit="1" customWidth="1"/>
    <col min="27" max="16384" width="9.140625" style="17"/>
  </cols>
  <sheetData>
    <row r="1" spans="1:26" ht="15.75" thickBot="1" x14ac:dyDescent="0.3"/>
    <row r="2" spans="1:26" ht="15" customHeight="1" x14ac:dyDescent="0.25">
      <c r="B2" s="750" t="s">
        <v>0</v>
      </c>
      <c r="C2" s="695"/>
      <c r="D2" s="695"/>
      <c r="E2" s="695"/>
      <c r="F2" s="750" t="s">
        <v>1074</v>
      </c>
      <c r="G2" s="742" t="s">
        <v>1085</v>
      </c>
      <c r="H2" s="742" t="s">
        <v>1092</v>
      </c>
      <c r="I2" s="742" t="s">
        <v>1099</v>
      </c>
      <c r="J2" s="779" t="s">
        <v>1106</v>
      </c>
      <c r="K2" s="779" t="s">
        <v>1117</v>
      </c>
      <c r="L2" s="779" t="s">
        <v>1118</v>
      </c>
      <c r="M2" s="756" t="s">
        <v>1076</v>
      </c>
      <c r="N2" s="756"/>
      <c r="O2" s="757"/>
      <c r="P2" s="755" t="s">
        <v>1110</v>
      </c>
      <c r="Q2" s="756"/>
      <c r="R2" s="756"/>
      <c r="S2" s="756"/>
      <c r="T2" s="756"/>
      <c r="U2" s="756"/>
      <c r="V2" s="756"/>
      <c r="W2" s="756"/>
      <c r="X2" s="757"/>
    </row>
    <row r="3" spans="1:26" ht="22.5" customHeight="1" x14ac:dyDescent="0.25">
      <c r="B3" s="751"/>
      <c r="C3" s="752"/>
      <c r="D3" s="752"/>
      <c r="E3" s="752"/>
      <c r="F3" s="751"/>
      <c r="G3" s="743"/>
      <c r="H3" s="743"/>
      <c r="I3" s="743"/>
      <c r="J3" s="780"/>
      <c r="K3" s="780"/>
      <c r="L3" s="780"/>
      <c r="M3" s="790" t="s">
        <v>846</v>
      </c>
      <c r="N3" s="771" t="s">
        <v>847</v>
      </c>
      <c r="O3" s="773" t="s">
        <v>571</v>
      </c>
      <c r="P3" s="845" t="s">
        <v>959</v>
      </c>
      <c r="Q3" s="740" t="s">
        <v>1077</v>
      </c>
      <c r="R3" s="740" t="s">
        <v>848</v>
      </c>
      <c r="S3" s="740" t="s">
        <v>958</v>
      </c>
      <c r="T3" s="740" t="s">
        <v>1139</v>
      </c>
      <c r="U3" s="740" t="s">
        <v>1116</v>
      </c>
      <c r="V3" s="740" t="s">
        <v>1098</v>
      </c>
      <c r="W3" s="740" t="s">
        <v>1050</v>
      </c>
      <c r="X3" s="850" t="s">
        <v>960</v>
      </c>
    </row>
    <row r="4" spans="1:26" ht="28.5" customHeight="1" thickBot="1" x14ac:dyDescent="0.3">
      <c r="B4" s="753"/>
      <c r="C4" s="754"/>
      <c r="D4" s="754"/>
      <c r="E4" s="754"/>
      <c r="F4" s="753"/>
      <c r="G4" s="744"/>
      <c r="H4" s="744"/>
      <c r="I4" s="744"/>
      <c r="J4" s="781"/>
      <c r="K4" s="781"/>
      <c r="L4" s="781"/>
      <c r="M4" s="791"/>
      <c r="N4" s="772"/>
      <c r="O4" s="774"/>
      <c r="P4" s="846"/>
      <c r="Q4" s="741"/>
      <c r="R4" s="741"/>
      <c r="S4" s="741"/>
      <c r="T4" s="741"/>
      <c r="U4" s="741"/>
      <c r="V4" s="741"/>
      <c r="W4" s="741"/>
      <c r="X4" s="762"/>
    </row>
    <row r="5" spans="1:26" ht="15.75" thickBot="1" x14ac:dyDescent="0.3">
      <c r="B5" s="82" t="s">
        <v>118</v>
      </c>
      <c r="C5" s="775" t="s">
        <v>119</v>
      </c>
      <c r="D5" s="776"/>
      <c r="E5" s="776"/>
      <c r="F5" s="316">
        <f t="shared" ref="F5:K5" si="0">F6+F20</f>
        <v>0</v>
      </c>
      <c r="G5" s="506">
        <f t="shared" si="0"/>
        <v>0</v>
      </c>
      <c r="H5" s="506">
        <f t="shared" si="0"/>
        <v>0</v>
      </c>
      <c r="I5" s="506">
        <f t="shared" si="0"/>
        <v>0</v>
      </c>
      <c r="J5" s="532">
        <f t="shared" ref="J5" si="1">J6+J20</f>
        <v>0</v>
      </c>
      <c r="K5" s="532" t="e">
        <f t="shared" si="0"/>
        <v>#REF!</v>
      </c>
      <c r="L5" s="532">
        <f t="shared" ref="L5" si="2">L6+L20</f>
        <v>0</v>
      </c>
      <c r="M5" s="458">
        <f>P5+R5+S5+T5+U5+V5+X5</f>
        <v>778762</v>
      </c>
      <c r="N5" s="139">
        <f t="shared" ref="N5" si="3">N6+N20</f>
        <v>0</v>
      </c>
      <c r="O5" s="156">
        <f>SUM(M5:N5)</f>
        <v>778762</v>
      </c>
      <c r="P5" s="83">
        <f t="shared" ref="P5:X5" si="4">P6+P20</f>
        <v>0</v>
      </c>
      <c r="Q5" s="85">
        <f t="shared" ref="Q5" si="5">Q6+Q20</f>
        <v>0</v>
      </c>
      <c r="R5" s="85">
        <f t="shared" si="4"/>
        <v>0</v>
      </c>
      <c r="S5" s="85">
        <f t="shared" si="4"/>
        <v>0</v>
      </c>
      <c r="T5" s="85"/>
      <c r="U5" s="85">
        <f t="shared" si="4"/>
        <v>778762</v>
      </c>
      <c r="V5" s="85">
        <f t="shared" si="4"/>
        <v>0</v>
      </c>
      <c r="W5" s="85">
        <f t="shared" ref="W5" si="6">W6+W20</f>
        <v>0</v>
      </c>
      <c r="X5" s="85">
        <f t="shared" si="4"/>
        <v>0</v>
      </c>
      <c r="Y5" s="168"/>
      <c r="Z5" s="168"/>
    </row>
    <row r="6" spans="1:26" ht="15" customHeight="1" x14ac:dyDescent="0.25">
      <c r="B6" s="122" t="s">
        <v>609</v>
      </c>
      <c r="C6" s="733" t="s">
        <v>120</v>
      </c>
      <c r="D6" s="734"/>
      <c r="E6" s="734"/>
      <c r="F6" s="317">
        <f t="shared" ref="F6:K6" si="7">F7+F8+F9+F10+F11+F12+F13+F14+F15+F16+F17+F18+F19</f>
        <v>0</v>
      </c>
      <c r="G6" s="507">
        <f t="shared" si="7"/>
        <v>0</v>
      </c>
      <c r="H6" s="507">
        <f t="shared" si="7"/>
        <v>0</v>
      </c>
      <c r="I6" s="507">
        <f t="shared" si="7"/>
        <v>0</v>
      </c>
      <c r="J6" s="533">
        <f t="shared" ref="J6" si="8">J7+J8+J9+J10+J11+J12+J13+J14+J15+J16+J17+J18+J19</f>
        <v>0</v>
      </c>
      <c r="K6" s="533" t="e">
        <f t="shared" si="7"/>
        <v>#REF!</v>
      </c>
      <c r="L6" s="533">
        <f t="shared" ref="L6" si="9">L7+L8+L9+L10+L11+L12+L13+L14+L15+L16+L17+L18+L19</f>
        <v>0</v>
      </c>
      <c r="M6" s="459">
        <f t="shared" ref="M6:M69" si="10">P6+R6+S6+T6+U6+V6+X6</f>
        <v>778762</v>
      </c>
      <c r="N6" s="140">
        <f t="shared" ref="N6" si="11">N7+N8+N9+N10+N11+N12+N13+N14+N15+N16+N17+N18+N19</f>
        <v>0</v>
      </c>
      <c r="O6" s="157">
        <f t="shared" ref="O6:O69" si="12">SUM(M6:N6)</f>
        <v>778762</v>
      </c>
      <c r="P6" s="115">
        <f t="shared" ref="P6:X6" si="13">P7+P8+P9+P10+P11+P12+P13+P14+P15+P16+P17+P18+P19</f>
        <v>0</v>
      </c>
      <c r="Q6" s="117">
        <f t="shared" ref="Q6" si="14">Q7+Q8+Q9+Q10+Q11+Q12+Q13+Q14+Q15+Q16+Q17+Q18+Q19</f>
        <v>0</v>
      </c>
      <c r="R6" s="117">
        <f t="shared" si="13"/>
        <v>0</v>
      </c>
      <c r="S6" s="117">
        <f t="shared" si="13"/>
        <v>0</v>
      </c>
      <c r="T6" s="117"/>
      <c r="U6" s="117">
        <f t="shared" si="13"/>
        <v>778762</v>
      </c>
      <c r="V6" s="117">
        <f t="shared" si="13"/>
        <v>0</v>
      </c>
      <c r="W6" s="117">
        <f t="shared" ref="W6" si="15">W7+W8+W9+W10+W11+W12+W13+W14+W15+W16+W17+W18+W19</f>
        <v>0</v>
      </c>
      <c r="X6" s="117">
        <f t="shared" si="13"/>
        <v>0</v>
      </c>
      <c r="Y6" s="168"/>
      <c r="Z6" s="168"/>
    </row>
    <row r="7" spans="1:26" s="189" customFormat="1" ht="15" customHeight="1" x14ac:dyDescent="0.25">
      <c r="A7" s="125" t="s">
        <v>121</v>
      </c>
      <c r="B7" s="169" t="s">
        <v>610</v>
      </c>
      <c r="C7" s="182"/>
      <c r="D7" s="216" t="s">
        <v>122</v>
      </c>
      <c r="E7" s="234"/>
      <c r="F7" s="318">
        <f t="shared" ref="F7:F19" si="16">SUM(X7:X7)</f>
        <v>0</v>
      </c>
      <c r="G7" s="508">
        <f t="shared" ref="G7:G19" si="17">SUM(X7:X7)</f>
        <v>0</v>
      </c>
      <c r="H7" s="508">
        <f t="shared" ref="H7:H19" si="18">SUM(X7:X7)</f>
        <v>0</v>
      </c>
      <c r="I7" s="508">
        <f t="shared" ref="I7:I19" si="19">SUM(X7:X7)</f>
        <v>0</v>
      </c>
      <c r="J7" s="534">
        <f t="shared" ref="J7:J19" si="20">SUM(X7:X7)</f>
        <v>0</v>
      </c>
      <c r="K7" s="534" t="e">
        <f>SUM(#REF!)</f>
        <v>#REF!</v>
      </c>
      <c r="L7" s="534">
        <f t="shared" ref="L7:L19" si="21">SUM(Y7:Y7)</f>
        <v>0</v>
      </c>
      <c r="M7" s="460">
        <f t="shared" si="10"/>
        <v>739950</v>
      </c>
      <c r="N7" s="170"/>
      <c r="O7" s="171">
        <f t="shared" si="12"/>
        <v>739950</v>
      </c>
      <c r="P7" s="181"/>
      <c r="Q7" s="173"/>
      <c r="R7" s="173"/>
      <c r="S7" s="173"/>
      <c r="T7" s="173"/>
      <c r="U7" s="173">
        <v>739950</v>
      </c>
      <c r="V7" s="173"/>
      <c r="W7" s="173"/>
      <c r="X7" s="173"/>
      <c r="Y7" s="168"/>
      <c r="Z7" s="168"/>
    </row>
    <row r="8" spans="1:26" s="189" customFormat="1" ht="15" hidden="1" customHeight="1" x14ac:dyDescent="0.25">
      <c r="A8" s="125" t="s">
        <v>123</v>
      </c>
      <c r="B8" s="169" t="s">
        <v>611</v>
      </c>
      <c r="C8" s="182"/>
      <c r="D8" s="216" t="s">
        <v>124</v>
      </c>
      <c r="E8" s="234"/>
      <c r="F8" s="318">
        <f t="shared" si="16"/>
        <v>0</v>
      </c>
      <c r="G8" s="508">
        <f t="shared" si="17"/>
        <v>0</v>
      </c>
      <c r="H8" s="508">
        <f t="shared" si="18"/>
        <v>0</v>
      </c>
      <c r="I8" s="508">
        <f t="shared" si="19"/>
        <v>0</v>
      </c>
      <c r="J8" s="534">
        <f t="shared" si="20"/>
        <v>0</v>
      </c>
      <c r="K8" s="534" t="e">
        <f>SUM(#REF!)</f>
        <v>#REF!</v>
      </c>
      <c r="L8" s="534">
        <f t="shared" si="21"/>
        <v>0</v>
      </c>
      <c r="M8" s="460">
        <f t="shared" si="10"/>
        <v>0</v>
      </c>
      <c r="N8" s="170"/>
      <c r="O8" s="171">
        <f t="shared" si="12"/>
        <v>0</v>
      </c>
      <c r="P8" s="181"/>
      <c r="Q8" s="173"/>
      <c r="R8" s="173"/>
      <c r="S8" s="173"/>
      <c r="T8" s="173"/>
      <c r="U8" s="173"/>
      <c r="V8" s="173"/>
      <c r="W8" s="173"/>
      <c r="X8" s="173"/>
      <c r="Y8" s="168"/>
      <c r="Z8" s="168"/>
    </row>
    <row r="9" spans="1:26" s="189" customFormat="1" ht="15" hidden="1" customHeight="1" x14ac:dyDescent="0.25">
      <c r="A9" s="125" t="s">
        <v>125</v>
      </c>
      <c r="B9" s="169" t="s">
        <v>612</v>
      </c>
      <c r="C9" s="182"/>
      <c r="D9" s="216" t="s">
        <v>126</v>
      </c>
      <c r="E9" s="234"/>
      <c r="F9" s="318">
        <f t="shared" si="16"/>
        <v>0</v>
      </c>
      <c r="G9" s="508">
        <f t="shared" si="17"/>
        <v>0</v>
      </c>
      <c r="H9" s="508">
        <f t="shared" si="18"/>
        <v>0</v>
      </c>
      <c r="I9" s="508">
        <f t="shared" si="19"/>
        <v>0</v>
      </c>
      <c r="J9" s="534">
        <f t="shared" si="20"/>
        <v>0</v>
      </c>
      <c r="K9" s="534" t="e">
        <f>SUM(#REF!)</f>
        <v>#REF!</v>
      </c>
      <c r="L9" s="534">
        <f t="shared" si="21"/>
        <v>0</v>
      </c>
      <c r="M9" s="460">
        <f t="shared" si="10"/>
        <v>0</v>
      </c>
      <c r="N9" s="170"/>
      <c r="O9" s="171">
        <f t="shared" si="12"/>
        <v>0</v>
      </c>
      <c r="P9" s="181"/>
      <c r="Q9" s="173"/>
      <c r="R9" s="173"/>
      <c r="S9" s="173"/>
      <c r="T9" s="173"/>
      <c r="U9" s="173"/>
      <c r="V9" s="173"/>
      <c r="W9" s="173"/>
      <c r="X9" s="173"/>
      <c r="Y9" s="168"/>
      <c r="Z9" s="168"/>
    </row>
    <row r="10" spans="1:26" s="189" customFormat="1" ht="15" hidden="1" customHeight="1" x14ac:dyDescent="0.25">
      <c r="A10" s="125" t="s">
        <v>127</v>
      </c>
      <c r="B10" s="169" t="s">
        <v>613</v>
      </c>
      <c r="C10" s="182"/>
      <c r="D10" s="216" t="s">
        <v>351</v>
      </c>
      <c r="E10" s="234"/>
      <c r="F10" s="318">
        <f t="shared" si="16"/>
        <v>0</v>
      </c>
      <c r="G10" s="508">
        <f t="shared" si="17"/>
        <v>0</v>
      </c>
      <c r="H10" s="508">
        <f t="shared" si="18"/>
        <v>0</v>
      </c>
      <c r="I10" s="508">
        <f t="shared" si="19"/>
        <v>0</v>
      </c>
      <c r="J10" s="534">
        <f t="shared" si="20"/>
        <v>0</v>
      </c>
      <c r="K10" s="534" t="e">
        <f>SUM(#REF!)</f>
        <v>#REF!</v>
      </c>
      <c r="L10" s="534">
        <f t="shared" si="21"/>
        <v>0</v>
      </c>
      <c r="M10" s="460">
        <f t="shared" si="10"/>
        <v>0</v>
      </c>
      <c r="N10" s="170"/>
      <c r="O10" s="171">
        <f t="shared" si="12"/>
        <v>0</v>
      </c>
      <c r="P10" s="181"/>
      <c r="Q10" s="173"/>
      <c r="R10" s="173"/>
      <c r="S10" s="173"/>
      <c r="T10" s="173"/>
      <c r="U10" s="173"/>
      <c r="V10" s="173"/>
      <c r="W10" s="173"/>
      <c r="X10" s="173"/>
      <c r="Y10" s="168"/>
      <c r="Z10" s="168"/>
    </row>
    <row r="11" spans="1:26" s="189" customFormat="1" ht="15" hidden="1" customHeight="1" x14ac:dyDescent="0.25">
      <c r="A11" s="125" t="s">
        <v>128</v>
      </c>
      <c r="B11" s="169" t="s">
        <v>614</v>
      </c>
      <c r="C11" s="182"/>
      <c r="D11" s="216" t="s">
        <v>129</v>
      </c>
      <c r="E11" s="234"/>
      <c r="F11" s="318">
        <f t="shared" si="16"/>
        <v>0</v>
      </c>
      <c r="G11" s="508">
        <f t="shared" si="17"/>
        <v>0</v>
      </c>
      <c r="H11" s="508">
        <f t="shared" si="18"/>
        <v>0</v>
      </c>
      <c r="I11" s="508">
        <f t="shared" si="19"/>
        <v>0</v>
      </c>
      <c r="J11" s="534">
        <f t="shared" si="20"/>
        <v>0</v>
      </c>
      <c r="K11" s="534" t="e">
        <f>SUM(#REF!)</f>
        <v>#REF!</v>
      </c>
      <c r="L11" s="534">
        <f t="shared" si="21"/>
        <v>0</v>
      </c>
      <c r="M11" s="460">
        <f t="shared" si="10"/>
        <v>0</v>
      </c>
      <c r="N11" s="170"/>
      <c r="O11" s="171">
        <f t="shared" si="12"/>
        <v>0</v>
      </c>
      <c r="P11" s="181"/>
      <c r="Q11" s="173"/>
      <c r="R11" s="173"/>
      <c r="S11" s="173"/>
      <c r="T11" s="173"/>
      <c r="U11" s="173"/>
      <c r="V11" s="173"/>
      <c r="W11" s="173"/>
      <c r="X11" s="173"/>
      <c r="Y11" s="168"/>
      <c r="Z11" s="168"/>
    </row>
    <row r="12" spans="1:26" s="189" customFormat="1" ht="15" hidden="1" customHeight="1" x14ac:dyDescent="0.25">
      <c r="A12" s="125" t="s">
        <v>130</v>
      </c>
      <c r="B12" s="169" t="s">
        <v>615</v>
      </c>
      <c r="C12" s="182"/>
      <c r="D12" s="216" t="s">
        <v>131</v>
      </c>
      <c r="E12" s="234"/>
      <c r="F12" s="318">
        <f t="shared" si="16"/>
        <v>0</v>
      </c>
      <c r="G12" s="508">
        <f t="shared" si="17"/>
        <v>0</v>
      </c>
      <c r="H12" s="508">
        <f t="shared" si="18"/>
        <v>0</v>
      </c>
      <c r="I12" s="508">
        <f t="shared" si="19"/>
        <v>0</v>
      </c>
      <c r="J12" s="534">
        <f t="shared" si="20"/>
        <v>0</v>
      </c>
      <c r="K12" s="534" t="e">
        <f>SUM(#REF!)</f>
        <v>#REF!</v>
      </c>
      <c r="L12" s="534">
        <f t="shared" si="21"/>
        <v>0</v>
      </c>
      <c r="M12" s="460">
        <f t="shared" si="10"/>
        <v>0</v>
      </c>
      <c r="N12" s="170"/>
      <c r="O12" s="171">
        <f t="shared" si="12"/>
        <v>0</v>
      </c>
      <c r="P12" s="181"/>
      <c r="Q12" s="173"/>
      <c r="R12" s="173"/>
      <c r="S12" s="173"/>
      <c r="T12" s="173"/>
      <c r="U12" s="173"/>
      <c r="V12" s="173"/>
      <c r="W12" s="173"/>
      <c r="X12" s="173"/>
      <c r="Y12" s="168"/>
      <c r="Z12" s="168"/>
    </row>
    <row r="13" spans="1:26" s="189" customFormat="1" ht="15" hidden="1" customHeight="1" x14ac:dyDescent="0.25">
      <c r="A13" s="125" t="s">
        <v>132</v>
      </c>
      <c r="B13" s="169" t="s">
        <v>616</v>
      </c>
      <c r="C13" s="182"/>
      <c r="D13" s="216" t="s">
        <v>133</v>
      </c>
      <c r="E13" s="234"/>
      <c r="F13" s="318">
        <f t="shared" si="16"/>
        <v>0</v>
      </c>
      <c r="G13" s="508">
        <f t="shared" si="17"/>
        <v>0</v>
      </c>
      <c r="H13" s="508">
        <f t="shared" si="18"/>
        <v>0</v>
      </c>
      <c r="I13" s="508">
        <f t="shared" si="19"/>
        <v>0</v>
      </c>
      <c r="J13" s="534">
        <f t="shared" si="20"/>
        <v>0</v>
      </c>
      <c r="K13" s="534" t="e">
        <f>SUM(#REF!)</f>
        <v>#REF!</v>
      </c>
      <c r="L13" s="534">
        <f t="shared" si="21"/>
        <v>0</v>
      </c>
      <c r="M13" s="460">
        <f t="shared" si="10"/>
        <v>0</v>
      </c>
      <c r="N13" s="170"/>
      <c r="O13" s="171">
        <f t="shared" si="12"/>
        <v>0</v>
      </c>
      <c r="P13" s="181"/>
      <c r="Q13" s="173"/>
      <c r="R13" s="173"/>
      <c r="S13" s="173"/>
      <c r="T13" s="173"/>
      <c r="U13" s="173"/>
      <c r="V13" s="173"/>
      <c r="W13" s="173"/>
      <c r="X13" s="173"/>
      <c r="Y13" s="168"/>
      <c r="Z13" s="168"/>
    </row>
    <row r="14" spans="1:26" s="189" customFormat="1" ht="15" hidden="1" customHeight="1" x14ac:dyDescent="0.25">
      <c r="A14" s="125" t="s">
        <v>134</v>
      </c>
      <c r="B14" s="169" t="s">
        <v>617</v>
      </c>
      <c r="C14" s="182"/>
      <c r="D14" s="216" t="s">
        <v>135</v>
      </c>
      <c r="E14" s="234"/>
      <c r="F14" s="318">
        <f t="shared" si="16"/>
        <v>0</v>
      </c>
      <c r="G14" s="508">
        <f t="shared" si="17"/>
        <v>0</v>
      </c>
      <c r="H14" s="508">
        <f t="shared" si="18"/>
        <v>0</v>
      </c>
      <c r="I14" s="508">
        <f t="shared" si="19"/>
        <v>0</v>
      </c>
      <c r="J14" s="534">
        <f t="shared" si="20"/>
        <v>0</v>
      </c>
      <c r="K14" s="534" t="e">
        <f>SUM(#REF!)</f>
        <v>#REF!</v>
      </c>
      <c r="L14" s="534">
        <f t="shared" si="21"/>
        <v>0</v>
      </c>
      <c r="M14" s="460">
        <f t="shared" si="10"/>
        <v>0</v>
      </c>
      <c r="N14" s="170"/>
      <c r="O14" s="171">
        <f t="shared" si="12"/>
        <v>0</v>
      </c>
      <c r="P14" s="181"/>
      <c r="Q14" s="173"/>
      <c r="R14" s="173"/>
      <c r="S14" s="173"/>
      <c r="T14" s="173"/>
      <c r="U14" s="173"/>
      <c r="V14" s="173"/>
      <c r="W14" s="173"/>
      <c r="X14" s="173"/>
      <c r="Y14" s="168"/>
      <c r="Z14" s="168"/>
    </row>
    <row r="15" spans="1:26" s="189" customFormat="1" ht="15" customHeight="1" x14ac:dyDescent="0.25">
      <c r="A15" s="125" t="s">
        <v>136</v>
      </c>
      <c r="B15" s="169" t="s">
        <v>618</v>
      </c>
      <c r="C15" s="182"/>
      <c r="D15" s="216" t="s">
        <v>137</v>
      </c>
      <c r="E15" s="234"/>
      <c r="F15" s="318">
        <f t="shared" si="16"/>
        <v>0</v>
      </c>
      <c r="G15" s="508">
        <f t="shared" si="17"/>
        <v>0</v>
      </c>
      <c r="H15" s="508">
        <f t="shared" si="18"/>
        <v>0</v>
      </c>
      <c r="I15" s="508">
        <f t="shared" si="19"/>
        <v>0</v>
      </c>
      <c r="J15" s="534">
        <f t="shared" si="20"/>
        <v>0</v>
      </c>
      <c r="K15" s="534" t="e">
        <f>SUM(#REF!)</f>
        <v>#REF!</v>
      </c>
      <c r="L15" s="534">
        <f t="shared" si="21"/>
        <v>0</v>
      </c>
      <c r="M15" s="460">
        <f t="shared" si="10"/>
        <v>12212</v>
      </c>
      <c r="N15" s="170"/>
      <c r="O15" s="171">
        <f t="shared" si="12"/>
        <v>12212</v>
      </c>
      <c r="P15" s="181"/>
      <c r="Q15" s="173"/>
      <c r="R15" s="173"/>
      <c r="S15" s="173"/>
      <c r="T15" s="173"/>
      <c r="U15" s="173">
        <v>12212</v>
      </c>
      <c r="V15" s="173"/>
      <c r="W15" s="173"/>
      <c r="X15" s="173"/>
      <c r="Y15" s="168"/>
      <c r="Z15" s="168"/>
    </row>
    <row r="16" spans="1:26" s="189" customFormat="1" ht="15" hidden="1" customHeight="1" x14ac:dyDescent="0.25">
      <c r="A16" s="125" t="s">
        <v>138</v>
      </c>
      <c r="B16" s="169" t="s">
        <v>619</v>
      </c>
      <c r="C16" s="182"/>
      <c r="D16" s="216" t="s">
        <v>139</v>
      </c>
      <c r="E16" s="234"/>
      <c r="F16" s="318">
        <f t="shared" si="16"/>
        <v>0</v>
      </c>
      <c r="G16" s="508">
        <f t="shared" si="17"/>
        <v>0</v>
      </c>
      <c r="H16" s="508">
        <f t="shared" si="18"/>
        <v>0</v>
      </c>
      <c r="I16" s="508">
        <f t="shared" si="19"/>
        <v>0</v>
      </c>
      <c r="J16" s="534">
        <f t="shared" si="20"/>
        <v>0</v>
      </c>
      <c r="K16" s="534" t="e">
        <f>SUM(#REF!)</f>
        <v>#REF!</v>
      </c>
      <c r="L16" s="534">
        <f t="shared" si="21"/>
        <v>0</v>
      </c>
      <c r="M16" s="460">
        <f t="shared" si="10"/>
        <v>0</v>
      </c>
      <c r="N16" s="170"/>
      <c r="O16" s="171">
        <f t="shared" si="12"/>
        <v>0</v>
      </c>
      <c r="P16" s="181"/>
      <c r="Q16" s="173"/>
      <c r="R16" s="173"/>
      <c r="S16" s="173"/>
      <c r="T16" s="173"/>
      <c r="U16" s="173"/>
      <c r="V16" s="173"/>
      <c r="W16" s="173"/>
      <c r="X16" s="173"/>
      <c r="Y16" s="168"/>
      <c r="Z16" s="168"/>
    </row>
    <row r="17" spans="1:26" s="189" customFormat="1" ht="15" hidden="1" customHeight="1" x14ac:dyDescent="0.25">
      <c r="A17" s="125" t="s">
        <v>140</v>
      </c>
      <c r="B17" s="169" t="s">
        <v>620</v>
      </c>
      <c r="C17" s="182"/>
      <c r="D17" s="216" t="s">
        <v>141</v>
      </c>
      <c r="E17" s="234"/>
      <c r="F17" s="318">
        <f t="shared" si="16"/>
        <v>0</v>
      </c>
      <c r="G17" s="508">
        <f t="shared" si="17"/>
        <v>0</v>
      </c>
      <c r="H17" s="508">
        <f t="shared" si="18"/>
        <v>0</v>
      </c>
      <c r="I17" s="508">
        <f t="shared" si="19"/>
        <v>0</v>
      </c>
      <c r="J17" s="534">
        <f t="shared" si="20"/>
        <v>0</v>
      </c>
      <c r="K17" s="534" t="e">
        <f>SUM(#REF!)</f>
        <v>#REF!</v>
      </c>
      <c r="L17" s="534">
        <f t="shared" si="21"/>
        <v>0</v>
      </c>
      <c r="M17" s="460">
        <f t="shared" si="10"/>
        <v>0</v>
      </c>
      <c r="N17" s="170"/>
      <c r="O17" s="171">
        <f t="shared" si="12"/>
        <v>0</v>
      </c>
      <c r="P17" s="181"/>
      <c r="Q17" s="173"/>
      <c r="R17" s="173"/>
      <c r="S17" s="173"/>
      <c r="T17" s="173"/>
      <c r="U17" s="173"/>
      <c r="V17" s="173"/>
      <c r="W17" s="173"/>
      <c r="X17" s="173"/>
      <c r="Y17" s="168"/>
      <c r="Z17" s="168"/>
    </row>
    <row r="18" spans="1:26" s="189" customFormat="1" ht="15" hidden="1" customHeight="1" x14ac:dyDescent="0.25">
      <c r="A18" s="125" t="s">
        <v>142</v>
      </c>
      <c r="B18" s="169" t="s">
        <v>621</v>
      </c>
      <c r="C18" s="182"/>
      <c r="D18" s="216" t="s">
        <v>143</v>
      </c>
      <c r="E18" s="234"/>
      <c r="F18" s="318">
        <f t="shared" si="16"/>
        <v>0</v>
      </c>
      <c r="G18" s="508">
        <f t="shared" si="17"/>
        <v>0</v>
      </c>
      <c r="H18" s="508">
        <f t="shared" si="18"/>
        <v>0</v>
      </c>
      <c r="I18" s="508">
        <f t="shared" si="19"/>
        <v>0</v>
      </c>
      <c r="J18" s="534">
        <f t="shared" si="20"/>
        <v>0</v>
      </c>
      <c r="K18" s="534" t="e">
        <f>SUM(#REF!)</f>
        <v>#REF!</v>
      </c>
      <c r="L18" s="534">
        <f t="shared" si="21"/>
        <v>0</v>
      </c>
      <c r="M18" s="460">
        <f t="shared" si="10"/>
        <v>0</v>
      </c>
      <c r="N18" s="170"/>
      <c r="O18" s="171">
        <f t="shared" si="12"/>
        <v>0</v>
      </c>
      <c r="P18" s="181"/>
      <c r="Q18" s="173"/>
      <c r="R18" s="173"/>
      <c r="S18" s="173"/>
      <c r="T18" s="173"/>
      <c r="U18" s="173"/>
      <c r="V18" s="173"/>
      <c r="W18" s="173"/>
      <c r="X18" s="173"/>
      <c r="Y18" s="168"/>
      <c r="Z18" s="168"/>
    </row>
    <row r="19" spans="1:26" s="189" customFormat="1" ht="15" customHeight="1" thickBot="1" x14ac:dyDescent="0.3">
      <c r="A19" s="125" t="s">
        <v>144</v>
      </c>
      <c r="B19" s="169" t="s">
        <v>622</v>
      </c>
      <c r="C19" s="182"/>
      <c r="D19" s="216" t="s">
        <v>145</v>
      </c>
      <c r="E19" s="234"/>
      <c r="F19" s="318">
        <f t="shared" si="16"/>
        <v>0</v>
      </c>
      <c r="G19" s="508">
        <f t="shared" si="17"/>
        <v>0</v>
      </c>
      <c r="H19" s="508">
        <f t="shared" si="18"/>
        <v>0</v>
      </c>
      <c r="I19" s="508">
        <f t="shared" si="19"/>
        <v>0</v>
      </c>
      <c r="J19" s="534">
        <f t="shared" si="20"/>
        <v>0</v>
      </c>
      <c r="K19" s="534" t="e">
        <f>SUM(#REF!)</f>
        <v>#REF!</v>
      </c>
      <c r="L19" s="534">
        <f t="shared" si="21"/>
        <v>0</v>
      </c>
      <c r="M19" s="460">
        <f t="shared" si="10"/>
        <v>26600</v>
      </c>
      <c r="N19" s="170"/>
      <c r="O19" s="171">
        <f t="shared" si="12"/>
        <v>26600</v>
      </c>
      <c r="P19" s="181"/>
      <c r="Q19" s="173"/>
      <c r="R19" s="173"/>
      <c r="S19" s="173"/>
      <c r="T19" s="173"/>
      <c r="U19" s="173">
        <v>26600</v>
      </c>
      <c r="V19" s="173"/>
      <c r="W19" s="173"/>
      <c r="X19" s="173"/>
      <c r="Y19" s="168"/>
      <c r="Z19" s="168"/>
    </row>
    <row r="20" spans="1:26" ht="15" hidden="1" customHeight="1" x14ac:dyDescent="0.25">
      <c r="B20" s="90" t="s">
        <v>623</v>
      </c>
      <c r="C20" s="716" t="s">
        <v>146</v>
      </c>
      <c r="D20" s="717"/>
      <c r="E20" s="717"/>
      <c r="F20" s="319">
        <f t="shared" ref="F20:K20" si="22">F21+F22+F23</f>
        <v>0</v>
      </c>
      <c r="G20" s="509">
        <f t="shared" si="22"/>
        <v>0</v>
      </c>
      <c r="H20" s="509">
        <f t="shared" si="22"/>
        <v>0</v>
      </c>
      <c r="I20" s="509">
        <f t="shared" si="22"/>
        <v>0</v>
      </c>
      <c r="J20" s="535">
        <f t="shared" ref="J20" si="23">J21+J22+J23</f>
        <v>0</v>
      </c>
      <c r="K20" s="535" t="e">
        <f t="shared" si="22"/>
        <v>#REF!</v>
      </c>
      <c r="L20" s="535">
        <f t="shared" ref="L20" si="24">L21+L22+L23</f>
        <v>0</v>
      </c>
      <c r="M20" s="461">
        <f t="shared" si="10"/>
        <v>0</v>
      </c>
      <c r="N20" s="142">
        <f t="shared" ref="N20" si="25">N21+N22+N23</f>
        <v>0</v>
      </c>
      <c r="O20" s="158">
        <f t="shared" si="12"/>
        <v>0</v>
      </c>
      <c r="P20" s="91">
        <f t="shared" ref="P20:X20" si="26">P21+P22+P23</f>
        <v>0</v>
      </c>
      <c r="Q20" s="93">
        <f t="shared" ref="Q20" si="27">Q21+Q22+Q23</f>
        <v>0</v>
      </c>
      <c r="R20" s="93">
        <f t="shared" si="26"/>
        <v>0</v>
      </c>
      <c r="S20" s="93">
        <f t="shared" si="26"/>
        <v>0</v>
      </c>
      <c r="T20" s="93"/>
      <c r="U20" s="93"/>
      <c r="V20" s="93">
        <f t="shared" si="26"/>
        <v>0</v>
      </c>
      <c r="W20" s="93">
        <f t="shared" ref="W20" si="28">W21+W22+W23</f>
        <v>0</v>
      </c>
      <c r="X20" s="93">
        <f t="shared" si="26"/>
        <v>0</v>
      </c>
      <c r="Y20" s="168"/>
      <c r="Z20" s="168"/>
    </row>
    <row r="21" spans="1:26" s="41" customFormat="1" ht="15" hidden="1" customHeight="1" x14ac:dyDescent="0.25">
      <c r="A21" s="125" t="s">
        <v>147</v>
      </c>
      <c r="B21" s="52" t="s">
        <v>624</v>
      </c>
      <c r="C21" s="718" t="s">
        <v>148</v>
      </c>
      <c r="D21" s="719"/>
      <c r="E21" s="719"/>
      <c r="F21" s="320">
        <f>SUM(X21:X21)</f>
        <v>0</v>
      </c>
      <c r="G21" s="510">
        <f>SUM(X21:X21)</f>
        <v>0</v>
      </c>
      <c r="H21" s="510">
        <f>SUM(X21:X21)</f>
        <v>0</v>
      </c>
      <c r="I21" s="510">
        <f>SUM(X21:X21)</f>
        <v>0</v>
      </c>
      <c r="J21" s="536">
        <f>SUM(X21:X21)</f>
        <v>0</v>
      </c>
      <c r="K21" s="536" t="e">
        <f>SUM(#REF!)</f>
        <v>#REF!</v>
      </c>
      <c r="L21" s="536">
        <f>SUM(Y21:Y21)</f>
        <v>0</v>
      </c>
      <c r="M21" s="462">
        <f t="shared" si="10"/>
        <v>0</v>
      </c>
      <c r="N21" s="148"/>
      <c r="O21" s="160">
        <f t="shared" si="12"/>
        <v>0</v>
      </c>
      <c r="P21" s="78"/>
      <c r="Q21" s="13"/>
      <c r="R21" s="13"/>
      <c r="S21" s="13"/>
      <c r="T21" s="13"/>
      <c r="U21" s="13"/>
      <c r="V21" s="13"/>
      <c r="W21" s="13"/>
      <c r="X21" s="13"/>
      <c r="Y21" s="168"/>
      <c r="Z21" s="168"/>
    </row>
    <row r="22" spans="1:26" s="41" customFormat="1" ht="25.5" hidden="1" customHeight="1" x14ac:dyDescent="0.25">
      <c r="A22" s="125" t="s">
        <v>149</v>
      </c>
      <c r="B22" s="52" t="s">
        <v>625</v>
      </c>
      <c r="C22" s="720" t="s">
        <v>861</v>
      </c>
      <c r="D22" s="721"/>
      <c r="E22" s="721"/>
      <c r="F22" s="320">
        <f>SUM(X22:X22)</f>
        <v>0</v>
      </c>
      <c r="G22" s="510">
        <f>SUM(X22:X22)</f>
        <v>0</v>
      </c>
      <c r="H22" s="510">
        <f>SUM(X22:X22)</f>
        <v>0</v>
      </c>
      <c r="I22" s="510">
        <f>SUM(X22:X22)</f>
        <v>0</v>
      </c>
      <c r="J22" s="536">
        <f>SUM(X22:X22)</f>
        <v>0</v>
      </c>
      <c r="K22" s="536" t="e">
        <f>SUM(#REF!)</f>
        <v>#REF!</v>
      </c>
      <c r="L22" s="536">
        <f>SUM(Y22:Y22)</f>
        <v>0</v>
      </c>
      <c r="M22" s="462">
        <f t="shared" si="10"/>
        <v>0</v>
      </c>
      <c r="N22" s="148"/>
      <c r="O22" s="160">
        <f t="shared" si="12"/>
        <v>0</v>
      </c>
      <c r="P22" s="78"/>
      <c r="Q22" s="13"/>
      <c r="R22" s="13"/>
      <c r="S22" s="13"/>
      <c r="T22" s="13"/>
      <c r="U22" s="13"/>
      <c r="V22" s="13"/>
      <c r="W22" s="13"/>
      <c r="X22" s="13"/>
      <c r="Y22" s="168"/>
      <c r="Z22" s="168"/>
    </row>
    <row r="23" spans="1:26" s="41" customFormat="1" ht="15.75" hidden="1" customHeight="1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321">
        <f>SUM(X23:X23)</f>
        <v>0</v>
      </c>
      <c r="G23" s="511">
        <f>SUM(X23:X23)</f>
        <v>0</v>
      </c>
      <c r="H23" s="511">
        <f>SUM(X23:X23)</f>
        <v>0</v>
      </c>
      <c r="I23" s="511">
        <f>SUM(X23:X23)</f>
        <v>0</v>
      </c>
      <c r="J23" s="537">
        <f>SUM(X23:X23)</f>
        <v>0</v>
      </c>
      <c r="K23" s="537" t="e">
        <f>SUM(#REF!)</f>
        <v>#REF!</v>
      </c>
      <c r="L23" s="537">
        <f>SUM(Y23:Y23)</f>
        <v>0</v>
      </c>
      <c r="M23" s="463">
        <f t="shared" si="10"/>
        <v>0</v>
      </c>
      <c r="N23" s="177"/>
      <c r="O23" s="160">
        <f t="shared" si="12"/>
        <v>0</v>
      </c>
      <c r="P23" s="78"/>
      <c r="Q23" s="13"/>
      <c r="R23" s="13"/>
      <c r="S23" s="13"/>
      <c r="T23" s="13"/>
      <c r="U23" s="13"/>
      <c r="V23" s="13"/>
      <c r="W23" s="13"/>
      <c r="X23" s="13"/>
      <c r="Y23" s="168"/>
      <c r="Z23" s="168"/>
    </row>
    <row r="24" spans="1:26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322">
        <f t="shared" ref="F24:K24" si="29">F25+F26+F27+F28+F29+F30+F31</f>
        <v>0</v>
      </c>
      <c r="G24" s="512">
        <f t="shared" si="29"/>
        <v>0</v>
      </c>
      <c r="H24" s="512">
        <f t="shared" si="29"/>
        <v>0</v>
      </c>
      <c r="I24" s="512">
        <f t="shared" si="29"/>
        <v>0</v>
      </c>
      <c r="J24" s="538">
        <f t="shared" ref="J24" si="30">J25+J26+J27+J28+J29+J30+J31</f>
        <v>0</v>
      </c>
      <c r="K24" s="538" t="e">
        <f t="shared" si="29"/>
        <v>#REF!</v>
      </c>
      <c r="L24" s="538">
        <f t="shared" ref="L24" si="31">L25+L26+L27+L28+L29+L30+L31</f>
        <v>0</v>
      </c>
      <c r="M24" s="464">
        <f t="shared" si="10"/>
        <v>144291</v>
      </c>
      <c r="N24" s="144">
        <f t="shared" ref="N24" si="32">N25+N26+N27+N28+N29+N30+N31</f>
        <v>0</v>
      </c>
      <c r="O24" s="156">
        <f t="shared" si="12"/>
        <v>144291</v>
      </c>
      <c r="P24" s="83">
        <f t="shared" ref="P24:X24" si="33">P25+P26+P27+P28+P29+P30+P31</f>
        <v>0</v>
      </c>
      <c r="Q24" s="85">
        <f t="shared" ref="Q24" si="34">Q25+Q26+Q27+Q28+Q29+Q30+Q31</f>
        <v>0</v>
      </c>
      <c r="R24" s="85">
        <f t="shared" si="33"/>
        <v>0</v>
      </c>
      <c r="S24" s="85">
        <f t="shared" si="33"/>
        <v>0</v>
      </c>
      <c r="T24" s="85"/>
      <c r="U24" s="85">
        <v>144291</v>
      </c>
      <c r="V24" s="85">
        <f t="shared" si="33"/>
        <v>0</v>
      </c>
      <c r="W24" s="85">
        <f t="shared" ref="W24" si="35">W25+W26+W27+W28+W29+W30+W31</f>
        <v>0</v>
      </c>
      <c r="X24" s="85">
        <f t="shared" si="33"/>
        <v>0</v>
      </c>
      <c r="Y24" s="168"/>
      <c r="Z24" s="168"/>
    </row>
    <row r="25" spans="1:26" ht="15" hidden="1" customHeight="1" x14ac:dyDescent="0.25">
      <c r="B25" s="60"/>
      <c r="C25" s="788" t="s">
        <v>154</v>
      </c>
      <c r="D25" s="789"/>
      <c r="E25" s="789"/>
      <c r="F25" s="323">
        <f t="shared" ref="F25:F31" si="36">SUM(X25:X25)</f>
        <v>0</v>
      </c>
      <c r="G25" s="513">
        <f t="shared" ref="G25:G31" si="37">SUM(X25:X25)</f>
        <v>0</v>
      </c>
      <c r="H25" s="513">
        <f t="shared" ref="H25:H31" si="38">SUM(X25:X25)</f>
        <v>0</v>
      </c>
      <c r="I25" s="513">
        <f t="shared" ref="I25:I31" si="39">SUM(X25:X25)</f>
        <v>0</v>
      </c>
      <c r="J25" s="539">
        <f t="shared" ref="J25:J31" si="40">SUM(X25:X25)</f>
        <v>0</v>
      </c>
      <c r="K25" s="539" t="e">
        <f>SUM(#REF!)</f>
        <v>#REF!</v>
      </c>
      <c r="L25" s="539">
        <f t="shared" ref="L25:L31" si="41">SUM(Y25:Y25)</f>
        <v>0</v>
      </c>
      <c r="M25" s="465">
        <f t="shared" si="10"/>
        <v>0</v>
      </c>
      <c r="N25" s="145"/>
      <c r="O25" s="159">
        <f t="shared" si="12"/>
        <v>0</v>
      </c>
      <c r="P25" s="77"/>
      <c r="Q25" s="1"/>
      <c r="R25" s="1"/>
      <c r="S25" s="1"/>
      <c r="T25" s="1"/>
      <c r="U25" s="1"/>
      <c r="V25" s="1"/>
      <c r="W25" s="1"/>
      <c r="X25" s="1"/>
      <c r="Y25" s="168"/>
      <c r="Z25" s="168"/>
    </row>
    <row r="26" spans="1:26" ht="15" hidden="1" customHeight="1" x14ac:dyDescent="0.25">
      <c r="B26" s="61"/>
      <c r="C26" s="784" t="s">
        <v>155</v>
      </c>
      <c r="D26" s="785"/>
      <c r="E26" s="785"/>
      <c r="F26" s="324">
        <f t="shared" si="36"/>
        <v>0</v>
      </c>
      <c r="G26" s="514">
        <f t="shared" si="37"/>
        <v>0</v>
      </c>
      <c r="H26" s="514">
        <f t="shared" si="38"/>
        <v>0</v>
      </c>
      <c r="I26" s="514">
        <f t="shared" si="39"/>
        <v>0</v>
      </c>
      <c r="J26" s="540">
        <f t="shared" si="40"/>
        <v>0</v>
      </c>
      <c r="K26" s="540" t="e">
        <f>SUM(#REF!)</f>
        <v>#REF!</v>
      </c>
      <c r="L26" s="540">
        <f t="shared" si="41"/>
        <v>0</v>
      </c>
      <c r="M26" s="466">
        <f t="shared" si="10"/>
        <v>0</v>
      </c>
      <c r="N26" s="146"/>
      <c r="O26" s="159">
        <f t="shared" si="12"/>
        <v>0</v>
      </c>
      <c r="P26" s="77"/>
      <c r="Q26" s="1"/>
      <c r="R26" s="1"/>
      <c r="S26" s="1"/>
      <c r="T26" s="1"/>
      <c r="U26" s="1"/>
      <c r="V26" s="1"/>
      <c r="W26" s="1"/>
      <c r="X26" s="1"/>
      <c r="Y26" s="168"/>
      <c r="Z26" s="168"/>
    </row>
    <row r="27" spans="1:26" ht="15" hidden="1" customHeight="1" x14ac:dyDescent="0.25">
      <c r="B27" s="61"/>
      <c r="C27" s="784" t="s">
        <v>156</v>
      </c>
      <c r="D27" s="785"/>
      <c r="E27" s="785"/>
      <c r="F27" s="324">
        <f t="shared" si="36"/>
        <v>0</v>
      </c>
      <c r="G27" s="514">
        <f t="shared" si="37"/>
        <v>0</v>
      </c>
      <c r="H27" s="514">
        <f t="shared" si="38"/>
        <v>0</v>
      </c>
      <c r="I27" s="514">
        <f t="shared" si="39"/>
        <v>0</v>
      </c>
      <c r="J27" s="540">
        <f t="shared" si="40"/>
        <v>0</v>
      </c>
      <c r="K27" s="540" t="e">
        <f>SUM(#REF!)</f>
        <v>#REF!</v>
      </c>
      <c r="L27" s="540">
        <f t="shared" si="41"/>
        <v>0</v>
      </c>
      <c r="M27" s="466">
        <f t="shared" si="10"/>
        <v>0</v>
      </c>
      <c r="N27" s="146"/>
      <c r="O27" s="159">
        <f t="shared" si="12"/>
        <v>0</v>
      </c>
      <c r="P27" s="77"/>
      <c r="Q27" s="1"/>
      <c r="R27" s="1"/>
      <c r="S27" s="1"/>
      <c r="T27" s="1"/>
      <c r="U27" s="1"/>
      <c r="V27" s="1"/>
      <c r="W27" s="1"/>
      <c r="X27" s="1"/>
      <c r="Y27" s="168"/>
      <c r="Z27" s="168"/>
    </row>
    <row r="28" spans="1:26" ht="15" hidden="1" customHeight="1" x14ac:dyDescent="0.25">
      <c r="B28" s="61"/>
      <c r="C28" s="784" t="s">
        <v>157</v>
      </c>
      <c r="D28" s="785"/>
      <c r="E28" s="785"/>
      <c r="F28" s="324">
        <f t="shared" si="36"/>
        <v>0</v>
      </c>
      <c r="G28" s="514">
        <f t="shared" si="37"/>
        <v>0</v>
      </c>
      <c r="H28" s="514">
        <f t="shared" si="38"/>
        <v>0</v>
      </c>
      <c r="I28" s="514">
        <f t="shared" si="39"/>
        <v>0</v>
      </c>
      <c r="J28" s="540">
        <f t="shared" si="40"/>
        <v>0</v>
      </c>
      <c r="K28" s="540" t="e">
        <f>SUM(#REF!)</f>
        <v>#REF!</v>
      </c>
      <c r="L28" s="540">
        <f t="shared" si="41"/>
        <v>0</v>
      </c>
      <c r="M28" s="466">
        <f t="shared" si="10"/>
        <v>0</v>
      </c>
      <c r="N28" s="146"/>
      <c r="O28" s="159">
        <f t="shared" si="12"/>
        <v>0</v>
      </c>
      <c r="P28" s="77"/>
      <c r="Q28" s="1"/>
      <c r="R28" s="1"/>
      <c r="S28" s="1"/>
      <c r="T28" s="1"/>
      <c r="U28" s="1"/>
      <c r="V28" s="1"/>
      <c r="W28" s="1"/>
      <c r="X28" s="1"/>
      <c r="Y28" s="168"/>
      <c r="Z28" s="168"/>
    </row>
    <row r="29" spans="1:26" ht="15" hidden="1" customHeight="1" x14ac:dyDescent="0.25">
      <c r="B29" s="61"/>
      <c r="C29" s="784" t="s">
        <v>158</v>
      </c>
      <c r="D29" s="785"/>
      <c r="E29" s="785"/>
      <c r="F29" s="324">
        <f t="shared" si="36"/>
        <v>0</v>
      </c>
      <c r="G29" s="514">
        <f t="shared" si="37"/>
        <v>0</v>
      </c>
      <c r="H29" s="514">
        <f t="shared" si="38"/>
        <v>0</v>
      </c>
      <c r="I29" s="514">
        <f t="shared" si="39"/>
        <v>0</v>
      </c>
      <c r="J29" s="540">
        <f t="shared" si="40"/>
        <v>0</v>
      </c>
      <c r="K29" s="540" t="e">
        <f>SUM(#REF!)</f>
        <v>#REF!</v>
      </c>
      <c r="L29" s="540">
        <f t="shared" si="41"/>
        <v>0</v>
      </c>
      <c r="M29" s="466">
        <f t="shared" si="10"/>
        <v>0</v>
      </c>
      <c r="N29" s="146"/>
      <c r="O29" s="159">
        <f t="shared" si="12"/>
        <v>0</v>
      </c>
      <c r="P29" s="77"/>
      <c r="Q29" s="1"/>
      <c r="R29" s="1"/>
      <c r="S29" s="1"/>
      <c r="T29" s="1"/>
      <c r="U29" s="1"/>
      <c r="V29" s="1"/>
      <c r="W29" s="1"/>
      <c r="X29" s="1"/>
      <c r="Y29" s="168"/>
      <c r="Z29" s="168"/>
    </row>
    <row r="30" spans="1:26" ht="15" hidden="1" customHeight="1" x14ac:dyDescent="0.25">
      <c r="B30" s="61"/>
      <c r="C30" s="784" t="s">
        <v>159</v>
      </c>
      <c r="D30" s="785"/>
      <c r="E30" s="785"/>
      <c r="F30" s="324">
        <f t="shared" si="36"/>
        <v>0</v>
      </c>
      <c r="G30" s="514">
        <f t="shared" si="37"/>
        <v>0</v>
      </c>
      <c r="H30" s="514">
        <f t="shared" si="38"/>
        <v>0</v>
      </c>
      <c r="I30" s="514">
        <f t="shared" si="39"/>
        <v>0</v>
      </c>
      <c r="J30" s="540">
        <f t="shared" si="40"/>
        <v>0</v>
      </c>
      <c r="K30" s="540" t="e">
        <f>SUM(#REF!)</f>
        <v>#REF!</v>
      </c>
      <c r="L30" s="540">
        <f t="shared" si="41"/>
        <v>0</v>
      </c>
      <c r="M30" s="466">
        <f t="shared" si="10"/>
        <v>0</v>
      </c>
      <c r="N30" s="146"/>
      <c r="O30" s="159">
        <f t="shared" si="12"/>
        <v>0</v>
      </c>
      <c r="P30" s="77"/>
      <c r="Q30" s="1"/>
      <c r="R30" s="1"/>
      <c r="S30" s="1"/>
      <c r="T30" s="1"/>
      <c r="U30" s="1"/>
      <c r="V30" s="1"/>
      <c r="W30" s="1"/>
      <c r="X30" s="1"/>
      <c r="Y30" s="168"/>
      <c r="Z30" s="168"/>
    </row>
    <row r="31" spans="1:26" ht="15.75" hidden="1" customHeight="1" thickBot="1" x14ac:dyDescent="0.3">
      <c r="B31" s="62"/>
      <c r="C31" s="786" t="s">
        <v>160</v>
      </c>
      <c r="D31" s="787"/>
      <c r="E31" s="787"/>
      <c r="F31" s="325">
        <f t="shared" si="36"/>
        <v>0</v>
      </c>
      <c r="G31" s="515">
        <f t="shared" si="37"/>
        <v>0</v>
      </c>
      <c r="H31" s="515">
        <f t="shared" si="38"/>
        <v>0</v>
      </c>
      <c r="I31" s="515">
        <f t="shared" si="39"/>
        <v>0</v>
      </c>
      <c r="J31" s="541">
        <f t="shared" si="40"/>
        <v>0</v>
      </c>
      <c r="K31" s="541" t="e">
        <f>SUM(#REF!)</f>
        <v>#REF!</v>
      </c>
      <c r="L31" s="541">
        <f t="shared" si="41"/>
        <v>0</v>
      </c>
      <c r="M31" s="467">
        <f t="shared" si="10"/>
        <v>0</v>
      </c>
      <c r="N31" s="147"/>
      <c r="O31" s="159">
        <f t="shared" si="12"/>
        <v>0</v>
      </c>
      <c r="P31" s="77"/>
      <c r="Q31" s="1"/>
      <c r="R31" s="1"/>
      <c r="S31" s="1"/>
      <c r="T31" s="1"/>
      <c r="U31" s="1"/>
      <c r="V31" s="1"/>
      <c r="W31" s="1"/>
      <c r="X31" s="1"/>
      <c r="Y31" s="168"/>
      <c r="Z31" s="168"/>
    </row>
    <row r="32" spans="1:26" ht="15.75" thickBot="1" x14ac:dyDescent="0.3">
      <c r="B32" s="82" t="s">
        <v>161</v>
      </c>
      <c r="C32" s="725" t="s">
        <v>162</v>
      </c>
      <c r="D32" s="726"/>
      <c r="E32" s="726"/>
      <c r="F32" s="322">
        <f t="shared" ref="F32:K32" si="42">F33+F37+F40+F50+F53</f>
        <v>0</v>
      </c>
      <c r="G32" s="512">
        <f t="shared" si="42"/>
        <v>0</v>
      </c>
      <c r="H32" s="512">
        <f t="shared" si="42"/>
        <v>0</v>
      </c>
      <c r="I32" s="512">
        <f t="shared" si="42"/>
        <v>0</v>
      </c>
      <c r="J32" s="538">
        <f t="shared" ref="J32" si="43">J33+J37+J40+J50+J53</f>
        <v>0</v>
      </c>
      <c r="K32" s="538" t="e">
        <f t="shared" si="42"/>
        <v>#REF!</v>
      </c>
      <c r="L32" s="538">
        <f t="shared" ref="L32" si="44">L33+L37+L40+L50+L53</f>
        <v>0</v>
      </c>
      <c r="M32" s="464">
        <f t="shared" si="10"/>
        <v>0</v>
      </c>
      <c r="N32" s="144">
        <f t="shared" ref="N32" si="45">N33+N37+N40+N50+N53</f>
        <v>0</v>
      </c>
      <c r="O32" s="156">
        <f t="shared" si="12"/>
        <v>0</v>
      </c>
      <c r="P32" s="83">
        <v>0</v>
      </c>
      <c r="Q32" s="85">
        <v>0</v>
      </c>
      <c r="R32" s="85">
        <f t="shared" ref="R32:X32" si="46">R33+R37+R40+R50+R53</f>
        <v>0</v>
      </c>
      <c r="S32" s="85">
        <f t="shared" si="46"/>
        <v>0</v>
      </c>
      <c r="T32" s="85"/>
      <c r="U32" s="85">
        <v>0</v>
      </c>
      <c r="V32" s="85">
        <f t="shared" si="46"/>
        <v>0</v>
      </c>
      <c r="W32" s="85">
        <f t="shared" ref="W32" si="47">W33+W37+W40+W50+W53</f>
        <v>0</v>
      </c>
      <c r="X32" s="85">
        <f t="shared" si="46"/>
        <v>0</v>
      </c>
      <c r="Y32" s="168"/>
      <c r="Z32" s="168"/>
    </row>
    <row r="33" spans="1:26" ht="15" hidden="1" customHeight="1" x14ac:dyDescent="0.25">
      <c r="B33" s="122" t="s">
        <v>627</v>
      </c>
      <c r="C33" s="733" t="s">
        <v>163</v>
      </c>
      <c r="D33" s="734"/>
      <c r="E33" s="734"/>
      <c r="F33" s="317">
        <f t="shared" ref="F33:K33" si="48">F34+F35+F36</f>
        <v>0</v>
      </c>
      <c r="G33" s="507">
        <f t="shared" si="48"/>
        <v>0</v>
      </c>
      <c r="H33" s="507">
        <f t="shared" si="48"/>
        <v>0</v>
      </c>
      <c r="I33" s="507">
        <f t="shared" si="48"/>
        <v>0</v>
      </c>
      <c r="J33" s="533">
        <f t="shared" ref="J33" si="49">J34+J35+J36</f>
        <v>0</v>
      </c>
      <c r="K33" s="533" t="e">
        <f t="shared" si="48"/>
        <v>#REF!</v>
      </c>
      <c r="L33" s="533">
        <f t="shared" ref="L33" si="50">L34+L35+L36</f>
        <v>0</v>
      </c>
      <c r="M33" s="459">
        <f t="shared" si="10"/>
        <v>0</v>
      </c>
      <c r="N33" s="140">
        <f t="shared" ref="N33" si="51">N34+N35+N36</f>
        <v>0</v>
      </c>
      <c r="O33" s="157">
        <f t="shared" si="12"/>
        <v>0</v>
      </c>
      <c r="P33" s="115">
        <f t="shared" ref="P33:X33" si="52">P34+P35+P36</f>
        <v>0</v>
      </c>
      <c r="Q33" s="117">
        <f t="shared" ref="Q33" si="53">Q34+Q35+Q36</f>
        <v>0</v>
      </c>
      <c r="R33" s="117">
        <f t="shared" si="52"/>
        <v>0</v>
      </c>
      <c r="S33" s="117">
        <f t="shared" si="52"/>
        <v>0</v>
      </c>
      <c r="T33" s="117"/>
      <c r="U33" s="117"/>
      <c r="V33" s="117">
        <f t="shared" si="52"/>
        <v>0</v>
      </c>
      <c r="W33" s="117">
        <f t="shared" ref="W33" si="54">W34+W35+W36</f>
        <v>0</v>
      </c>
      <c r="X33" s="117">
        <f t="shared" si="52"/>
        <v>0</v>
      </c>
      <c r="Y33" s="168"/>
      <c r="Z33" s="168"/>
    </row>
    <row r="34" spans="1:26" s="41" customFormat="1" ht="15" hidden="1" customHeight="1" x14ac:dyDescent="0.25">
      <c r="A34" s="125" t="s">
        <v>164</v>
      </c>
      <c r="B34" s="52" t="s">
        <v>628</v>
      </c>
      <c r="C34" s="718" t="s">
        <v>165</v>
      </c>
      <c r="D34" s="719"/>
      <c r="E34" s="719"/>
      <c r="F34" s="320">
        <f>SUM(X34:X34)</f>
        <v>0</v>
      </c>
      <c r="G34" s="510">
        <f>SUM(X34:X34)</f>
        <v>0</v>
      </c>
      <c r="H34" s="510">
        <f>SUM(X34:X34)</f>
        <v>0</v>
      </c>
      <c r="I34" s="510">
        <f>SUM(X34:X34)</f>
        <v>0</v>
      </c>
      <c r="J34" s="536">
        <f>SUM(X34:X34)</f>
        <v>0</v>
      </c>
      <c r="K34" s="536" t="e">
        <f>SUM(#REF!)</f>
        <v>#REF!</v>
      </c>
      <c r="L34" s="536">
        <f>SUM(Y34:Y34)</f>
        <v>0</v>
      </c>
      <c r="M34" s="462">
        <f t="shared" si="10"/>
        <v>0</v>
      </c>
      <c r="N34" s="148"/>
      <c r="O34" s="160">
        <f t="shared" si="12"/>
        <v>0</v>
      </c>
      <c r="P34" s="78"/>
      <c r="Q34" s="13"/>
      <c r="R34" s="13"/>
      <c r="S34" s="13"/>
      <c r="T34" s="13"/>
      <c r="U34" s="13"/>
      <c r="V34" s="13"/>
      <c r="W34" s="13"/>
      <c r="X34" s="13"/>
      <c r="Y34" s="168"/>
      <c r="Z34" s="168"/>
    </row>
    <row r="35" spans="1:26" s="41" customFormat="1" ht="15" hidden="1" customHeight="1" x14ac:dyDescent="0.25">
      <c r="A35" s="125" t="s">
        <v>166</v>
      </c>
      <c r="B35" s="52" t="s">
        <v>629</v>
      </c>
      <c r="C35" s="718" t="s">
        <v>167</v>
      </c>
      <c r="D35" s="719"/>
      <c r="E35" s="719"/>
      <c r="F35" s="320">
        <f>SUM(X35:X35)</f>
        <v>0</v>
      </c>
      <c r="G35" s="510">
        <f>SUM(X35:X35)</f>
        <v>0</v>
      </c>
      <c r="H35" s="510">
        <f>SUM(X35:X35)</f>
        <v>0</v>
      </c>
      <c r="I35" s="510">
        <f>SUM(X35:X35)</f>
        <v>0</v>
      </c>
      <c r="J35" s="536">
        <f>SUM(X35:X35)</f>
        <v>0</v>
      </c>
      <c r="K35" s="536" t="e">
        <f>SUM(#REF!)</f>
        <v>#REF!</v>
      </c>
      <c r="L35" s="536">
        <f>SUM(Y35:Y35)</f>
        <v>0</v>
      </c>
      <c r="M35" s="462">
        <f t="shared" si="10"/>
        <v>0</v>
      </c>
      <c r="N35" s="148"/>
      <c r="O35" s="160">
        <f t="shared" si="12"/>
        <v>0</v>
      </c>
      <c r="P35" s="78"/>
      <c r="Q35" s="13"/>
      <c r="R35" s="13"/>
      <c r="S35" s="13"/>
      <c r="T35" s="13"/>
      <c r="U35" s="13"/>
      <c r="V35" s="13"/>
      <c r="W35" s="13"/>
      <c r="X35" s="13"/>
      <c r="Y35" s="168"/>
      <c r="Z35" s="168"/>
    </row>
    <row r="36" spans="1:26" s="41" customFormat="1" ht="15" hidden="1" customHeight="1" x14ac:dyDescent="0.25">
      <c r="A36" s="125" t="s">
        <v>168</v>
      </c>
      <c r="B36" s="52" t="s">
        <v>630</v>
      </c>
      <c r="C36" s="718" t="s">
        <v>169</v>
      </c>
      <c r="D36" s="719"/>
      <c r="E36" s="719"/>
      <c r="F36" s="320">
        <f>SUM(X36:X36)</f>
        <v>0</v>
      </c>
      <c r="G36" s="510">
        <f>SUM(X36:X36)</f>
        <v>0</v>
      </c>
      <c r="H36" s="510">
        <f>SUM(X36:X36)</f>
        <v>0</v>
      </c>
      <c r="I36" s="510">
        <f>SUM(X36:X36)</f>
        <v>0</v>
      </c>
      <c r="J36" s="536">
        <f>SUM(X36:X36)</f>
        <v>0</v>
      </c>
      <c r="K36" s="536" t="e">
        <f>SUM(#REF!)</f>
        <v>#REF!</v>
      </c>
      <c r="L36" s="536">
        <f>SUM(Y36:Y36)</f>
        <v>0</v>
      </c>
      <c r="M36" s="462">
        <f t="shared" si="10"/>
        <v>0</v>
      </c>
      <c r="N36" s="148"/>
      <c r="O36" s="160">
        <f t="shared" si="12"/>
        <v>0</v>
      </c>
      <c r="P36" s="78"/>
      <c r="Q36" s="13"/>
      <c r="R36" s="13"/>
      <c r="S36" s="13"/>
      <c r="T36" s="13"/>
      <c r="U36" s="13"/>
      <c r="V36" s="13"/>
      <c r="W36" s="13"/>
      <c r="X36" s="13"/>
      <c r="Y36" s="168"/>
      <c r="Z36" s="168"/>
    </row>
    <row r="37" spans="1:26" ht="15" hidden="1" customHeight="1" x14ac:dyDescent="0.25">
      <c r="B37" s="90" t="s">
        <v>631</v>
      </c>
      <c r="C37" s="716" t="s">
        <v>170</v>
      </c>
      <c r="D37" s="717"/>
      <c r="E37" s="717"/>
      <c r="F37" s="319">
        <f t="shared" ref="F37:K37" si="55">F38+F39</f>
        <v>0</v>
      </c>
      <c r="G37" s="509">
        <f t="shared" si="55"/>
        <v>0</v>
      </c>
      <c r="H37" s="509">
        <f t="shared" si="55"/>
        <v>0</v>
      </c>
      <c r="I37" s="509">
        <f t="shared" si="55"/>
        <v>0</v>
      </c>
      <c r="J37" s="535">
        <f t="shared" ref="J37" si="56">J38+J39</f>
        <v>0</v>
      </c>
      <c r="K37" s="535" t="e">
        <f t="shared" si="55"/>
        <v>#REF!</v>
      </c>
      <c r="L37" s="535">
        <f t="shared" ref="L37" si="57">L38+L39</f>
        <v>0</v>
      </c>
      <c r="M37" s="461">
        <f t="shared" si="10"/>
        <v>0</v>
      </c>
      <c r="N37" s="142">
        <f t="shared" ref="N37" si="58">N38+N39</f>
        <v>0</v>
      </c>
      <c r="O37" s="158">
        <f t="shared" si="12"/>
        <v>0</v>
      </c>
      <c r="P37" s="91">
        <f t="shared" ref="P37:X37" si="59">P38+P39</f>
        <v>0</v>
      </c>
      <c r="Q37" s="93">
        <f t="shared" ref="Q37" si="60">Q38+Q39</f>
        <v>0</v>
      </c>
      <c r="R37" s="93">
        <f t="shared" si="59"/>
        <v>0</v>
      </c>
      <c r="S37" s="93">
        <f t="shared" si="59"/>
        <v>0</v>
      </c>
      <c r="T37" s="93"/>
      <c r="U37" s="93"/>
      <c r="V37" s="93">
        <f t="shared" si="59"/>
        <v>0</v>
      </c>
      <c r="W37" s="93">
        <f t="shared" ref="W37" si="61">W38+W39</f>
        <v>0</v>
      </c>
      <c r="X37" s="93">
        <f t="shared" si="59"/>
        <v>0</v>
      </c>
      <c r="Y37" s="168"/>
      <c r="Z37" s="168"/>
    </row>
    <row r="38" spans="1:26" s="41" customFormat="1" ht="15" hidden="1" customHeight="1" x14ac:dyDescent="0.25">
      <c r="A38" s="125" t="s">
        <v>171</v>
      </c>
      <c r="B38" s="52" t="s">
        <v>632</v>
      </c>
      <c r="C38" s="718" t="s">
        <v>172</v>
      </c>
      <c r="D38" s="719"/>
      <c r="E38" s="719"/>
      <c r="F38" s="320">
        <f>SUM(X38:X38)</f>
        <v>0</v>
      </c>
      <c r="G38" s="510">
        <f>SUM(X38:X38)</f>
        <v>0</v>
      </c>
      <c r="H38" s="510">
        <f>SUM(X38:X38)</f>
        <v>0</v>
      </c>
      <c r="I38" s="510">
        <f>SUM(X38:X38)</f>
        <v>0</v>
      </c>
      <c r="J38" s="536">
        <f>SUM(X38:X38)</f>
        <v>0</v>
      </c>
      <c r="K38" s="536" t="e">
        <f>SUM(#REF!)</f>
        <v>#REF!</v>
      </c>
      <c r="L38" s="536">
        <f>SUM(Y38:Y38)</f>
        <v>0</v>
      </c>
      <c r="M38" s="462">
        <f t="shared" si="10"/>
        <v>0</v>
      </c>
      <c r="N38" s="148"/>
      <c r="O38" s="160">
        <f t="shared" si="12"/>
        <v>0</v>
      </c>
      <c r="P38" s="78"/>
      <c r="Q38" s="13"/>
      <c r="R38" s="13"/>
      <c r="S38" s="13"/>
      <c r="T38" s="13"/>
      <c r="U38" s="13"/>
      <c r="V38" s="13"/>
      <c r="W38" s="13"/>
      <c r="X38" s="13"/>
      <c r="Y38" s="168"/>
      <c r="Z38" s="168"/>
    </row>
    <row r="39" spans="1:26" s="41" customFormat="1" ht="15" hidden="1" customHeight="1" x14ac:dyDescent="0.25">
      <c r="A39" s="125" t="s">
        <v>173</v>
      </c>
      <c r="B39" s="52" t="s">
        <v>633</v>
      </c>
      <c r="C39" s="718" t="s">
        <v>174</v>
      </c>
      <c r="D39" s="719"/>
      <c r="E39" s="719"/>
      <c r="F39" s="320">
        <f>SUM(X39:X39)</f>
        <v>0</v>
      </c>
      <c r="G39" s="510">
        <f>SUM(X39:X39)</f>
        <v>0</v>
      </c>
      <c r="H39" s="510">
        <f>SUM(X39:X39)</f>
        <v>0</v>
      </c>
      <c r="I39" s="510">
        <f>SUM(X39:X39)</f>
        <v>0</v>
      </c>
      <c r="J39" s="536">
        <f>SUM(X39:X39)</f>
        <v>0</v>
      </c>
      <c r="K39" s="536" t="e">
        <f>SUM(#REF!)</f>
        <v>#REF!</v>
      </c>
      <c r="L39" s="536">
        <f>SUM(Y39:Y39)</f>
        <v>0</v>
      </c>
      <c r="M39" s="462">
        <f t="shared" si="10"/>
        <v>0</v>
      </c>
      <c r="N39" s="148"/>
      <c r="O39" s="160">
        <f t="shared" si="12"/>
        <v>0</v>
      </c>
      <c r="P39" s="78"/>
      <c r="Q39" s="13"/>
      <c r="R39" s="13"/>
      <c r="S39" s="13"/>
      <c r="T39" s="13"/>
      <c r="U39" s="13"/>
      <c r="V39" s="13"/>
      <c r="W39" s="13"/>
      <c r="X39" s="13"/>
      <c r="Y39" s="168"/>
      <c r="Z39" s="168"/>
    </row>
    <row r="40" spans="1:26" ht="15" hidden="1" customHeight="1" x14ac:dyDescent="0.25">
      <c r="B40" s="90" t="s">
        <v>634</v>
      </c>
      <c r="C40" s="716" t="s">
        <v>175</v>
      </c>
      <c r="D40" s="717"/>
      <c r="E40" s="717"/>
      <c r="F40" s="319">
        <f t="shared" ref="F40:K40" si="62">F41+F42+F43+F44+F45+F48+F49</f>
        <v>0</v>
      </c>
      <c r="G40" s="509">
        <f t="shared" si="62"/>
        <v>0</v>
      </c>
      <c r="H40" s="509">
        <f t="shared" si="62"/>
        <v>0</v>
      </c>
      <c r="I40" s="509">
        <f t="shared" si="62"/>
        <v>0</v>
      </c>
      <c r="J40" s="535">
        <f t="shared" ref="J40" si="63">J41+J42+J43+J44+J45+J48+J49</f>
        <v>0</v>
      </c>
      <c r="K40" s="535" t="e">
        <f t="shared" si="62"/>
        <v>#REF!</v>
      </c>
      <c r="L40" s="535">
        <f t="shared" ref="L40" si="64">L41+L42+L43+L44+L45+L48+L49</f>
        <v>0</v>
      </c>
      <c r="M40" s="461">
        <f t="shared" si="10"/>
        <v>0</v>
      </c>
      <c r="N40" s="142">
        <f t="shared" ref="N40" si="65">N41+N42+N43+N44+N45+N48+N49</f>
        <v>0</v>
      </c>
      <c r="O40" s="158">
        <f t="shared" si="12"/>
        <v>0</v>
      </c>
      <c r="P40" s="91">
        <f t="shared" ref="P40:X40" si="66">P41+P42+P43+P44+P45+P48+P49</f>
        <v>0</v>
      </c>
      <c r="Q40" s="93">
        <f t="shared" ref="Q40" si="67">Q41+Q42+Q43+Q44+Q45+Q48+Q49</f>
        <v>0</v>
      </c>
      <c r="R40" s="93">
        <f t="shared" si="66"/>
        <v>0</v>
      </c>
      <c r="S40" s="93">
        <f t="shared" si="66"/>
        <v>0</v>
      </c>
      <c r="T40" s="93"/>
      <c r="U40" s="93"/>
      <c r="V40" s="93">
        <f t="shared" si="66"/>
        <v>0</v>
      </c>
      <c r="W40" s="93">
        <f t="shared" ref="W40" si="68">W41+W42+W43+W44+W45+W48+W49</f>
        <v>0</v>
      </c>
      <c r="X40" s="93">
        <f t="shared" si="66"/>
        <v>0</v>
      </c>
      <c r="Y40" s="168"/>
      <c r="Z40" s="168"/>
    </row>
    <row r="41" spans="1:26" s="41" customFormat="1" ht="15" hidden="1" customHeight="1" x14ac:dyDescent="0.25">
      <c r="A41" s="125" t="s">
        <v>176</v>
      </c>
      <c r="B41" s="52" t="s">
        <v>635</v>
      </c>
      <c r="C41" s="718" t="s">
        <v>177</v>
      </c>
      <c r="D41" s="719"/>
      <c r="E41" s="719"/>
      <c r="F41" s="320">
        <f>SUM(X41:X41)</f>
        <v>0</v>
      </c>
      <c r="G41" s="510">
        <f>SUM(X41:X41)</f>
        <v>0</v>
      </c>
      <c r="H41" s="510">
        <f>SUM(X41:X41)</f>
        <v>0</v>
      </c>
      <c r="I41" s="510">
        <f>SUM(X41:X41)</f>
        <v>0</v>
      </c>
      <c r="J41" s="536">
        <f>SUM(X41:X41)</f>
        <v>0</v>
      </c>
      <c r="K41" s="536" t="e">
        <f>SUM(#REF!)</f>
        <v>#REF!</v>
      </c>
      <c r="L41" s="536">
        <f>SUM(Y41:Y41)</f>
        <v>0</v>
      </c>
      <c r="M41" s="462">
        <f t="shared" si="10"/>
        <v>0</v>
      </c>
      <c r="N41" s="148"/>
      <c r="O41" s="160">
        <f t="shared" si="12"/>
        <v>0</v>
      </c>
      <c r="P41" s="78"/>
      <c r="Q41" s="13"/>
      <c r="R41" s="13"/>
      <c r="S41" s="13"/>
      <c r="T41" s="13"/>
      <c r="U41" s="13"/>
      <c r="V41" s="13"/>
      <c r="W41" s="13"/>
      <c r="X41" s="13"/>
      <c r="Y41" s="168"/>
      <c r="Z41" s="168"/>
    </row>
    <row r="42" spans="1:26" s="41" customFormat="1" ht="15" hidden="1" customHeight="1" x14ac:dyDescent="0.25">
      <c r="A42" s="125" t="s">
        <v>178</v>
      </c>
      <c r="B42" s="52" t="s">
        <v>636</v>
      </c>
      <c r="C42" s="718" t="s">
        <v>179</v>
      </c>
      <c r="D42" s="719"/>
      <c r="E42" s="719"/>
      <c r="F42" s="320">
        <f>SUM(X42:X42)</f>
        <v>0</v>
      </c>
      <c r="G42" s="510">
        <f>SUM(X42:X42)</f>
        <v>0</v>
      </c>
      <c r="H42" s="510">
        <f>SUM(X42:X42)</f>
        <v>0</v>
      </c>
      <c r="I42" s="510">
        <f>SUM(X42:X42)</f>
        <v>0</v>
      </c>
      <c r="J42" s="536">
        <f>SUM(X42:X42)</f>
        <v>0</v>
      </c>
      <c r="K42" s="536" t="e">
        <f>SUM(#REF!)</f>
        <v>#REF!</v>
      </c>
      <c r="L42" s="536">
        <f>SUM(Y42:Y42)</f>
        <v>0</v>
      </c>
      <c r="M42" s="462">
        <f t="shared" si="10"/>
        <v>0</v>
      </c>
      <c r="N42" s="148"/>
      <c r="O42" s="160">
        <f t="shared" si="12"/>
        <v>0</v>
      </c>
      <c r="P42" s="78"/>
      <c r="Q42" s="13"/>
      <c r="R42" s="13"/>
      <c r="S42" s="13"/>
      <c r="T42" s="13"/>
      <c r="U42" s="13"/>
      <c r="V42" s="13"/>
      <c r="W42" s="13"/>
      <c r="X42" s="13"/>
      <c r="Y42" s="168"/>
      <c r="Z42" s="168"/>
    </row>
    <row r="43" spans="1:26" s="41" customFormat="1" ht="15" hidden="1" customHeight="1" x14ac:dyDescent="0.25">
      <c r="A43" s="125" t="s">
        <v>180</v>
      </c>
      <c r="B43" s="52" t="s">
        <v>637</v>
      </c>
      <c r="C43" s="718" t="s">
        <v>181</v>
      </c>
      <c r="D43" s="719"/>
      <c r="E43" s="719"/>
      <c r="F43" s="320">
        <f>SUM(X43:X43)</f>
        <v>0</v>
      </c>
      <c r="G43" s="510">
        <f>SUM(X43:X43)</f>
        <v>0</v>
      </c>
      <c r="H43" s="510">
        <f>SUM(X43:X43)</f>
        <v>0</v>
      </c>
      <c r="I43" s="510">
        <f>SUM(X43:X43)</f>
        <v>0</v>
      </c>
      <c r="J43" s="536">
        <f>SUM(X43:X43)</f>
        <v>0</v>
      </c>
      <c r="K43" s="536" t="e">
        <f>SUM(#REF!)</f>
        <v>#REF!</v>
      </c>
      <c r="L43" s="536">
        <f>SUM(Y43:Y43)</f>
        <v>0</v>
      </c>
      <c r="M43" s="462">
        <f t="shared" si="10"/>
        <v>0</v>
      </c>
      <c r="N43" s="148"/>
      <c r="O43" s="160">
        <f t="shared" si="12"/>
        <v>0</v>
      </c>
      <c r="P43" s="78"/>
      <c r="Q43" s="13"/>
      <c r="R43" s="13"/>
      <c r="S43" s="13"/>
      <c r="T43" s="13"/>
      <c r="U43" s="13"/>
      <c r="V43" s="13"/>
      <c r="W43" s="13"/>
      <c r="X43" s="13"/>
      <c r="Y43" s="168"/>
      <c r="Z43" s="168"/>
    </row>
    <row r="44" spans="1:26" s="41" customFormat="1" ht="15" hidden="1" customHeight="1" x14ac:dyDescent="0.25">
      <c r="A44" s="125" t="s">
        <v>182</v>
      </c>
      <c r="B44" s="52" t="s">
        <v>638</v>
      </c>
      <c r="C44" s="718" t="s">
        <v>183</v>
      </c>
      <c r="D44" s="719"/>
      <c r="E44" s="719"/>
      <c r="F44" s="320">
        <f>SUM(X44:X44)</f>
        <v>0</v>
      </c>
      <c r="G44" s="510">
        <f>SUM(X44:X44)</f>
        <v>0</v>
      </c>
      <c r="H44" s="510">
        <f>SUM(X44:X44)</f>
        <v>0</v>
      </c>
      <c r="I44" s="510">
        <f>SUM(X44:X44)</f>
        <v>0</v>
      </c>
      <c r="J44" s="536">
        <f>SUM(X44:X44)</f>
        <v>0</v>
      </c>
      <c r="K44" s="536" t="e">
        <f>SUM(#REF!)</f>
        <v>#REF!</v>
      </c>
      <c r="L44" s="536">
        <f>SUM(Y44:Y44)</f>
        <v>0</v>
      </c>
      <c r="M44" s="462">
        <f t="shared" si="10"/>
        <v>0</v>
      </c>
      <c r="N44" s="148"/>
      <c r="O44" s="160">
        <f t="shared" si="12"/>
        <v>0</v>
      </c>
      <c r="P44" s="78"/>
      <c r="Q44" s="13"/>
      <c r="R44" s="13"/>
      <c r="S44" s="13"/>
      <c r="T44" s="13"/>
      <c r="U44" s="13"/>
      <c r="V44" s="13"/>
      <c r="W44" s="13"/>
      <c r="X44" s="13"/>
      <c r="Y44" s="168"/>
      <c r="Z44" s="168"/>
    </row>
    <row r="45" spans="1:26" s="18" customFormat="1" ht="15" hidden="1" customHeight="1" x14ac:dyDescent="0.25">
      <c r="A45" s="125" t="s">
        <v>184</v>
      </c>
      <c r="B45" s="52" t="s">
        <v>639</v>
      </c>
      <c r="C45" s="718" t="s">
        <v>185</v>
      </c>
      <c r="D45" s="719"/>
      <c r="E45" s="719"/>
      <c r="F45" s="320">
        <f t="shared" ref="F45:K45" si="69">F46+F47</f>
        <v>0</v>
      </c>
      <c r="G45" s="510">
        <f t="shared" si="69"/>
        <v>0</v>
      </c>
      <c r="H45" s="510">
        <f t="shared" si="69"/>
        <v>0</v>
      </c>
      <c r="I45" s="510">
        <f t="shared" si="69"/>
        <v>0</v>
      </c>
      <c r="J45" s="536">
        <f t="shared" ref="J45" si="70">J46+J47</f>
        <v>0</v>
      </c>
      <c r="K45" s="536" t="e">
        <f t="shared" si="69"/>
        <v>#REF!</v>
      </c>
      <c r="L45" s="536">
        <f t="shared" ref="L45" si="71">L46+L47</f>
        <v>0</v>
      </c>
      <c r="M45" s="462">
        <f t="shared" si="10"/>
        <v>0</v>
      </c>
      <c r="N45" s="148">
        <f t="shared" ref="N45" si="72">N46+N47</f>
        <v>0</v>
      </c>
      <c r="O45" s="160">
        <f t="shared" si="12"/>
        <v>0</v>
      </c>
      <c r="P45" s="78">
        <f t="shared" ref="P45:X45" si="73">P46+P47</f>
        <v>0</v>
      </c>
      <c r="Q45" s="13">
        <f t="shared" ref="Q45" si="74">Q46+Q47</f>
        <v>0</v>
      </c>
      <c r="R45" s="13">
        <f t="shared" si="73"/>
        <v>0</v>
      </c>
      <c r="S45" s="13">
        <f t="shared" si="73"/>
        <v>0</v>
      </c>
      <c r="T45" s="13"/>
      <c r="U45" s="13"/>
      <c r="V45" s="13">
        <f t="shared" si="73"/>
        <v>0</v>
      </c>
      <c r="W45" s="13">
        <f t="shared" ref="W45" si="75">W46+W47</f>
        <v>0</v>
      </c>
      <c r="X45" s="13">
        <f t="shared" si="73"/>
        <v>0</v>
      </c>
      <c r="Y45" s="168"/>
      <c r="Z45" s="168"/>
    </row>
    <row r="46" spans="1:26" ht="15" hidden="1" customHeight="1" x14ac:dyDescent="0.25">
      <c r="B46" s="54"/>
      <c r="C46" s="220"/>
      <c r="D46" s="705" t="s">
        <v>186</v>
      </c>
      <c r="E46" s="705"/>
      <c r="F46" s="326">
        <f>SUM(X46:X46)</f>
        <v>0</v>
      </c>
      <c r="G46" s="516">
        <f>SUM(X46:X46)</f>
        <v>0</v>
      </c>
      <c r="H46" s="516">
        <f>SUM(X46:X46)</f>
        <v>0</v>
      </c>
      <c r="I46" s="516">
        <f>SUM(X46:X46)</f>
        <v>0</v>
      </c>
      <c r="J46" s="542">
        <f>SUM(X46:X46)</f>
        <v>0</v>
      </c>
      <c r="K46" s="542" t="e">
        <f>SUM(#REF!)</f>
        <v>#REF!</v>
      </c>
      <c r="L46" s="542">
        <f>SUM(Y46:Y46)</f>
        <v>0</v>
      </c>
      <c r="M46" s="468">
        <f t="shared" si="10"/>
        <v>0</v>
      </c>
      <c r="N46" s="141"/>
      <c r="O46" s="159">
        <f t="shared" si="12"/>
        <v>0</v>
      </c>
      <c r="P46" s="77"/>
      <c r="Q46" s="1"/>
      <c r="R46" s="1"/>
      <c r="S46" s="1"/>
      <c r="T46" s="1"/>
      <c r="U46" s="1"/>
      <c r="V46" s="1"/>
      <c r="W46" s="1"/>
      <c r="X46" s="1"/>
      <c r="Y46" s="168"/>
      <c r="Z46" s="168"/>
    </row>
    <row r="47" spans="1:26" ht="15" hidden="1" customHeight="1" x14ac:dyDescent="0.25">
      <c r="B47" s="54"/>
      <c r="C47" s="220"/>
      <c r="D47" s="705" t="s">
        <v>187</v>
      </c>
      <c r="E47" s="705"/>
      <c r="F47" s="326">
        <f>SUM(X47:X47)</f>
        <v>0</v>
      </c>
      <c r="G47" s="516">
        <f>SUM(X47:X47)</f>
        <v>0</v>
      </c>
      <c r="H47" s="516">
        <f>SUM(X47:X47)</f>
        <v>0</v>
      </c>
      <c r="I47" s="516">
        <f>SUM(X47:X47)</f>
        <v>0</v>
      </c>
      <c r="J47" s="542">
        <f>SUM(X47:X47)</f>
        <v>0</v>
      </c>
      <c r="K47" s="542" t="e">
        <f>SUM(#REF!)</f>
        <v>#REF!</v>
      </c>
      <c r="L47" s="542">
        <f>SUM(Y47:Y47)</f>
        <v>0</v>
      </c>
      <c r="M47" s="468">
        <f t="shared" si="10"/>
        <v>0</v>
      </c>
      <c r="N47" s="141"/>
      <c r="O47" s="159">
        <f t="shared" si="12"/>
        <v>0</v>
      </c>
      <c r="P47" s="77"/>
      <c r="Q47" s="1"/>
      <c r="R47" s="1"/>
      <c r="S47" s="1"/>
      <c r="T47" s="1"/>
      <c r="U47" s="1"/>
      <c r="V47" s="1"/>
      <c r="W47" s="1"/>
      <c r="X47" s="1"/>
      <c r="Y47" s="168"/>
      <c r="Z47" s="168"/>
    </row>
    <row r="48" spans="1:26" s="41" customFormat="1" ht="15" hidden="1" customHeight="1" x14ac:dyDescent="0.25">
      <c r="A48" s="125" t="s">
        <v>188</v>
      </c>
      <c r="B48" s="52" t="s">
        <v>640</v>
      </c>
      <c r="C48" s="702" t="s">
        <v>189</v>
      </c>
      <c r="D48" s="703"/>
      <c r="E48" s="703"/>
      <c r="F48" s="320">
        <f>SUM(X48:X48)</f>
        <v>0</v>
      </c>
      <c r="G48" s="510">
        <f>SUM(X48:X48)</f>
        <v>0</v>
      </c>
      <c r="H48" s="510">
        <f>SUM(X48:X48)</f>
        <v>0</v>
      </c>
      <c r="I48" s="510">
        <f>SUM(X48:X48)</f>
        <v>0</v>
      </c>
      <c r="J48" s="536">
        <f>SUM(X48:X48)</f>
        <v>0</v>
      </c>
      <c r="K48" s="536" t="e">
        <f>SUM(#REF!)</f>
        <v>#REF!</v>
      </c>
      <c r="L48" s="536">
        <f>SUM(Y48:Y48)</f>
        <v>0</v>
      </c>
      <c r="M48" s="462">
        <f t="shared" si="10"/>
        <v>0</v>
      </c>
      <c r="N48" s="148"/>
      <c r="O48" s="160">
        <f t="shared" si="12"/>
        <v>0</v>
      </c>
      <c r="P48" s="78"/>
      <c r="Q48" s="13"/>
      <c r="R48" s="13"/>
      <c r="S48" s="13"/>
      <c r="T48" s="13"/>
      <c r="U48" s="13"/>
      <c r="V48" s="13"/>
      <c r="W48" s="13"/>
      <c r="X48" s="13"/>
      <c r="Y48" s="168"/>
      <c r="Z48" s="168"/>
    </row>
    <row r="49" spans="1:26" s="41" customFormat="1" ht="15" hidden="1" customHeight="1" x14ac:dyDescent="0.25">
      <c r="A49" s="125" t="s">
        <v>190</v>
      </c>
      <c r="B49" s="52" t="s">
        <v>641</v>
      </c>
      <c r="C49" s="702" t="s">
        <v>191</v>
      </c>
      <c r="D49" s="703"/>
      <c r="E49" s="703"/>
      <c r="F49" s="320">
        <f>SUM(X49:X49)</f>
        <v>0</v>
      </c>
      <c r="G49" s="510">
        <f>SUM(X49:X49)</f>
        <v>0</v>
      </c>
      <c r="H49" s="510">
        <f>SUM(X49:X49)</f>
        <v>0</v>
      </c>
      <c r="I49" s="510">
        <f>SUM(X49:X49)</f>
        <v>0</v>
      </c>
      <c r="J49" s="536">
        <f>SUM(X49:X49)</f>
        <v>0</v>
      </c>
      <c r="K49" s="536" t="e">
        <f>SUM(#REF!)</f>
        <v>#REF!</v>
      </c>
      <c r="L49" s="536">
        <f>SUM(Y49:Y49)</f>
        <v>0</v>
      </c>
      <c r="M49" s="462">
        <f t="shared" si="10"/>
        <v>0</v>
      </c>
      <c r="N49" s="148"/>
      <c r="O49" s="160">
        <f t="shared" si="12"/>
        <v>0</v>
      </c>
      <c r="P49" s="78"/>
      <c r="Q49" s="13"/>
      <c r="R49" s="13"/>
      <c r="S49" s="13"/>
      <c r="T49" s="13"/>
      <c r="U49" s="13"/>
      <c r="V49" s="13"/>
      <c r="W49" s="13"/>
      <c r="X49" s="13"/>
      <c r="Y49" s="168"/>
      <c r="Z49" s="168"/>
    </row>
    <row r="50" spans="1:26" ht="15" hidden="1" customHeight="1" x14ac:dyDescent="0.25">
      <c r="B50" s="90" t="s">
        <v>642</v>
      </c>
      <c r="C50" s="712" t="s">
        <v>192</v>
      </c>
      <c r="D50" s="713"/>
      <c r="E50" s="713"/>
      <c r="F50" s="319">
        <f t="shared" ref="F50:K50" si="76">F51+F52</f>
        <v>0</v>
      </c>
      <c r="G50" s="509">
        <f t="shared" si="76"/>
        <v>0</v>
      </c>
      <c r="H50" s="509">
        <f t="shared" si="76"/>
        <v>0</v>
      </c>
      <c r="I50" s="509">
        <f t="shared" si="76"/>
        <v>0</v>
      </c>
      <c r="J50" s="535">
        <f t="shared" ref="J50" si="77">J51+J52</f>
        <v>0</v>
      </c>
      <c r="K50" s="535" t="e">
        <f t="shared" si="76"/>
        <v>#REF!</v>
      </c>
      <c r="L50" s="535">
        <f t="shared" ref="L50" si="78">L51+L52</f>
        <v>0</v>
      </c>
      <c r="M50" s="461">
        <f t="shared" si="10"/>
        <v>0</v>
      </c>
      <c r="N50" s="142">
        <f t="shared" ref="N50" si="79">N51+N52</f>
        <v>0</v>
      </c>
      <c r="O50" s="158">
        <f t="shared" si="12"/>
        <v>0</v>
      </c>
      <c r="P50" s="91">
        <f t="shared" ref="P50:X50" si="80">P51+P52</f>
        <v>0</v>
      </c>
      <c r="Q50" s="93">
        <f t="shared" ref="Q50" si="81">Q51+Q52</f>
        <v>0</v>
      </c>
      <c r="R50" s="93">
        <f t="shared" si="80"/>
        <v>0</v>
      </c>
      <c r="S50" s="93">
        <f t="shared" si="80"/>
        <v>0</v>
      </c>
      <c r="T50" s="93"/>
      <c r="U50" s="93"/>
      <c r="V50" s="93">
        <f t="shared" si="80"/>
        <v>0</v>
      </c>
      <c r="W50" s="93">
        <f t="shared" ref="W50" si="82">W51+W52</f>
        <v>0</v>
      </c>
      <c r="X50" s="93">
        <f t="shared" si="80"/>
        <v>0</v>
      </c>
      <c r="Y50" s="168"/>
      <c r="Z50" s="168"/>
    </row>
    <row r="51" spans="1:26" s="41" customFormat="1" ht="15" hidden="1" customHeight="1" x14ac:dyDescent="0.25">
      <c r="A51" s="125" t="s">
        <v>193</v>
      </c>
      <c r="B51" s="52" t="s">
        <v>643</v>
      </c>
      <c r="C51" s="702" t="s">
        <v>194</v>
      </c>
      <c r="D51" s="703"/>
      <c r="E51" s="703"/>
      <c r="F51" s="320">
        <f>SUM(X51:X51)</f>
        <v>0</v>
      </c>
      <c r="G51" s="510">
        <f>SUM(X51:X51)</f>
        <v>0</v>
      </c>
      <c r="H51" s="510">
        <f>SUM(X51:X51)</f>
        <v>0</v>
      </c>
      <c r="I51" s="510">
        <f>SUM(X51:X51)</f>
        <v>0</v>
      </c>
      <c r="J51" s="536">
        <f>SUM(X51:X51)</f>
        <v>0</v>
      </c>
      <c r="K51" s="536" t="e">
        <f>SUM(#REF!)</f>
        <v>#REF!</v>
      </c>
      <c r="L51" s="536">
        <f>SUM(Y51:Y51)</f>
        <v>0</v>
      </c>
      <c r="M51" s="462">
        <f t="shared" si="10"/>
        <v>0</v>
      </c>
      <c r="N51" s="148"/>
      <c r="O51" s="160">
        <f t="shared" si="12"/>
        <v>0</v>
      </c>
      <c r="P51" s="78"/>
      <c r="Q51" s="13"/>
      <c r="R51" s="13"/>
      <c r="S51" s="13"/>
      <c r="T51" s="13"/>
      <c r="U51" s="13"/>
      <c r="V51" s="13"/>
      <c r="W51" s="13"/>
      <c r="X51" s="13"/>
      <c r="Y51" s="168"/>
      <c r="Z51" s="168"/>
    </row>
    <row r="52" spans="1:26" s="41" customFormat="1" ht="15" hidden="1" customHeight="1" x14ac:dyDescent="0.25">
      <c r="A52" s="125" t="s">
        <v>195</v>
      </c>
      <c r="B52" s="52" t="s">
        <v>644</v>
      </c>
      <c r="C52" s="702" t="s">
        <v>196</v>
      </c>
      <c r="D52" s="703"/>
      <c r="E52" s="703"/>
      <c r="F52" s="320">
        <f>SUM(X52:X52)</f>
        <v>0</v>
      </c>
      <c r="G52" s="510">
        <f>SUM(X52:X52)</f>
        <v>0</v>
      </c>
      <c r="H52" s="510">
        <f>SUM(X52:X52)</f>
        <v>0</v>
      </c>
      <c r="I52" s="510">
        <f>SUM(X52:X52)</f>
        <v>0</v>
      </c>
      <c r="J52" s="536">
        <f>SUM(X52:X52)</f>
        <v>0</v>
      </c>
      <c r="K52" s="536" t="e">
        <f>SUM(#REF!)</f>
        <v>#REF!</v>
      </c>
      <c r="L52" s="536">
        <f>SUM(Y52:Y52)</f>
        <v>0</v>
      </c>
      <c r="M52" s="462">
        <f t="shared" si="10"/>
        <v>0</v>
      </c>
      <c r="N52" s="148"/>
      <c r="O52" s="160">
        <f t="shared" si="12"/>
        <v>0</v>
      </c>
      <c r="P52" s="78"/>
      <c r="Q52" s="13"/>
      <c r="R52" s="13"/>
      <c r="S52" s="13"/>
      <c r="T52" s="13"/>
      <c r="U52" s="13"/>
      <c r="V52" s="13"/>
      <c r="W52" s="13"/>
      <c r="X52" s="13"/>
      <c r="Y52" s="168"/>
      <c r="Z52" s="168"/>
    </row>
    <row r="53" spans="1:26" ht="15" hidden="1" customHeight="1" x14ac:dyDescent="0.25">
      <c r="B53" s="90" t="s">
        <v>645</v>
      </c>
      <c r="C53" s="712" t="s">
        <v>197</v>
      </c>
      <c r="D53" s="713"/>
      <c r="E53" s="713"/>
      <c r="F53" s="319">
        <f t="shared" ref="F53:K53" si="83">F54+F55+F56+F57+F58</f>
        <v>0</v>
      </c>
      <c r="G53" s="509">
        <f t="shared" si="83"/>
        <v>0</v>
      </c>
      <c r="H53" s="509">
        <f t="shared" si="83"/>
        <v>0</v>
      </c>
      <c r="I53" s="509">
        <f t="shared" si="83"/>
        <v>0</v>
      </c>
      <c r="J53" s="535">
        <f t="shared" ref="J53" si="84">J54+J55+J56+J57+J58</f>
        <v>0</v>
      </c>
      <c r="K53" s="535" t="e">
        <f t="shared" si="83"/>
        <v>#REF!</v>
      </c>
      <c r="L53" s="535">
        <f t="shared" ref="L53" si="85">L54+L55+L56+L57+L58</f>
        <v>0</v>
      </c>
      <c r="M53" s="461">
        <f t="shared" ca="1" si="10"/>
        <v>778762</v>
      </c>
      <c r="N53" s="142">
        <f t="shared" ref="N53" si="86">N54+N55+N56+N57+N58</f>
        <v>0</v>
      </c>
      <c r="O53" s="158" t="e">
        <f t="shared" ca="1" si="12"/>
        <v>#REF!</v>
      </c>
      <c r="P53" s="91" t="e">
        <f t="shared" ref="P53:X53" ca="1" si="87">P54+P55+P56+P57+P58</f>
        <v>#REF!</v>
      </c>
      <c r="Q53" s="93" t="e">
        <f t="shared" ref="Q53" ca="1" si="88">Q54+Q55+Q56+Q57+Q58</f>
        <v>#REF!</v>
      </c>
      <c r="R53" s="93">
        <f t="shared" si="87"/>
        <v>0</v>
      </c>
      <c r="S53" s="93">
        <f t="shared" si="87"/>
        <v>0</v>
      </c>
      <c r="T53" s="93"/>
      <c r="U53" s="93"/>
      <c r="V53" s="93">
        <f t="shared" si="87"/>
        <v>0</v>
      </c>
      <c r="W53" s="93">
        <f t="shared" ref="W53" si="89">W54+W55+W56+W57+W58</f>
        <v>0</v>
      </c>
      <c r="X53" s="93">
        <f t="shared" si="87"/>
        <v>0</v>
      </c>
      <c r="Y53" s="168"/>
      <c r="Z53" s="168"/>
    </row>
    <row r="54" spans="1:26" s="41" customFormat="1" ht="15" hidden="1" customHeight="1" x14ac:dyDescent="0.25">
      <c r="A54" s="125" t="s">
        <v>198</v>
      </c>
      <c r="B54" s="52" t="s">
        <v>646</v>
      </c>
      <c r="C54" s="702" t="s">
        <v>862</v>
      </c>
      <c r="D54" s="703"/>
      <c r="E54" s="703"/>
      <c r="F54" s="320">
        <f>SUM(X54:X54)</f>
        <v>0</v>
      </c>
      <c r="G54" s="510">
        <f>SUM(X54:X54)</f>
        <v>0</v>
      </c>
      <c r="H54" s="510">
        <f>SUM(X54:X54)</f>
        <v>0</v>
      </c>
      <c r="I54" s="510">
        <f>SUM(X54:X54)</f>
        <v>0</v>
      </c>
      <c r="J54" s="536">
        <f>SUM(X54:X54)</f>
        <v>0</v>
      </c>
      <c r="K54" s="536" t="e">
        <f>SUM(#REF!)</f>
        <v>#REF!</v>
      </c>
      <c r="L54" s="536">
        <f>SUM(Y54:Y54)</f>
        <v>0</v>
      </c>
      <c r="M54" s="462">
        <f t="shared" si="10"/>
        <v>0</v>
      </c>
      <c r="N54" s="148"/>
      <c r="O54" s="160">
        <f t="shared" si="12"/>
        <v>0</v>
      </c>
      <c r="P54" s="78"/>
      <c r="Q54" s="13"/>
      <c r="R54" s="13"/>
      <c r="S54" s="13"/>
      <c r="T54" s="13"/>
      <c r="U54" s="13"/>
      <c r="V54" s="13"/>
      <c r="W54" s="13"/>
      <c r="X54" s="13"/>
      <c r="Y54" s="168"/>
      <c r="Z54" s="168"/>
    </row>
    <row r="55" spans="1:26" s="41" customFormat="1" ht="15" hidden="1" customHeight="1" x14ac:dyDescent="0.25">
      <c r="A55" s="125" t="s">
        <v>199</v>
      </c>
      <c r="B55" s="52" t="s">
        <v>647</v>
      </c>
      <c r="C55" s="702" t="s">
        <v>200</v>
      </c>
      <c r="D55" s="703"/>
      <c r="E55" s="703"/>
      <c r="F55" s="320">
        <f>SUM(X55:X55)</f>
        <v>0</v>
      </c>
      <c r="G55" s="510">
        <f>SUM(X55:X55)</f>
        <v>0</v>
      </c>
      <c r="H55" s="510">
        <f>SUM(X55:X55)</f>
        <v>0</v>
      </c>
      <c r="I55" s="510">
        <f>SUM(X55:X55)</f>
        <v>0</v>
      </c>
      <c r="J55" s="536">
        <f>SUM(X55:X55)</f>
        <v>0</v>
      </c>
      <c r="K55" s="536" t="e">
        <f>SUM(#REF!)</f>
        <v>#REF!</v>
      </c>
      <c r="L55" s="536">
        <f>SUM(Y55:Y55)</f>
        <v>0</v>
      </c>
      <c r="M55" s="462">
        <f t="shared" si="10"/>
        <v>0</v>
      </c>
      <c r="N55" s="148"/>
      <c r="O55" s="160">
        <f t="shared" si="12"/>
        <v>0</v>
      </c>
      <c r="P55" s="78"/>
      <c r="Q55" s="13"/>
      <c r="R55" s="13"/>
      <c r="S55" s="13"/>
      <c r="T55" s="13"/>
      <c r="U55" s="13"/>
      <c r="V55" s="13"/>
      <c r="W55" s="13"/>
      <c r="X55" s="13"/>
      <c r="Y55" s="168"/>
      <c r="Z55" s="168"/>
    </row>
    <row r="56" spans="1:26" s="41" customFormat="1" ht="15.75" hidden="1" customHeight="1" thickBot="1" x14ac:dyDescent="0.3">
      <c r="A56" s="125" t="s">
        <v>201</v>
      </c>
      <c r="B56" s="52" t="s">
        <v>648</v>
      </c>
      <c r="C56" s="702" t="s">
        <v>202</v>
      </c>
      <c r="D56" s="703"/>
      <c r="E56" s="703"/>
      <c r="F56" s="320">
        <f>SUM(X56:X56)</f>
        <v>0</v>
      </c>
      <c r="G56" s="510">
        <f>SUM(X56:X56)</f>
        <v>0</v>
      </c>
      <c r="H56" s="510">
        <f>SUM(X56:X56)</f>
        <v>0</v>
      </c>
      <c r="I56" s="510">
        <f>SUM(X56:X56)</f>
        <v>0</v>
      </c>
      <c r="J56" s="536">
        <f>SUM(X56:X56)</f>
        <v>0</v>
      </c>
      <c r="K56" s="536" t="e">
        <f>SUM(#REF!)</f>
        <v>#REF!</v>
      </c>
      <c r="L56" s="536">
        <f>SUM(Y56:Y56)</f>
        <v>0</v>
      </c>
      <c r="M56" s="462">
        <f t="shared" ca="1" si="10"/>
        <v>778762</v>
      </c>
      <c r="N56" s="148"/>
      <c r="O56" s="160" t="e">
        <f t="shared" ca="1" si="12"/>
        <v>#REF!</v>
      </c>
      <c r="P56" s="78" t="e">
        <f ca="1">O56</f>
        <v>#REF!</v>
      </c>
      <c r="Q56" s="13" t="e">
        <f ca="1">P56</f>
        <v>#REF!</v>
      </c>
      <c r="R56" s="13"/>
      <c r="S56" s="13"/>
      <c r="T56" s="13"/>
      <c r="U56" s="13"/>
      <c r="V56" s="13"/>
      <c r="W56" s="13"/>
      <c r="X56" s="13"/>
      <c r="Y56" s="168"/>
      <c r="Z56" s="168"/>
    </row>
    <row r="57" spans="1:26" s="41" customFormat="1" ht="15" hidden="1" customHeight="1" x14ac:dyDescent="0.25">
      <c r="A57" s="125" t="s">
        <v>203</v>
      </c>
      <c r="B57" s="52" t="s">
        <v>649</v>
      </c>
      <c r="C57" s="702" t="s">
        <v>204</v>
      </c>
      <c r="D57" s="703"/>
      <c r="E57" s="703"/>
      <c r="F57" s="320">
        <f>SUM(X57:X57)</f>
        <v>0</v>
      </c>
      <c r="G57" s="510">
        <f>SUM(X57:X57)</f>
        <v>0</v>
      </c>
      <c r="H57" s="510">
        <f>SUM(X57:X57)</f>
        <v>0</v>
      </c>
      <c r="I57" s="510">
        <f>SUM(X57:X57)</f>
        <v>0</v>
      </c>
      <c r="J57" s="536">
        <f>SUM(X57:X57)</f>
        <v>0</v>
      </c>
      <c r="K57" s="536" t="e">
        <f>SUM(#REF!)</f>
        <v>#REF!</v>
      </c>
      <c r="L57" s="536">
        <f>SUM(Y57:Y57)</f>
        <v>0</v>
      </c>
      <c r="M57" s="462">
        <f t="shared" si="10"/>
        <v>0</v>
      </c>
      <c r="N57" s="148"/>
      <c r="O57" s="160">
        <f t="shared" si="12"/>
        <v>0</v>
      </c>
      <c r="P57" s="78"/>
      <c r="Q57" s="13"/>
      <c r="R57" s="13"/>
      <c r="S57" s="13"/>
      <c r="T57" s="13"/>
      <c r="U57" s="13"/>
      <c r="V57" s="13"/>
      <c r="W57" s="13"/>
      <c r="X57" s="13"/>
      <c r="Y57" s="168"/>
      <c r="Z57" s="168"/>
    </row>
    <row r="58" spans="1:26" s="41" customFormat="1" ht="15.75" hidden="1" customHeight="1" thickBot="1" x14ac:dyDescent="0.3">
      <c r="A58" s="125" t="s">
        <v>205</v>
      </c>
      <c r="B58" s="176" t="s">
        <v>650</v>
      </c>
      <c r="C58" s="782" t="s">
        <v>206</v>
      </c>
      <c r="D58" s="783"/>
      <c r="E58" s="783"/>
      <c r="F58" s="321">
        <f>SUM(X58:X58)</f>
        <v>0</v>
      </c>
      <c r="G58" s="511">
        <f>SUM(X58:X58)</f>
        <v>0</v>
      </c>
      <c r="H58" s="511">
        <f>SUM(X58:X58)</f>
        <v>0</v>
      </c>
      <c r="I58" s="511">
        <f>SUM(X58:X58)</f>
        <v>0</v>
      </c>
      <c r="J58" s="537">
        <f>SUM(X58:X58)</f>
        <v>0</v>
      </c>
      <c r="K58" s="537" t="e">
        <f>SUM(#REF!)</f>
        <v>#REF!</v>
      </c>
      <c r="L58" s="537">
        <f>SUM(Y58:Y58)</f>
        <v>0</v>
      </c>
      <c r="M58" s="463">
        <f t="shared" si="10"/>
        <v>0</v>
      </c>
      <c r="N58" s="177"/>
      <c r="O58" s="160">
        <f t="shared" si="12"/>
        <v>0</v>
      </c>
      <c r="P58" s="78"/>
      <c r="Q58" s="13"/>
      <c r="R58" s="13"/>
      <c r="S58" s="13"/>
      <c r="T58" s="13"/>
      <c r="U58" s="13"/>
      <c r="V58" s="13"/>
      <c r="W58" s="13"/>
      <c r="X58" s="13"/>
      <c r="Y58" s="168"/>
      <c r="Z58" s="168"/>
    </row>
    <row r="59" spans="1:26" ht="15.75" thickBot="1" x14ac:dyDescent="0.3">
      <c r="B59" s="82" t="s">
        <v>207</v>
      </c>
      <c r="C59" s="708" t="s">
        <v>208</v>
      </c>
      <c r="D59" s="709"/>
      <c r="E59" s="709"/>
      <c r="F59" s="322">
        <f t="shared" ref="F59:K59" si="90">F60+F61+F62+F63+F64+F65+F66+F70</f>
        <v>3671000</v>
      </c>
      <c r="G59" s="512">
        <f t="shared" si="90"/>
        <v>3671000</v>
      </c>
      <c r="H59" s="512">
        <f t="shared" si="90"/>
        <v>3861200</v>
      </c>
      <c r="I59" s="512">
        <f t="shared" si="90"/>
        <v>5412450</v>
      </c>
      <c r="J59" s="538">
        <f t="shared" ref="J59" si="91">J60+J61+J62+J63+J64+J65+J66+J70</f>
        <v>5675870</v>
      </c>
      <c r="K59" s="538" t="e">
        <f t="shared" si="90"/>
        <v>#REF!</v>
      </c>
      <c r="L59" s="538">
        <f t="shared" ref="L59" si="92">L60+L61+L62+L63+L64+L65+L66+L70</f>
        <v>5358370</v>
      </c>
      <c r="M59" s="464">
        <f t="shared" si="10"/>
        <v>3889983</v>
      </c>
      <c r="N59" s="144">
        <f t="shared" ref="N59" si="93">N60+N61+N62+N63+N64+N65+N66+N70</f>
        <v>0</v>
      </c>
      <c r="O59" s="156">
        <f t="shared" si="12"/>
        <v>3889983</v>
      </c>
      <c r="P59" s="83">
        <f t="shared" ref="P59:X59" si="94">P60+P61+P62+P63+P64+P65+P66+P70</f>
        <v>0</v>
      </c>
      <c r="Q59" s="85">
        <f t="shared" ref="Q59" si="95">Q60+Q61+Q62+Q63+Q64+Q65+Q66+Q70</f>
        <v>0</v>
      </c>
      <c r="R59" s="85">
        <f t="shared" si="94"/>
        <v>0</v>
      </c>
      <c r="S59" s="85">
        <f t="shared" si="94"/>
        <v>0</v>
      </c>
      <c r="T59" s="85"/>
      <c r="U59" s="85">
        <v>0</v>
      </c>
      <c r="V59" s="85">
        <f t="shared" si="94"/>
        <v>142500</v>
      </c>
      <c r="W59" s="85">
        <f t="shared" ref="W59" si="96">W60+W61+W62+W63+W64+W65+W66+W70</f>
        <v>0</v>
      </c>
      <c r="X59" s="85">
        <f t="shared" si="94"/>
        <v>3747483</v>
      </c>
      <c r="Y59" s="168"/>
      <c r="Z59" s="168"/>
    </row>
    <row r="60" spans="1:26" s="18" customFormat="1" ht="15" hidden="1" customHeight="1" x14ac:dyDescent="0.25">
      <c r="A60" s="125" t="s">
        <v>863</v>
      </c>
      <c r="B60" s="114" t="s">
        <v>864</v>
      </c>
      <c r="C60" s="710" t="s">
        <v>865</v>
      </c>
      <c r="D60" s="711"/>
      <c r="E60" s="711"/>
      <c r="F60" s="317">
        <f>SUM(X60:X60)</f>
        <v>0</v>
      </c>
      <c r="G60" s="507">
        <f>SUM(X60:X60)</f>
        <v>0</v>
      </c>
      <c r="H60" s="507">
        <f>SUM(X60:X60)</f>
        <v>0</v>
      </c>
      <c r="I60" s="507">
        <f>SUM(X60:X60)</f>
        <v>0</v>
      </c>
      <c r="J60" s="533">
        <f>SUM(X60:X60)</f>
        <v>0</v>
      </c>
      <c r="K60" s="533" t="e">
        <f>SUM(#REF!)</f>
        <v>#REF!</v>
      </c>
      <c r="L60" s="533">
        <f>SUM(Y60:Y60)</f>
        <v>0</v>
      </c>
      <c r="M60" s="459">
        <f t="shared" si="10"/>
        <v>0</v>
      </c>
      <c r="N60" s="140"/>
      <c r="O60" s="158">
        <f t="shared" si="12"/>
        <v>0</v>
      </c>
      <c r="P60" s="91"/>
      <c r="Q60" s="93"/>
      <c r="R60" s="93"/>
      <c r="S60" s="93"/>
      <c r="T60" s="93"/>
      <c r="U60" s="93"/>
      <c r="V60" s="93"/>
      <c r="W60" s="93"/>
      <c r="X60" s="93"/>
      <c r="Y60" s="168"/>
      <c r="Z60" s="168"/>
    </row>
    <row r="61" spans="1:26" s="18" customFormat="1" x14ac:dyDescent="0.25">
      <c r="A61" s="125" t="s">
        <v>209</v>
      </c>
      <c r="B61" s="114" t="s">
        <v>651</v>
      </c>
      <c r="C61" s="710" t="s">
        <v>210</v>
      </c>
      <c r="D61" s="711"/>
      <c r="E61" s="711"/>
      <c r="F61" s="317">
        <v>0</v>
      </c>
      <c r="G61" s="507">
        <v>0</v>
      </c>
      <c r="H61" s="507">
        <v>0</v>
      </c>
      <c r="I61" s="507">
        <v>84500</v>
      </c>
      <c r="J61" s="533">
        <v>158000</v>
      </c>
      <c r="K61" s="533">
        <v>158000</v>
      </c>
      <c r="L61" s="533">
        <v>158000</v>
      </c>
      <c r="M61" s="459">
        <f t="shared" si="10"/>
        <v>142500</v>
      </c>
      <c r="N61" s="140"/>
      <c r="O61" s="158">
        <f t="shared" si="12"/>
        <v>142500</v>
      </c>
      <c r="P61" s="91"/>
      <c r="Q61" s="93"/>
      <c r="R61" s="93"/>
      <c r="S61" s="93"/>
      <c r="T61" s="93"/>
      <c r="U61" s="93"/>
      <c r="V61" s="93">
        <v>142500</v>
      </c>
      <c r="W61" s="93"/>
      <c r="X61" s="93"/>
      <c r="Y61" s="168"/>
      <c r="Z61" s="168"/>
    </row>
    <row r="62" spans="1:26" s="18" customFormat="1" ht="15" hidden="1" customHeight="1" x14ac:dyDescent="0.25">
      <c r="A62" s="125" t="s">
        <v>211</v>
      </c>
      <c r="B62" s="90" t="s">
        <v>652</v>
      </c>
      <c r="C62" s="712" t="s">
        <v>352</v>
      </c>
      <c r="D62" s="713"/>
      <c r="E62" s="713"/>
      <c r="F62" s="319">
        <f>SUM(X62:X62)</f>
        <v>0</v>
      </c>
      <c r="G62" s="509">
        <f>SUM(X62:X62)</f>
        <v>0</v>
      </c>
      <c r="H62" s="509">
        <f>SUM(X62:X62)</f>
        <v>0</v>
      </c>
      <c r="I62" s="509">
        <f>SUM(X62:X62)</f>
        <v>0</v>
      </c>
      <c r="J62" s="535">
        <f>SUM(X62:X62)</f>
        <v>0</v>
      </c>
      <c r="K62" s="535" t="e">
        <f>SUM(#REF!)</f>
        <v>#REF!</v>
      </c>
      <c r="L62" s="535">
        <f>SUM(Y62:Y62)</f>
        <v>0</v>
      </c>
      <c r="M62" s="461">
        <f t="shared" si="10"/>
        <v>0</v>
      </c>
      <c r="N62" s="142"/>
      <c r="O62" s="158">
        <f t="shared" si="12"/>
        <v>0</v>
      </c>
      <c r="P62" s="91"/>
      <c r="Q62" s="93"/>
      <c r="R62" s="93"/>
      <c r="S62" s="93"/>
      <c r="T62" s="93"/>
      <c r="U62" s="93"/>
      <c r="V62" s="93"/>
      <c r="W62" s="93"/>
      <c r="X62" s="93"/>
      <c r="Y62" s="168"/>
      <c r="Z62" s="168"/>
    </row>
    <row r="63" spans="1:26" s="18" customFormat="1" ht="15" hidden="1" customHeight="1" x14ac:dyDescent="0.25">
      <c r="A63" s="125" t="s">
        <v>212</v>
      </c>
      <c r="B63" s="114" t="s">
        <v>653</v>
      </c>
      <c r="C63" s="712" t="s">
        <v>866</v>
      </c>
      <c r="D63" s="713"/>
      <c r="E63" s="713"/>
      <c r="F63" s="319">
        <f>SUM(X63:X63)</f>
        <v>0</v>
      </c>
      <c r="G63" s="509">
        <f>SUM(X63:X63)</f>
        <v>0</v>
      </c>
      <c r="H63" s="509">
        <f>SUM(X63:X63)</f>
        <v>0</v>
      </c>
      <c r="I63" s="509">
        <f>SUM(X63:X63)</f>
        <v>0</v>
      </c>
      <c r="J63" s="535">
        <f>SUM(X63:X63)</f>
        <v>0</v>
      </c>
      <c r="K63" s="535" t="e">
        <f>SUM(#REF!)</f>
        <v>#REF!</v>
      </c>
      <c r="L63" s="535">
        <f>SUM(Y63:Y63)</f>
        <v>0</v>
      </c>
      <c r="M63" s="461">
        <f t="shared" si="10"/>
        <v>0</v>
      </c>
      <c r="N63" s="142"/>
      <c r="O63" s="158">
        <f t="shared" si="12"/>
        <v>0</v>
      </c>
      <c r="P63" s="91"/>
      <c r="Q63" s="93"/>
      <c r="R63" s="93"/>
      <c r="S63" s="93"/>
      <c r="T63" s="93"/>
      <c r="U63" s="93"/>
      <c r="V63" s="93"/>
      <c r="W63" s="93"/>
      <c r="X63" s="93"/>
      <c r="Y63" s="168"/>
      <c r="Z63" s="168"/>
    </row>
    <row r="64" spans="1:26" s="18" customFormat="1" ht="15" hidden="1" customHeight="1" x14ac:dyDescent="0.25">
      <c r="A64" s="125" t="s">
        <v>213</v>
      </c>
      <c r="B64" s="90" t="s">
        <v>654</v>
      </c>
      <c r="C64" s="712" t="s">
        <v>867</v>
      </c>
      <c r="D64" s="713"/>
      <c r="E64" s="713"/>
      <c r="F64" s="319">
        <f>SUM(X64:X64)</f>
        <v>0</v>
      </c>
      <c r="G64" s="509">
        <f>SUM(X64:X64)</f>
        <v>0</v>
      </c>
      <c r="H64" s="509">
        <f>SUM(X64:X64)</f>
        <v>0</v>
      </c>
      <c r="I64" s="509">
        <f>SUM(X64:X64)</f>
        <v>0</v>
      </c>
      <c r="J64" s="535">
        <f>SUM(X64:X64)</f>
        <v>0</v>
      </c>
      <c r="K64" s="535" t="e">
        <f>SUM(#REF!)</f>
        <v>#REF!</v>
      </c>
      <c r="L64" s="535">
        <f>SUM(Y64:Y64)</f>
        <v>0</v>
      </c>
      <c r="M64" s="461">
        <f t="shared" si="10"/>
        <v>0</v>
      </c>
      <c r="N64" s="142"/>
      <c r="O64" s="158">
        <f t="shared" si="12"/>
        <v>0</v>
      </c>
      <c r="P64" s="91"/>
      <c r="Q64" s="93"/>
      <c r="R64" s="93"/>
      <c r="S64" s="93"/>
      <c r="T64" s="93"/>
      <c r="U64" s="93"/>
      <c r="V64" s="93"/>
      <c r="W64" s="93"/>
      <c r="X64" s="93"/>
      <c r="Y64" s="168"/>
      <c r="Z64" s="168"/>
    </row>
    <row r="65" spans="1:31" s="18" customFormat="1" x14ac:dyDescent="0.25">
      <c r="A65" s="125" t="s">
        <v>214</v>
      </c>
      <c r="B65" s="114" t="s">
        <v>655</v>
      </c>
      <c r="C65" s="712" t="s">
        <v>215</v>
      </c>
      <c r="D65" s="713"/>
      <c r="E65" s="713"/>
      <c r="F65" s="319">
        <v>1200000</v>
      </c>
      <c r="G65" s="509">
        <v>0</v>
      </c>
      <c r="H65" s="509">
        <v>0</v>
      </c>
      <c r="I65" s="509">
        <v>0</v>
      </c>
      <c r="J65" s="535">
        <v>0</v>
      </c>
      <c r="K65" s="535">
        <v>0</v>
      </c>
      <c r="L65" s="535">
        <v>0</v>
      </c>
      <c r="M65" s="461">
        <f t="shared" si="10"/>
        <v>0</v>
      </c>
      <c r="N65" s="142"/>
      <c r="O65" s="158">
        <f t="shared" si="12"/>
        <v>0</v>
      </c>
      <c r="P65" s="91"/>
      <c r="Q65" s="93"/>
      <c r="R65" s="93"/>
      <c r="S65" s="93"/>
      <c r="T65" s="93"/>
      <c r="U65" s="93"/>
      <c r="V65" s="93"/>
      <c r="W65" s="93">
        <v>0</v>
      </c>
      <c r="X65" s="93"/>
      <c r="Y65" s="168"/>
      <c r="Z65" s="168"/>
    </row>
    <row r="66" spans="1:31" s="18" customFormat="1" x14ac:dyDescent="0.25">
      <c r="A66" s="125" t="s">
        <v>216</v>
      </c>
      <c r="B66" s="90" t="s">
        <v>656</v>
      </c>
      <c r="C66" s="712" t="s">
        <v>217</v>
      </c>
      <c r="D66" s="713"/>
      <c r="E66" s="713"/>
      <c r="F66" s="319">
        <f t="shared" ref="F66:K66" si="97">F67+F68+F69</f>
        <v>335000</v>
      </c>
      <c r="G66" s="509">
        <f t="shared" si="97"/>
        <v>335000</v>
      </c>
      <c r="H66" s="509">
        <f t="shared" si="97"/>
        <v>317500</v>
      </c>
      <c r="I66" s="509">
        <f t="shared" si="97"/>
        <v>317500</v>
      </c>
      <c r="J66" s="535">
        <f t="shared" ref="J66" si="98">J67+J68+J69</f>
        <v>317500</v>
      </c>
      <c r="K66" s="535" t="e">
        <f t="shared" si="97"/>
        <v>#REF!</v>
      </c>
      <c r="L66" s="535">
        <f t="shared" ref="L66" si="99">L67+L68+L69</f>
        <v>0</v>
      </c>
      <c r="M66" s="461">
        <f t="shared" si="10"/>
        <v>0</v>
      </c>
      <c r="N66" s="142">
        <f t="shared" ref="N66" si="100">N67+N68+N69</f>
        <v>0</v>
      </c>
      <c r="O66" s="158">
        <f t="shared" si="12"/>
        <v>0</v>
      </c>
      <c r="P66" s="91">
        <f t="shared" ref="P66:X66" si="101">P67+P68+P69</f>
        <v>0</v>
      </c>
      <c r="Q66" s="93">
        <f t="shared" ref="Q66" si="102">Q67+Q68+Q69</f>
        <v>0</v>
      </c>
      <c r="R66" s="93">
        <f t="shared" si="101"/>
        <v>0</v>
      </c>
      <c r="S66" s="93">
        <f t="shared" si="101"/>
        <v>0</v>
      </c>
      <c r="T66" s="93"/>
      <c r="U66" s="93"/>
      <c r="V66" s="93">
        <f t="shared" si="101"/>
        <v>0</v>
      </c>
      <c r="W66" s="93">
        <f t="shared" ref="W66" si="103">W67+W68+W69</f>
        <v>0</v>
      </c>
      <c r="X66" s="93">
        <f t="shared" si="101"/>
        <v>0</v>
      </c>
      <c r="Y66" s="168"/>
      <c r="Z66" s="168"/>
    </row>
    <row r="67" spans="1:31" ht="15" hidden="1" customHeight="1" x14ac:dyDescent="0.25">
      <c r="B67" s="54"/>
      <c r="C67" s="2"/>
      <c r="D67" s="705" t="s">
        <v>343</v>
      </c>
      <c r="E67" s="705"/>
      <c r="F67" s="326">
        <f>SUM(X67:X67)</f>
        <v>0</v>
      </c>
      <c r="G67" s="516">
        <f>SUM(X67:X67)</f>
        <v>0</v>
      </c>
      <c r="H67" s="516">
        <f>SUM(X67:X67)</f>
        <v>0</v>
      </c>
      <c r="I67" s="516">
        <f>SUM(X67:X67)</f>
        <v>0</v>
      </c>
      <c r="J67" s="542">
        <f>SUM(X67:X67)</f>
        <v>0</v>
      </c>
      <c r="K67" s="542" t="e">
        <f>SUM(#REF!)</f>
        <v>#REF!</v>
      </c>
      <c r="L67" s="542">
        <f>SUM(Y67:Y67)</f>
        <v>0</v>
      </c>
      <c r="M67" s="468">
        <f t="shared" si="10"/>
        <v>0</v>
      </c>
      <c r="N67" s="141"/>
      <c r="O67" s="159">
        <f t="shared" si="12"/>
        <v>0</v>
      </c>
      <c r="P67" s="77"/>
      <c r="Q67" s="1"/>
      <c r="R67" s="1"/>
      <c r="S67" s="1"/>
      <c r="T67" s="1"/>
      <c r="U67" s="1"/>
      <c r="V67" s="1"/>
      <c r="W67" s="1"/>
      <c r="X67" s="1"/>
      <c r="Y67" s="168"/>
      <c r="Z67" s="168"/>
    </row>
    <row r="68" spans="1:31" x14ac:dyDescent="0.25">
      <c r="B68" s="54"/>
      <c r="C68" s="2"/>
      <c r="D68" s="705" t="s">
        <v>344</v>
      </c>
      <c r="E68" s="705"/>
      <c r="F68" s="326">
        <v>335000</v>
      </c>
      <c r="G68" s="516">
        <v>335000</v>
      </c>
      <c r="H68" s="516">
        <v>317500</v>
      </c>
      <c r="I68" s="516">
        <v>317500</v>
      </c>
      <c r="J68" s="542">
        <v>317500</v>
      </c>
      <c r="K68" s="542">
        <v>0</v>
      </c>
      <c r="L68" s="542">
        <v>0</v>
      </c>
      <c r="M68" s="468">
        <f t="shared" si="10"/>
        <v>0</v>
      </c>
      <c r="N68" s="141"/>
      <c r="O68" s="159">
        <f t="shared" si="12"/>
        <v>0</v>
      </c>
      <c r="P68" s="77"/>
      <c r="Q68" s="1"/>
      <c r="R68" s="1"/>
      <c r="S68" s="1"/>
      <c r="T68" s="1"/>
      <c r="U68" s="1"/>
      <c r="V68" s="1"/>
      <c r="W68" s="1"/>
      <c r="X68" s="1">
        <v>0</v>
      </c>
      <c r="Y68" s="168"/>
      <c r="Z68" s="168"/>
    </row>
    <row r="69" spans="1:31" ht="15" hidden="1" customHeight="1" x14ac:dyDescent="0.25">
      <c r="B69" s="54"/>
      <c r="C69" s="2"/>
      <c r="D69" s="705" t="s">
        <v>345</v>
      </c>
      <c r="E69" s="705"/>
      <c r="F69" s="326">
        <f>SUM(X69:X69)</f>
        <v>0</v>
      </c>
      <c r="G69" s="516">
        <f>SUM(X69:X69)</f>
        <v>0</v>
      </c>
      <c r="H69" s="516">
        <f>SUM(X69:X69)</f>
        <v>0</v>
      </c>
      <c r="I69" s="516">
        <f>SUM(X69:X69)</f>
        <v>0</v>
      </c>
      <c r="J69" s="542">
        <f>SUM(X69:X69)</f>
        <v>0</v>
      </c>
      <c r="K69" s="542" t="e">
        <f>SUM(#REF!)</f>
        <v>#REF!</v>
      </c>
      <c r="L69" s="542">
        <f>SUM(Y69:Y69)</f>
        <v>0</v>
      </c>
      <c r="M69" s="468">
        <f t="shared" si="10"/>
        <v>0</v>
      </c>
      <c r="N69" s="141"/>
      <c r="O69" s="159">
        <f t="shared" si="12"/>
        <v>0</v>
      </c>
      <c r="P69" s="77"/>
      <c r="Q69" s="1"/>
      <c r="R69" s="1"/>
      <c r="S69" s="1"/>
      <c r="T69" s="1"/>
      <c r="U69" s="1"/>
      <c r="V69" s="1"/>
      <c r="W69" s="1"/>
      <c r="X69" s="1"/>
      <c r="Y69" s="168"/>
      <c r="Z69" s="168"/>
    </row>
    <row r="70" spans="1:31" s="18" customFormat="1" x14ac:dyDescent="0.25">
      <c r="A70" s="125" t="s">
        <v>218</v>
      </c>
      <c r="B70" s="90" t="s">
        <v>657</v>
      </c>
      <c r="C70" s="712" t="s">
        <v>219</v>
      </c>
      <c r="D70" s="713"/>
      <c r="E70" s="713"/>
      <c r="F70" s="319">
        <f t="shared" ref="F70:K70" si="104">F71+F72+F73+F80</f>
        <v>2136000</v>
      </c>
      <c r="G70" s="509">
        <f t="shared" si="104"/>
        <v>3336000</v>
      </c>
      <c r="H70" s="509">
        <f t="shared" si="104"/>
        <v>3543700</v>
      </c>
      <c r="I70" s="509">
        <f t="shared" si="104"/>
        <v>5010450</v>
      </c>
      <c r="J70" s="535">
        <f t="shared" ref="J70" si="105">J71+J72+J73+J80</f>
        <v>5200370</v>
      </c>
      <c r="K70" s="535">
        <f t="shared" si="104"/>
        <v>5200370</v>
      </c>
      <c r="L70" s="535">
        <f t="shared" ref="L70" si="106">L71+L72+L73+L80</f>
        <v>5200370</v>
      </c>
      <c r="M70" s="461">
        <f t="shared" ref="M70:M133" si="107">P70+R70+S70+T70+U70+V70+X70</f>
        <v>3747483</v>
      </c>
      <c r="N70" s="142">
        <f t="shared" ref="N70" si="108">N71+N72+N73+N80</f>
        <v>0</v>
      </c>
      <c r="O70" s="158">
        <f t="shared" ref="O70:O139" si="109">SUM(M70:N70)</f>
        <v>3747483</v>
      </c>
      <c r="P70" s="91">
        <f t="shared" ref="P70:X70" si="110">P71+P72+P73+P80</f>
        <v>0</v>
      </c>
      <c r="Q70" s="93">
        <f t="shared" ref="Q70" si="111">Q71+Q72+Q73+Q80</f>
        <v>0</v>
      </c>
      <c r="R70" s="93">
        <f t="shared" si="110"/>
        <v>0</v>
      </c>
      <c r="S70" s="93">
        <f t="shared" si="110"/>
        <v>0</v>
      </c>
      <c r="T70" s="93"/>
      <c r="U70" s="93"/>
      <c r="V70" s="93">
        <f t="shared" si="110"/>
        <v>0</v>
      </c>
      <c r="W70" s="93">
        <f t="shared" ref="W70" si="112">W71+W72+W73+W80</f>
        <v>0</v>
      </c>
      <c r="X70" s="93">
        <f t="shared" si="110"/>
        <v>3747483</v>
      </c>
      <c r="Y70" s="168"/>
      <c r="Z70" s="168"/>
    </row>
    <row r="71" spans="1:31" s="189" customFormat="1" x14ac:dyDescent="0.25">
      <c r="A71" s="279" t="s">
        <v>1093</v>
      </c>
      <c r="B71" s="169"/>
      <c r="C71" s="178"/>
      <c r="D71" s="704" t="s">
        <v>835</v>
      </c>
      <c r="E71" s="704"/>
      <c r="F71" s="318">
        <v>960000</v>
      </c>
      <c r="G71" s="508">
        <v>0</v>
      </c>
      <c r="H71" s="508">
        <v>0</v>
      </c>
      <c r="I71" s="508">
        <v>0</v>
      </c>
      <c r="J71" s="534">
        <v>0</v>
      </c>
      <c r="K71" s="534">
        <v>0</v>
      </c>
      <c r="L71" s="534">
        <v>0</v>
      </c>
      <c r="M71" s="460">
        <f t="shared" si="107"/>
        <v>938000</v>
      </c>
      <c r="N71" s="170"/>
      <c r="O71" s="171">
        <f t="shared" si="109"/>
        <v>938000</v>
      </c>
      <c r="P71" s="181"/>
      <c r="Q71" s="173"/>
      <c r="R71" s="173"/>
      <c r="S71" s="173"/>
      <c r="T71" s="173"/>
      <c r="U71" s="173"/>
      <c r="V71" s="173"/>
      <c r="W71" s="173"/>
      <c r="X71" s="173">
        <v>938000</v>
      </c>
      <c r="Y71" s="168"/>
      <c r="Z71" s="168"/>
    </row>
    <row r="72" spans="1:31" s="189" customFormat="1" x14ac:dyDescent="0.25">
      <c r="A72" s="279" t="s">
        <v>1094</v>
      </c>
      <c r="B72" s="169"/>
      <c r="C72" s="178"/>
      <c r="D72" s="704" t="s">
        <v>346</v>
      </c>
      <c r="E72" s="704"/>
      <c r="F72" s="318">
        <v>300000</v>
      </c>
      <c r="G72" s="508">
        <v>300000</v>
      </c>
      <c r="H72" s="508">
        <v>300000</v>
      </c>
      <c r="I72" s="508">
        <v>300000</v>
      </c>
      <c r="J72" s="534">
        <v>300000</v>
      </c>
      <c r="K72" s="534">
        <v>300000</v>
      </c>
      <c r="L72" s="534">
        <v>300000</v>
      </c>
      <c r="M72" s="460">
        <f t="shared" si="107"/>
        <v>124510</v>
      </c>
      <c r="N72" s="170"/>
      <c r="O72" s="171">
        <f t="shared" si="109"/>
        <v>124510</v>
      </c>
      <c r="P72" s="181"/>
      <c r="Q72" s="173"/>
      <c r="R72" s="173"/>
      <c r="S72" s="173"/>
      <c r="T72" s="173"/>
      <c r="U72" s="173"/>
      <c r="V72" s="173"/>
      <c r="W72" s="173"/>
      <c r="X72" s="173">
        <v>124510</v>
      </c>
      <c r="Y72" s="168"/>
      <c r="Z72" s="168"/>
    </row>
    <row r="73" spans="1:31" s="189" customFormat="1" x14ac:dyDescent="0.25">
      <c r="A73" s="279" t="s">
        <v>1095</v>
      </c>
      <c r="B73" s="169"/>
      <c r="C73" s="178"/>
      <c r="D73" s="704" t="s">
        <v>836</v>
      </c>
      <c r="E73" s="704"/>
      <c r="F73" s="318">
        <f>SUM(F74:F79)</f>
        <v>600000</v>
      </c>
      <c r="G73" s="508">
        <f t="shared" ref="G73:W73" si="113">SUM(G74:G79)</f>
        <v>2760000</v>
      </c>
      <c r="H73" s="508">
        <f t="shared" ref="H73:J73" si="114">SUM(H74:H79)</f>
        <v>2915000</v>
      </c>
      <c r="I73" s="508">
        <f t="shared" si="114"/>
        <v>4415000</v>
      </c>
      <c r="J73" s="534">
        <f t="shared" si="114"/>
        <v>4504920</v>
      </c>
      <c r="K73" s="534">
        <f t="shared" si="113"/>
        <v>4504920</v>
      </c>
      <c r="L73" s="534">
        <f t="shared" ref="L73" si="115">SUM(L74:L79)</f>
        <v>4504920</v>
      </c>
      <c r="M73" s="460">
        <f t="shared" si="107"/>
        <v>2267473</v>
      </c>
      <c r="N73" s="170">
        <f t="shared" si="113"/>
        <v>0</v>
      </c>
      <c r="O73" s="171">
        <f t="shared" si="113"/>
        <v>0</v>
      </c>
      <c r="P73" s="181">
        <f t="shared" si="113"/>
        <v>0</v>
      </c>
      <c r="Q73" s="173">
        <f t="shared" si="113"/>
        <v>0</v>
      </c>
      <c r="R73" s="173">
        <f t="shared" si="113"/>
        <v>0</v>
      </c>
      <c r="S73" s="173">
        <f t="shared" si="113"/>
        <v>0</v>
      </c>
      <c r="T73" s="173"/>
      <c r="U73" s="173"/>
      <c r="V73" s="173">
        <f t="shared" si="113"/>
        <v>0</v>
      </c>
      <c r="W73" s="173">
        <f t="shared" si="113"/>
        <v>0</v>
      </c>
      <c r="X73" s="173">
        <v>2267473</v>
      </c>
      <c r="Y73" s="168"/>
      <c r="Z73" s="168"/>
      <c r="AD73" s="190"/>
    </row>
    <row r="74" spans="1:31" hidden="1" x14ac:dyDescent="0.25">
      <c r="B74" s="54"/>
      <c r="C74" s="2"/>
      <c r="D74" s="488"/>
      <c r="E74" s="488" t="s">
        <v>1091</v>
      </c>
      <c r="F74" s="326">
        <v>0</v>
      </c>
      <c r="G74" s="516">
        <v>0</v>
      </c>
      <c r="H74" s="516">
        <v>0</v>
      </c>
      <c r="I74" s="516">
        <v>1500000</v>
      </c>
      <c r="J74" s="542">
        <v>1500000</v>
      </c>
      <c r="K74" s="542">
        <v>800000</v>
      </c>
      <c r="L74" s="542">
        <v>800000</v>
      </c>
      <c r="M74" s="468">
        <f t="shared" si="107"/>
        <v>0</v>
      </c>
      <c r="N74" s="141"/>
      <c r="O74" s="159">
        <f t="shared" ref="O74" si="116">SUM(M74:N74)</f>
        <v>0</v>
      </c>
      <c r="P74" s="77"/>
      <c r="Q74" s="1"/>
      <c r="R74" s="1"/>
      <c r="S74" s="1"/>
      <c r="T74" s="1"/>
      <c r="U74" s="1"/>
      <c r="V74" s="1"/>
      <c r="W74" s="1"/>
      <c r="X74" s="1">
        <v>0</v>
      </c>
      <c r="Y74" s="168"/>
      <c r="Z74" s="168"/>
      <c r="AD74" s="168"/>
      <c r="AE74" s="168"/>
    </row>
    <row r="75" spans="1:31" hidden="1" x14ac:dyDescent="0.25">
      <c r="B75" s="54"/>
      <c r="C75" s="2"/>
      <c r="D75" s="397"/>
      <c r="E75" s="397" t="s">
        <v>1082</v>
      </c>
      <c r="F75" s="326">
        <v>0</v>
      </c>
      <c r="G75" s="516">
        <v>960000</v>
      </c>
      <c r="H75" s="516">
        <v>960000</v>
      </c>
      <c r="I75" s="516">
        <v>960000</v>
      </c>
      <c r="J75" s="542">
        <v>960000</v>
      </c>
      <c r="K75" s="542">
        <v>860000</v>
      </c>
      <c r="L75" s="542">
        <v>860000</v>
      </c>
      <c r="M75" s="468">
        <f t="shared" si="107"/>
        <v>0</v>
      </c>
      <c r="N75" s="141"/>
      <c r="O75" s="159">
        <f t="shared" ref="O75:O79" si="117">SUM(M75:N75)</f>
        <v>0</v>
      </c>
      <c r="P75" s="77"/>
      <c r="Q75" s="1"/>
      <c r="R75" s="1"/>
      <c r="S75" s="1"/>
      <c r="T75" s="1"/>
      <c r="U75" s="1"/>
      <c r="V75" s="1"/>
      <c r="W75" s="1"/>
      <c r="X75" s="1">
        <v>0</v>
      </c>
      <c r="Y75" s="168"/>
      <c r="Z75" s="168"/>
      <c r="AD75" s="168"/>
      <c r="AE75" s="168"/>
    </row>
    <row r="76" spans="1:31" hidden="1" x14ac:dyDescent="0.25">
      <c r="B76" s="54"/>
      <c r="C76" s="2"/>
      <c r="D76" s="397"/>
      <c r="E76" s="397" t="s">
        <v>1083</v>
      </c>
      <c r="F76" s="326">
        <v>0</v>
      </c>
      <c r="G76" s="516">
        <v>1200000</v>
      </c>
      <c r="H76" s="516">
        <v>1200000</v>
      </c>
      <c r="I76" s="516">
        <v>1200000</v>
      </c>
      <c r="J76" s="542">
        <v>1200000</v>
      </c>
      <c r="K76" s="542">
        <v>1200000</v>
      </c>
      <c r="L76" s="542">
        <v>1200000</v>
      </c>
      <c r="M76" s="468">
        <f t="shared" si="107"/>
        <v>0</v>
      </c>
      <c r="N76" s="141"/>
      <c r="O76" s="159">
        <f t="shared" si="117"/>
        <v>0</v>
      </c>
      <c r="P76" s="77"/>
      <c r="Q76" s="1"/>
      <c r="R76" s="1"/>
      <c r="S76" s="1"/>
      <c r="T76" s="1"/>
      <c r="U76" s="1"/>
      <c r="V76" s="1"/>
      <c r="W76" s="1"/>
      <c r="X76" s="1">
        <v>0</v>
      </c>
      <c r="Y76" s="168"/>
      <c r="Z76" s="168"/>
      <c r="AD76" s="168"/>
      <c r="AE76" s="168"/>
    </row>
    <row r="77" spans="1:31" hidden="1" x14ac:dyDescent="0.25">
      <c r="B77" s="54"/>
      <c r="C77" s="2"/>
      <c r="D77" s="456"/>
      <c r="E77" s="456" t="s">
        <v>1084</v>
      </c>
      <c r="F77" s="326">
        <v>600000</v>
      </c>
      <c r="G77" s="516">
        <v>600000</v>
      </c>
      <c r="H77" s="516">
        <v>600000</v>
      </c>
      <c r="I77" s="516">
        <v>600000</v>
      </c>
      <c r="J77" s="542">
        <v>689920</v>
      </c>
      <c r="K77" s="542">
        <v>689920</v>
      </c>
      <c r="L77" s="542">
        <v>689920</v>
      </c>
      <c r="M77" s="468">
        <f t="shared" si="107"/>
        <v>0</v>
      </c>
      <c r="N77" s="141"/>
      <c r="O77" s="159">
        <f t="shared" ref="O77:O78" si="118">SUM(M77:N77)</f>
        <v>0</v>
      </c>
      <c r="P77" s="77"/>
      <c r="Q77" s="1"/>
      <c r="R77" s="1"/>
      <c r="S77" s="1"/>
      <c r="T77" s="1"/>
      <c r="U77" s="1"/>
      <c r="V77" s="1"/>
      <c r="W77" s="1"/>
      <c r="X77" s="1">
        <v>0</v>
      </c>
      <c r="Y77" s="168"/>
      <c r="Z77" s="168"/>
      <c r="AD77" s="168"/>
      <c r="AE77" s="168"/>
    </row>
    <row r="78" spans="1:31" hidden="1" x14ac:dyDescent="0.25">
      <c r="B78" s="54"/>
      <c r="C78" s="2"/>
      <c r="D78" s="598"/>
      <c r="E78" s="598" t="s">
        <v>1089</v>
      </c>
      <c r="F78" s="326">
        <v>0</v>
      </c>
      <c r="G78" s="516">
        <v>0</v>
      </c>
      <c r="H78" s="516">
        <v>155000</v>
      </c>
      <c r="I78" s="516">
        <v>155000</v>
      </c>
      <c r="J78" s="542">
        <v>155000</v>
      </c>
      <c r="K78" s="542">
        <v>155000</v>
      </c>
      <c r="L78" s="542">
        <v>155000</v>
      </c>
      <c r="M78" s="468">
        <f t="shared" si="107"/>
        <v>0</v>
      </c>
      <c r="N78" s="141"/>
      <c r="O78" s="159">
        <f t="shared" si="118"/>
        <v>0</v>
      </c>
      <c r="P78" s="77"/>
      <c r="Q78" s="1"/>
      <c r="R78" s="1"/>
      <c r="S78" s="1"/>
      <c r="T78" s="1"/>
      <c r="U78" s="1"/>
      <c r="V78" s="1"/>
      <c r="W78" s="1"/>
      <c r="X78" s="1">
        <v>0</v>
      </c>
      <c r="Y78" s="168"/>
      <c r="Z78" s="168"/>
      <c r="AD78" s="168"/>
      <c r="AE78" s="168"/>
    </row>
    <row r="79" spans="1:31" hidden="1" x14ac:dyDescent="0.25">
      <c r="B79" s="54"/>
      <c r="C79" s="2"/>
      <c r="D79" s="397"/>
      <c r="E79" s="598" t="s">
        <v>1108</v>
      </c>
      <c r="F79" s="326">
        <v>0</v>
      </c>
      <c r="G79" s="516">
        <v>0</v>
      </c>
      <c r="H79" s="516">
        <v>0</v>
      </c>
      <c r="I79" s="516">
        <v>0</v>
      </c>
      <c r="J79" s="542">
        <v>0</v>
      </c>
      <c r="K79" s="542">
        <v>800000</v>
      </c>
      <c r="L79" s="542">
        <v>800000</v>
      </c>
      <c r="M79" s="468">
        <f t="shared" si="107"/>
        <v>0</v>
      </c>
      <c r="N79" s="141"/>
      <c r="O79" s="159">
        <f t="shared" si="117"/>
        <v>0</v>
      </c>
      <c r="P79" s="77"/>
      <c r="Q79" s="1"/>
      <c r="R79" s="1"/>
      <c r="S79" s="1"/>
      <c r="T79" s="1"/>
      <c r="U79" s="1"/>
      <c r="V79" s="1"/>
      <c r="W79" s="1"/>
      <c r="X79" s="1">
        <v>0</v>
      </c>
      <c r="Y79" s="168"/>
      <c r="Z79" s="168"/>
      <c r="AD79" s="168"/>
      <c r="AE79" s="168"/>
    </row>
    <row r="80" spans="1:31" s="189" customFormat="1" ht="15.75" thickBot="1" x14ac:dyDescent="0.3">
      <c r="A80" s="279" t="s">
        <v>1096</v>
      </c>
      <c r="B80" s="169"/>
      <c r="C80" s="178"/>
      <c r="D80" s="704" t="s">
        <v>834</v>
      </c>
      <c r="E80" s="704"/>
      <c r="F80" s="318">
        <v>276000</v>
      </c>
      <c r="G80" s="508">
        <v>276000</v>
      </c>
      <c r="H80" s="508">
        <v>328700</v>
      </c>
      <c r="I80" s="508">
        <v>295450</v>
      </c>
      <c r="J80" s="534">
        <v>395450</v>
      </c>
      <c r="K80" s="534">
        <v>395450</v>
      </c>
      <c r="L80" s="534">
        <v>395450</v>
      </c>
      <c r="M80" s="460">
        <f t="shared" si="107"/>
        <v>417500</v>
      </c>
      <c r="N80" s="170"/>
      <c r="O80" s="171">
        <f t="shared" si="109"/>
        <v>417500</v>
      </c>
      <c r="P80" s="181"/>
      <c r="Q80" s="173"/>
      <c r="R80" s="173"/>
      <c r="S80" s="173"/>
      <c r="T80" s="173"/>
      <c r="U80" s="173"/>
      <c r="V80" s="173"/>
      <c r="W80" s="173"/>
      <c r="X80" s="173">
        <v>417500</v>
      </c>
      <c r="Y80" s="168"/>
      <c r="Z80" s="168"/>
    </row>
    <row r="81" spans="1:26" ht="15.75" thickBot="1" x14ac:dyDescent="0.3">
      <c r="B81" s="98" t="s">
        <v>220</v>
      </c>
      <c r="C81" s="708" t="s">
        <v>221</v>
      </c>
      <c r="D81" s="709"/>
      <c r="E81" s="709"/>
      <c r="F81" s="322">
        <f t="shared" ref="F81:N81" si="119">F82+F85+F89+F90+F101+F112+F123+F126+F138+F139+F140+F141+F161</f>
        <v>16463516.1</v>
      </c>
      <c r="G81" s="512">
        <f t="shared" si="119"/>
        <v>19129545.699999999</v>
      </c>
      <c r="H81" s="512">
        <f t="shared" si="119"/>
        <v>19377850</v>
      </c>
      <c r="I81" s="512">
        <f t="shared" ref="I81:J81" si="120">I82+I85+I89+I90+I101+I112+I123+I126+I138+I139+I140+I141+I161</f>
        <v>17907850</v>
      </c>
      <c r="J81" s="538">
        <f t="shared" si="120"/>
        <v>17912005</v>
      </c>
      <c r="K81" s="538" t="e">
        <f t="shared" si="119"/>
        <v>#REF!</v>
      </c>
      <c r="L81" s="538">
        <f t="shared" ref="L81" si="121">L82+L85+L89+L90+L101+L112+L123+L126+L138+L139+L140+L141+L161</f>
        <v>18517753</v>
      </c>
      <c r="M81" s="464">
        <f>M85+M112+M141+M161</f>
        <v>12114264</v>
      </c>
      <c r="N81" s="144">
        <f t="shared" si="119"/>
        <v>8554479</v>
      </c>
      <c r="O81" s="156">
        <f t="shared" si="109"/>
        <v>20668743</v>
      </c>
      <c r="P81" s="83">
        <f t="shared" ref="P81:X81" si="122">P82+P85+P89+P90+P101+P112+P123+P126+P138+P139+P140+P141+P161</f>
        <v>3583068</v>
      </c>
      <c r="Q81" s="85">
        <f t="shared" si="122"/>
        <v>0</v>
      </c>
      <c r="R81" s="85">
        <f t="shared" si="122"/>
        <v>8238696</v>
      </c>
      <c r="S81" s="85">
        <f t="shared" si="122"/>
        <v>5955723</v>
      </c>
      <c r="T81" s="85"/>
      <c r="U81" s="85">
        <f t="shared" si="122"/>
        <v>2598756</v>
      </c>
      <c r="V81" s="85">
        <f t="shared" si="122"/>
        <v>0</v>
      </c>
      <c r="W81" s="85">
        <f t="shared" si="122"/>
        <v>0</v>
      </c>
      <c r="X81" s="85">
        <f t="shared" si="122"/>
        <v>292500</v>
      </c>
      <c r="Y81" s="168"/>
      <c r="Z81" s="168"/>
    </row>
    <row r="82" spans="1:26" s="41" customFormat="1" ht="15" hidden="1" customHeight="1" x14ac:dyDescent="0.25">
      <c r="A82" s="125" t="s">
        <v>222</v>
      </c>
      <c r="B82" s="123" t="s">
        <v>658</v>
      </c>
      <c r="C82" s="736" t="s">
        <v>223</v>
      </c>
      <c r="D82" s="737"/>
      <c r="E82" s="737"/>
      <c r="F82" s="327">
        <f t="shared" ref="F82:K82" si="123">F83+F84</f>
        <v>0</v>
      </c>
      <c r="G82" s="517">
        <f t="shared" si="123"/>
        <v>0</v>
      </c>
      <c r="H82" s="517">
        <f t="shared" si="123"/>
        <v>0</v>
      </c>
      <c r="I82" s="517">
        <f t="shared" si="123"/>
        <v>0</v>
      </c>
      <c r="J82" s="543">
        <f t="shared" ref="J82" si="124">J83+J84</f>
        <v>0</v>
      </c>
      <c r="K82" s="543" t="e">
        <f t="shared" si="123"/>
        <v>#REF!</v>
      </c>
      <c r="L82" s="543">
        <f t="shared" ref="L82" si="125">L83+L84</f>
        <v>0</v>
      </c>
      <c r="M82" s="469">
        <f t="shared" si="107"/>
        <v>0</v>
      </c>
      <c r="N82" s="149">
        <f t="shared" ref="N82" si="126">N83+N84</f>
        <v>0</v>
      </c>
      <c r="O82" s="161">
        <f t="shared" si="109"/>
        <v>0</v>
      </c>
      <c r="P82" s="392">
        <f t="shared" ref="P82:X82" si="127">P83+P84</f>
        <v>0</v>
      </c>
      <c r="Q82" s="131">
        <f t="shared" ref="Q82" si="128">Q83+Q84</f>
        <v>0</v>
      </c>
      <c r="R82" s="131">
        <f t="shared" si="127"/>
        <v>0</v>
      </c>
      <c r="S82" s="131">
        <f t="shared" si="127"/>
        <v>0</v>
      </c>
      <c r="T82" s="131"/>
      <c r="U82" s="131"/>
      <c r="V82" s="131">
        <f t="shared" si="127"/>
        <v>0</v>
      </c>
      <c r="W82" s="131">
        <f t="shared" ref="W82" si="129">W83+W84</f>
        <v>0</v>
      </c>
      <c r="X82" s="131">
        <f t="shared" si="127"/>
        <v>0</v>
      </c>
      <c r="Y82" s="168"/>
      <c r="Z82" s="168"/>
    </row>
    <row r="83" spans="1:26" ht="15" hidden="1" customHeight="1" x14ac:dyDescent="0.25">
      <c r="B83" s="54"/>
      <c r="C83" s="2"/>
      <c r="D83" s="705" t="s">
        <v>347</v>
      </c>
      <c r="E83" s="705"/>
      <c r="F83" s="326">
        <f>SUM(X83:X83)</f>
        <v>0</v>
      </c>
      <c r="G83" s="516">
        <f>SUM(X83:X83)</f>
        <v>0</v>
      </c>
      <c r="H83" s="516">
        <f>SUM(X83:X83)</f>
        <v>0</v>
      </c>
      <c r="I83" s="516">
        <f>SUM(X83:X83)</f>
        <v>0</v>
      </c>
      <c r="J83" s="542">
        <f>SUM(X83:X83)</f>
        <v>0</v>
      </c>
      <c r="K83" s="542" t="e">
        <f>SUM(#REF!)</f>
        <v>#REF!</v>
      </c>
      <c r="L83" s="542">
        <f>SUM(Y83:Y83)</f>
        <v>0</v>
      </c>
      <c r="M83" s="468">
        <f t="shared" si="107"/>
        <v>0</v>
      </c>
      <c r="N83" s="141"/>
      <c r="O83" s="159">
        <f t="shared" si="109"/>
        <v>0</v>
      </c>
      <c r="P83" s="77"/>
      <c r="Q83" s="1"/>
      <c r="R83" s="1"/>
      <c r="S83" s="1"/>
      <c r="T83" s="1"/>
      <c r="U83" s="1"/>
      <c r="V83" s="1"/>
      <c r="W83" s="1"/>
      <c r="X83" s="1"/>
      <c r="Y83" s="168"/>
      <c r="Z83" s="168"/>
    </row>
    <row r="84" spans="1:26" ht="15" hidden="1" customHeight="1" x14ac:dyDescent="0.25">
      <c r="B84" s="54"/>
      <c r="C84" s="2"/>
      <c r="D84" s="705" t="s">
        <v>348</v>
      </c>
      <c r="E84" s="705"/>
      <c r="F84" s="326">
        <f>SUM(X84:X84)</f>
        <v>0</v>
      </c>
      <c r="G84" s="516">
        <f>SUM(X84:X84)</f>
        <v>0</v>
      </c>
      <c r="H84" s="516">
        <f>SUM(X84:X84)</f>
        <v>0</v>
      </c>
      <c r="I84" s="516">
        <f>SUM(X84:X84)</f>
        <v>0</v>
      </c>
      <c r="J84" s="542">
        <f>SUM(X84:X84)</f>
        <v>0</v>
      </c>
      <c r="K84" s="542" t="e">
        <f>SUM(#REF!)</f>
        <v>#REF!</v>
      </c>
      <c r="L84" s="542">
        <f>SUM(Y84:Y84)</f>
        <v>0</v>
      </c>
      <c r="M84" s="468">
        <f t="shared" si="107"/>
        <v>0</v>
      </c>
      <c r="N84" s="141"/>
      <c r="O84" s="159">
        <f t="shared" si="109"/>
        <v>0</v>
      </c>
      <c r="P84" s="77"/>
      <c r="Q84" s="1"/>
      <c r="R84" s="1"/>
      <c r="S84" s="1"/>
      <c r="T84" s="1"/>
      <c r="U84" s="1"/>
      <c r="V84" s="1"/>
      <c r="W84" s="1"/>
      <c r="X84" s="1"/>
      <c r="Y84" s="168"/>
      <c r="Z84" s="168"/>
    </row>
    <row r="85" spans="1:26" x14ac:dyDescent="0.25">
      <c r="B85" s="123" t="s">
        <v>837</v>
      </c>
      <c r="C85" s="736" t="s">
        <v>838</v>
      </c>
      <c r="D85" s="737"/>
      <c r="E85" s="737"/>
      <c r="F85" s="327">
        <f t="shared" ref="F85:K85" si="130">F86+F87+F88</f>
        <v>4681048</v>
      </c>
      <c r="G85" s="517">
        <f t="shared" si="130"/>
        <v>4401019</v>
      </c>
      <c r="H85" s="517">
        <f t="shared" si="130"/>
        <v>4401019</v>
      </c>
      <c r="I85" s="517">
        <f t="shared" si="130"/>
        <v>4401019</v>
      </c>
      <c r="J85" s="543">
        <f t="shared" ref="J85" si="131">J86+J87+J88</f>
        <v>4448604</v>
      </c>
      <c r="K85" s="543" t="e">
        <f t="shared" si="130"/>
        <v>#REF!</v>
      </c>
      <c r="L85" s="543">
        <f t="shared" ref="L85" si="132">L86+L87+L88</f>
        <v>4448604</v>
      </c>
      <c r="M85" s="469">
        <f t="shared" si="107"/>
        <v>3583068</v>
      </c>
      <c r="N85" s="149">
        <f t="shared" ref="N85" si="133">N86+N87+N88</f>
        <v>0</v>
      </c>
      <c r="O85" s="161">
        <f t="shared" si="109"/>
        <v>3583068</v>
      </c>
      <c r="P85" s="392">
        <f t="shared" ref="P85:X85" si="134">P86+P87+P88</f>
        <v>3583068</v>
      </c>
      <c r="Q85" s="131">
        <f t="shared" ref="Q85" si="135">Q86+Q87+Q88</f>
        <v>0</v>
      </c>
      <c r="R85" s="131">
        <f t="shared" si="134"/>
        <v>0</v>
      </c>
      <c r="S85" s="131">
        <f t="shared" si="134"/>
        <v>0</v>
      </c>
      <c r="T85" s="131"/>
      <c r="U85" s="131">
        <v>0</v>
      </c>
      <c r="V85" s="131">
        <f t="shared" si="134"/>
        <v>0</v>
      </c>
      <c r="W85" s="131">
        <f t="shared" ref="W85" si="136">W86+W87+W88</f>
        <v>0</v>
      </c>
      <c r="X85" s="131">
        <f t="shared" si="134"/>
        <v>0</v>
      </c>
      <c r="Y85" s="168"/>
      <c r="Z85" s="168"/>
    </row>
    <row r="86" spans="1:26" s="189" customFormat="1" x14ac:dyDescent="0.25">
      <c r="A86" s="125" t="s">
        <v>868</v>
      </c>
      <c r="B86" s="169" t="s">
        <v>869</v>
      </c>
      <c r="C86" s="182"/>
      <c r="D86" s="216" t="s">
        <v>954</v>
      </c>
      <c r="E86" s="234"/>
      <c r="F86" s="318">
        <v>4681048</v>
      </c>
      <c r="G86" s="508">
        <v>4401019</v>
      </c>
      <c r="H86" s="508">
        <v>4401019</v>
      </c>
      <c r="I86" s="508">
        <v>4401019</v>
      </c>
      <c r="J86" s="534">
        <v>4448604</v>
      </c>
      <c r="K86" s="534">
        <v>4448604</v>
      </c>
      <c r="L86" s="534">
        <v>4448604</v>
      </c>
      <c r="M86" s="460">
        <f t="shared" si="107"/>
        <v>3583068</v>
      </c>
      <c r="N86" s="170"/>
      <c r="O86" s="171">
        <f t="shared" si="109"/>
        <v>3583068</v>
      </c>
      <c r="P86" s="181">
        <v>3583068</v>
      </c>
      <c r="Q86" s="173"/>
      <c r="R86" s="173"/>
      <c r="S86" s="173"/>
      <c r="T86" s="173"/>
      <c r="U86" s="173"/>
      <c r="V86" s="173"/>
      <c r="W86" s="173"/>
      <c r="X86" s="173"/>
      <c r="Y86" s="168"/>
      <c r="Z86" s="168"/>
    </row>
    <row r="87" spans="1:26" s="189" customFormat="1" ht="15" hidden="1" customHeight="1" x14ac:dyDescent="0.25">
      <c r="A87" s="125" t="s">
        <v>224</v>
      </c>
      <c r="B87" s="169" t="s">
        <v>659</v>
      </c>
      <c r="C87" s="182"/>
      <c r="D87" s="216" t="s">
        <v>225</v>
      </c>
      <c r="E87" s="234"/>
      <c r="F87" s="318">
        <f>SUM(X87:X87)</f>
        <v>0</v>
      </c>
      <c r="G87" s="508">
        <f>SUM(X87:X87)</f>
        <v>0</v>
      </c>
      <c r="H87" s="508">
        <f>SUM(X87:X87)</f>
        <v>0</v>
      </c>
      <c r="I87" s="508">
        <f>SUM(X87:X87)</f>
        <v>0</v>
      </c>
      <c r="J87" s="534">
        <f>SUM(X87:X87)</f>
        <v>0</v>
      </c>
      <c r="K87" s="534" t="e">
        <f>SUM(#REF!)</f>
        <v>#REF!</v>
      </c>
      <c r="L87" s="534">
        <f>SUM(Y87:Y87)</f>
        <v>0</v>
      </c>
      <c r="M87" s="460">
        <f t="shared" si="107"/>
        <v>0</v>
      </c>
      <c r="N87" s="170"/>
      <c r="O87" s="171">
        <f t="shared" si="109"/>
        <v>0</v>
      </c>
      <c r="P87" s="181"/>
      <c r="Q87" s="173"/>
      <c r="R87" s="173"/>
      <c r="S87" s="173"/>
      <c r="T87" s="173"/>
      <c r="U87" s="173"/>
      <c r="V87" s="173"/>
      <c r="W87" s="173"/>
      <c r="X87" s="173"/>
      <c r="Y87" s="168"/>
      <c r="Z87" s="168"/>
    </row>
    <row r="88" spans="1:26" s="189" customFormat="1" ht="15" hidden="1" customHeight="1" x14ac:dyDescent="0.25">
      <c r="A88" s="125" t="s">
        <v>226</v>
      </c>
      <c r="B88" s="169" t="s">
        <v>660</v>
      </c>
      <c r="C88" s="182"/>
      <c r="D88" s="216" t="s">
        <v>227</v>
      </c>
      <c r="E88" s="234"/>
      <c r="F88" s="318">
        <f>SUM(X88:X88)</f>
        <v>0</v>
      </c>
      <c r="G88" s="508">
        <f>SUM(X88:X88)</f>
        <v>0</v>
      </c>
      <c r="H88" s="508">
        <f>SUM(X88:X88)</f>
        <v>0</v>
      </c>
      <c r="I88" s="508">
        <f>SUM(X88:X88)</f>
        <v>0</v>
      </c>
      <c r="J88" s="534">
        <f>SUM(X88:X88)</f>
        <v>0</v>
      </c>
      <c r="K88" s="534" t="e">
        <f>SUM(#REF!)</f>
        <v>#REF!</v>
      </c>
      <c r="L88" s="534">
        <f>SUM(Y88:Y88)</f>
        <v>0</v>
      </c>
      <c r="M88" s="460">
        <f t="shared" si="107"/>
        <v>0</v>
      </c>
      <c r="N88" s="170"/>
      <c r="O88" s="171">
        <f t="shared" si="109"/>
        <v>0</v>
      </c>
      <c r="P88" s="181"/>
      <c r="Q88" s="173"/>
      <c r="R88" s="173"/>
      <c r="S88" s="173"/>
      <c r="T88" s="173"/>
      <c r="U88" s="173"/>
      <c r="V88" s="173"/>
      <c r="W88" s="173"/>
      <c r="X88" s="173"/>
      <c r="Y88" s="168"/>
      <c r="Z88" s="168"/>
    </row>
    <row r="89" spans="1:26" s="41" customFormat="1" ht="27.75" hidden="1" customHeight="1" x14ac:dyDescent="0.25">
      <c r="A89" s="125" t="s">
        <v>228</v>
      </c>
      <c r="B89" s="106" t="s">
        <v>661</v>
      </c>
      <c r="C89" s="792" t="s">
        <v>353</v>
      </c>
      <c r="D89" s="793"/>
      <c r="E89" s="793"/>
      <c r="F89" s="328">
        <f>SUM(X89:X89)</f>
        <v>0</v>
      </c>
      <c r="G89" s="518">
        <f>SUM(X89:X89)</f>
        <v>0</v>
      </c>
      <c r="H89" s="518">
        <f>SUM(X89:X89)</f>
        <v>0</v>
      </c>
      <c r="I89" s="518">
        <f>SUM(X89:X89)</f>
        <v>0</v>
      </c>
      <c r="J89" s="544">
        <f>SUM(X89:X89)</f>
        <v>0</v>
      </c>
      <c r="K89" s="544" t="e">
        <f>SUM(#REF!)</f>
        <v>#REF!</v>
      </c>
      <c r="L89" s="544">
        <f>SUM(Y89:Y89)</f>
        <v>0</v>
      </c>
      <c r="M89" s="470">
        <f t="shared" si="107"/>
        <v>0</v>
      </c>
      <c r="N89" s="150"/>
      <c r="O89" s="162">
        <f t="shared" si="109"/>
        <v>0</v>
      </c>
      <c r="P89" s="107"/>
      <c r="Q89" s="109"/>
      <c r="R89" s="109"/>
      <c r="S89" s="109"/>
      <c r="T89" s="109"/>
      <c r="U89" s="109"/>
      <c r="V89" s="109"/>
      <c r="W89" s="109"/>
      <c r="X89" s="109"/>
      <c r="Y89" s="168"/>
      <c r="Z89" s="168"/>
    </row>
    <row r="90" spans="1:26" s="41" customFormat="1" ht="15" hidden="1" customHeight="1" x14ac:dyDescent="0.25">
      <c r="A90" s="125" t="s">
        <v>229</v>
      </c>
      <c r="B90" s="106" t="s">
        <v>662</v>
      </c>
      <c r="C90" s="792" t="s">
        <v>804</v>
      </c>
      <c r="D90" s="793"/>
      <c r="E90" s="793"/>
      <c r="F90" s="328">
        <f t="shared" ref="F90:K90" si="137">F91+F92+F93+F94+F95+F96+F97+F98+F99+F100</f>
        <v>0</v>
      </c>
      <c r="G90" s="518">
        <f t="shared" si="137"/>
        <v>0</v>
      </c>
      <c r="H90" s="518">
        <f t="shared" si="137"/>
        <v>0</v>
      </c>
      <c r="I90" s="518">
        <f t="shared" si="137"/>
        <v>0</v>
      </c>
      <c r="J90" s="544">
        <f t="shared" ref="J90" si="138">J91+J92+J93+J94+J95+J96+J97+J98+J99+J100</f>
        <v>0</v>
      </c>
      <c r="K90" s="544" t="e">
        <f t="shared" si="137"/>
        <v>#REF!</v>
      </c>
      <c r="L90" s="544">
        <f t="shared" ref="L90" si="139">L91+L92+L93+L94+L95+L96+L97+L98+L99+L100</f>
        <v>0</v>
      </c>
      <c r="M90" s="470">
        <f t="shared" si="107"/>
        <v>0</v>
      </c>
      <c r="N90" s="150">
        <f t="shared" ref="N90" si="140">N91+N92+N93+N94+N95+N96+N97+N98+N99+N100</f>
        <v>0</v>
      </c>
      <c r="O90" s="162">
        <f t="shared" si="109"/>
        <v>0</v>
      </c>
      <c r="P90" s="107">
        <f t="shared" ref="P90:X90" si="141">P91+P92+P93+P94+P95+P96+P97+P98+P99+P100</f>
        <v>0</v>
      </c>
      <c r="Q90" s="109">
        <f t="shared" ref="Q90" si="142">Q91+Q92+Q93+Q94+Q95+Q96+Q97+Q98+Q99+Q100</f>
        <v>0</v>
      </c>
      <c r="R90" s="109">
        <f t="shared" si="141"/>
        <v>0</v>
      </c>
      <c r="S90" s="109">
        <f t="shared" si="141"/>
        <v>0</v>
      </c>
      <c r="T90" s="109"/>
      <c r="U90" s="109"/>
      <c r="V90" s="109">
        <f t="shared" si="141"/>
        <v>0</v>
      </c>
      <c r="W90" s="109">
        <f t="shared" ref="W90" si="143">W91+W92+W93+W94+W95+W96+W97+W98+W99+W100</f>
        <v>0</v>
      </c>
      <c r="X90" s="109">
        <f t="shared" si="141"/>
        <v>0</v>
      </c>
      <c r="Y90" s="168"/>
      <c r="Z90" s="168"/>
    </row>
    <row r="91" spans="1:26" ht="15" hidden="1" customHeight="1" x14ac:dyDescent="0.25">
      <c r="B91" s="54"/>
      <c r="C91" s="2"/>
      <c r="D91" s="705" t="s">
        <v>370</v>
      </c>
      <c r="E91" s="705"/>
      <c r="F91" s="326">
        <f t="shared" ref="F91:F100" si="144">SUM(X91:X91)</f>
        <v>0</v>
      </c>
      <c r="G91" s="516">
        <f t="shared" ref="G91:G100" si="145">SUM(X91:X91)</f>
        <v>0</v>
      </c>
      <c r="H91" s="516">
        <f t="shared" ref="H91:H100" si="146">SUM(X91:X91)</f>
        <v>0</v>
      </c>
      <c r="I91" s="516">
        <f t="shared" ref="I91:I100" si="147">SUM(X91:X91)</f>
        <v>0</v>
      </c>
      <c r="J91" s="542">
        <f t="shared" ref="J91:J100" si="148">SUM(X91:X91)</f>
        <v>0</v>
      </c>
      <c r="K91" s="542" t="e">
        <f>SUM(#REF!)</f>
        <v>#REF!</v>
      </c>
      <c r="L91" s="542">
        <f t="shared" ref="L91:L100" si="149">SUM(Y91:Y91)</f>
        <v>0</v>
      </c>
      <c r="M91" s="468">
        <f t="shared" si="107"/>
        <v>0</v>
      </c>
      <c r="N91" s="141"/>
      <c r="O91" s="159">
        <f t="shared" si="109"/>
        <v>0</v>
      </c>
      <c r="P91" s="77"/>
      <c r="Q91" s="1"/>
      <c r="R91" s="1"/>
      <c r="S91" s="1"/>
      <c r="T91" s="1"/>
      <c r="U91" s="1"/>
      <c r="V91" s="1"/>
      <c r="W91" s="1"/>
      <c r="X91" s="1"/>
      <c r="Y91" s="168"/>
      <c r="Z91" s="168"/>
    </row>
    <row r="92" spans="1:26" ht="15" hidden="1" customHeight="1" x14ac:dyDescent="0.25">
      <c r="B92" s="54"/>
      <c r="C92" s="2"/>
      <c r="D92" s="705" t="s">
        <v>506</v>
      </c>
      <c r="E92" s="705"/>
      <c r="F92" s="326">
        <f t="shared" si="144"/>
        <v>0</v>
      </c>
      <c r="G92" s="516">
        <f t="shared" si="145"/>
        <v>0</v>
      </c>
      <c r="H92" s="516">
        <f t="shared" si="146"/>
        <v>0</v>
      </c>
      <c r="I92" s="516">
        <f t="shared" si="147"/>
        <v>0</v>
      </c>
      <c r="J92" s="542">
        <f t="shared" si="148"/>
        <v>0</v>
      </c>
      <c r="K92" s="542" t="e">
        <f>SUM(#REF!)</f>
        <v>#REF!</v>
      </c>
      <c r="L92" s="542">
        <f t="shared" si="149"/>
        <v>0</v>
      </c>
      <c r="M92" s="468">
        <f t="shared" si="107"/>
        <v>0</v>
      </c>
      <c r="N92" s="141"/>
      <c r="O92" s="159">
        <f t="shared" si="109"/>
        <v>0</v>
      </c>
      <c r="P92" s="77"/>
      <c r="Q92" s="1"/>
      <c r="R92" s="1"/>
      <c r="S92" s="1"/>
      <c r="T92" s="1"/>
      <c r="U92" s="1"/>
      <c r="V92" s="1"/>
      <c r="W92" s="1"/>
      <c r="X92" s="1"/>
      <c r="Y92" s="168"/>
      <c r="Z92" s="168"/>
    </row>
    <row r="93" spans="1:26" ht="15" hidden="1" customHeight="1" x14ac:dyDescent="0.25">
      <c r="B93" s="54"/>
      <c r="C93" s="2"/>
      <c r="D93" s="705" t="s">
        <v>507</v>
      </c>
      <c r="E93" s="705"/>
      <c r="F93" s="326">
        <f t="shared" si="144"/>
        <v>0</v>
      </c>
      <c r="G93" s="516">
        <f t="shared" si="145"/>
        <v>0</v>
      </c>
      <c r="H93" s="516">
        <f t="shared" si="146"/>
        <v>0</v>
      </c>
      <c r="I93" s="516">
        <f t="shared" si="147"/>
        <v>0</v>
      </c>
      <c r="J93" s="542">
        <f t="shared" si="148"/>
        <v>0</v>
      </c>
      <c r="K93" s="542" t="e">
        <f>SUM(#REF!)</f>
        <v>#REF!</v>
      </c>
      <c r="L93" s="542">
        <f t="shared" si="149"/>
        <v>0</v>
      </c>
      <c r="M93" s="468">
        <f t="shared" si="107"/>
        <v>0</v>
      </c>
      <c r="N93" s="141"/>
      <c r="O93" s="159">
        <f t="shared" si="109"/>
        <v>0</v>
      </c>
      <c r="P93" s="77"/>
      <c r="Q93" s="1"/>
      <c r="R93" s="1"/>
      <c r="S93" s="1"/>
      <c r="T93" s="1"/>
      <c r="U93" s="1"/>
      <c r="V93" s="1"/>
      <c r="W93" s="1"/>
      <c r="X93" s="1"/>
      <c r="Y93" s="168"/>
      <c r="Z93" s="168"/>
    </row>
    <row r="94" spans="1:26" ht="15" hidden="1" customHeight="1" x14ac:dyDescent="0.25">
      <c r="B94" s="54"/>
      <c r="C94" s="2"/>
      <c r="D94" s="705" t="s">
        <v>508</v>
      </c>
      <c r="E94" s="705"/>
      <c r="F94" s="326">
        <f t="shared" si="144"/>
        <v>0</v>
      </c>
      <c r="G94" s="516">
        <f t="shared" si="145"/>
        <v>0</v>
      </c>
      <c r="H94" s="516">
        <f t="shared" si="146"/>
        <v>0</v>
      </c>
      <c r="I94" s="516">
        <f t="shared" si="147"/>
        <v>0</v>
      </c>
      <c r="J94" s="542">
        <f t="shared" si="148"/>
        <v>0</v>
      </c>
      <c r="K94" s="542" t="e">
        <f>SUM(#REF!)</f>
        <v>#REF!</v>
      </c>
      <c r="L94" s="542">
        <f t="shared" si="149"/>
        <v>0</v>
      </c>
      <c r="M94" s="468">
        <f t="shared" si="107"/>
        <v>0</v>
      </c>
      <c r="N94" s="141"/>
      <c r="O94" s="159">
        <f t="shared" si="109"/>
        <v>0</v>
      </c>
      <c r="P94" s="77"/>
      <c r="Q94" s="1"/>
      <c r="R94" s="1"/>
      <c r="S94" s="1"/>
      <c r="T94" s="1"/>
      <c r="U94" s="1"/>
      <c r="V94" s="1"/>
      <c r="W94" s="1"/>
      <c r="X94" s="1"/>
      <c r="Y94" s="168"/>
      <c r="Z94" s="168"/>
    </row>
    <row r="95" spans="1:26" ht="15" hidden="1" customHeight="1" x14ac:dyDescent="0.25">
      <c r="B95" s="54"/>
      <c r="C95" s="2"/>
      <c r="D95" s="705" t="s">
        <v>509</v>
      </c>
      <c r="E95" s="705"/>
      <c r="F95" s="326">
        <f t="shared" si="144"/>
        <v>0</v>
      </c>
      <c r="G95" s="516">
        <f t="shared" si="145"/>
        <v>0</v>
      </c>
      <c r="H95" s="516">
        <f t="shared" si="146"/>
        <v>0</v>
      </c>
      <c r="I95" s="516">
        <f t="shared" si="147"/>
        <v>0</v>
      </c>
      <c r="J95" s="542">
        <f t="shared" si="148"/>
        <v>0</v>
      </c>
      <c r="K95" s="542" t="e">
        <f>SUM(#REF!)</f>
        <v>#REF!</v>
      </c>
      <c r="L95" s="542">
        <f t="shared" si="149"/>
        <v>0</v>
      </c>
      <c r="M95" s="468">
        <f t="shared" si="107"/>
        <v>0</v>
      </c>
      <c r="N95" s="141"/>
      <c r="O95" s="159">
        <f t="shared" si="109"/>
        <v>0</v>
      </c>
      <c r="P95" s="77"/>
      <c r="Q95" s="1"/>
      <c r="R95" s="1"/>
      <c r="S95" s="1"/>
      <c r="T95" s="1"/>
      <c r="U95" s="1"/>
      <c r="V95" s="1"/>
      <c r="W95" s="1"/>
      <c r="X95" s="1"/>
      <c r="Y95" s="168"/>
      <c r="Z95" s="168"/>
    </row>
    <row r="96" spans="1:26" ht="15" hidden="1" customHeight="1" x14ac:dyDescent="0.25">
      <c r="B96" s="54"/>
      <c r="C96" s="2"/>
      <c r="D96" s="705" t="s">
        <v>510</v>
      </c>
      <c r="E96" s="705"/>
      <c r="F96" s="326">
        <f t="shared" si="144"/>
        <v>0</v>
      </c>
      <c r="G96" s="516">
        <f t="shared" si="145"/>
        <v>0</v>
      </c>
      <c r="H96" s="516">
        <f t="shared" si="146"/>
        <v>0</v>
      </c>
      <c r="I96" s="516">
        <f t="shared" si="147"/>
        <v>0</v>
      </c>
      <c r="J96" s="542">
        <f t="shared" si="148"/>
        <v>0</v>
      </c>
      <c r="K96" s="542" t="e">
        <f>SUM(#REF!)</f>
        <v>#REF!</v>
      </c>
      <c r="L96" s="542">
        <f t="shared" si="149"/>
        <v>0</v>
      </c>
      <c r="M96" s="468">
        <f t="shared" si="107"/>
        <v>0</v>
      </c>
      <c r="N96" s="141"/>
      <c r="O96" s="159">
        <f t="shared" si="109"/>
        <v>0</v>
      </c>
      <c r="P96" s="77"/>
      <c r="Q96" s="1"/>
      <c r="R96" s="1"/>
      <c r="S96" s="1"/>
      <c r="T96" s="1"/>
      <c r="U96" s="1"/>
      <c r="V96" s="1"/>
      <c r="W96" s="1"/>
      <c r="X96" s="1"/>
      <c r="Y96" s="168"/>
      <c r="Z96" s="168"/>
    </row>
    <row r="97" spans="1:26" ht="25.5" hidden="1" customHeight="1" x14ac:dyDescent="0.25">
      <c r="B97" s="54"/>
      <c r="C97" s="2"/>
      <c r="D97" s="706" t="s">
        <v>511</v>
      </c>
      <c r="E97" s="706"/>
      <c r="F97" s="329">
        <f t="shared" si="144"/>
        <v>0</v>
      </c>
      <c r="G97" s="519">
        <f t="shared" si="145"/>
        <v>0</v>
      </c>
      <c r="H97" s="519">
        <f t="shared" si="146"/>
        <v>0</v>
      </c>
      <c r="I97" s="519">
        <f t="shared" si="147"/>
        <v>0</v>
      </c>
      <c r="J97" s="545">
        <f t="shared" si="148"/>
        <v>0</v>
      </c>
      <c r="K97" s="545" t="e">
        <f>SUM(#REF!)</f>
        <v>#REF!</v>
      </c>
      <c r="L97" s="545">
        <f t="shared" si="149"/>
        <v>0</v>
      </c>
      <c r="M97" s="471">
        <f t="shared" si="107"/>
        <v>0</v>
      </c>
      <c r="N97" s="151"/>
      <c r="O97" s="159">
        <f t="shared" si="109"/>
        <v>0</v>
      </c>
      <c r="P97" s="77"/>
      <c r="Q97" s="1"/>
      <c r="R97" s="1"/>
      <c r="S97" s="1"/>
      <c r="T97" s="1"/>
      <c r="U97" s="1"/>
      <c r="V97" s="1"/>
      <c r="W97" s="1"/>
      <c r="X97" s="1"/>
      <c r="Y97" s="168"/>
      <c r="Z97" s="168"/>
    </row>
    <row r="98" spans="1:26" ht="15" hidden="1" customHeight="1" x14ac:dyDescent="0.25">
      <c r="B98" s="54"/>
      <c r="C98" s="2"/>
      <c r="D98" s="705" t="s">
        <v>805</v>
      </c>
      <c r="E98" s="705"/>
      <c r="F98" s="326">
        <f t="shared" si="144"/>
        <v>0</v>
      </c>
      <c r="G98" s="516">
        <f t="shared" si="145"/>
        <v>0</v>
      </c>
      <c r="H98" s="516">
        <f t="shared" si="146"/>
        <v>0</v>
      </c>
      <c r="I98" s="516">
        <f t="shared" si="147"/>
        <v>0</v>
      </c>
      <c r="J98" s="542">
        <f t="shared" si="148"/>
        <v>0</v>
      </c>
      <c r="K98" s="542" t="e">
        <f>SUM(#REF!)</f>
        <v>#REF!</v>
      </c>
      <c r="L98" s="542">
        <f t="shared" si="149"/>
        <v>0</v>
      </c>
      <c r="M98" s="468">
        <f t="shared" si="107"/>
        <v>0</v>
      </c>
      <c r="N98" s="141"/>
      <c r="O98" s="159">
        <f t="shared" si="109"/>
        <v>0</v>
      </c>
      <c r="P98" s="77"/>
      <c r="Q98" s="1"/>
      <c r="R98" s="1"/>
      <c r="S98" s="1"/>
      <c r="T98" s="1"/>
      <c r="U98" s="1"/>
      <c r="V98" s="1"/>
      <c r="W98" s="1"/>
      <c r="X98" s="1"/>
      <c r="Y98" s="168"/>
      <c r="Z98" s="168"/>
    </row>
    <row r="99" spans="1:26" ht="25.5" hidden="1" customHeight="1" x14ac:dyDescent="0.25">
      <c r="B99" s="54"/>
      <c r="C99" s="2"/>
      <c r="D99" s="706" t="s">
        <v>512</v>
      </c>
      <c r="E99" s="706"/>
      <c r="F99" s="329">
        <f t="shared" si="144"/>
        <v>0</v>
      </c>
      <c r="G99" s="519">
        <f t="shared" si="145"/>
        <v>0</v>
      </c>
      <c r="H99" s="519">
        <f t="shared" si="146"/>
        <v>0</v>
      </c>
      <c r="I99" s="519">
        <f t="shared" si="147"/>
        <v>0</v>
      </c>
      <c r="J99" s="545">
        <f t="shared" si="148"/>
        <v>0</v>
      </c>
      <c r="K99" s="545" t="e">
        <f>SUM(#REF!)</f>
        <v>#REF!</v>
      </c>
      <c r="L99" s="545">
        <f t="shared" si="149"/>
        <v>0</v>
      </c>
      <c r="M99" s="471">
        <f t="shared" si="107"/>
        <v>0</v>
      </c>
      <c r="N99" s="151"/>
      <c r="O99" s="159">
        <f t="shared" si="109"/>
        <v>0</v>
      </c>
      <c r="P99" s="77"/>
      <c r="Q99" s="1"/>
      <c r="R99" s="1"/>
      <c r="S99" s="1"/>
      <c r="T99" s="1"/>
      <c r="U99" s="1"/>
      <c r="V99" s="1"/>
      <c r="W99" s="1"/>
      <c r="X99" s="1"/>
      <c r="Y99" s="168"/>
      <c r="Z99" s="168"/>
    </row>
    <row r="100" spans="1:26" ht="25.5" hidden="1" customHeight="1" x14ac:dyDescent="0.25">
      <c r="B100" s="54"/>
      <c r="C100" s="2"/>
      <c r="D100" s="706" t="s">
        <v>513</v>
      </c>
      <c r="E100" s="706"/>
      <c r="F100" s="329">
        <f t="shared" si="144"/>
        <v>0</v>
      </c>
      <c r="G100" s="519">
        <f t="shared" si="145"/>
        <v>0</v>
      </c>
      <c r="H100" s="519">
        <f t="shared" si="146"/>
        <v>0</v>
      </c>
      <c r="I100" s="519">
        <f t="shared" si="147"/>
        <v>0</v>
      </c>
      <c r="J100" s="545">
        <f t="shared" si="148"/>
        <v>0</v>
      </c>
      <c r="K100" s="545" t="e">
        <f>SUM(#REF!)</f>
        <v>#REF!</v>
      </c>
      <c r="L100" s="545">
        <f t="shared" si="149"/>
        <v>0</v>
      </c>
      <c r="M100" s="471">
        <f t="shared" si="107"/>
        <v>0</v>
      </c>
      <c r="N100" s="151"/>
      <c r="O100" s="159">
        <f t="shared" si="109"/>
        <v>0</v>
      </c>
      <c r="P100" s="77"/>
      <c r="Q100" s="1"/>
      <c r="R100" s="1"/>
      <c r="S100" s="1"/>
      <c r="T100" s="1"/>
      <c r="U100" s="1"/>
      <c r="V100" s="1"/>
      <c r="W100" s="1"/>
      <c r="X100" s="1"/>
      <c r="Y100" s="168"/>
      <c r="Z100" s="168"/>
    </row>
    <row r="101" spans="1:26" s="41" customFormat="1" ht="15" hidden="1" customHeight="1" x14ac:dyDescent="0.25">
      <c r="A101" s="125" t="s">
        <v>230</v>
      </c>
      <c r="B101" s="106" t="s">
        <v>663</v>
      </c>
      <c r="C101" s="792" t="s">
        <v>806</v>
      </c>
      <c r="D101" s="793"/>
      <c r="E101" s="793"/>
      <c r="F101" s="328">
        <f t="shared" ref="F101:K101" si="150">F102+F103+F104+F105+F106+F107+F108+F109+F110+F111</f>
        <v>0</v>
      </c>
      <c r="G101" s="518">
        <f t="shared" si="150"/>
        <v>0</v>
      </c>
      <c r="H101" s="518">
        <f t="shared" si="150"/>
        <v>0</v>
      </c>
      <c r="I101" s="518">
        <f t="shared" si="150"/>
        <v>0</v>
      </c>
      <c r="J101" s="544">
        <f t="shared" ref="J101" si="151">J102+J103+J104+J105+J106+J107+J108+J109+J110+J111</f>
        <v>0</v>
      </c>
      <c r="K101" s="544" t="e">
        <f t="shared" si="150"/>
        <v>#REF!</v>
      </c>
      <c r="L101" s="544">
        <f t="shared" ref="L101" si="152">L102+L103+L104+L105+L106+L107+L108+L109+L110+L111</f>
        <v>0</v>
      </c>
      <c r="M101" s="470">
        <f t="shared" si="107"/>
        <v>0</v>
      </c>
      <c r="N101" s="150">
        <f t="shared" ref="N101" si="153">N102+N103+N104+N105+N106+N107+N108+N109+N110+N111</f>
        <v>0</v>
      </c>
      <c r="O101" s="162">
        <f t="shared" si="109"/>
        <v>0</v>
      </c>
      <c r="P101" s="107">
        <f t="shared" ref="P101:X101" si="154">P102+P103+P104+P105+P106+P107+P108+P109+P110+P111</f>
        <v>0</v>
      </c>
      <c r="Q101" s="109">
        <f t="shared" ref="Q101" si="155">Q102+Q103+Q104+Q105+Q106+Q107+Q108+Q109+Q110+Q111</f>
        <v>0</v>
      </c>
      <c r="R101" s="109">
        <f t="shared" si="154"/>
        <v>0</v>
      </c>
      <c r="S101" s="109">
        <f t="shared" si="154"/>
        <v>0</v>
      </c>
      <c r="T101" s="109"/>
      <c r="U101" s="109"/>
      <c r="V101" s="109">
        <f t="shared" si="154"/>
        <v>0</v>
      </c>
      <c r="W101" s="109">
        <f t="shared" ref="W101" si="156">W102+W103+W104+W105+W106+W107+W108+W109+W110+W111</f>
        <v>0</v>
      </c>
      <c r="X101" s="109">
        <f t="shared" si="154"/>
        <v>0</v>
      </c>
      <c r="Y101" s="168"/>
      <c r="Z101" s="168"/>
    </row>
    <row r="102" spans="1:26" ht="15" hidden="1" customHeight="1" x14ac:dyDescent="0.25">
      <c r="B102" s="54"/>
      <c r="C102" s="2"/>
      <c r="D102" s="705" t="s">
        <v>369</v>
      </c>
      <c r="E102" s="705"/>
      <c r="F102" s="326">
        <f t="shared" ref="F102:F111" si="157">SUM(X102:X102)</f>
        <v>0</v>
      </c>
      <c r="G102" s="516">
        <f t="shared" ref="G102:G111" si="158">SUM(X102:X102)</f>
        <v>0</v>
      </c>
      <c r="H102" s="516">
        <f t="shared" ref="H102:H111" si="159">SUM(X102:X102)</f>
        <v>0</v>
      </c>
      <c r="I102" s="516">
        <f t="shared" ref="I102:I111" si="160">SUM(X102:X102)</f>
        <v>0</v>
      </c>
      <c r="J102" s="542">
        <f t="shared" ref="J102:J111" si="161">SUM(X102:X102)</f>
        <v>0</v>
      </c>
      <c r="K102" s="542" t="e">
        <f>SUM(#REF!)</f>
        <v>#REF!</v>
      </c>
      <c r="L102" s="542">
        <f t="shared" ref="L102:L111" si="162">SUM(Y102:Y102)</f>
        <v>0</v>
      </c>
      <c r="M102" s="468">
        <f t="shared" si="107"/>
        <v>0</v>
      </c>
      <c r="N102" s="141"/>
      <c r="O102" s="159">
        <f t="shared" si="109"/>
        <v>0</v>
      </c>
      <c r="P102" s="77"/>
      <c r="Q102" s="1"/>
      <c r="R102" s="1"/>
      <c r="S102" s="1"/>
      <c r="T102" s="1"/>
      <c r="U102" s="1"/>
      <c r="V102" s="1"/>
      <c r="W102" s="1"/>
      <c r="X102" s="1"/>
      <c r="Y102" s="168"/>
      <c r="Z102" s="168"/>
    </row>
    <row r="103" spans="1:26" ht="15" hidden="1" customHeight="1" x14ac:dyDescent="0.25">
      <c r="B103" s="54"/>
      <c r="C103" s="2"/>
      <c r="D103" s="705" t="s">
        <v>514</v>
      </c>
      <c r="E103" s="705"/>
      <c r="F103" s="326">
        <f t="shared" si="157"/>
        <v>0</v>
      </c>
      <c r="G103" s="516">
        <f t="shared" si="158"/>
        <v>0</v>
      </c>
      <c r="H103" s="516">
        <f t="shared" si="159"/>
        <v>0</v>
      </c>
      <c r="I103" s="516">
        <f t="shared" si="160"/>
        <v>0</v>
      </c>
      <c r="J103" s="542">
        <f t="shared" si="161"/>
        <v>0</v>
      </c>
      <c r="K103" s="542" t="e">
        <f>SUM(#REF!)</f>
        <v>#REF!</v>
      </c>
      <c r="L103" s="542">
        <f t="shared" si="162"/>
        <v>0</v>
      </c>
      <c r="M103" s="468">
        <f t="shared" si="107"/>
        <v>0</v>
      </c>
      <c r="N103" s="141"/>
      <c r="O103" s="159">
        <f t="shared" si="109"/>
        <v>0</v>
      </c>
      <c r="P103" s="77"/>
      <c r="Q103" s="1"/>
      <c r="R103" s="1"/>
      <c r="S103" s="1"/>
      <c r="T103" s="1"/>
      <c r="U103" s="1"/>
      <c r="V103" s="1"/>
      <c r="W103" s="1"/>
      <c r="X103" s="1"/>
      <c r="Y103" s="168"/>
      <c r="Z103" s="168"/>
    </row>
    <row r="104" spans="1:26" ht="15" hidden="1" customHeight="1" x14ac:dyDescent="0.25">
      <c r="B104" s="54"/>
      <c r="C104" s="2"/>
      <c r="D104" s="705" t="s">
        <v>516</v>
      </c>
      <c r="E104" s="705"/>
      <c r="F104" s="326">
        <f t="shared" si="157"/>
        <v>0</v>
      </c>
      <c r="G104" s="516">
        <f t="shared" si="158"/>
        <v>0</v>
      </c>
      <c r="H104" s="516">
        <f t="shared" si="159"/>
        <v>0</v>
      </c>
      <c r="I104" s="516">
        <f t="shared" si="160"/>
        <v>0</v>
      </c>
      <c r="J104" s="542">
        <f t="shared" si="161"/>
        <v>0</v>
      </c>
      <c r="K104" s="542" t="e">
        <f>SUM(#REF!)</f>
        <v>#REF!</v>
      </c>
      <c r="L104" s="542">
        <f t="shared" si="162"/>
        <v>0</v>
      </c>
      <c r="M104" s="468">
        <f t="shared" si="107"/>
        <v>0</v>
      </c>
      <c r="N104" s="141"/>
      <c r="O104" s="159">
        <f t="shared" si="109"/>
        <v>0</v>
      </c>
      <c r="P104" s="77"/>
      <c r="Q104" s="1"/>
      <c r="R104" s="1"/>
      <c r="S104" s="1"/>
      <c r="T104" s="1"/>
      <c r="U104" s="1"/>
      <c r="V104" s="1"/>
      <c r="W104" s="1"/>
      <c r="X104" s="1"/>
      <c r="Y104" s="168"/>
      <c r="Z104" s="168"/>
    </row>
    <row r="105" spans="1:26" ht="15" hidden="1" customHeight="1" x14ac:dyDescent="0.25">
      <c r="B105" s="54"/>
      <c r="C105" s="2"/>
      <c r="D105" s="705" t="s">
        <v>808</v>
      </c>
      <c r="E105" s="705"/>
      <c r="F105" s="326">
        <f t="shared" si="157"/>
        <v>0</v>
      </c>
      <c r="G105" s="516">
        <f t="shared" si="158"/>
        <v>0</v>
      </c>
      <c r="H105" s="516">
        <f t="shared" si="159"/>
        <v>0</v>
      </c>
      <c r="I105" s="516">
        <f t="shared" si="160"/>
        <v>0</v>
      </c>
      <c r="J105" s="542">
        <f t="shared" si="161"/>
        <v>0</v>
      </c>
      <c r="K105" s="542" t="e">
        <f>SUM(#REF!)</f>
        <v>#REF!</v>
      </c>
      <c r="L105" s="542">
        <f t="shared" si="162"/>
        <v>0</v>
      </c>
      <c r="M105" s="468">
        <f t="shared" si="107"/>
        <v>0</v>
      </c>
      <c r="N105" s="141"/>
      <c r="O105" s="159">
        <f t="shared" si="109"/>
        <v>0</v>
      </c>
      <c r="P105" s="77"/>
      <c r="Q105" s="1"/>
      <c r="R105" s="1"/>
      <c r="S105" s="1"/>
      <c r="T105" s="1"/>
      <c r="U105" s="1"/>
      <c r="V105" s="1"/>
      <c r="W105" s="1"/>
      <c r="X105" s="1"/>
      <c r="Y105" s="168"/>
      <c r="Z105" s="168"/>
    </row>
    <row r="106" spans="1:26" ht="15" hidden="1" customHeight="1" x14ac:dyDescent="0.25">
      <c r="B106" s="54"/>
      <c r="C106" s="2"/>
      <c r="D106" s="705" t="s">
        <v>521</v>
      </c>
      <c r="E106" s="705"/>
      <c r="F106" s="326">
        <f t="shared" si="157"/>
        <v>0</v>
      </c>
      <c r="G106" s="516">
        <f t="shared" si="158"/>
        <v>0</v>
      </c>
      <c r="H106" s="516">
        <f t="shared" si="159"/>
        <v>0</v>
      </c>
      <c r="I106" s="516">
        <f t="shared" si="160"/>
        <v>0</v>
      </c>
      <c r="J106" s="542">
        <f t="shared" si="161"/>
        <v>0</v>
      </c>
      <c r="K106" s="542" t="e">
        <f>SUM(#REF!)</f>
        <v>#REF!</v>
      </c>
      <c r="L106" s="542">
        <f t="shared" si="162"/>
        <v>0</v>
      </c>
      <c r="M106" s="468">
        <f t="shared" si="107"/>
        <v>0</v>
      </c>
      <c r="N106" s="141"/>
      <c r="O106" s="159">
        <f t="shared" si="109"/>
        <v>0</v>
      </c>
      <c r="P106" s="77"/>
      <c r="Q106" s="1"/>
      <c r="R106" s="1"/>
      <c r="S106" s="1"/>
      <c r="T106" s="1"/>
      <c r="U106" s="1"/>
      <c r="V106" s="1"/>
      <c r="W106" s="1"/>
      <c r="X106" s="1"/>
      <c r="Y106" s="168"/>
      <c r="Z106" s="168"/>
    </row>
    <row r="107" spans="1:26" ht="15" hidden="1" customHeight="1" x14ac:dyDescent="0.25">
      <c r="B107" s="54"/>
      <c r="C107" s="2"/>
      <c r="D107" s="705" t="s">
        <v>519</v>
      </c>
      <c r="E107" s="705"/>
      <c r="F107" s="326">
        <f t="shared" si="157"/>
        <v>0</v>
      </c>
      <c r="G107" s="516">
        <f t="shared" si="158"/>
        <v>0</v>
      </c>
      <c r="H107" s="516">
        <f t="shared" si="159"/>
        <v>0</v>
      </c>
      <c r="I107" s="516">
        <f t="shared" si="160"/>
        <v>0</v>
      </c>
      <c r="J107" s="542">
        <f t="shared" si="161"/>
        <v>0</v>
      </c>
      <c r="K107" s="542" t="e">
        <f>SUM(#REF!)</f>
        <v>#REF!</v>
      </c>
      <c r="L107" s="542">
        <f t="shared" si="162"/>
        <v>0</v>
      </c>
      <c r="M107" s="468">
        <f t="shared" si="107"/>
        <v>0</v>
      </c>
      <c r="N107" s="141"/>
      <c r="O107" s="159">
        <f t="shared" si="109"/>
        <v>0</v>
      </c>
      <c r="P107" s="77"/>
      <c r="Q107" s="1"/>
      <c r="R107" s="1"/>
      <c r="S107" s="1"/>
      <c r="T107" s="1"/>
      <c r="U107" s="1"/>
      <c r="V107" s="1"/>
      <c r="W107" s="1"/>
      <c r="X107" s="1"/>
      <c r="Y107" s="168"/>
      <c r="Z107" s="168"/>
    </row>
    <row r="108" spans="1:26" ht="25.5" hidden="1" customHeight="1" x14ac:dyDescent="0.25">
      <c r="B108" s="54"/>
      <c r="C108" s="2"/>
      <c r="D108" s="706" t="s">
        <v>523</v>
      </c>
      <c r="E108" s="706"/>
      <c r="F108" s="329">
        <f t="shared" si="157"/>
        <v>0</v>
      </c>
      <c r="G108" s="519">
        <f t="shared" si="158"/>
        <v>0</v>
      </c>
      <c r="H108" s="519">
        <f t="shared" si="159"/>
        <v>0</v>
      </c>
      <c r="I108" s="519">
        <f t="shared" si="160"/>
        <v>0</v>
      </c>
      <c r="J108" s="545">
        <f t="shared" si="161"/>
        <v>0</v>
      </c>
      <c r="K108" s="545" t="e">
        <f>SUM(#REF!)</f>
        <v>#REF!</v>
      </c>
      <c r="L108" s="545">
        <f t="shared" si="162"/>
        <v>0</v>
      </c>
      <c r="M108" s="471">
        <f t="shared" si="107"/>
        <v>0</v>
      </c>
      <c r="N108" s="151"/>
      <c r="O108" s="159">
        <f t="shared" si="109"/>
        <v>0</v>
      </c>
      <c r="P108" s="77"/>
      <c r="Q108" s="1"/>
      <c r="R108" s="1"/>
      <c r="S108" s="1"/>
      <c r="T108" s="1"/>
      <c r="U108" s="1"/>
      <c r="V108" s="1"/>
      <c r="W108" s="1"/>
      <c r="X108" s="1"/>
      <c r="Y108" s="168"/>
      <c r="Z108" s="168"/>
    </row>
    <row r="109" spans="1:26" ht="15" hidden="1" customHeight="1" x14ac:dyDescent="0.25">
      <c r="B109" s="54"/>
      <c r="C109" s="2"/>
      <c r="D109" s="705" t="s">
        <v>807</v>
      </c>
      <c r="E109" s="705"/>
      <c r="F109" s="326">
        <f t="shared" si="157"/>
        <v>0</v>
      </c>
      <c r="G109" s="516">
        <f t="shared" si="158"/>
        <v>0</v>
      </c>
      <c r="H109" s="516">
        <f t="shared" si="159"/>
        <v>0</v>
      </c>
      <c r="I109" s="516">
        <f t="shared" si="160"/>
        <v>0</v>
      </c>
      <c r="J109" s="542">
        <f t="shared" si="161"/>
        <v>0</v>
      </c>
      <c r="K109" s="542" t="e">
        <f>SUM(#REF!)</f>
        <v>#REF!</v>
      </c>
      <c r="L109" s="542">
        <f t="shared" si="162"/>
        <v>0</v>
      </c>
      <c r="M109" s="468">
        <f t="shared" si="107"/>
        <v>0</v>
      </c>
      <c r="N109" s="141"/>
      <c r="O109" s="159">
        <f t="shared" si="109"/>
        <v>0</v>
      </c>
      <c r="P109" s="77"/>
      <c r="Q109" s="1"/>
      <c r="R109" s="1"/>
      <c r="S109" s="1"/>
      <c r="T109" s="1"/>
      <c r="U109" s="1"/>
      <c r="V109" s="1"/>
      <c r="W109" s="1"/>
      <c r="X109" s="1"/>
      <c r="Y109" s="168"/>
      <c r="Z109" s="168"/>
    </row>
    <row r="110" spans="1:26" ht="25.5" hidden="1" customHeight="1" x14ac:dyDescent="0.25">
      <c r="B110" s="54"/>
      <c r="C110" s="2"/>
      <c r="D110" s="706" t="s">
        <v>526</v>
      </c>
      <c r="E110" s="706"/>
      <c r="F110" s="329">
        <f t="shared" si="157"/>
        <v>0</v>
      </c>
      <c r="G110" s="519">
        <f t="shared" si="158"/>
        <v>0</v>
      </c>
      <c r="H110" s="519">
        <f t="shared" si="159"/>
        <v>0</v>
      </c>
      <c r="I110" s="519">
        <f t="shared" si="160"/>
        <v>0</v>
      </c>
      <c r="J110" s="545">
        <f t="shared" si="161"/>
        <v>0</v>
      </c>
      <c r="K110" s="545" t="e">
        <f>SUM(#REF!)</f>
        <v>#REF!</v>
      </c>
      <c r="L110" s="545">
        <f t="shared" si="162"/>
        <v>0</v>
      </c>
      <c r="M110" s="471">
        <f t="shared" si="107"/>
        <v>0</v>
      </c>
      <c r="N110" s="151"/>
      <c r="O110" s="159">
        <f t="shared" si="109"/>
        <v>0</v>
      </c>
      <c r="P110" s="77"/>
      <c r="Q110" s="1"/>
      <c r="R110" s="1"/>
      <c r="S110" s="1"/>
      <c r="T110" s="1"/>
      <c r="U110" s="1"/>
      <c r="V110" s="1"/>
      <c r="W110" s="1"/>
      <c r="X110" s="1"/>
      <c r="Y110" s="168"/>
      <c r="Z110" s="168"/>
    </row>
    <row r="111" spans="1:26" ht="25.5" hidden="1" customHeight="1" x14ac:dyDescent="0.25">
      <c r="B111" s="54"/>
      <c r="C111" s="2"/>
      <c r="D111" s="706" t="s">
        <v>528</v>
      </c>
      <c r="E111" s="706"/>
      <c r="F111" s="329">
        <f t="shared" si="157"/>
        <v>0</v>
      </c>
      <c r="G111" s="519">
        <f t="shared" si="158"/>
        <v>0</v>
      </c>
      <c r="H111" s="519">
        <f t="shared" si="159"/>
        <v>0</v>
      </c>
      <c r="I111" s="519">
        <f t="shared" si="160"/>
        <v>0</v>
      </c>
      <c r="J111" s="545">
        <f t="shared" si="161"/>
        <v>0</v>
      </c>
      <c r="K111" s="545" t="e">
        <f>SUM(#REF!)</f>
        <v>#REF!</v>
      </c>
      <c r="L111" s="545">
        <f t="shared" si="162"/>
        <v>0</v>
      </c>
      <c r="M111" s="471">
        <f t="shared" si="107"/>
        <v>0</v>
      </c>
      <c r="N111" s="151"/>
      <c r="O111" s="159">
        <f t="shared" si="109"/>
        <v>0</v>
      </c>
      <c r="P111" s="77"/>
      <c r="Q111" s="1"/>
      <c r="R111" s="1"/>
      <c r="S111" s="1"/>
      <c r="T111" s="1"/>
      <c r="U111" s="1"/>
      <c r="V111" s="1"/>
      <c r="W111" s="1"/>
      <c r="X111" s="1"/>
      <c r="Y111" s="168"/>
      <c r="Z111" s="168"/>
    </row>
    <row r="112" spans="1:26" s="41" customFormat="1" x14ac:dyDescent="0.25">
      <c r="A112" s="125" t="s">
        <v>231</v>
      </c>
      <c r="B112" s="106" t="s">
        <v>664</v>
      </c>
      <c r="C112" s="730" t="s">
        <v>232</v>
      </c>
      <c r="D112" s="731"/>
      <c r="E112" s="731"/>
      <c r="F112" s="330">
        <f t="shared" ref="F112:K112" si="163">F113+F114+F115+F116+F117+F118+F119+F120+F121+F122</f>
        <v>70000</v>
      </c>
      <c r="G112" s="520">
        <f t="shared" si="163"/>
        <v>186030</v>
      </c>
      <c r="H112" s="520">
        <f t="shared" si="163"/>
        <v>236030</v>
      </c>
      <c r="I112" s="520">
        <f t="shared" si="163"/>
        <v>236030</v>
      </c>
      <c r="J112" s="546">
        <f t="shared" ref="J112" si="164">J113+J114+J115+J116+J117+J118+J119+J120+J121+J122</f>
        <v>242030</v>
      </c>
      <c r="K112" s="546" t="e">
        <f t="shared" si="163"/>
        <v>#REF!</v>
      </c>
      <c r="L112" s="546">
        <f t="shared" ref="L112" si="165">L113+L114+L115+L116+L117+L118+L119+L120+L121+L122</f>
        <v>559530</v>
      </c>
      <c r="M112" s="472">
        <f t="shared" si="107"/>
        <v>8531196</v>
      </c>
      <c r="N112" s="152">
        <f t="shared" ref="N112" si="166">N113+N114+N115+N116+N117+N118+N119+N120+N121+N122</f>
        <v>0</v>
      </c>
      <c r="O112" s="162">
        <f t="shared" si="109"/>
        <v>8531196</v>
      </c>
      <c r="P112" s="107">
        <f t="shared" ref="P112:X112" si="167">P113+P114+P115+P116+P117+P118+P119+P120+P121+P122</f>
        <v>0</v>
      </c>
      <c r="Q112" s="109">
        <f t="shared" ref="Q112" si="168">Q113+Q114+Q115+Q116+Q117+Q118+Q119+Q120+Q121+Q122</f>
        <v>0</v>
      </c>
      <c r="R112" s="109">
        <f t="shared" si="167"/>
        <v>8238696</v>
      </c>
      <c r="S112" s="109">
        <f t="shared" si="167"/>
        <v>0</v>
      </c>
      <c r="T112" s="109"/>
      <c r="U112" s="109">
        <f t="shared" si="167"/>
        <v>0</v>
      </c>
      <c r="V112" s="109">
        <f t="shared" si="167"/>
        <v>0</v>
      </c>
      <c r="W112" s="109">
        <f t="shared" ref="W112" si="169">W113+W114+W115+W116+W117+W118+W119+W120+W121+W122</f>
        <v>0</v>
      </c>
      <c r="X112" s="109">
        <f t="shared" si="167"/>
        <v>292500</v>
      </c>
      <c r="Y112" s="168"/>
      <c r="Z112" s="168"/>
    </row>
    <row r="113" spans="1:26" x14ac:dyDescent="0.25">
      <c r="B113" s="54"/>
      <c r="C113" s="2"/>
      <c r="D113" s="705" t="s">
        <v>368</v>
      </c>
      <c r="E113" s="705"/>
      <c r="F113" s="326">
        <v>70000</v>
      </c>
      <c r="G113" s="516">
        <v>60000</v>
      </c>
      <c r="H113" s="516">
        <v>60000</v>
      </c>
      <c r="I113" s="516">
        <v>60000</v>
      </c>
      <c r="J113" s="542">
        <v>60000</v>
      </c>
      <c r="K113" s="542">
        <v>377500</v>
      </c>
      <c r="L113" s="542">
        <v>377500</v>
      </c>
      <c r="M113" s="468">
        <f t="shared" si="107"/>
        <v>2385980</v>
      </c>
      <c r="N113" s="141"/>
      <c r="O113" s="159">
        <f t="shared" si="109"/>
        <v>2385980</v>
      </c>
      <c r="P113" s="77"/>
      <c r="Q113" s="1"/>
      <c r="R113" s="1">
        <v>2093480</v>
      </c>
      <c r="S113" s="1"/>
      <c r="T113" s="1"/>
      <c r="U113" s="1"/>
      <c r="V113" s="1"/>
      <c r="W113" s="1"/>
      <c r="X113" s="1">
        <v>292500</v>
      </c>
      <c r="Y113" s="168"/>
      <c r="Z113" s="168"/>
    </row>
    <row r="114" spans="1:26" ht="15" hidden="1" customHeight="1" x14ac:dyDescent="0.25">
      <c r="B114" s="54"/>
      <c r="C114" s="2"/>
      <c r="D114" s="705" t="s">
        <v>515</v>
      </c>
      <c r="E114" s="705"/>
      <c r="F114" s="326">
        <f>SUM(X114:X114)</f>
        <v>0</v>
      </c>
      <c r="G114" s="516">
        <f>SUM(X114:X114)</f>
        <v>0</v>
      </c>
      <c r="H114" s="516">
        <f>SUM(X114:X114)</f>
        <v>0</v>
      </c>
      <c r="I114" s="516">
        <f>SUM(X114:X114)</f>
        <v>0</v>
      </c>
      <c r="J114" s="542">
        <v>0</v>
      </c>
      <c r="K114" s="542">
        <v>0</v>
      </c>
      <c r="L114" s="542">
        <v>0</v>
      </c>
      <c r="M114" s="468">
        <f t="shared" si="107"/>
        <v>0</v>
      </c>
      <c r="N114" s="141"/>
      <c r="O114" s="159">
        <f t="shared" si="109"/>
        <v>0</v>
      </c>
      <c r="P114" s="77"/>
      <c r="Q114" s="1"/>
      <c r="R114" s="1"/>
      <c r="S114" s="1"/>
      <c r="T114" s="1"/>
      <c r="U114" s="1"/>
      <c r="V114" s="1"/>
      <c r="W114" s="1"/>
      <c r="X114" s="1"/>
      <c r="Y114" s="168"/>
      <c r="Z114" s="168"/>
    </row>
    <row r="115" spans="1:26" ht="15" hidden="1" customHeight="1" x14ac:dyDescent="0.25">
      <c r="B115" s="54"/>
      <c r="C115" s="2"/>
      <c r="D115" s="705" t="s">
        <v>517</v>
      </c>
      <c r="E115" s="705"/>
      <c r="F115" s="326">
        <f>SUM(X115:X115)</f>
        <v>0</v>
      </c>
      <c r="G115" s="516">
        <f>SUM(X115:X115)</f>
        <v>0</v>
      </c>
      <c r="H115" s="516">
        <f>SUM(X115:X115)</f>
        <v>0</v>
      </c>
      <c r="I115" s="516">
        <f>SUM(X115:X115)</f>
        <v>0</v>
      </c>
      <c r="J115" s="542">
        <v>0</v>
      </c>
      <c r="K115" s="542">
        <v>0</v>
      </c>
      <c r="L115" s="542">
        <v>0</v>
      </c>
      <c r="M115" s="468">
        <f t="shared" si="107"/>
        <v>0</v>
      </c>
      <c r="N115" s="141"/>
      <c r="O115" s="159">
        <f t="shared" si="109"/>
        <v>0</v>
      </c>
      <c r="P115" s="77"/>
      <c r="Q115" s="1"/>
      <c r="R115" s="1"/>
      <c r="S115" s="1"/>
      <c r="T115" s="1"/>
      <c r="U115" s="1"/>
      <c r="V115" s="1"/>
      <c r="W115" s="1"/>
      <c r="X115" s="1"/>
      <c r="Y115" s="168"/>
      <c r="Z115" s="168"/>
    </row>
    <row r="116" spans="1:26" ht="15" customHeight="1" x14ac:dyDescent="0.25">
      <c r="B116" s="54"/>
      <c r="C116" s="2"/>
      <c r="D116" s="705" t="s">
        <v>518</v>
      </c>
      <c r="E116" s="705"/>
      <c r="F116" s="326">
        <f>SUM(X116:X116)</f>
        <v>0</v>
      </c>
      <c r="G116" s="516">
        <f>SUM(X116:X116)</f>
        <v>0</v>
      </c>
      <c r="H116" s="516">
        <f>SUM(X116:X116)</f>
        <v>0</v>
      </c>
      <c r="I116" s="516">
        <f>SUM(X116:X116)</f>
        <v>0</v>
      </c>
      <c r="J116" s="542">
        <v>0</v>
      </c>
      <c r="K116" s="542">
        <v>0</v>
      </c>
      <c r="L116" s="542">
        <v>0</v>
      </c>
      <c r="M116" s="468">
        <f t="shared" si="107"/>
        <v>6000000</v>
      </c>
      <c r="N116" s="141"/>
      <c r="O116" s="159">
        <f t="shared" si="109"/>
        <v>6000000</v>
      </c>
      <c r="P116" s="77"/>
      <c r="Q116" s="1"/>
      <c r="R116" s="1">
        <v>6000000</v>
      </c>
      <c r="S116" s="1"/>
      <c r="T116" s="1"/>
      <c r="U116" s="1"/>
      <c r="V116" s="1"/>
      <c r="W116" s="1"/>
      <c r="X116" s="1"/>
      <c r="Y116" s="168"/>
      <c r="Z116" s="168"/>
    </row>
    <row r="117" spans="1:26" ht="15" hidden="1" customHeight="1" x14ac:dyDescent="0.25">
      <c r="B117" s="54"/>
      <c r="C117" s="2"/>
      <c r="D117" s="705" t="s">
        <v>522</v>
      </c>
      <c r="E117" s="705"/>
      <c r="F117" s="326">
        <f>SUM(X117:X117)</f>
        <v>0</v>
      </c>
      <c r="G117" s="516">
        <f>SUM(X117:X117)</f>
        <v>0</v>
      </c>
      <c r="H117" s="516">
        <f>SUM(X117:X117)</f>
        <v>0</v>
      </c>
      <c r="I117" s="516">
        <f>SUM(X117:X117)</f>
        <v>0</v>
      </c>
      <c r="J117" s="542">
        <v>0</v>
      </c>
      <c r="K117" s="542">
        <v>0</v>
      </c>
      <c r="L117" s="542">
        <v>0</v>
      </c>
      <c r="M117" s="468">
        <f t="shared" si="107"/>
        <v>0</v>
      </c>
      <c r="N117" s="141"/>
      <c r="O117" s="159">
        <f t="shared" si="109"/>
        <v>0</v>
      </c>
      <c r="P117" s="77"/>
      <c r="Q117" s="1"/>
      <c r="R117" s="1"/>
      <c r="S117" s="1"/>
      <c r="T117" s="1"/>
      <c r="U117" s="1"/>
      <c r="V117" s="1"/>
      <c r="W117" s="1"/>
      <c r="X117" s="1"/>
      <c r="Y117" s="168"/>
      <c r="Z117" s="168"/>
    </row>
    <row r="118" spans="1:26" ht="15" hidden="1" customHeight="1" x14ac:dyDescent="0.25">
      <c r="B118" s="54"/>
      <c r="C118" s="2"/>
      <c r="D118" s="705" t="s">
        <v>520</v>
      </c>
      <c r="E118" s="705"/>
      <c r="F118" s="326">
        <f>SUM(X118:X118)</f>
        <v>0</v>
      </c>
      <c r="G118" s="516">
        <f>SUM(X118:X118)</f>
        <v>0</v>
      </c>
      <c r="H118" s="516">
        <f>SUM(X118:X118)</f>
        <v>0</v>
      </c>
      <c r="I118" s="516">
        <f>SUM(X118:X118)</f>
        <v>0</v>
      </c>
      <c r="J118" s="542">
        <v>0</v>
      </c>
      <c r="K118" s="542">
        <v>0</v>
      </c>
      <c r="L118" s="542">
        <v>0</v>
      </c>
      <c r="M118" s="468">
        <f t="shared" si="107"/>
        <v>0</v>
      </c>
      <c r="N118" s="141"/>
      <c r="O118" s="159">
        <f t="shared" si="109"/>
        <v>0</v>
      </c>
      <c r="P118" s="77"/>
      <c r="Q118" s="1"/>
      <c r="R118" s="1"/>
      <c r="S118" s="1"/>
      <c r="T118" s="1"/>
      <c r="U118" s="1"/>
      <c r="V118" s="1"/>
      <c r="W118" s="1"/>
      <c r="X118" s="1"/>
      <c r="Y118" s="168"/>
      <c r="Z118" s="168"/>
    </row>
    <row r="119" spans="1:26" ht="25.5" customHeight="1" x14ac:dyDescent="0.25">
      <c r="B119" s="54"/>
      <c r="C119" s="2"/>
      <c r="D119" s="706" t="s">
        <v>524</v>
      </c>
      <c r="E119" s="706"/>
      <c r="F119" s="329">
        <v>0</v>
      </c>
      <c r="G119" s="519">
        <v>0</v>
      </c>
      <c r="H119" s="519">
        <v>50000</v>
      </c>
      <c r="I119" s="519">
        <v>50000</v>
      </c>
      <c r="J119" s="545">
        <v>50000</v>
      </c>
      <c r="K119" s="545">
        <v>50000</v>
      </c>
      <c r="L119" s="545">
        <v>50000</v>
      </c>
      <c r="M119" s="471">
        <f t="shared" si="107"/>
        <v>0</v>
      </c>
      <c r="N119" s="151"/>
      <c r="O119" s="159">
        <f t="shared" si="109"/>
        <v>0</v>
      </c>
      <c r="P119" s="77"/>
      <c r="Q119" s="1"/>
      <c r="R119" s="1"/>
      <c r="S119" s="1"/>
      <c r="T119" s="1"/>
      <c r="U119" s="1">
        <v>0</v>
      </c>
      <c r="V119" s="1"/>
      <c r="W119" s="1"/>
      <c r="X119" s="1"/>
      <c r="Y119" s="168"/>
      <c r="Z119" s="168"/>
    </row>
    <row r="120" spans="1:26" x14ac:dyDescent="0.25">
      <c r="B120" s="54"/>
      <c r="C120" s="2"/>
      <c r="D120" s="705" t="s">
        <v>525</v>
      </c>
      <c r="E120" s="705"/>
      <c r="F120" s="326">
        <v>0</v>
      </c>
      <c r="G120" s="516">
        <v>126030</v>
      </c>
      <c r="H120" s="516">
        <v>126030</v>
      </c>
      <c r="I120" s="516">
        <v>126030</v>
      </c>
      <c r="J120" s="542">
        <v>132030</v>
      </c>
      <c r="K120" s="542">
        <v>132030</v>
      </c>
      <c r="L120" s="542">
        <v>132030</v>
      </c>
      <c r="M120" s="468">
        <f t="shared" si="107"/>
        <v>145216</v>
      </c>
      <c r="N120" s="141"/>
      <c r="O120" s="159">
        <f t="shared" si="109"/>
        <v>145216</v>
      </c>
      <c r="P120" s="77"/>
      <c r="Q120" s="1"/>
      <c r="R120" s="1">
        <v>145216</v>
      </c>
      <c r="S120" s="1"/>
      <c r="T120" s="1"/>
      <c r="U120" s="1"/>
      <c r="V120" s="1"/>
      <c r="W120" s="1"/>
      <c r="X120" s="1"/>
      <c r="Y120" s="168"/>
      <c r="Z120" s="168"/>
    </row>
    <row r="121" spans="1:26" ht="25.5" hidden="1" customHeight="1" x14ac:dyDescent="0.25">
      <c r="B121" s="54"/>
      <c r="C121" s="2"/>
      <c r="D121" s="706" t="s">
        <v>527</v>
      </c>
      <c r="E121" s="706"/>
      <c r="F121" s="329">
        <f>SUM(X121:X121)</f>
        <v>0</v>
      </c>
      <c r="G121" s="519">
        <f>SUM(X121:X121)</f>
        <v>0</v>
      </c>
      <c r="H121" s="519">
        <f>SUM(X121:X121)</f>
        <v>0</v>
      </c>
      <c r="I121" s="519">
        <f>SUM(X121:X121)</f>
        <v>0</v>
      </c>
      <c r="J121" s="545">
        <f>SUM(X121:X121)</f>
        <v>0</v>
      </c>
      <c r="K121" s="545" t="e">
        <f>SUM(#REF!)</f>
        <v>#REF!</v>
      </c>
      <c r="L121" s="545">
        <f>SUM(Y121:Y121)</f>
        <v>0</v>
      </c>
      <c r="M121" s="471">
        <f t="shared" si="107"/>
        <v>0</v>
      </c>
      <c r="N121" s="151"/>
      <c r="O121" s="159">
        <f t="shared" si="109"/>
        <v>0</v>
      </c>
      <c r="P121" s="77"/>
      <c r="Q121" s="1"/>
      <c r="R121" s="1"/>
      <c r="S121" s="1"/>
      <c r="T121" s="1"/>
      <c r="U121" s="1"/>
      <c r="V121" s="1"/>
      <c r="W121" s="1"/>
      <c r="X121" s="1"/>
      <c r="Y121" s="168"/>
      <c r="Z121" s="168"/>
    </row>
    <row r="122" spans="1:26" ht="25.5" hidden="1" customHeight="1" x14ac:dyDescent="0.25">
      <c r="B122" s="54"/>
      <c r="C122" s="2"/>
      <c r="D122" s="706" t="s">
        <v>529</v>
      </c>
      <c r="E122" s="706"/>
      <c r="F122" s="329">
        <f>SUM(X122:X122)</f>
        <v>0</v>
      </c>
      <c r="G122" s="519">
        <f>SUM(X122:X122)</f>
        <v>0</v>
      </c>
      <c r="H122" s="519">
        <f>SUM(X122:X122)</f>
        <v>0</v>
      </c>
      <c r="I122" s="519">
        <f>SUM(X122:X122)</f>
        <v>0</v>
      </c>
      <c r="J122" s="545">
        <f>SUM(X122:X122)</f>
        <v>0</v>
      </c>
      <c r="K122" s="545" t="e">
        <f>SUM(#REF!)</f>
        <v>#REF!</v>
      </c>
      <c r="L122" s="545">
        <f>SUM(Y122:Y122)</f>
        <v>0</v>
      </c>
      <c r="M122" s="471">
        <f t="shared" si="107"/>
        <v>0</v>
      </c>
      <c r="N122" s="151"/>
      <c r="O122" s="159">
        <f t="shared" si="109"/>
        <v>0</v>
      </c>
      <c r="P122" s="77"/>
      <c r="Q122" s="1"/>
      <c r="R122" s="1"/>
      <c r="S122" s="1"/>
      <c r="T122" s="1"/>
      <c r="U122" s="1"/>
      <c r="V122" s="1"/>
      <c r="W122" s="1"/>
      <c r="X122" s="1"/>
      <c r="Y122" s="168"/>
      <c r="Z122" s="168"/>
    </row>
    <row r="123" spans="1:26" s="41" customFormat="1" ht="27.75" hidden="1" customHeight="1" x14ac:dyDescent="0.25">
      <c r="A123" s="125" t="s">
        <v>233</v>
      </c>
      <c r="B123" s="106" t="s">
        <v>665</v>
      </c>
      <c r="C123" s="792" t="s">
        <v>809</v>
      </c>
      <c r="D123" s="793"/>
      <c r="E123" s="793"/>
      <c r="F123" s="328">
        <f t="shared" ref="F123:K123" si="170">F124+F125</f>
        <v>0</v>
      </c>
      <c r="G123" s="518">
        <f t="shared" si="170"/>
        <v>0</v>
      </c>
      <c r="H123" s="518">
        <f t="shared" si="170"/>
        <v>0</v>
      </c>
      <c r="I123" s="518">
        <f t="shared" si="170"/>
        <v>0</v>
      </c>
      <c r="J123" s="544">
        <f t="shared" ref="J123" si="171">J124+J125</f>
        <v>0</v>
      </c>
      <c r="K123" s="544" t="e">
        <f t="shared" si="170"/>
        <v>#REF!</v>
      </c>
      <c r="L123" s="544">
        <f t="shared" ref="L123" si="172">L124+L125</f>
        <v>0</v>
      </c>
      <c r="M123" s="470">
        <f t="shared" si="107"/>
        <v>0</v>
      </c>
      <c r="N123" s="150">
        <f t="shared" ref="N123" si="173">N124+N125</f>
        <v>0</v>
      </c>
      <c r="O123" s="162">
        <f t="shared" si="109"/>
        <v>0</v>
      </c>
      <c r="P123" s="107">
        <f t="shared" ref="P123:X123" si="174">P124+P125</f>
        <v>0</v>
      </c>
      <c r="Q123" s="109">
        <f t="shared" ref="Q123" si="175">Q124+Q125</f>
        <v>0</v>
      </c>
      <c r="R123" s="109">
        <f t="shared" si="174"/>
        <v>0</v>
      </c>
      <c r="S123" s="109">
        <f t="shared" si="174"/>
        <v>0</v>
      </c>
      <c r="T123" s="109"/>
      <c r="U123" s="109"/>
      <c r="V123" s="109">
        <f t="shared" si="174"/>
        <v>0</v>
      </c>
      <c r="W123" s="109">
        <f t="shared" ref="W123" si="176">W124+W125</f>
        <v>0</v>
      </c>
      <c r="X123" s="109">
        <f t="shared" si="174"/>
        <v>0</v>
      </c>
      <c r="Y123" s="168"/>
      <c r="Z123" s="168"/>
    </row>
    <row r="124" spans="1:26" ht="15" hidden="1" customHeight="1" x14ac:dyDescent="0.25">
      <c r="B124" s="54"/>
      <c r="C124" s="2"/>
      <c r="D124" s="705" t="s">
        <v>531</v>
      </c>
      <c r="E124" s="705"/>
      <c r="F124" s="326">
        <f>SUM(X124:X124)</f>
        <v>0</v>
      </c>
      <c r="G124" s="516">
        <f>SUM(X124:X124)</f>
        <v>0</v>
      </c>
      <c r="H124" s="516">
        <f>SUM(X124:X124)</f>
        <v>0</v>
      </c>
      <c r="I124" s="516">
        <f>SUM(X124:X124)</f>
        <v>0</v>
      </c>
      <c r="J124" s="542">
        <f>SUM(X124:X124)</f>
        <v>0</v>
      </c>
      <c r="K124" s="542" t="e">
        <f>SUM(#REF!)</f>
        <v>#REF!</v>
      </c>
      <c r="L124" s="542">
        <f>SUM(Y124:Y124)</f>
        <v>0</v>
      </c>
      <c r="M124" s="468">
        <f t="shared" si="107"/>
        <v>0</v>
      </c>
      <c r="N124" s="141"/>
      <c r="O124" s="159">
        <f t="shared" si="109"/>
        <v>0</v>
      </c>
      <c r="P124" s="77"/>
      <c r="Q124" s="1"/>
      <c r="R124" s="1"/>
      <c r="S124" s="1"/>
      <c r="T124" s="1"/>
      <c r="U124" s="1"/>
      <c r="V124" s="1"/>
      <c r="W124" s="1"/>
      <c r="X124" s="1"/>
      <c r="Y124" s="168"/>
      <c r="Z124" s="168"/>
    </row>
    <row r="125" spans="1:26" ht="25.5" hidden="1" customHeight="1" x14ac:dyDescent="0.25">
      <c r="B125" s="54"/>
      <c r="C125" s="2"/>
      <c r="D125" s="706" t="s">
        <v>530</v>
      </c>
      <c r="E125" s="706"/>
      <c r="F125" s="329">
        <f>SUM(X125:X125)</f>
        <v>0</v>
      </c>
      <c r="G125" s="519">
        <f>SUM(X125:X125)</f>
        <v>0</v>
      </c>
      <c r="H125" s="519">
        <f>SUM(X125:X125)</f>
        <v>0</v>
      </c>
      <c r="I125" s="519">
        <f>SUM(X125:X125)</f>
        <v>0</v>
      </c>
      <c r="J125" s="545">
        <f>SUM(X125:X125)</f>
        <v>0</v>
      </c>
      <c r="K125" s="545" t="e">
        <f>SUM(#REF!)</f>
        <v>#REF!</v>
      </c>
      <c r="L125" s="545">
        <f>SUM(Y125:Y125)</f>
        <v>0</v>
      </c>
      <c r="M125" s="471">
        <f t="shared" si="107"/>
        <v>0</v>
      </c>
      <c r="N125" s="151"/>
      <c r="O125" s="159">
        <f t="shared" si="109"/>
        <v>0</v>
      </c>
      <c r="P125" s="77"/>
      <c r="Q125" s="1"/>
      <c r="R125" s="1"/>
      <c r="S125" s="1"/>
      <c r="T125" s="1"/>
      <c r="U125" s="1"/>
      <c r="V125" s="1"/>
      <c r="W125" s="1"/>
      <c r="X125" s="1"/>
      <c r="Y125" s="168"/>
      <c r="Z125" s="168"/>
    </row>
    <row r="126" spans="1:26" s="41" customFormat="1" ht="15" hidden="1" customHeight="1" x14ac:dyDescent="0.25">
      <c r="A126" s="125" t="s">
        <v>234</v>
      </c>
      <c r="B126" s="106" t="s">
        <v>667</v>
      </c>
      <c r="C126" s="792" t="s">
        <v>810</v>
      </c>
      <c r="D126" s="793"/>
      <c r="E126" s="793"/>
      <c r="F126" s="328">
        <f t="shared" ref="F126:K126" si="177">F127+F128+F129+F130+F131+F132+F133+F134+F135+F136+F137</f>
        <v>0</v>
      </c>
      <c r="G126" s="518">
        <f t="shared" si="177"/>
        <v>0</v>
      </c>
      <c r="H126" s="518">
        <f t="shared" si="177"/>
        <v>0</v>
      </c>
      <c r="I126" s="518">
        <f t="shared" si="177"/>
        <v>0</v>
      </c>
      <c r="J126" s="544">
        <f t="shared" ref="J126" si="178">J127+J128+J129+J130+J131+J132+J133+J134+J135+J136+J137</f>
        <v>0</v>
      </c>
      <c r="K126" s="544" t="e">
        <f t="shared" si="177"/>
        <v>#REF!</v>
      </c>
      <c r="L126" s="544">
        <f t="shared" ref="L126" si="179">L127+L128+L129+L130+L131+L132+L133+L134+L135+L136+L137</f>
        <v>0</v>
      </c>
      <c r="M126" s="470">
        <f t="shared" si="107"/>
        <v>0</v>
      </c>
      <c r="N126" s="150">
        <f t="shared" ref="N126" si="180">N127+N128+N129+N130+N131+N132+N133+N134+N135+N136+N137</f>
        <v>0</v>
      </c>
      <c r="O126" s="162">
        <f t="shared" si="109"/>
        <v>0</v>
      </c>
      <c r="P126" s="107">
        <f t="shared" ref="P126:X126" si="181">P127+P128+P129+P130+P131+P132+P133+P134+P135+P136+P137</f>
        <v>0</v>
      </c>
      <c r="Q126" s="109">
        <f t="shared" ref="Q126" si="182">Q127+Q128+Q129+Q130+Q131+Q132+Q133+Q134+Q135+Q136+Q137</f>
        <v>0</v>
      </c>
      <c r="R126" s="109">
        <f t="shared" si="181"/>
        <v>0</v>
      </c>
      <c r="S126" s="109">
        <f t="shared" si="181"/>
        <v>0</v>
      </c>
      <c r="T126" s="109"/>
      <c r="U126" s="109"/>
      <c r="V126" s="109">
        <f t="shared" si="181"/>
        <v>0</v>
      </c>
      <c r="W126" s="109">
        <f t="shared" ref="W126" si="183">W127+W128+W129+W130+W131+W132+W133+W134+W135+W136+W137</f>
        <v>0</v>
      </c>
      <c r="X126" s="109">
        <f t="shared" si="181"/>
        <v>0</v>
      </c>
      <c r="Y126" s="168"/>
      <c r="Z126" s="168"/>
    </row>
    <row r="127" spans="1:26" ht="15" hidden="1" customHeight="1" x14ac:dyDescent="0.25">
      <c r="B127" s="54"/>
      <c r="C127" s="2"/>
      <c r="D127" s="705" t="s">
        <v>354</v>
      </c>
      <c r="E127" s="705"/>
      <c r="F127" s="326">
        <f t="shared" ref="F127:F140" si="184">SUM(X127:X127)</f>
        <v>0</v>
      </c>
      <c r="G127" s="516">
        <f t="shared" ref="G127:G140" si="185">SUM(X127:X127)</f>
        <v>0</v>
      </c>
      <c r="H127" s="516">
        <f t="shared" ref="H127:H140" si="186">SUM(X127:X127)</f>
        <v>0</v>
      </c>
      <c r="I127" s="516">
        <f t="shared" ref="I127:I140" si="187">SUM(X127:X127)</f>
        <v>0</v>
      </c>
      <c r="J127" s="542">
        <f t="shared" ref="J127:J140" si="188">SUM(X127:X127)</f>
        <v>0</v>
      </c>
      <c r="K127" s="542" t="e">
        <f>SUM(#REF!)</f>
        <v>#REF!</v>
      </c>
      <c r="L127" s="542">
        <f t="shared" ref="L127:L140" si="189">SUM(Y127:Y127)</f>
        <v>0</v>
      </c>
      <c r="M127" s="468">
        <f t="shared" si="107"/>
        <v>0</v>
      </c>
      <c r="N127" s="141"/>
      <c r="O127" s="159">
        <f t="shared" si="109"/>
        <v>0</v>
      </c>
      <c r="P127" s="77"/>
      <c r="Q127" s="1"/>
      <c r="R127" s="1"/>
      <c r="S127" s="1"/>
      <c r="T127" s="1"/>
      <c r="U127" s="1"/>
      <c r="V127" s="1"/>
      <c r="W127" s="1"/>
      <c r="X127" s="1"/>
      <c r="Y127" s="168"/>
      <c r="Z127" s="168"/>
    </row>
    <row r="128" spans="1:26" ht="15" hidden="1" customHeight="1" x14ac:dyDescent="0.25">
      <c r="B128" s="54"/>
      <c r="C128" s="2"/>
      <c r="D128" s="705" t="s">
        <v>357</v>
      </c>
      <c r="E128" s="705"/>
      <c r="F128" s="326">
        <f t="shared" si="184"/>
        <v>0</v>
      </c>
      <c r="G128" s="516">
        <f t="shared" si="185"/>
        <v>0</v>
      </c>
      <c r="H128" s="516">
        <f t="shared" si="186"/>
        <v>0</v>
      </c>
      <c r="I128" s="516">
        <f t="shared" si="187"/>
        <v>0</v>
      </c>
      <c r="J128" s="542">
        <f t="shared" si="188"/>
        <v>0</v>
      </c>
      <c r="K128" s="542" t="e">
        <f>SUM(#REF!)</f>
        <v>#REF!</v>
      </c>
      <c r="L128" s="542">
        <f t="shared" si="189"/>
        <v>0</v>
      </c>
      <c r="M128" s="468">
        <f t="shared" si="107"/>
        <v>0</v>
      </c>
      <c r="N128" s="141"/>
      <c r="O128" s="159">
        <f t="shared" si="109"/>
        <v>0</v>
      </c>
      <c r="P128" s="77"/>
      <c r="Q128" s="1"/>
      <c r="R128" s="1"/>
      <c r="S128" s="1"/>
      <c r="T128" s="1"/>
      <c r="U128" s="1"/>
      <c r="V128" s="1"/>
      <c r="W128" s="1"/>
      <c r="X128" s="1"/>
      <c r="Y128" s="168"/>
      <c r="Z128" s="168"/>
    </row>
    <row r="129" spans="1:26" ht="15" hidden="1" customHeight="1" x14ac:dyDescent="0.25">
      <c r="B129" s="54"/>
      <c r="C129" s="2"/>
      <c r="D129" s="705" t="s">
        <v>358</v>
      </c>
      <c r="E129" s="705"/>
      <c r="F129" s="326">
        <f t="shared" si="184"/>
        <v>0</v>
      </c>
      <c r="G129" s="516">
        <f t="shared" si="185"/>
        <v>0</v>
      </c>
      <c r="H129" s="516">
        <f t="shared" si="186"/>
        <v>0</v>
      </c>
      <c r="I129" s="516">
        <f t="shared" si="187"/>
        <v>0</v>
      </c>
      <c r="J129" s="542">
        <f t="shared" si="188"/>
        <v>0</v>
      </c>
      <c r="K129" s="542" t="e">
        <f>SUM(#REF!)</f>
        <v>#REF!</v>
      </c>
      <c r="L129" s="542">
        <f t="shared" si="189"/>
        <v>0</v>
      </c>
      <c r="M129" s="468">
        <f t="shared" si="107"/>
        <v>0</v>
      </c>
      <c r="N129" s="141"/>
      <c r="O129" s="159">
        <f t="shared" si="109"/>
        <v>0</v>
      </c>
      <c r="P129" s="77"/>
      <c r="Q129" s="1"/>
      <c r="R129" s="1"/>
      <c r="S129" s="1"/>
      <c r="T129" s="1"/>
      <c r="U129" s="1"/>
      <c r="V129" s="1"/>
      <c r="W129" s="1"/>
      <c r="X129" s="1"/>
      <c r="Y129" s="168"/>
      <c r="Z129" s="168"/>
    </row>
    <row r="130" spans="1:26" ht="15" hidden="1" customHeight="1" x14ac:dyDescent="0.25">
      <c r="B130" s="54"/>
      <c r="C130" s="2"/>
      <c r="D130" s="705" t="s">
        <v>355</v>
      </c>
      <c r="E130" s="705"/>
      <c r="F130" s="326">
        <f t="shared" si="184"/>
        <v>0</v>
      </c>
      <c r="G130" s="516">
        <f t="shared" si="185"/>
        <v>0</v>
      </c>
      <c r="H130" s="516">
        <f t="shared" si="186"/>
        <v>0</v>
      </c>
      <c r="I130" s="516">
        <f t="shared" si="187"/>
        <v>0</v>
      </c>
      <c r="J130" s="542">
        <f t="shared" si="188"/>
        <v>0</v>
      </c>
      <c r="K130" s="542" t="e">
        <f>SUM(#REF!)</f>
        <v>#REF!</v>
      </c>
      <c r="L130" s="542">
        <f t="shared" si="189"/>
        <v>0</v>
      </c>
      <c r="M130" s="468">
        <f t="shared" si="107"/>
        <v>0</v>
      </c>
      <c r="N130" s="141"/>
      <c r="O130" s="159">
        <f t="shared" si="109"/>
        <v>0</v>
      </c>
      <c r="P130" s="77"/>
      <c r="Q130" s="1"/>
      <c r="R130" s="1"/>
      <c r="S130" s="1"/>
      <c r="T130" s="1"/>
      <c r="U130" s="1"/>
      <c r="V130" s="1"/>
      <c r="W130" s="1"/>
      <c r="X130" s="1"/>
      <c r="Y130" s="168"/>
      <c r="Z130" s="168"/>
    </row>
    <row r="131" spans="1:26" ht="15" hidden="1" customHeight="1" x14ac:dyDescent="0.25">
      <c r="B131" s="54"/>
      <c r="C131" s="2"/>
      <c r="D131" s="705" t="s">
        <v>811</v>
      </c>
      <c r="E131" s="705"/>
      <c r="F131" s="326">
        <f t="shared" si="184"/>
        <v>0</v>
      </c>
      <c r="G131" s="516">
        <f t="shared" si="185"/>
        <v>0</v>
      </c>
      <c r="H131" s="516">
        <f t="shared" si="186"/>
        <v>0</v>
      </c>
      <c r="I131" s="516">
        <f t="shared" si="187"/>
        <v>0</v>
      </c>
      <c r="J131" s="542">
        <f t="shared" si="188"/>
        <v>0</v>
      </c>
      <c r="K131" s="542" t="e">
        <f>SUM(#REF!)</f>
        <v>#REF!</v>
      </c>
      <c r="L131" s="542">
        <f t="shared" si="189"/>
        <v>0</v>
      </c>
      <c r="M131" s="468">
        <f t="shared" si="107"/>
        <v>0</v>
      </c>
      <c r="N131" s="141"/>
      <c r="O131" s="159">
        <f t="shared" si="109"/>
        <v>0</v>
      </c>
      <c r="P131" s="77"/>
      <c r="Q131" s="1"/>
      <c r="R131" s="1"/>
      <c r="S131" s="1"/>
      <c r="T131" s="1"/>
      <c r="U131" s="1"/>
      <c r="V131" s="1"/>
      <c r="W131" s="1"/>
      <c r="X131" s="1"/>
      <c r="Y131" s="168"/>
      <c r="Z131" s="168"/>
    </row>
    <row r="132" spans="1:26" ht="25.5" hidden="1" customHeight="1" x14ac:dyDescent="0.25">
      <c r="B132" s="54"/>
      <c r="C132" s="2"/>
      <c r="D132" s="706" t="s">
        <v>532</v>
      </c>
      <c r="E132" s="706"/>
      <c r="F132" s="329">
        <f t="shared" si="184"/>
        <v>0</v>
      </c>
      <c r="G132" s="519">
        <f t="shared" si="185"/>
        <v>0</v>
      </c>
      <c r="H132" s="519">
        <f t="shared" si="186"/>
        <v>0</v>
      </c>
      <c r="I132" s="519">
        <f t="shared" si="187"/>
        <v>0</v>
      </c>
      <c r="J132" s="545">
        <f t="shared" si="188"/>
        <v>0</v>
      </c>
      <c r="K132" s="545" t="e">
        <f>SUM(#REF!)</f>
        <v>#REF!</v>
      </c>
      <c r="L132" s="545">
        <f t="shared" si="189"/>
        <v>0</v>
      </c>
      <c r="M132" s="471">
        <f t="shared" si="107"/>
        <v>0</v>
      </c>
      <c r="N132" s="151"/>
      <c r="O132" s="159">
        <f t="shared" si="109"/>
        <v>0</v>
      </c>
      <c r="P132" s="77"/>
      <c r="Q132" s="1"/>
      <c r="R132" s="1"/>
      <c r="S132" s="1"/>
      <c r="T132" s="1"/>
      <c r="U132" s="1"/>
      <c r="V132" s="1"/>
      <c r="W132" s="1"/>
      <c r="X132" s="1"/>
      <c r="Y132" s="168"/>
      <c r="Z132" s="168"/>
    </row>
    <row r="133" spans="1:26" ht="25.5" hidden="1" customHeight="1" x14ac:dyDescent="0.25">
      <c r="B133" s="54"/>
      <c r="C133" s="2"/>
      <c r="D133" s="706" t="s">
        <v>533</v>
      </c>
      <c r="E133" s="706"/>
      <c r="F133" s="329">
        <f t="shared" si="184"/>
        <v>0</v>
      </c>
      <c r="G133" s="519">
        <f t="shared" si="185"/>
        <v>0</v>
      </c>
      <c r="H133" s="519">
        <f t="shared" si="186"/>
        <v>0</v>
      </c>
      <c r="I133" s="519">
        <f t="shared" si="187"/>
        <v>0</v>
      </c>
      <c r="J133" s="545">
        <f t="shared" si="188"/>
        <v>0</v>
      </c>
      <c r="K133" s="545" t="e">
        <f>SUM(#REF!)</f>
        <v>#REF!</v>
      </c>
      <c r="L133" s="545">
        <f t="shared" si="189"/>
        <v>0</v>
      </c>
      <c r="M133" s="471">
        <f t="shared" si="107"/>
        <v>0</v>
      </c>
      <c r="N133" s="151"/>
      <c r="O133" s="159">
        <f t="shared" si="109"/>
        <v>0</v>
      </c>
      <c r="P133" s="77"/>
      <c r="Q133" s="1"/>
      <c r="R133" s="1"/>
      <c r="S133" s="1"/>
      <c r="T133" s="1"/>
      <c r="U133" s="1"/>
      <c r="V133" s="1"/>
      <c r="W133" s="1"/>
      <c r="X133" s="1"/>
      <c r="Y133" s="168"/>
      <c r="Z133" s="168"/>
    </row>
    <row r="134" spans="1:26" ht="15" hidden="1" customHeight="1" x14ac:dyDescent="0.25">
      <c r="B134" s="54"/>
      <c r="C134" s="2"/>
      <c r="D134" s="705" t="s">
        <v>364</v>
      </c>
      <c r="E134" s="705"/>
      <c r="F134" s="326">
        <f t="shared" si="184"/>
        <v>0</v>
      </c>
      <c r="G134" s="516">
        <f t="shared" si="185"/>
        <v>0</v>
      </c>
      <c r="H134" s="516">
        <f t="shared" si="186"/>
        <v>0</v>
      </c>
      <c r="I134" s="516">
        <f t="shared" si="187"/>
        <v>0</v>
      </c>
      <c r="J134" s="542">
        <f t="shared" si="188"/>
        <v>0</v>
      </c>
      <c r="K134" s="542" t="e">
        <f>SUM(#REF!)</f>
        <v>#REF!</v>
      </c>
      <c r="L134" s="542">
        <f t="shared" si="189"/>
        <v>0</v>
      </c>
      <c r="M134" s="468">
        <f t="shared" ref="M134:M145" si="190">P134+R134+S134+T134+U134+V134+X134</f>
        <v>0</v>
      </c>
      <c r="N134" s="141"/>
      <c r="O134" s="159">
        <f t="shared" si="109"/>
        <v>0</v>
      </c>
      <c r="P134" s="77"/>
      <c r="Q134" s="1"/>
      <c r="R134" s="1"/>
      <c r="S134" s="1"/>
      <c r="T134" s="1"/>
      <c r="U134" s="1"/>
      <c r="V134" s="1"/>
      <c r="W134" s="1"/>
      <c r="X134" s="1"/>
      <c r="Y134" s="168"/>
      <c r="Z134" s="168"/>
    </row>
    <row r="135" spans="1:26" ht="15" hidden="1" customHeight="1" x14ac:dyDescent="0.25">
      <c r="B135" s="54"/>
      <c r="C135" s="2"/>
      <c r="D135" s="705" t="s">
        <v>356</v>
      </c>
      <c r="E135" s="705"/>
      <c r="F135" s="326">
        <f t="shared" si="184"/>
        <v>0</v>
      </c>
      <c r="G135" s="516">
        <f t="shared" si="185"/>
        <v>0</v>
      </c>
      <c r="H135" s="516">
        <f t="shared" si="186"/>
        <v>0</v>
      </c>
      <c r="I135" s="516">
        <f t="shared" si="187"/>
        <v>0</v>
      </c>
      <c r="J135" s="542">
        <f t="shared" si="188"/>
        <v>0</v>
      </c>
      <c r="K135" s="542" t="e">
        <f>SUM(#REF!)</f>
        <v>#REF!</v>
      </c>
      <c r="L135" s="542">
        <f t="shared" si="189"/>
        <v>0</v>
      </c>
      <c r="M135" s="468">
        <f t="shared" si="190"/>
        <v>0</v>
      </c>
      <c r="N135" s="141"/>
      <c r="O135" s="159">
        <f t="shared" si="109"/>
        <v>0</v>
      </c>
      <c r="P135" s="77"/>
      <c r="Q135" s="1"/>
      <c r="R135" s="1"/>
      <c r="S135" s="1"/>
      <c r="T135" s="1"/>
      <c r="U135" s="1"/>
      <c r="V135" s="1"/>
      <c r="W135" s="1"/>
      <c r="X135" s="1"/>
      <c r="Y135" s="168"/>
      <c r="Z135" s="168"/>
    </row>
    <row r="136" spans="1:26" ht="25.5" hidden="1" customHeight="1" x14ac:dyDescent="0.25">
      <c r="B136" s="54"/>
      <c r="C136" s="2"/>
      <c r="D136" s="706" t="s">
        <v>534</v>
      </c>
      <c r="E136" s="706"/>
      <c r="F136" s="329">
        <f t="shared" si="184"/>
        <v>0</v>
      </c>
      <c r="G136" s="519">
        <f t="shared" si="185"/>
        <v>0</v>
      </c>
      <c r="H136" s="519">
        <f t="shared" si="186"/>
        <v>0</v>
      </c>
      <c r="I136" s="519">
        <f t="shared" si="187"/>
        <v>0</v>
      </c>
      <c r="J136" s="545">
        <f t="shared" si="188"/>
        <v>0</v>
      </c>
      <c r="K136" s="545" t="e">
        <f>SUM(#REF!)</f>
        <v>#REF!</v>
      </c>
      <c r="L136" s="545">
        <f t="shared" si="189"/>
        <v>0</v>
      </c>
      <c r="M136" s="471">
        <f t="shared" si="190"/>
        <v>0</v>
      </c>
      <c r="N136" s="151"/>
      <c r="O136" s="159">
        <f t="shared" si="109"/>
        <v>0</v>
      </c>
      <c r="P136" s="77"/>
      <c r="Q136" s="1"/>
      <c r="R136" s="1"/>
      <c r="S136" s="1"/>
      <c r="T136" s="1"/>
      <c r="U136" s="1"/>
      <c r="V136" s="1"/>
      <c r="W136" s="1"/>
      <c r="X136" s="1"/>
      <c r="Y136" s="168"/>
      <c r="Z136" s="168"/>
    </row>
    <row r="137" spans="1:26" ht="15" hidden="1" customHeight="1" x14ac:dyDescent="0.25">
      <c r="B137" s="54"/>
      <c r="C137" s="2"/>
      <c r="D137" s="705" t="s">
        <v>535</v>
      </c>
      <c r="E137" s="705"/>
      <c r="F137" s="326">
        <f t="shared" si="184"/>
        <v>0</v>
      </c>
      <c r="G137" s="516">
        <f t="shared" si="185"/>
        <v>0</v>
      </c>
      <c r="H137" s="516">
        <f t="shared" si="186"/>
        <v>0</v>
      </c>
      <c r="I137" s="516">
        <f t="shared" si="187"/>
        <v>0</v>
      </c>
      <c r="J137" s="542">
        <f t="shared" si="188"/>
        <v>0</v>
      </c>
      <c r="K137" s="542" t="e">
        <f>SUM(#REF!)</f>
        <v>#REF!</v>
      </c>
      <c r="L137" s="542">
        <f t="shared" si="189"/>
        <v>0</v>
      </c>
      <c r="M137" s="468">
        <f t="shared" si="190"/>
        <v>0</v>
      </c>
      <c r="N137" s="141"/>
      <c r="O137" s="159">
        <f t="shared" si="109"/>
        <v>0</v>
      </c>
      <c r="P137" s="77"/>
      <c r="Q137" s="1"/>
      <c r="R137" s="1"/>
      <c r="S137" s="1"/>
      <c r="T137" s="1"/>
      <c r="U137" s="1"/>
      <c r="V137" s="1"/>
      <c r="W137" s="1"/>
      <c r="X137" s="1"/>
      <c r="Y137" s="168"/>
      <c r="Z137" s="168"/>
    </row>
    <row r="138" spans="1:26" s="41" customFormat="1" ht="15" hidden="1" customHeight="1" x14ac:dyDescent="0.25">
      <c r="A138" s="125" t="s">
        <v>235</v>
      </c>
      <c r="B138" s="106" t="s">
        <v>666</v>
      </c>
      <c r="C138" s="730" t="s">
        <v>236</v>
      </c>
      <c r="D138" s="731"/>
      <c r="E138" s="731"/>
      <c r="F138" s="330">
        <f t="shared" si="184"/>
        <v>0</v>
      </c>
      <c r="G138" s="520">
        <f t="shared" si="185"/>
        <v>0</v>
      </c>
      <c r="H138" s="520">
        <f t="shared" si="186"/>
        <v>0</v>
      </c>
      <c r="I138" s="520">
        <f t="shared" si="187"/>
        <v>0</v>
      </c>
      <c r="J138" s="546">
        <f t="shared" si="188"/>
        <v>0</v>
      </c>
      <c r="K138" s="546" t="e">
        <f>SUM(#REF!)</f>
        <v>#REF!</v>
      </c>
      <c r="L138" s="546">
        <f t="shared" si="189"/>
        <v>0</v>
      </c>
      <c r="M138" s="472">
        <f t="shared" si="190"/>
        <v>0</v>
      </c>
      <c r="N138" s="152"/>
      <c r="O138" s="162">
        <f t="shared" si="109"/>
        <v>0</v>
      </c>
      <c r="P138" s="107"/>
      <c r="Q138" s="109"/>
      <c r="R138" s="109"/>
      <c r="S138" s="109"/>
      <c r="T138" s="109"/>
      <c r="U138" s="109"/>
      <c r="V138" s="109"/>
      <c r="W138" s="109"/>
      <c r="X138" s="109"/>
      <c r="Y138" s="168"/>
      <c r="Z138" s="168"/>
    </row>
    <row r="139" spans="1:26" s="41" customFormat="1" ht="15" hidden="1" customHeight="1" x14ac:dyDescent="0.25">
      <c r="A139" s="125" t="s">
        <v>237</v>
      </c>
      <c r="B139" s="106" t="s">
        <v>668</v>
      </c>
      <c r="C139" s="730" t="s">
        <v>238</v>
      </c>
      <c r="D139" s="731"/>
      <c r="E139" s="731"/>
      <c r="F139" s="330">
        <f t="shared" si="184"/>
        <v>0</v>
      </c>
      <c r="G139" s="520">
        <f t="shared" si="185"/>
        <v>0</v>
      </c>
      <c r="H139" s="520">
        <f t="shared" si="186"/>
        <v>0</v>
      </c>
      <c r="I139" s="520">
        <f t="shared" si="187"/>
        <v>0</v>
      </c>
      <c r="J139" s="546">
        <f t="shared" si="188"/>
        <v>0</v>
      </c>
      <c r="K139" s="546" t="e">
        <f>SUM(#REF!)</f>
        <v>#REF!</v>
      </c>
      <c r="L139" s="546">
        <f t="shared" si="189"/>
        <v>0</v>
      </c>
      <c r="M139" s="472">
        <f t="shared" si="190"/>
        <v>0</v>
      </c>
      <c r="N139" s="152"/>
      <c r="O139" s="162">
        <f t="shared" si="109"/>
        <v>0</v>
      </c>
      <c r="P139" s="107"/>
      <c r="Q139" s="109"/>
      <c r="R139" s="109"/>
      <c r="S139" s="109"/>
      <c r="T139" s="109"/>
      <c r="U139" s="109"/>
      <c r="V139" s="109"/>
      <c r="W139" s="109"/>
      <c r="X139" s="109"/>
      <c r="Y139" s="168"/>
      <c r="Z139" s="168"/>
    </row>
    <row r="140" spans="1:26" s="41" customFormat="1" ht="15" hidden="1" customHeight="1" x14ac:dyDescent="0.25">
      <c r="A140" s="125" t="s">
        <v>239</v>
      </c>
      <c r="B140" s="106" t="s">
        <v>669</v>
      </c>
      <c r="C140" s="730" t="s">
        <v>240</v>
      </c>
      <c r="D140" s="731"/>
      <c r="E140" s="731"/>
      <c r="F140" s="330">
        <f t="shared" si="184"/>
        <v>0</v>
      </c>
      <c r="G140" s="520">
        <f t="shared" si="185"/>
        <v>0</v>
      </c>
      <c r="H140" s="520">
        <f t="shared" si="186"/>
        <v>0</v>
      </c>
      <c r="I140" s="520">
        <f t="shared" si="187"/>
        <v>0</v>
      </c>
      <c r="J140" s="546">
        <f t="shared" si="188"/>
        <v>0</v>
      </c>
      <c r="K140" s="546" t="e">
        <f>SUM(#REF!)</f>
        <v>#REF!</v>
      </c>
      <c r="L140" s="546">
        <f t="shared" si="189"/>
        <v>0</v>
      </c>
      <c r="M140" s="472">
        <f t="shared" si="190"/>
        <v>0</v>
      </c>
      <c r="N140" s="152"/>
      <c r="O140" s="162">
        <f t="shared" ref="O140:O212" si="191">SUM(M140:N140)</f>
        <v>0</v>
      </c>
      <c r="P140" s="107"/>
      <c r="Q140" s="109"/>
      <c r="R140" s="109"/>
      <c r="S140" s="109"/>
      <c r="T140" s="109"/>
      <c r="U140" s="109"/>
      <c r="V140" s="109"/>
      <c r="W140" s="109"/>
      <c r="X140" s="109"/>
      <c r="Y140" s="168"/>
      <c r="Z140" s="168"/>
    </row>
    <row r="141" spans="1:26" s="41" customFormat="1" x14ac:dyDescent="0.25">
      <c r="A141" s="125" t="s">
        <v>241</v>
      </c>
      <c r="B141" s="106" t="s">
        <v>670</v>
      </c>
      <c r="C141" s="730" t="s">
        <v>242</v>
      </c>
      <c r="D141" s="731"/>
      <c r="E141" s="731"/>
      <c r="F141" s="330">
        <f t="shared" ref="F141:N141" si="192">F142+F143+F146+F154+F155+F156+F157+F158+F159+F160</f>
        <v>6705892</v>
      </c>
      <c r="G141" s="520">
        <f t="shared" si="192"/>
        <v>9498318</v>
      </c>
      <c r="H141" s="520">
        <f t="shared" si="192"/>
        <v>9645398</v>
      </c>
      <c r="I141" s="520">
        <f t="shared" ref="I141:J141" si="193">I142+I143+I146+I154+I155+I156+I157+I158+I159+I160</f>
        <v>9675398</v>
      </c>
      <c r="J141" s="546">
        <f t="shared" si="193"/>
        <v>10020474</v>
      </c>
      <c r="K141" s="546" t="e">
        <f t="shared" si="192"/>
        <v>#REF!</v>
      </c>
      <c r="L141" s="546">
        <f t="shared" ref="L141" si="194">L142+L143+L146+L154+L155+L156+L157+L158+L159+L160</f>
        <v>10308722</v>
      </c>
      <c r="M141" s="472">
        <f>M142+M143+M146</f>
        <v>0</v>
      </c>
      <c r="N141" s="152">
        <f t="shared" si="192"/>
        <v>8554479</v>
      </c>
      <c r="O141" s="162">
        <f t="shared" si="191"/>
        <v>8554479</v>
      </c>
      <c r="P141" s="107">
        <f t="shared" ref="P141:X141" si="195">P142+P143+P146+P154+P155+P156+P157+P158+P159+P160</f>
        <v>0</v>
      </c>
      <c r="Q141" s="109">
        <f t="shared" si="195"/>
        <v>0</v>
      </c>
      <c r="R141" s="109">
        <f>R142+R143+R146+R154+R155+R156+R157+R158+R159+R160</f>
        <v>0</v>
      </c>
      <c r="S141" s="109">
        <f t="shared" si="195"/>
        <v>5955723</v>
      </c>
      <c r="T141" s="109"/>
      <c r="U141" s="109">
        <f t="shared" si="195"/>
        <v>2598756</v>
      </c>
      <c r="V141" s="109">
        <f t="shared" si="195"/>
        <v>0</v>
      </c>
      <c r="W141" s="109">
        <f t="shared" si="195"/>
        <v>0</v>
      </c>
      <c r="X141" s="109">
        <f t="shared" si="195"/>
        <v>0</v>
      </c>
      <c r="Y141" s="168"/>
      <c r="Z141" s="168"/>
    </row>
    <row r="142" spans="1:26" ht="15" customHeight="1" x14ac:dyDescent="0.25">
      <c r="B142" s="54"/>
      <c r="C142" s="2"/>
      <c r="D142" s="705" t="s">
        <v>359</v>
      </c>
      <c r="E142" s="705"/>
      <c r="F142" s="326">
        <f>SUM(X142:X142)</f>
        <v>0</v>
      </c>
      <c r="G142" s="516">
        <f>SUM(X142:X142)</f>
        <v>0</v>
      </c>
      <c r="H142" s="516">
        <f>SUM(X142:X142)</f>
        <v>0</v>
      </c>
      <c r="I142" s="516">
        <f>SUM(X142:X142)</f>
        <v>0</v>
      </c>
      <c r="J142" s="542">
        <f>SUM(X142:X142)</f>
        <v>0</v>
      </c>
      <c r="K142" s="542" t="e">
        <f>SUM(#REF!)</f>
        <v>#REF!</v>
      </c>
      <c r="L142" s="542">
        <f>SUM(Y142:Y142)</f>
        <v>0</v>
      </c>
      <c r="M142" s="468">
        <f t="shared" si="190"/>
        <v>0</v>
      </c>
      <c r="N142" s="141"/>
      <c r="O142" s="159">
        <f t="shared" si="191"/>
        <v>0</v>
      </c>
      <c r="P142" s="77"/>
      <c r="Q142" s="1"/>
      <c r="R142" s="1"/>
      <c r="S142" s="1"/>
      <c r="T142" s="1"/>
      <c r="U142" s="1"/>
      <c r="V142" s="1"/>
      <c r="W142" s="1"/>
      <c r="X142" s="1"/>
      <c r="Y142" s="168"/>
      <c r="Z142" s="168"/>
    </row>
    <row r="143" spans="1:26" s="189" customFormat="1" x14ac:dyDescent="0.25">
      <c r="A143" s="279"/>
      <c r="B143" s="169"/>
      <c r="C143" s="178"/>
      <c r="D143" s="704" t="s">
        <v>360</v>
      </c>
      <c r="E143" s="704"/>
      <c r="F143" s="318">
        <f t="shared" ref="F143:N143" si="196">F144</f>
        <v>4137892</v>
      </c>
      <c r="G143" s="508">
        <f t="shared" si="196"/>
        <v>4140912</v>
      </c>
      <c r="H143" s="508">
        <f t="shared" si="196"/>
        <v>3795836</v>
      </c>
      <c r="I143" s="508">
        <f t="shared" si="196"/>
        <v>3795836</v>
      </c>
      <c r="J143" s="534">
        <f t="shared" si="196"/>
        <v>4140912</v>
      </c>
      <c r="K143" s="534">
        <f>SUM(K144:K145)</f>
        <v>4140912</v>
      </c>
      <c r="L143" s="534">
        <f>SUM(L144:L145)</f>
        <v>4429160</v>
      </c>
      <c r="M143" s="460">
        <f t="shared" si="190"/>
        <v>0</v>
      </c>
      <c r="N143" s="170">
        <f t="shared" si="196"/>
        <v>0</v>
      </c>
      <c r="O143" s="171">
        <f t="shared" si="191"/>
        <v>0</v>
      </c>
      <c r="P143" s="181">
        <f t="shared" ref="P143:X143" si="197">P144</f>
        <v>0</v>
      </c>
      <c r="Q143" s="173">
        <f t="shared" si="197"/>
        <v>0</v>
      </c>
      <c r="R143" s="173">
        <f t="shared" si="197"/>
        <v>0</v>
      </c>
      <c r="S143" s="173">
        <f t="shared" si="197"/>
        <v>0</v>
      </c>
      <c r="T143" s="173"/>
      <c r="U143" s="173">
        <f>U144+U145</f>
        <v>0</v>
      </c>
      <c r="V143" s="173">
        <f>V144+V145</f>
        <v>0</v>
      </c>
      <c r="W143" s="173">
        <f t="shared" si="197"/>
        <v>0</v>
      </c>
      <c r="X143" s="173">
        <f t="shared" si="197"/>
        <v>0</v>
      </c>
      <c r="Y143" s="168"/>
      <c r="Z143" s="168"/>
    </row>
    <row r="144" spans="1:26" x14ac:dyDescent="0.25">
      <c r="B144" s="54"/>
      <c r="C144" s="2"/>
      <c r="D144" s="292"/>
      <c r="E144" s="292" t="s">
        <v>1051</v>
      </c>
      <c r="F144" s="326">
        <v>4137892</v>
      </c>
      <c r="G144" s="516">
        <v>4140912</v>
      </c>
      <c r="H144" s="516">
        <v>3795836</v>
      </c>
      <c r="I144" s="516">
        <v>3795836</v>
      </c>
      <c r="J144" s="542">
        <v>4140912</v>
      </c>
      <c r="K144" s="542">
        <v>4140912</v>
      </c>
      <c r="L144" s="542">
        <v>4140912</v>
      </c>
      <c r="M144" s="468">
        <f t="shared" si="190"/>
        <v>0</v>
      </c>
      <c r="N144" s="141"/>
      <c r="O144" s="159">
        <f t="shared" ref="O144" si="198">SUM(M144:N144)</f>
        <v>0</v>
      </c>
      <c r="P144" s="77"/>
      <c r="Q144" s="1"/>
      <c r="R144" s="1"/>
      <c r="S144" s="1"/>
      <c r="T144" s="1"/>
      <c r="U144" s="1">
        <v>0</v>
      </c>
      <c r="V144" s="1"/>
      <c r="W144" s="1"/>
      <c r="X144" s="1"/>
      <c r="Y144" s="168"/>
      <c r="Z144" s="168"/>
    </row>
    <row r="145" spans="1:26" x14ac:dyDescent="0.25">
      <c r="B145" s="54"/>
      <c r="C145" s="2"/>
      <c r="D145" s="292"/>
      <c r="E145" s="292" t="s">
        <v>1052</v>
      </c>
      <c r="F145" s="326"/>
      <c r="G145" s="516"/>
      <c r="H145" s="516"/>
      <c r="I145" s="326"/>
      <c r="J145" s="431"/>
      <c r="K145" s="431"/>
      <c r="L145" s="431">
        <v>288248</v>
      </c>
      <c r="M145" s="468">
        <f t="shared" si="190"/>
        <v>0</v>
      </c>
      <c r="N145" s="141"/>
      <c r="O145" s="159">
        <f>SUM(M145:N145)</f>
        <v>0</v>
      </c>
      <c r="P145" s="77"/>
      <c r="Q145" s="1"/>
      <c r="R145" s="1"/>
      <c r="S145" s="1"/>
      <c r="T145" s="1"/>
      <c r="U145" s="1">
        <v>0</v>
      </c>
      <c r="V145" s="1"/>
      <c r="W145" s="1"/>
      <c r="X145" s="1"/>
    </row>
    <row r="146" spans="1:26" s="189" customFormat="1" x14ac:dyDescent="0.25">
      <c r="A146" s="279"/>
      <c r="B146" s="169"/>
      <c r="C146" s="178"/>
      <c r="D146" s="704" t="s">
        <v>361</v>
      </c>
      <c r="E146" s="704"/>
      <c r="F146" s="318">
        <f t="shared" ref="F146:K146" si="199">SUM(F147:F153)</f>
        <v>2568000</v>
      </c>
      <c r="G146" s="508">
        <f t="shared" si="199"/>
        <v>5357406</v>
      </c>
      <c r="H146" s="508">
        <f t="shared" si="199"/>
        <v>5849562</v>
      </c>
      <c r="I146" s="508">
        <f t="shared" ref="I146:J146" si="200">SUM(I147:I153)</f>
        <v>5879562</v>
      </c>
      <c r="J146" s="534">
        <f t="shared" si="200"/>
        <v>5879562</v>
      </c>
      <c r="K146" s="534">
        <f t="shared" si="199"/>
        <v>5879562</v>
      </c>
      <c r="L146" s="534">
        <f t="shared" ref="L146" si="201">SUM(L147:L153)</f>
        <v>5879562</v>
      </c>
      <c r="M146" s="460">
        <v>0</v>
      </c>
      <c r="N146" s="170">
        <f t="shared" ref="N146" si="202">Q146+S146+T146+U146+V146+W146+Y146</f>
        <v>8554479</v>
      </c>
      <c r="O146" s="171">
        <f t="shared" si="191"/>
        <v>8554479</v>
      </c>
      <c r="P146" s="181">
        <f t="shared" ref="P146:X146" si="203">SUM(P147:P153)</f>
        <v>0</v>
      </c>
      <c r="Q146" s="173">
        <f t="shared" si="203"/>
        <v>0</v>
      </c>
      <c r="R146" s="173">
        <f t="shared" si="203"/>
        <v>0</v>
      </c>
      <c r="S146" s="173">
        <v>5955723</v>
      </c>
      <c r="T146" s="173"/>
      <c r="U146" s="173">
        <v>2598756</v>
      </c>
      <c r="V146" s="173">
        <f t="shared" si="203"/>
        <v>0</v>
      </c>
      <c r="W146" s="173">
        <f t="shared" si="203"/>
        <v>0</v>
      </c>
      <c r="X146" s="173">
        <f t="shared" si="203"/>
        <v>0</v>
      </c>
      <c r="Y146" s="168"/>
      <c r="Z146" s="168"/>
    </row>
    <row r="147" spans="1:26" hidden="1" x14ac:dyDescent="0.25">
      <c r="B147" s="54"/>
      <c r="C147" s="2"/>
      <c r="D147" s="278"/>
      <c r="E147" s="278" t="s">
        <v>1029</v>
      </c>
      <c r="F147" s="326">
        <v>290000</v>
      </c>
      <c r="G147" s="516">
        <v>300000</v>
      </c>
      <c r="H147" s="516">
        <v>300000</v>
      </c>
      <c r="I147" s="516">
        <v>300000</v>
      </c>
      <c r="J147" s="542">
        <v>300000</v>
      </c>
      <c r="K147" s="542">
        <v>300000</v>
      </c>
      <c r="L147" s="542">
        <v>300000</v>
      </c>
      <c r="M147" s="468">
        <f t="shared" ref="M147:M197" si="204">P147+R147+S147+T147+U147+V147+X147</f>
        <v>0</v>
      </c>
      <c r="N147" s="141" t="e">
        <f>SUM(#REF!)</f>
        <v>#REF!</v>
      </c>
      <c r="O147" s="159" t="e">
        <f t="shared" si="191"/>
        <v>#REF!</v>
      </c>
      <c r="P147" s="77"/>
      <c r="Q147" s="1"/>
      <c r="R147" s="1"/>
      <c r="S147" s="1">
        <v>0</v>
      </c>
      <c r="T147" s="1"/>
      <c r="U147" s="1"/>
      <c r="V147" s="1"/>
      <c r="W147" s="1"/>
      <c r="X147" s="1"/>
      <c r="Y147" s="168"/>
      <c r="Z147" s="168"/>
    </row>
    <row r="148" spans="1:26" hidden="1" x14ac:dyDescent="0.25">
      <c r="B148" s="54"/>
      <c r="C148" s="2"/>
      <c r="D148" s="278"/>
      <c r="E148" s="395" t="s">
        <v>1081</v>
      </c>
      <c r="F148" s="326">
        <v>150000</v>
      </c>
      <c r="G148" s="516">
        <v>170000</v>
      </c>
      <c r="H148" s="516">
        <v>170000</v>
      </c>
      <c r="I148" s="516">
        <v>170000</v>
      </c>
      <c r="J148" s="542">
        <v>170000</v>
      </c>
      <c r="K148" s="542">
        <v>170000</v>
      </c>
      <c r="L148" s="542">
        <v>170000</v>
      </c>
      <c r="M148" s="468">
        <f t="shared" si="204"/>
        <v>0</v>
      </c>
      <c r="N148" s="141" t="e">
        <f>SUM(#REF!)</f>
        <v>#REF!</v>
      </c>
      <c r="O148" s="159" t="e">
        <f t="shared" si="191"/>
        <v>#REF!</v>
      </c>
      <c r="P148" s="77"/>
      <c r="Q148" s="1"/>
      <c r="R148" s="1"/>
      <c r="S148" s="1">
        <v>0</v>
      </c>
      <c r="T148" s="1"/>
      <c r="U148" s="1"/>
      <c r="V148" s="1"/>
      <c r="W148" s="1"/>
      <c r="X148" s="1"/>
      <c r="Y148" s="168"/>
      <c r="Z148" s="168"/>
    </row>
    <row r="149" spans="1:26" hidden="1" x14ac:dyDescent="0.25">
      <c r="B149" s="54"/>
      <c r="C149" s="2"/>
      <c r="D149" s="278"/>
      <c r="E149" s="502" t="s">
        <v>1097</v>
      </c>
      <c r="F149" s="326">
        <v>115000</v>
      </c>
      <c r="G149" s="516">
        <v>16000</v>
      </c>
      <c r="H149" s="516">
        <v>16000</v>
      </c>
      <c r="I149" s="516">
        <v>46000</v>
      </c>
      <c r="J149" s="542">
        <v>46000</v>
      </c>
      <c r="K149" s="542">
        <v>46000</v>
      </c>
      <c r="L149" s="542">
        <v>46000</v>
      </c>
      <c r="M149" s="468">
        <f t="shared" si="204"/>
        <v>0</v>
      </c>
      <c r="N149" s="141" t="e">
        <f>SUM(#REF!)</f>
        <v>#REF!</v>
      </c>
      <c r="O149" s="159" t="e">
        <f t="shared" si="191"/>
        <v>#REF!</v>
      </c>
      <c r="P149" s="77"/>
      <c r="Q149" s="1"/>
      <c r="R149" s="1"/>
      <c r="S149" s="1">
        <v>0</v>
      </c>
      <c r="T149" s="1"/>
      <c r="U149" s="1"/>
      <c r="V149" s="1"/>
      <c r="W149" s="1"/>
      <c r="X149" s="1"/>
      <c r="Y149" s="168"/>
      <c r="Z149" s="168"/>
    </row>
    <row r="150" spans="1:26" hidden="1" x14ac:dyDescent="0.25">
      <c r="B150" s="54"/>
      <c r="C150" s="2"/>
      <c r="D150" s="278"/>
      <c r="E150" s="278" t="s">
        <v>1030</v>
      </c>
      <c r="F150" s="326">
        <v>113000</v>
      </c>
      <c r="G150" s="516">
        <v>120000</v>
      </c>
      <c r="H150" s="516">
        <v>120000</v>
      </c>
      <c r="I150" s="516">
        <v>120000</v>
      </c>
      <c r="J150" s="542">
        <v>120000</v>
      </c>
      <c r="K150" s="542">
        <v>120000</v>
      </c>
      <c r="L150" s="542">
        <v>120000</v>
      </c>
      <c r="M150" s="468">
        <f t="shared" si="204"/>
        <v>0</v>
      </c>
      <c r="N150" s="141" t="e">
        <f>SUM(#REF!)</f>
        <v>#REF!</v>
      </c>
      <c r="O150" s="159" t="e">
        <f t="shared" si="191"/>
        <v>#REF!</v>
      </c>
      <c r="P150" s="77"/>
      <c r="Q150" s="1"/>
      <c r="R150" s="1"/>
      <c r="S150" s="1">
        <v>0</v>
      </c>
      <c r="T150" s="1"/>
      <c r="U150" s="1"/>
      <c r="V150" s="1"/>
      <c r="W150" s="1"/>
      <c r="X150" s="1"/>
      <c r="Y150" s="168"/>
      <c r="Z150" s="168"/>
    </row>
    <row r="151" spans="1:26" hidden="1" x14ac:dyDescent="0.25">
      <c r="B151" s="54"/>
      <c r="C151" s="2"/>
      <c r="D151" s="278"/>
      <c r="E151" s="278" t="s">
        <v>1031</v>
      </c>
      <c r="F151" s="326">
        <v>1800000</v>
      </c>
      <c r="G151" s="516">
        <v>3851406</v>
      </c>
      <c r="H151" s="516">
        <v>4343562</v>
      </c>
      <c r="I151" s="516">
        <v>4343562</v>
      </c>
      <c r="J151" s="542">
        <v>4343562</v>
      </c>
      <c r="K151" s="542">
        <v>4343562</v>
      </c>
      <c r="L151" s="542">
        <v>4343562</v>
      </c>
      <c r="M151" s="468">
        <f t="shared" si="204"/>
        <v>0</v>
      </c>
      <c r="N151" s="141" t="e">
        <f>SUM(#REF!)</f>
        <v>#REF!</v>
      </c>
      <c r="O151" s="159" t="e">
        <f t="shared" si="191"/>
        <v>#REF!</v>
      </c>
      <c r="P151" s="77"/>
      <c r="Q151" s="1"/>
      <c r="R151" s="1"/>
      <c r="S151" s="1">
        <v>0</v>
      </c>
      <c r="T151" s="1"/>
      <c r="U151" s="1"/>
      <c r="V151" s="1"/>
      <c r="W151" s="1"/>
      <c r="X151" s="1"/>
      <c r="Y151" s="168"/>
      <c r="Z151" s="168"/>
    </row>
    <row r="152" spans="1:26" hidden="1" x14ac:dyDescent="0.25">
      <c r="B152" s="54"/>
      <c r="C152" s="2"/>
      <c r="D152" s="395"/>
      <c r="E152" s="395" t="s">
        <v>1079</v>
      </c>
      <c r="F152" s="326">
        <v>100000</v>
      </c>
      <c r="G152" s="516">
        <v>100000</v>
      </c>
      <c r="H152" s="516">
        <v>100000</v>
      </c>
      <c r="I152" s="516">
        <v>100000</v>
      </c>
      <c r="J152" s="542">
        <v>100000</v>
      </c>
      <c r="K152" s="542">
        <v>100000</v>
      </c>
      <c r="L152" s="542">
        <v>100000</v>
      </c>
      <c r="M152" s="468">
        <f t="shared" si="204"/>
        <v>0</v>
      </c>
      <c r="N152" s="141" t="e">
        <f>SUM(#REF!)</f>
        <v>#REF!</v>
      </c>
      <c r="O152" s="159" t="e">
        <f t="shared" ref="O152" si="205">SUM(M152:N152)</f>
        <v>#REF!</v>
      </c>
      <c r="P152" s="77"/>
      <c r="Q152" s="1"/>
      <c r="R152" s="1"/>
      <c r="S152" s="1">
        <v>0</v>
      </c>
      <c r="T152" s="1"/>
      <c r="U152" s="1"/>
      <c r="V152" s="1"/>
      <c r="W152" s="1"/>
      <c r="X152" s="1"/>
      <c r="Y152" s="168"/>
      <c r="Z152" s="168"/>
    </row>
    <row r="153" spans="1:26" hidden="1" x14ac:dyDescent="0.25">
      <c r="B153" s="54"/>
      <c r="C153" s="2"/>
      <c r="D153" s="395"/>
      <c r="E153" s="395" t="s">
        <v>1080</v>
      </c>
      <c r="F153" s="326">
        <v>0</v>
      </c>
      <c r="G153" s="516">
        <v>800000</v>
      </c>
      <c r="H153" s="516">
        <v>800000</v>
      </c>
      <c r="I153" s="516">
        <v>800000</v>
      </c>
      <c r="J153" s="542">
        <v>800000</v>
      </c>
      <c r="K153" s="542">
        <v>800000</v>
      </c>
      <c r="L153" s="542">
        <v>800000</v>
      </c>
      <c r="M153" s="468">
        <f t="shared" si="204"/>
        <v>0</v>
      </c>
      <c r="N153" s="141" t="e">
        <f>SUM(#REF!)</f>
        <v>#REF!</v>
      </c>
      <c r="O153" s="159" t="e">
        <f t="shared" ref="O153" si="206">SUM(M153:N153)</f>
        <v>#REF!</v>
      </c>
      <c r="P153" s="77"/>
      <c r="Q153" s="1"/>
      <c r="R153" s="1"/>
      <c r="S153" s="1">
        <v>0</v>
      </c>
      <c r="T153" s="1"/>
      <c r="U153" s="1"/>
      <c r="V153" s="1"/>
      <c r="W153" s="1"/>
      <c r="X153" s="1"/>
      <c r="Y153" s="168"/>
      <c r="Z153" s="168"/>
    </row>
    <row r="154" spans="1:26" ht="15" hidden="1" customHeight="1" x14ac:dyDescent="0.25">
      <c r="B154" s="54"/>
      <c r="C154" s="2"/>
      <c r="D154" s="705" t="s">
        <v>362</v>
      </c>
      <c r="E154" s="705"/>
      <c r="F154" s="326">
        <v>0</v>
      </c>
      <c r="G154" s="516">
        <v>0</v>
      </c>
      <c r="H154" s="516">
        <v>0</v>
      </c>
      <c r="I154" s="516">
        <v>0</v>
      </c>
      <c r="J154" s="542">
        <v>0</v>
      </c>
      <c r="K154" s="542">
        <v>0</v>
      </c>
      <c r="L154" s="542">
        <v>0</v>
      </c>
      <c r="M154" s="468">
        <f t="shared" si="204"/>
        <v>0</v>
      </c>
      <c r="N154" s="141"/>
      <c r="O154" s="159">
        <f t="shared" si="191"/>
        <v>0</v>
      </c>
      <c r="P154" s="77"/>
      <c r="Q154" s="1"/>
      <c r="R154" s="1"/>
      <c r="S154" s="1"/>
      <c r="T154" s="1"/>
      <c r="U154" s="1"/>
      <c r="V154" s="1"/>
      <c r="W154" s="1"/>
      <c r="X154" s="1"/>
      <c r="Y154" s="168"/>
      <c r="Z154" s="168"/>
    </row>
    <row r="155" spans="1:26" ht="15" hidden="1" customHeight="1" x14ac:dyDescent="0.25">
      <c r="B155" s="54"/>
      <c r="C155" s="2"/>
      <c r="D155" s="705" t="s">
        <v>363</v>
      </c>
      <c r="E155" s="705"/>
      <c r="F155" s="326">
        <v>0</v>
      </c>
      <c r="G155" s="516">
        <v>0</v>
      </c>
      <c r="H155" s="516">
        <v>0</v>
      </c>
      <c r="I155" s="516">
        <v>0</v>
      </c>
      <c r="J155" s="542">
        <v>0</v>
      </c>
      <c r="K155" s="542">
        <v>0</v>
      </c>
      <c r="L155" s="542">
        <v>0</v>
      </c>
      <c r="M155" s="468">
        <f t="shared" si="204"/>
        <v>0</v>
      </c>
      <c r="N155" s="141"/>
      <c r="O155" s="159">
        <f t="shared" si="191"/>
        <v>0</v>
      </c>
      <c r="P155" s="77"/>
      <c r="Q155" s="1"/>
      <c r="R155" s="1"/>
      <c r="S155" s="1"/>
      <c r="T155" s="1"/>
      <c r="U155" s="1"/>
      <c r="V155" s="1"/>
      <c r="W155" s="1"/>
      <c r="X155" s="1"/>
      <c r="Y155" s="168"/>
      <c r="Z155" s="168"/>
    </row>
    <row r="156" spans="1:26" ht="25.5" hidden="1" customHeight="1" x14ac:dyDescent="0.25">
      <c r="B156" s="54"/>
      <c r="C156" s="2"/>
      <c r="D156" s="706" t="s">
        <v>536</v>
      </c>
      <c r="E156" s="706"/>
      <c r="F156" s="329">
        <v>0</v>
      </c>
      <c r="G156" s="519">
        <v>0</v>
      </c>
      <c r="H156" s="519">
        <v>0</v>
      </c>
      <c r="I156" s="519">
        <v>0</v>
      </c>
      <c r="J156" s="545">
        <v>0</v>
      </c>
      <c r="K156" s="545">
        <v>0</v>
      </c>
      <c r="L156" s="545">
        <v>0</v>
      </c>
      <c r="M156" s="471">
        <f t="shared" si="204"/>
        <v>0</v>
      </c>
      <c r="N156" s="151"/>
      <c r="O156" s="159">
        <f t="shared" si="191"/>
        <v>0</v>
      </c>
      <c r="P156" s="77"/>
      <c r="Q156" s="1"/>
      <c r="R156" s="1"/>
      <c r="S156" s="1"/>
      <c r="T156" s="1"/>
      <c r="U156" s="1"/>
      <c r="V156" s="1"/>
      <c r="W156" s="1"/>
      <c r="X156" s="1"/>
      <c r="Y156" s="168"/>
      <c r="Z156" s="168"/>
    </row>
    <row r="157" spans="1:26" ht="25.5" hidden="1" customHeight="1" x14ac:dyDescent="0.25">
      <c r="B157" s="54"/>
      <c r="C157" s="2"/>
      <c r="D157" s="706" t="s">
        <v>539</v>
      </c>
      <c r="E157" s="706"/>
      <c r="F157" s="329">
        <v>0</v>
      </c>
      <c r="G157" s="519">
        <v>0</v>
      </c>
      <c r="H157" s="519">
        <v>0</v>
      </c>
      <c r="I157" s="519">
        <v>0</v>
      </c>
      <c r="J157" s="545">
        <v>0</v>
      </c>
      <c r="K157" s="545">
        <v>0</v>
      </c>
      <c r="L157" s="545">
        <v>0</v>
      </c>
      <c r="M157" s="471">
        <f t="shared" si="204"/>
        <v>0</v>
      </c>
      <c r="N157" s="151"/>
      <c r="O157" s="159">
        <f t="shared" si="191"/>
        <v>0</v>
      </c>
      <c r="P157" s="77"/>
      <c r="Q157" s="1"/>
      <c r="R157" s="1"/>
      <c r="S157" s="1"/>
      <c r="T157" s="1"/>
      <c r="U157" s="1"/>
      <c r="V157" s="1"/>
      <c r="W157" s="1"/>
      <c r="X157" s="1"/>
      <c r="Y157" s="168"/>
      <c r="Z157" s="168"/>
    </row>
    <row r="158" spans="1:26" ht="15" hidden="1" customHeight="1" x14ac:dyDescent="0.25">
      <c r="B158" s="54"/>
      <c r="C158" s="2"/>
      <c r="D158" s="705" t="s">
        <v>365</v>
      </c>
      <c r="E158" s="705"/>
      <c r="F158" s="326">
        <v>0</v>
      </c>
      <c r="G158" s="516">
        <v>0</v>
      </c>
      <c r="H158" s="516">
        <v>0</v>
      </c>
      <c r="I158" s="516">
        <v>0</v>
      </c>
      <c r="J158" s="542">
        <v>0</v>
      </c>
      <c r="K158" s="542">
        <v>0</v>
      </c>
      <c r="L158" s="542">
        <v>0</v>
      </c>
      <c r="M158" s="468">
        <f t="shared" si="204"/>
        <v>0</v>
      </c>
      <c r="N158" s="141"/>
      <c r="O158" s="159">
        <f t="shared" si="191"/>
        <v>0</v>
      </c>
      <c r="P158" s="77"/>
      <c r="Q158" s="1"/>
      <c r="R158" s="1"/>
      <c r="S158" s="1"/>
      <c r="T158" s="1"/>
      <c r="U158" s="1"/>
      <c r="V158" s="1"/>
      <c r="W158" s="1"/>
      <c r="X158" s="1"/>
      <c r="Y158" s="168"/>
      <c r="Z158" s="168"/>
    </row>
    <row r="159" spans="1:26" ht="25.5" hidden="1" customHeight="1" x14ac:dyDescent="0.25">
      <c r="B159" s="54"/>
      <c r="C159" s="2"/>
      <c r="D159" s="706" t="s">
        <v>542</v>
      </c>
      <c r="E159" s="706"/>
      <c r="F159" s="329">
        <v>0</v>
      </c>
      <c r="G159" s="519">
        <v>0</v>
      </c>
      <c r="H159" s="519">
        <v>0</v>
      </c>
      <c r="I159" s="519">
        <v>0</v>
      </c>
      <c r="J159" s="545">
        <v>0</v>
      </c>
      <c r="K159" s="545">
        <v>0</v>
      </c>
      <c r="L159" s="545">
        <v>0</v>
      </c>
      <c r="M159" s="471">
        <f t="shared" si="204"/>
        <v>0</v>
      </c>
      <c r="N159" s="151"/>
      <c r="O159" s="159">
        <f t="shared" si="191"/>
        <v>0</v>
      </c>
      <c r="P159" s="77"/>
      <c r="Q159" s="1"/>
      <c r="R159" s="1"/>
      <c r="S159" s="1"/>
      <c r="T159" s="1"/>
      <c r="U159" s="1"/>
      <c r="V159" s="1"/>
      <c r="W159" s="1"/>
      <c r="X159" s="1"/>
      <c r="Y159" s="168"/>
      <c r="Z159" s="168"/>
    </row>
    <row r="160" spans="1:26" ht="15" hidden="1" customHeight="1" x14ac:dyDescent="0.25">
      <c r="B160" s="54"/>
      <c r="C160" s="2"/>
      <c r="D160" s="705" t="s">
        <v>543</v>
      </c>
      <c r="E160" s="705"/>
      <c r="F160" s="326">
        <v>0</v>
      </c>
      <c r="G160" s="516">
        <v>0</v>
      </c>
      <c r="H160" s="516">
        <v>0</v>
      </c>
      <c r="I160" s="516">
        <v>0</v>
      </c>
      <c r="J160" s="542">
        <v>0</v>
      </c>
      <c r="K160" s="542">
        <v>0</v>
      </c>
      <c r="L160" s="542">
        <v>0</v>
      </c>
      <c r="M160" s="468">
        <f t="shared" si="204"/>
        <v>0</v>
      </c>
      <c r="N160" s="141"/>
      <c r="O160" s="159">
        <f t="shared" si="191"/>
        <v>0</v>
      </c>
      <c r="P160" s="77"/>
      <c r="Q160" s="1"/>
      <c r="R160" s="1"/>
      <c r="S160" s="1"/>
      <c r="T160" s="1"/>
      <c r="U160" s="1"/>
      <c r="V160" s="1"/>
      <c r="W160" s="1"/>
      <c r="X160" s="1"/>
      <c r="Y160" s="168"/>
      <c r="Z160" s="168"/>
    </row>
    <row r="161" spans="1:26" s="41" customFormat="1" ht="15.75" thickBot="1" x14ac:dyDescent="0.3">
      <c r="A161" s="125" t="s">
        <v>243</v>
      </c>
      <c r="B161" s="134" t="s">
        <v>671</v>
      </c>
      <c r="C161" s="794" t="s">
        <v>244</v>
      </c>
      <c r="D161" s="795"/>
      <c r="E161" s="795"/>
      <c r="F161" s="331">
        <v>5006576.0999999996</v>
      </c>
      <c r="G161" s="521">
        <v>5044178.7</v>
      </c>
      <c r="H161" s="521">
        <v>5095403</v>
      </c>
      <c r="I161" s="521">
        <v>3595403</v>
      </c>
      <c r="J161" s="547">
        <v>3200897</v>
      </c>
      <c r="K161" s="547">
        <v>3200897</v>
      </c>
      <c r="L161" s="547">
        <v>3200897</v>
      </c>
      <c r="M161" s="473">
        <f t="shared" si="204"/>
        <v>0</v>
      </c>
      <c r="N161" s="153"/>
      <c r="O161" s="162">
        <f t="shared" si="191"/>
        <v>0</v>
      </c>
      <c r="P161" s="107"/>
      <c r="Q161" s="109"/>
      <c r="R161" s="109"/>
      <c r="S161" s="109"/>
      <c r="T161" s="109"/>
      <c r="U161" s="109"/>
      <c r="V161" s="109"/>
      <c r="W161" s="109"/>
      <c r="X161" s="109">
        <v>0</v>
      </c>
      <c r="Y161" s="168"/>
      <c r="Z161" s="168"/>
    </row>
    <row r="162" spans="1:26" ht="15.75" thickBot="1" x14ac:dyDescent="0.3">
      <c r="B162" s="98" t="s">
        <v>245</v>
      </c>
      <c r="C162" s="708" t="s">
        <v>246</v>
      </c>
      <c r="D162" s="709"/>
      <c r="E162" s="709"/>
      <c r="F162" s="322">
        <f t="shared" ref="F162:K162" si="207">F163+F164+F167+F168+F169+F170+F171</f>
        <v>0</v>
      </c>
      <c r="G162" s="512">
        <f t="shared" si="207"/>
        <v>0</v>
      </c>
      <c r="H162" s="512">
        <f t="shared" si="207"/>
        <v>0</v>
      </c>
      <c r="I162" s="512">
        <f t="shared" si="207"/>
        <v>0</v>
      </c>
      <c r="J162" s="538">
        <f t="shared" ref="J162" si="208">J163+J164+J167+J168+J169+J170+J171</f>
        <v>0</v>
      </c>
      <c r="K162" s="538" t="e">
        <f t="shared" si="207"/>
        <v>#REF!</v>
      </c>
      <c r="L162" s="538">
        <f t="shared" ref="L162" si="209">L163+L164+L167+L168+L169+L170+L171</f>
        <v>0</v>
      </c>
      <c r="M162" s="464">
        <f t="shared" si="204"/>
        <v>425450</v>
      </c>
      <c r="N162" s="144">
        <f t="shared" ref="N162" si="210">N163+N164+N167+N168+N169+N170+N171</f>
        <v>0</v>
      </c>
      <c r="O162" s="156">
        <f t="shared" si="191"/>
        <v>425450</v>
      </c>
      <c r="P162" s="83">
        <f t="shared" ref="P162:X162" si="211">P163+P164+P167+P168+P169+P170+P171</f>
        <v>0</v>
      </c>
      <c r="Q162" s="85">
        <f t="shared" ref="Q162" si="212">Q163+Q164+Q167+Q168+Q169+Q170+Q171</f>
        <v>0</v>
      </c>
      <c r="R162" s="85">
        <f t="shared" si="211"/>
        <v>0</v>
      </c>
      <c r="S162" s="85">
        <f t="shared" si="211"/>
        <v>0</v>
      </c>
      <c r="T162" s="85">
        <f t="shared" si="211"/>
        <v>425450</v>
      </c>
      <c r="U162" s="85">
        <f t="shared" si="211"/>
        <v>0</v>
      </c>
      <c r="V162" s="85">
        <f t="shared" si="211"/>
        <v>0</v>
      </c>
      <c r="W162" s="85">
        <f t="shared" ref="W162" si="213">W163+W164+W167+W168+W169+W170+W171</f>
        <v>0</v>
      </c>
      <c r="X162" s="85">
        <f t="shared" si="211"/>
        <v>0</v>
      </c>
      <c r="Y162" s="168"/>
      <c r="Z162" s="168"/>
    </row>
    <row r="163" spans="1:26" s="18" customFormat="1" ht="15" customHeight="1" x14ac:dyDescent="0.25">
      <c r="A163" s="125" t="s">
        <v>247</v>
      </c>
      <c r="B163" s="114" t="s">
        <v>672</v>
      </c>
      <c r="C163" s="710" t="s">
        <v>248</v>
      </c>
      <c r="D163" s="711"/>
      <c r="E163" s="711"/>
      <c r="F163" s="317">
        <f>SUM(X163:X163)</f>
        <v>0</v>
      </c>
      <c r="G163" s="507">
        <f>SUM(X163:X163)</f>
        <v>0</v>
      </c>
      <c r="H163" s="507">
        <f>SUM(X163:X163)</f>
        <v>0</v>
      </c>
      <c r="I163" s="507">
        <f>SUM(X163:X163)</f>
        <v>0</v>
      </c>
      <c r="J163" s="533">
        <f>SUM(X163:X163)</f>
        <v>0</v>
      </c>
      <c r="K163" s="533" t="e">
        <f>SUM(#REF!)</f>
        <v>#REF!</v>
      </c>
      <c r="L163" s="533">
        <f>SUM(Y163:Y163)</f>
        <v>0</v>
      </c>
      <c r="M163" s="459">
        <f t="shared" si="204"/>
        <v>335000</v>
      </c>
      <c r="N163" s="140"/>
      <c r="O163" s="158">
        <f t="shared" si="191"/>
        <v>335000</v>
      </c>
      <c r="P163" s="91"/>
      <c r="Q163" s="93"/>
      <c r="R163" s="93"/>
      <c r="S163" s="93"/>
      <c r="T163" s="93">
        <v>335000</v>
      </c>
      <c r="U163" s="93"/>
      <c r="V163" s="93"/>
      <c r="W163" s="93"/>
      <c r="X163" s="93"/>
      <c r="Y163" s="168"/>
      <c r="Z163" s="168"/>
    </row>
    <row r="164" spans="1:26" s="18" customFormat="1" ht="15" hidden="1" customHeight="1" x14ac:dyDescent="0.25">
      <c r="A164" s="125" t="s">
        <v>249</v>
      </c>
      <c r="B164" s="90" t="s">
        <v>673</v>
      </c>
      <c r="C164" s="712" t="s">
        <v>250</v>
      </c>
      <c r="D164" s="713"/>
      <c r="E164" s="713"/>
      <c r="F164" s="319">
        <f t="shared" ref="F164:K164" si="214">F165+F166</f>
        <v>0</v>
      </c>
      <c r="G164" s="509">
        <f t="shared" si="214"/>
        <v>0</v>
      </c>
      <c r="H164" s="509">
        <f t="shared" si="214"/>
        <v>0</v>
      </c>
      <c r="I164" s="509">
        <f t="shared" si="214"/>
        <v>0</v>
      </c>
      <c r="J164" s="535">
        <f t="shared" ref="J164" si="215">J165+J166</f>
        <v>0</v>
      </c>
      <c r="K164" s="535" t="e">
        <f t="shared" si="214"/>
        <v>#REF!</v>
      </c>
      <c r="L164" s="535">
        <f t="shared" ref="L164" si="216">L165+L166</f>
        <v>0</v>
      </c>
      <c r="M164" s="461">
        <f t="shared" si="204"/>
        <v>0</v>
      </c>
      <c r="N164" s="142">
        <f t="shared" ref="N164" si="217">N165+N166</f>
        <v>0</v>
      </c>
      <c r="O164" s="158">
        <f t="shared" si="191"/>
        <v>0</v>
      </c>
      <c r="P164" s="91">
        <f t="shared" ref="P164:X164" si="218">P165+P166</f>
        <v>0</v>
      </c>
      <c r="Q164" s="93">
        <f t="shared" ref="Q164" si="219">Q165+Q166</f>
        <v>0</v>
      </c>
      <c r="R164" s="93">
        <f t="shared" si="218"/>
        <v>0</v>
      </c>
      <c r="S164" s="93">
        <f t="shared" si="218"/>
        <v>0</v>
      </c>
      <c r="T164" s="93">
        <f t="shared" si="218"/>
        <v>0</v>
      </c>
      <c r="U164" s="93">
        <f t="shared" si="218"/>
        <v>0</v>
      </c>
      <c r="V164" s="93">
        <f t="shared" si="218"/>
        <v>0</v>
      </c>
      <c r="W164" s="93">
        <f t="shared" ref="W164" si="220">W165+W166</f>
        <v>0</v>
      </c>
      <c r="X164" s="93">
        <f t="shared" si="218"/>
        <v>0</v>
      </c>
      <c r="Y164" s="168"/>
      <c r="Z164" s="168"/>
    </row>
    <row r="165" spans="1:26" ht="15" hidden="1" customHeight="1" x14ac:dyDescent="0.25">
      <c r="B165" s="54"/>
      <c r="C165" s="2"/>
      <c r="D165" s="705" t="s">
        <v>250</v>
      </c>
      <c r="E165" s="705"/>
      <c r="F165" s="326">
        <f t="shared" ref="F165:F171" si="221">SUM(X165:X165)</f>
        <v>0</v>
      </c>
      <c r="G165" s="516">
        <f t="shared" ref="G165:G171" si="222">SUM(X165:X165)</f>
        <v>0</v>
      </c>
      <c r="H165" s="516">
        <f t="shared" ref="H165:H171" si="223">SUM(X165:X165)</f>
        <v>0</v>
      </c>
      <c r="I165" s="516">
        <f t="shared" ref="I165:I171" si="224">SUM(X165:X165)</f>
        <v>0</v>
      </c>
      <c r="J165" s="542">
        <f t="shared" ref="J165:J171" si="225">SUM(X165:X165)</f>
        <v>0</v>
      </c>
      <c r="K165" s="542" t="e">
        <f>SUM(#REF!)</f>
        <v>#REF!</v>
      </c>
      <c r="L165" s="542">
        <f t="shared" ref="L165:L171" si="226">SUM(Y165:Y165)</f>
        <v>0</v>
      </c>
      <c r="M165" s="468">
        <f t="shared" si="204"/>
        <v>0</v>
      </c>
      <c r="N165" s="141"/>
      <c r="O165" s="159">
        <f t="shared" si="191"/>
        <v>0</v>
      </c>
      <c r="P165" s="77"/>
      <c r="Q165" s="1"/>
      <c r="R165" s="1"/>
      <c r="S165" s="1"/>
      <c r="T165" s="1"/>
      <c r="U165" s="1"/>
      <c r="V165" s="1"/>
      <c r="W165" s="1"/>
      <c r="X165" s="1"/>
      <c r="Y165" s="168"/>
      <c r="Z165" s="168"/>
    </row>
    <row r="166" spans="1:26" ht="15" hidden="1" customHeight="1" x14ac:dyDescent="0.25">
      <c r="B166" s="54"/>
      <c r="C166" s="2"/>
      <c r="D166" s="705" t="s">
        <v>349</v>
      </c>
      <c r="E166" s="705"/>
      <c r="F166" s="326">
        <f t="shared" si="221"/>
        <v>0</v>
      </c>
      <c r="G166" s="516">
        <f t="shared" si="222"/>
        <v>0</v>
      </c>
      <c r="H166" s="516">
        <f t="shared" si="223"/>
        <v>0</v>
      </c>
      <c r="I166" s="516">
        <f t="shared" si="224"/>
        <v>0</v>
      </c>
      <c r="J166" s="542">
        <f t="shared" si="225"/>
        <v>0</v>
      </c>
      <c r="K166" s="542" t="e">
        <f>SUM(#REF!)</f>
        <v>#REF!</v>
      </c>
      <c r="L166" s="542">
        <f t="shared" si="226"/>
        <v>0</v>
      </c>
      <c r="M166" s="468">
        <f t="shared" si="204"/>
        <v>0</v>
      </c>
      <c r="N166" s="141"/>
      <c r="O166" s="159">
        <f t="shared" si="191"/>
        <v>0</v>
      </c>
      <c r="P166" s="77"/>
      <c r="Q166" s="1"/>
      <c r="R166" s="1"/>
      <c r="S166" s="1"/>
      <c r="T166" s="1"/>
      <c r="U166" s="1"/>
      <c r="V166" s="1"/>
      <c r="W166" s="1"/>
      <c r="X166" s="1"/>
      <c r="Y166" s="168"/>
      <c r="Z166" s="168"/>
    </row>
    <row r="167" spans="1:26" s="18" customFormat="1" ht="15" hidden="1" customHeight="1" x14ac:dyDescent="0.25">
      <c r="A167" s="125" t="s">
        <v>251</v>
      </c>
      <c r="B167" s="90" t="s">
        <v>674</v>
      </c>
      <c r="C167" s="712" t="s">
        <v>252</v>
      </c>
      <c r="D167" s="713"/>
      <c r="E167" s="713"/>
      <c r="F167" s="319">
        <f t="shared" si="221"/>
        <v>0</v>
      </c>
      <c r="G167" s="509">
        <f t="shared" si="222"/>
        <v>0</v>
      </c>
      <c r="H167" s="509">
        <f t="shared" si="223"/>
        <v>0</v>
      </c>
      <c r="I167" s="509">
        <f t="shared" si="224"/>
        <v>0</v>
      </c>
      <c r="J167" s="535">
        <f t="shared" si="225"/>
        <v>0</v>
      </c>
      <c r="K167" s="535" t="e">
        <f>SUM(#REF!)</f>
        <v>#REF!</v>
      </c>
      <c r="L167" s="535">
        <f t="shared" si="226"/>
        <v>0</v>
      </c>
      <c r="M167" s="461">
        <f t="shared" si="204"/>
        <v>0</v>
      </c>
      <c r="N167" s="142"/>
      <c r="O167" s="158">
        <f t="shared" si="191"/>
        <v>0</v>
      </c>
      <c r="P167" s="91"/>
      <c r="Q167" s="93"/>
      <c r="R167" s="93"/>
      <c r="S167" s="93"/>
      <c r="T167" s="93"/>
      <c r="U167" s="93"/>
      <c r="V167" s="93"/>
      <c r="W167" s="93"/>
      <c r="X167" s="93"/>
      <c r="Y167" s="168"/>
      <c r="Z167" s="168"/>
    </row>
    <row r="168" spans="1:26" s="18" customFormat="1" ht="15" hidden="1" customHeight="1" x14ac:dyDescent="0.25">
      <c r="A168" s="125" t="s">
        <v>253</v>
      </c>
      <c r="B168" s="90" t="s">
        <v>675</v>
      </c>
      <c r="C168" s="712" t="s">
        <v>254</v>
      </c>
      <c r="D168" s="713"/>
      <c r="E168" s="713"/>
      <c r="F168" s="319">
        <f t="shared" si="221"/>
        <v>0</v>
      </c>
      <c r="G168" s="509">
        <f t="shared" si="222"/>
        <v>0</v>
      </c>
      <c r="H168" s="509">
        <f t="shared" si="223"/>
        <v>0</v>
      </c>
      <c r="I168" s="509">
        <f t="shared" si="224"/>
        <v>0</v>
      </c>
      <c r="J168" s="535">
        <f t="shared" si="225"/>
        <v>0</v>
      </c>
      <c r="K168" s="535" t="e">
        <f>SUM(#REF!)</f>
        <v>#REF!</v>
      </c>
      <c r="L168" s="535">
        <f t="shared" si="226"/>
        <v>0</v>
      </c>
      <c r="M168" s="461">
        <f t="shared" si="204"/>
        <v>0</v>
      </c>
      <c r="N168" s="142"/>
      <c r="O168" s="158">
        <f t="shared" si="191"/>
        <v>0</v>
      </c>
      <c r="P168" s="91"/>
      <c r="Q168" s="93"/>
      <c r="R168" s="93"/>
      <c r="S168" s="93"/>
      <c r="T168" s="93"/>
      <c r="U168" s="93"/>
      <c r="V168" s="93"/>
      <c r="W168" s="93"/>
      <c r="X168" s="93"/>
      <c r="Y168" s="168"/>
      <c r="Z168" s="168"/>
    </row>
    <row r="169" spans="1:26" s="18" customFormat="1" ht="15" hidden="1" customHeight="1" x14ac:dyDescent="0.25">
      <c r="A169" s="125" t="s">
        <v>255</v>
      </c>
      <c r="B169" s="90" t="s">
        <v>676</v>
      </c>
      <c r="C169" s="712" t="s">
        <v>256</v>
      </c>
      <c r="D169" s="713"/>
      <c r="E169" s="713"/>
      <c r="F169" s="319">
        <f t="shared" si="221"/>
        <v>0</v>
      </c>
      <c r="G169" s="509">
        <f t="shared" si="222"/>
        <v>0</v>
      </c>
      <c r="H169" s="509">
        <f t="shared" si="223"/>
        <v>0</v>
      </c>
      <c r="I169" s="509">
        <f t="shared" si="224"/>
        <v>0</v>
      </c>
      <c r="J169" s="535">
        <f t="shared" si="225"/>
        <v>0</v>
      </c>
      <c r="K169" s="535" t="e">
        <f>SUM(#REF!)</f>
        <v>#REF!</v>
      </c>
      <c r="L169" s="535">
        <f t="shared" si="226"/>
        <v>0</v>
      </c>
      <c r="M169" s="461">
        <f t="shared" si="204"/>
        <v>0</v>
      </c>
      <c r="N169" s="142"/>
      <c r="O169" s="158">
        <f t="shared" si="191"/>
        <v>0</v>
      </c>
      <c r="P169" s="91"/>
      <c r="Q169" s="93"/>
      <c r="R169" s="93"/>
      <c r="S169" s="93"/>
      <c r="T169" s="93"/>
      <c r="U169" s="93"/>
      <c r="V169" s="93"/>
      <c r="W169" s="93"/>
      <c r="X169" s="93"/>
      <c r="Y169" s="168"/>
      <c r="Z169" s="168"/>
    </row>
    <row r="170" spans="1:26" s="18" customFormat="1" ht="15" hidden="1" customHeight="1" x14ac:dyDescent="0.25">
      <c r="A170" s="125" t="s">
        <v>257</v>
      </c>
      <c r="B170" s="90" t="s">
        <v>677</v>
      </c>
      <c r="C170" s="712" t="s">
        <v>258</v>
      </c>
      <c r="D170" s="713"/>
      <c r="E170" s="713"/>
      <c r="F170" s="319">
        <f t="shared" si="221"/>
        <v>0</v>
      </c>
      <c r="G170" s="509">
        <f t="shared" si="222"/>
        <v>0</v>
      </c>
      <c r="H170" s="509">
        <f t="shared" si="223"/>
        <v>0</v>
      </c>
      <c r="I170" s="509">
        <f t="shared" si="224"/>
        <v>0</v>
      </c>
      <c r="J170" s="535">
        <f t="shared" si="225"/>
        <v>0</v>
      </c>
      <c r="K170" s="535" t="e">
        <f>SUM(#REF!)</f>
        <v>#REF!</v>
      </c>
      <c r="L170" s="535">
        <f t="shared" si="226"/>
        <v>0</v>
      </c>
      <c r="M170" s="461">
        <f t="shared" si="204"/>
        <v>0</v>
      </c>
      <c r="N170" s="142"/>
      <c r="O170" s="158">
        <f t="shared" si="191"/>
        <v>0</v>
      </c>
      <c r="P170" s="91"/>
      <c r="Q170" s="93"/>
      <c r="R170" s="93"/>
      <c r="S170" s="93"/>
      <c r="T170" s="93"/>
      <c r="U170" s="93"/>
      <c r="V170" s="93"/>
      <c r="W170" s="93"/>
      <c r="X170" s="93"/>
      <c r="Y170" s="168"/>
      <c r="Z170" s="168"/>
    </row>
    <row r="171" spans="1:26" s="18" customFormat="1" ht="15.75" customHeight="1" thickBot="1" x14ac:dyDescent="0.3">
      <c r="A171" s="125" t="s">
        <v>259</v>
      </c>
      <c r="B171" s="124" t="s">
        <v>678</v>
      </c>
      <c r="C171" s="802" t="s">
        <v>260</v>
      </c>
      <c r="D171" s="803"/>
      <c r="E171" s="803"/>
      <c r="F171" s="332">
        <f t="shared" si="221"/>
        <v>0</v>
      </c>
      <c r="G171" s="522">
        <f t="shared" si="222"/>
        <v>0</v>
      </c>
      <c r="H171" s="522">
        <f t="shared" si="223"/>
        <v>0</v>
      </c>
      <c r="I171" s="522">
        <f t="shared" si="224"/>
        <v>0</v>
      </c>
      <c r="J171" s="548">
        <f t="shared" si="225"/>
        <v>0</v>
      </c>
      <c r="K171" s="548" t="e">
        <f>SUM(#REF!)</f>
        <v>#REF!</v>
      </c>
      <c r="L171" s="548">
        <f t="shared" si="226"/>
        <v>0</v>
      </c>
      <c r="M171" s="474">
        <f t="shared" si="204"/>
        <v>90450</v>
      </c>
      <c r="N171" s="154"/>
      <c r="O171" s="158">
        <f t="shared" si="191"/>
        <v>90450</v>
      </c>
      <c r="P171" s="91"/>
      <c r="Q171" s="93"/>
      <c r="R171" s="93"/>
      <c r="S171" s="93"/>
      <c r="T171" s="93">
        <v>90450</v>
      </c>
      <c r="U171" s="93"/>
      <c r="V171" s="93"/>
      <c r="W171" s="93"/>
      <c r="X171" s="93"/>
      <c r="Y171" s="168"/>
      <c r="Z171" s="168"/>
    </row>
    <row r="172" spans="1:26" ht="15.75" thickBot="1" x14ac:dyDescent="0.3">
      <c r="B172" s="98" t="s">
        <v>261</v>
      </c>
      <c r="C172" s="708" t="s">
        <v>262</v>
      </c>
      <c r="D172" s="709"/>
      <c r="E172" s="709"/>
      <c r="F172" s="322">
        <f t="shared" ref="F172:K172" si="227">F173+F174+F175+F176</f>
        <v>0</v>
      </c>
      <c r="G172" s="512">
        <f t="shared" si="227"/>
        <v>0</v>
      </c>
      <c r="H172" s="512">
        <f t="shared" si="227"/>
        <v>0</v>
      </c>
      <c r="I172" s="512">
        <f t="shared" si="227"/>
        <v>0</v>
      </c>
      <c r="J172" s="538">
        <f t="shared" ref="J172" si="228">J173+J174+J175+J176</f>
        <v>0</v>
      </c>
      <c r="K172" s="538" t="e">
        <f t="shared" si="227"/>
        <v>#REF!</v>
      </c>
      <c r="L172" s="538">
        <f t="shared" ref="L172" si="229">L173+L174+L175+L176</f>
        <v>0</v>
      </c>
      <c r="M172" s="464">
        <f t="shared" si="204"/>
        <v>0</v>
      </c>
      <c r="N172" s="144">
        <f t="shared" ref="N172" si="230">N173+N174+N175+N176</f>
        <v>0</v>
      </c>
      <c r="O172" s="156">
        <f t="shared" si="191"/>
        <v>0</v>
      </c>
      <c r="P172" s="83">
        <f t="shared" ref="P172:X172" si="231">P173+P174+P175+P176</f>
        <v>0</v>
      </c>
      <c r="Q172" s="85">
        <f t="shared" ref="Q172" si="232">Q173+Q174+Q175+Q176</f>
        <v>0</v>
      </c>
      <c r="R172" s="85">
        <f t="shared" si="231"/>
        <v>0</v>
      </c>
      <c r="S172" s="85">
        <f t="shared" si="231"/>
        <v>0</v>
      </c>
      <c r="T172" s="85"/>
      <c r="U172" s="85"/>
      <c r="V172" s="85">
        <f t="shared" si="231"/>
        <v>0</v>
      </c>
      <c r="W172" s="85">
        <f t="shared" ref="W172" si="233">W173+W174+W175+W176</f>
        <v>0</v>
      </c>
      <c r="X172" s="85">
        <f t="shared" si="231"/>
        <v>0</v>
      </c>
      <c r="Y172" s="168"/>
      <c r="Z172" s="168"/>
    </row>
    <row r="173" spans="1:26" s="18" customFormat="1" ht="15" hidden="1" customHeight="1" x14ac:dyDescent="0.25">
      <c r="A173" s="125" t="s">
        <v>263</v>
      </c>
      <c r="B173" s="221" t="s">
        <v>679</v>
      </c>
      <c r="C173" s="804" t="s">
        <v>264</v>
      </c>
      <c r="D173" s="805"/>
      <c r="E173" s="805"/>
      <c r="F173" s="333">
        <f>SUM(X173:X173)</f>
        <v>0</v>
      </c>
      <c r="G173" s="523">
        <f>SUM(X173:X173)</f>
        <v>0</v>
      </c>
      <c r="H173" s="523">
        <f>SUM(X173:X173)</f>
        <v>0</v>
      </c>
      <c r="I173" s="523">
        <f>SUM(X173:X173)</f>
        <v>0</v>
      </c>
      <c r="J173" s="549">
        <f>SUM(X173:X173)</f>
        <v>0</v>
      </c>
      <c r="K173" s="549" t="e">
        <f>SUM(#REF!)</f>
        <v>#REF!</v>
      </c>
      <c r="L173" s="549">
        <f>SUM(Y173:Y173)</f>
        <v>0</v>
      </c>
      <c r="M173" s="475">
        <f t="shared" si="204"/>
        <v>0</v>
      </c>
      <c r="N173" s="222"/>
      <c r="O173" s="223">
        <f t="shared" si="191"/>
        <v>0</v>
      </c>
      <c r="P173" s="393"/>
      <c r="Q173" s="225"/>
      <c r="R173" s="225"/>
      <c r="S173" s="225"/>
      <c r="T173" s="225"/>
      <c r="U173" s="225"/>
      <c r="V173" s="225"/>
      <c r="W173" s="225"/>
      <c r="X173" s="225"/>
      <c r="Y173" s="168"/>
      <c r="Z173" s="168"/>
    </row>
    <row r="174" spans="1:26" s="18" customFormat="1" ht="15" hidden="1" customHeight="1" x14ac:dyDescent="0.25">
      <c r="A174" s="125" t="s">
        <v>265</v>
      </c>
      <c r="B174" s="229" t="s">
        <v>680</v>
      </c>
      <c r="C174" s="796" t="s">
        <v>870</v>
      </c>
      <c r="D174" s="797"/>
      <c r="E174" s="797"/>
      <c r="F174" s="334">
        <f>SUM(X174:X174)</f>
        <v>0</v>
      </c>
      <c r="G174" s="524">
        <f>SUM(X174:X174)</f>
        <v>0</v>
      </c>
      <c r="H174" s="524">
        <f>SUM(X174:X174)</f>
        <v>0</v>
      </c>
      <c r="I174" s="524">
        <f>SUM(X174:X174)</f>
        <v>0</v>
      </c>
      <c r="J174" s="550">
        <f>SUM(X174:X174)</f>
        <v>0</v>
      </c>
      <c r="K174" s="550" t="e">
        <f>SUM(#REF!)</f>
        <v>#REF!</v>
      </c>
      <c r="L174" s="550">
        <f>SUM(Y174:Y174)</f>
        <v>0</v>
      </c>
      <c r="M174" s="476">
        <f t="shared" si="204"/>
        <v>0</v>
      </c>
      <c r="N174" s="230"/>
      <c r="O174" s="223">
        <f t="shared" si="191"/>
        <v>0</v>
      </c>
      <c r="P174" s="393"/>
      <c r="Q174" s="225"/>
      <c r="R174" s="225"/>
      <c r="S174" s="225"/>
      <c r="T174" s="225"/>
      <c r="U174" s="225"/>
      <c r="V174" s="225"/>
      <c r="W174" s="225"/>
      <c r="X174" s="225"/>
      <c r="Y174" s="168"/>
      <c r="Z174" s="168"/>
    </row>
    <row r="175" spans="1:26" s="18" customFormat="1" ht="15" hidden="1" customHeight="1" x14ac:dyDescent="0.25">
      <c r="A175" s="125" t="s">
        <v>266</v>
      </c>
      <c r="B175" s="229" t="s">
        <v>681</v>
      </c>
      <c r="C175" s="796" t="s">
        <v>267</v>
      </c>
      <c r="D175" s="797"/>
      <c r="E175" s="797"/>
      <c r="F175" s="334">
        <f>SUM(X175:X175)</f>
        <v>0</v>
      </c>
      <c r="G175" s="524">
        <f>SUM(X175:X175)</f>
        <v>0</v>
      </c>
      <c r="H175" s="524">
        <f>SUM(X175:X175)</f>
        <v>0</v>
      </c>
      <c r="I175" s="524">
        <f>SUM(X175:X175)</f>
        <v>0</v>
      </c>
      <c r="J175" s="550">
        <f>SUM(X175:X175)</f>
        <v>0</v>
      </c>
      <c r="K175" s="550" t="e">
        <f>SUM(#REF!)</f>
        <v>#REF!</v>
      </c>
      <c r="L175" s="550">
        <f>SUM(Y175:Y175)</f>
        <v>0</v>
      </c>
      <c r="M175" s="476">
        <f t="shared" si="204"/>
        <v>0</v>
      </c>
      <c r="N175" s="230"/>
      <c r="O175" s="223">
        <f t="shared" si="191"/>
        <v>0</v>
      </c>
      <c r="P175" s="393"/>
      <c r="Q175" s="225"/>
      <c r="R175" s="225"/>
      <c r="S175" s="225"/>
      <c r="T175" s="225"/>
      <c r="U175" s="225"/>
      <c r="V175" s="225"/>
      <c r="W175" s="225"/>
      <c r="X175" s="225"/>
      <c r="Y175" s="168"/>
      <c r="Z175" s="168"/>
    </row>
    <row r="176" spans="1:26" s="18" customFormat="1" ht="15.75" hidden="1" customHeight="1" thickBot="1" x14ac:dyDescent="0.3">
      <c r="A176" s="125" t="s">
        <v>268</v>
      </c>
      <c r="B176" s="231" t="s">
        <v>682</v>
      </c>
      <c r="C176" s="798" t="s">
        <v>366</v>
      </c>
      <c r="D176" s="799"/>
      <c r="E176" s="799"/>
      <c r="F176" s="335">
        <f>SUM(X176:X176)</f>
        <v>0</v>
      </c>
      <c r="G176" s="525">
        <f>SUM(X176:X176)</f>
        <v>0</v>
      </c>
      <c r="H176" s="525">
        <f>SUM(X176:X176)</f>
        <v>0</v>
      </c>
      <c r="I176" s="525">
        <f>SUM(X176:X176)</f>
        <v>0</v>
      </c>
      <c r="J176" s="551">
        <f>SUM(X176:X176)</f>
        <v>0</v>
      </c>
      <c r="K176" s="551" t="e">
        <f>SUM(#REF!)</f>
        <v>#REF!</v>
      </c>
      <c r="L176" s="551">
        <f>SUM(Y176:Y176)</f>
        <v>0</v>
      </c>
      <c r="M176" s="477">
        <f t="shared" si="204"/>
        <v>0</v>
      </c>
      <c r="N176" s="232"/>
      <c r="O176" s="223">
        <f t="shared" si="191"/>
        <v>0</v>
      </c>
      <c r="P176" s="393"/>
      <c r="Q176" s="225"/>
      <c r="R176" s="225"/>
      <c r="S176" s="225"/>
      <c r="T176" s="225"/>
      <c r="U176" s="225"/>
      <c r="V176" s="225"/>
      <c r="W176" s="225"/>
      <c r="X176" s="225"/>
      <c r="Y176" s="168"/>
      <c r="Z176" s="168"/>
    </row>
    <row r="177" spans="1:26" ht="15.75" thickBot="1" x14ac:dyDescent="0.3">
      <c r="B177" s="98" t="s">
        <v>269</v>
      </c>
      <c r="C177" s="708" t="s">
        <v>270</v>
      </c>
      <c r="D177" s="709"/>
      <c r="E177" s="709"/>
      <c r="F177" s="322">
        <f t="shared" ref="F177:K177" si="234">F178+F179+F190+F201+F212+F215+F227+F228+F229</f>
        <v>0</v>
      </c>
      <c r="G177" s="512">
        <f t="shared" si="234"/>
        <v>0</v>
      </c>
      <c r="H177" s="512">
        <f t="shared" si="234"/>
        <v>0</v>
      </c>
      <c r="I177" s="512">
        <f t="shared" si="234"/>
        <v>34861</v>
      </c>
      <c r="J177" s="538">
        <f t="shared" ref="J177" si="235">J178+J179+J190+J201+J212+J215+J227+J228+J229</f>
        <v>34861</v>
      </c>
      <c r="K177" s="538" t="e">
        <f t="shared" si="234"/>
        <v>#REF!</v>
      </c>
      <c r="L177" s="538">
        <f t="shared" ref="L177" si="236">L178+L179+L190+L201+L212+L215+L227+L228+L229</f>
        <v>34861</v>
      </c>
      <c r="M177" s="464">
        <f t="shared" si="204"/>
        <v>0</v>
      </c>
      <c r="N177" s="144">
        <f t="shared" ref="N177" si="237">N178+N179+N190+N201+N212+N215+N227+N228+N229</f>
        <v>0</v>
      </c>
      <c r="O177" s="156">
        <f t="shared" si="191"/>
        <v>0</v>
      </c>
      <c r="P177" s="83">
        <f t="shared" ref="P177:X177" si="238">P178+P179+P190+P201+P212+P215+P227+P228+P229</f>
        <v>0</v>
      </c>
      <c r="Q177" s="85">
        <f t="shared" ref="Q177" si="239">Q178+Q179+Q190+Q201+Q212+Q215+Q227+Q228+Q229</f>
        <v>0</v>
      </c>
      <c r="R177" s="85">
        <f t="shared" si="238"/>
        <v>0</v>
      </c>
      <c r="S177" s="85">
        <f t="shared" si="238"/>
        <v>0</v>
      </c>
      <c r="T177" s="85"/>
      <c r="U177" s="85"/>
      <c r="V177" s="85">
        <f t="shared" si="238"/>
        <v>0</v>
      </c>
      <c r="W177" s="85">
        <f t="shared" ref="W177" si="240">W178+W179+W190+W201+W212+W215+W227+W228+W229</f>
        <v>0</v>
      </c>
      <c r="X177" s="85">
        <f t="shared" si="238"/>
        <v>0</v>
      </c>
      <c r="Y177" s="168"/>
      <c r="Z177" s="168"/>
    </row>
    <row r="178" spans="1:26" s="18" customFormat="1" ht="25.5" hidden="1" customHeight="1" x14ac:dyDescent="0.25">
      <c r="A178" s="125" t="s">
        <v>271</v>
      </c>
      <c r="B178" s="90" t="s">
        <v>683</v>
      </c>
      <c r="C178" s="723" t="s">
        <v>367</v>
      </c>
      <c r="D178" s="724"/>
      <c r="E178" s="724"/>
      <c r="F178" s="336">
        <f>SUM(X178:X178)</f>
        <v>0</v>
      </c>
      <c r="G178" s="526">
        <f>SUM(X178:X178)</f>
        <v>0</v>
      </c>
      <c r="H178" s="526">
        <f>SUM(X178:X178)</f>
        <v>0</v>
      </c>
      <c r="I178" s="526">
        <f>SUM(X178:X178)</f>
        <v>0</v>
      </c>
      <c r="J178" s="552">
        <f>SUM(X178:X178)</f>
        <v>0</v>
      </c>
      <c r="K178" s="552" t="e">
        <f>SUM(#REF!)</f>
        <v>#REF!</v>
      </c>
      <c r="L178" s="552">
        <f>SUM(Y178:Y178)</f>
        <v>0</v>
      </c>
      <c r="M178" s="478">
        <f t="shared" si="204"/>
        <v>0</v>
      </c>
      <c r="N178" s="155"/>
      <c r="O178" s="158">
        <f t="shared" si="191"/>
        <v>0</v>
      </c>
      <c r="P178" s="91"/>
      <c r="Q178" s="93"/>
      <c r="R178" s="93"/>
      <c r="S178" s="93"/>
      <c r="T178" s="93"/>
      <c r="U178" s="93"/>
      <c r="V178" s="93"/>
      <c r="W178" s="93"/>
      <c r="X178" s="93"/>
      <c r="Y178" s="168"/>
      <c r="Z178" s="168"/>
    </row>
    <row r="179" spans="1:26" s="18" customFormat="1" ht="16.350000000000001" hidden="1" customHeight="1" x14ac:dyDescent="0.25">
      <c r="A179" s="125" t="s">
        <v>272</v>
      </c>
      <c r="B179" s="90" t="s">
        <v>684</v>
      </c>
      <c r="C179" s="800" t="s">
        <v>812</v>
      </c>
      <c r="D179" s="801"/>
      <c r="E179" s="801"/>
      <c r="F179" s="336">
        <f t="shared" ref="F179:K179" si="241">F180+F181+F182+F183+F184+F185+F186+F187+F188+F189</f>
        <v>0</v>
      </c>
      <c r="G179" s="526">
        <f t="shared" si="241"/>
        <v>0</v>
      </c>
      <c r="H179" s="526">
        <f t="shared" si="241"/>
        <v>0</v>
      </c>
      <c r="I179" s="526">
        <f t="shared" si="241"/>
        <v>0</v>
      </c>
      <c r="J179" s="552">
        <f t="shared" ref="J179" si="242">J180+J181+J182+J183+J184+J185+J186+J187+J188+J189</f>
        <v>0</v>
      </c>
      <c r="K179" s="552" t="e">
        <f t="shared" si="241"/>
        <v>#REF!</v>
      </c>
      <c r="L179" s="552">
        <f t="shared" ref="L179" si="243">L180+L181+L182+L183+L184+L185+L186+L187+L188+L189</f>
        <v>0</v>
      </c>
      <c r="M179" s="478">
        <f t="shared" si="204"/>
        <v>0</v>
      </c>
      <c r="N179" s="155">
        <f t="shared" ref="N179" si="244">N180+N181+N182+N183+N184+N185+N186+N187+N188+N189</f>
        <v>0</v>
      </c>
      <c r="O179" s="158">
        <f t="shared" si="191"/>
        <v>0</v>
      </c>
      <c r="P179" s="91">
        <f t="shared" ref="P179:X179" si="245">P180+P181+P182+P183+P184+P185+P186+P187+P188+P189</f>
        <v>0</v>
      </c>
      <c r="Q179" s="93">
        <f t="shared" ref="Q179" si="246">Q180+Q181+Q182+Q183+Q184+Q185+Q186+Q187+Q188+Q189</f>
        <v>0</v>
      </c>
      <c r="R179" s="93">
        <f t="shared" si="245"/>
        <v>0</v>
      </c>
      <c r="S179" s="93">
        <f t="shared" si="245"/>
        <v>0</v>
      </c>
      <c r="T179" s="93"/>
      <c r="U179" s="93"/>
      <c r="V179" s="93">
        <f t="shared" si="245"/>
        <v>0</v>
      </c>
      <c r="W179" s="93">
        <f t="shared" ref="W179" si="247">W180+W181+W182+W183+W184+W185+W186+W187+W188+W189</f>
        <v>0</v>
      </c>
      <c r="X179" s="93">
        <f t="shared" si="245"/>
        <v>0</v>
      </c>
      <c r="Y179" s="168"/>
      <c r="Z179" s="168"/>
    </row>
    <row r="180" spans="1:26" ht="15" hidden="1" customHeight="1" x14ac:dyDescent="0.25">
      <c r="B180" s="54"/>
      <c r="C180" s="2"/>
      <c r="D180" s="705" t="s">
        <v>813</v>
      </c>
      <c r="E180" s="705"/>
      <c r="F180" s="326">
        <f t="shared" ref="F180:F189" si="248">SUM(X180:X180)</f>
        <v>0</v>
      </c>
      <c r="G180" s="516">
        <f t="shared" ref="G180:G189" si="249">SUM(X180:X180)</f>
        <v>0</v>
      </c>
      <c r="H180" s="516">
        <f t="shared" ref="H180:H189" si="250">SUM(X180:X180)</f>
        <v>0</v>
      </c>
      <c r="I180" s="516">
        <f t="shared" ref="I180:I189" si="251">SUM(X180:X180)</f>
        <v>0</v>
      </c>
      <c r="J180" s="542">
        <f t="shared" ref="J180:J189" si="252">SUM(X180:X180)</f>
        <v>0</v>
      </c>
      <c r="K180" s="542" t="e">
        <f>SUM(#REF!)</f>
        <v>#REF!</v>
      </c>
      <c r="L180" s="542">
        <f t="shared" ref="L180:L189" si="253">SUM(Y180:Y180)</f>
        <v>0</v>
      </c>
      <c r="M180" s="468">
        <f t="shared" si="204"/>
        <v>0</v>
      </c>
      <c r="N180" s="141"/>
      <c r="O180" s="159">
        <f t="shared" si="191"/>
        <v>0</v>
      </c>
      <c r="P180" s="77"/>
      <c r="Q180" s="1"/>
      <c r="R180" s="1"/>
      <c r="S180" s="1"/>
      <c r="T180" s="1"/>
      <c r="U180" s="1"/>
      <c r="V180" s="1"/>
      <c r="W180" s="1"/>
      <c r="X180" s="1"/>
      <c r="Y180" s="168"/>
      <c r="Z180" s="168"/>
    </row>
    <row r="181" spans="1:26" ht="15" hidden="1" customHeight="1" x14ac:dyDescent="0.25">
      <c r="B181" s="54"/>
      <c r="C181" s="2"/>
      <c r="D181" s="705" t="s">
        <v>814</v>
      </c>
      <c r="E181" s="705"/>
      <c r="F181" s="326">
        <f t="shared" si="248"/>
        <v>0</v>
      </c>
      <c r="G181" s="516">
        <f t="shared" si="249"/>
        <v>0</v>
      </c>
      <c r="H181" s="516">
        <f t="shared" si="250"/>
        <v>0</v>
      </c>
      <c r="I181" s="516">
        <f t="shared" si="251"/>
        <v>0</v>
      </c>
      <c r="J181" s="542">
        <f t="shared" si="252"/>
        <v>0</v>
      </c>
      <c r="K181" s="542" t="e">
        <f>SUM(#REF!)</f>
        <v>#REF!</v>
      </c>
      <c r="L181" s="542">
        <f t="shared" si="253"/>
        <v>0</v>
      </c>
      <c r="M181" s="468">
        <f t="shared" si="204"/>
        <v>0</v>
      </c>
      <c r="N181" s="141"/>
      <c r="O181" s="159">
        <f t="shared" si="191"/>
        <v>0</v>
      </c>
      <c r="P181" s="77"/>
      <c r="Q181" s="1"/>
      <c r="R181" s="1"/>
      <c r="S181" s="1"/>
      <c r="T181" s="1"/>
      <c r="U181" s="1"/>
      <c r="V181" s="1"/>
      <c r="W181" s="1"/>
      <c r="X181" s="1"/>
      <c r="Y181" s="168"/>
      <c r="Z181" s="168"/>
    </row>
    <row r="182" spans="1:26" ht="15" hidden="1" customHeight="1" x14ac:dyDescent="0.25">
      <c r="B182" s="54"/>
      <c r="C182" s="2"/>
      <c r="D182" s="705" t="s">
        <v>545</v>
      </c>
      <c r="E182" s="705"/>
      <c r="F182" s="326">
        <f t="shared" si="248"/>
        <v>0</v>
      </c>
      <c r="G182" s="516">
        <f t="shared" si="249"/>
        <v>0</v>
      </c>
      <c r="H182" s="516">
        <f t="shared" si="250"/>
        <v>0</v>
      </c>
      <c r="I182" s="516">
        <f t="shared" si="251"/>
        <v>0</v>
      </c>
      <c r="J182" s="542">
        <f t="shared" si="252"/>
        <v>0</v>
      </c>
      <c r="K182" s="542" t="e">
        <f>SUM(#REF!)</f>
        <v>#REF!</v>
      </c>
      <c r="L182" s="542">
        <f t="shared" si="253"/>
        <v>0</v>
      </c>
      <c r="M182" s="468">
        <f t="shared" si="204"/>
        <v>0</v>
      </c>
      <c r="N182" s="141"/>
      <c r="O182" s="159">
        <f t="shared" si="191"/>
        <v>0</v>
      </c>
      <c r="P182" s="77"/>
      <c r="Q182" s="1"/>
      <c r="R182" s="1"/>
      <c r="S182" s="1"/>
      <c r="T182" s="1"/>
      <c r="U182" s="1"/>
      <c r="V182" s="1"/>
      <c r="W182" s="1"/>
      <c r="X182" s="1"/>
      <c r="Y182" s="168"/>
      <c r="Z182" s="168"/>
    </row>
    <row r="183" spans="1:26" ht="25.5" hidden="1" customHeight="1" x14ac:dyDescent="0.25">
      <c r="B183" s="54"/>
      <c r="C183" s="2"/>
      <c r="D183" s="706" t="s">
        <v>548</v>
      </c>
      <c r="E183" s="706"/>
      <c r="F183" s="329">
        <f t="shared" si="248"/>
        <v>0</v>
      </c>
      <c r="G183" s="519">
        <f t="shared" si="249"/>
        <v>0</v>
      </c>
      <c r="H183" s="519">
        <f t="shared" si="250"/>
        <v>0</v>
      </c>
      <c r="I183" s="519">
        <f t="shared" si="251"/>
        <v>0</v>
      </c>
      <c r="J183" s="545">
        <f t="shared" si="252"/>
        <v>0</v>
      </c>
      <c r="K183" s="545" t="e">
        <f>SUM(#REF!)</f>
        <v>#REF!</v>
      </c>
      <c r="L183" s="545">
        <f t="shared" si="253"/>
        <v>0</v>
      </c>
      <c r="M183" s="471">
        <f t="shared" si="204"/>
        <v>0</v>
      </c>
      <c r="N183" s="151"/>
      <c r="O183" s="159">
        <f t="shared" si="191"/>
        <v>0</v>
      </c>
      <c r="P183" s="77"/>
      <c r="Q183" s="1"/>
      <c r="R183" s="1"/>
      <c r="S183" s="1"/>
      <c r="T183" s="1"/>
      <c r="U183" s="1"/>
      <c r="V183" s="1"/>
      <c r="W183" s="1"/>
      <c r="X183" s="1"/>
      <c r="Y183" s="168"/>
      <c r="Z183" s="168"/>
    </row>
    <row r="184" spans="1:26" ht="15" hidden="1" customHeight="1" x14ac:dyDescent="0.25">
      <c r="B184" s="54"/>
      <c r="C184" s="2"/>
      <c r="D184" s="705" t="s">
        <v>550</v>
      </c>
      <c r="E184" s="705"/>
      <c r="F184" s="326">
        <f t="shared" si="248"/>
        <v>0</v>
      </c>
      <c r="G184" s="516">
        <f t="shared" si="249"/>
        <v>0</v>
      </c>
      <c r="H184" s="516">
        <f t="shared" si="250"/>
        <v>0</v>
      </c>
      <c r="I184" s="516">
        <f t="shared" si="251"/>
        <v>0</v>
      </c>
      <c r="J184" s="542">
        <f t="shared" si="252"/>
        <v>0</v>
      </c>
      <c r="K184" s="542" t="e">
        <f>SUM(#REF!)</f>
        <v>#REF!</v>
      </c>
      <c r="L184" s="542">
        <f t="shared" si="253"/>
        <v>0</v>
      </c>
      <c r="M184" s="468">
        <f t="shared" si="204"/>
        <v>0</v>
      </c>
      <c r="N184" s="141"/>
      <c r="O184" s="159">
        <f t="shared" si="191"/>
        <v>0</v>
      </c>
      <c r="P184" s="77"/>
      <c r="Q184" s="1"/>
      <c r="R184" s="1"/>
      <c r="S184" s="1"/>
      <c r="T184" s="1"/>
      <c r="U184" s="1"/>
      <c r="V184" s="1"/>
      <c r="W184" s="1"/>
      <c r="X184" s="1"/>
      <c r="Y184" s="168"/>
      <c r="Z184" s="168"/>
    </row>
    <row r="185" spans="1:26" ht="15" hidden="1" customHeight="1" x14ac:dyDescent="0.25">
      <c r="B185" s="54"/>
      <c r="C185" s="2"/>
      <c r="D185" s="705" t="s">
        <v>551</v>
      </c>
      <c r="E185" s="705"/>
      <c r="F185" s="326">
        <f t="shared" si="248"/>
        <v>0</v>
      </c>
      <c r="G185" s="516">
        <f t="shared" si="249"/>
        <v>0</v>
      </c>
      <c r="H185" s="516">
        <f t="shared" si="250"/>
        <v>0</v>
      </c>
      <c r="I185" s="516">
        <f t="shared" si="251"/>
        <v>0</v>
      </c>
      <c r="J185" s="542">
        <f t="shared" si="252"/>
        <v>0</v>
      </c>
      <c r="K185" s="542" t="e">
        <f>SUM(#REF!)</f>
        <v>#REF!</v>
      </c>
      <c r="L185" s="542">
        <f t="shared" si="253"/>
        <v>0</v>
      </c>
      <c r="M185" s="468">
        <f t="shared" si="204"/>
        <v>0</v>
      </c>
      <c r="N185" s="141"/>
      <c r="O185" s="159">
        <f t="shared" si="191"/>
        <v>0</v>
      </c>
      <c r="P185" s="77"/>
      <c r="Q185" s="1"/>
      <c r="R185" s="1"/>
      <c r="S185" s="1"/>
      <c r="T185" s="1"/>
      <c r="U185" s="1"/>
      <c r="V185" s="1"/>
      <c r="W185" s="1"/>
      <c r="X185" s="1"/>
      <c r="Y185" s="168"/>
      <c r="Z185" s="168"/>
    </row>
    <row r="186" spans="1:26" ht="25.5" hidden="1" customHeight="1" x14ac:dyDescent="0.25">
      <c r="B186" s="54"/>
      <c r="C186" s="2"/>
      <c r="D186" s="706" t="s">
        <v>555</v>
      </c>
      <c r="E186" s="706"/>
      <c r="F186" s="329">
        <f t="shared" si="248"/>
        <v>0</v>
      </c>
      <c r="G186" s="519">
        <f t="shared" si="249"/>
        <v>0</v>
      </c>
      <c r="H186" s="519">
        <f t="shared" si="250"/>
        <v>0</v>
      </c>
      <c r="I186" s="519">
        <f t="shared" si="251"/>
        <v>0</v>
      </c>
      <c r="J186" s="545">
        <f t="shared" si="252"/>
        <v>0</v>
      </c>
      <c r="K186" s="545" t="e">
        <f>SUM(#REF!)</f>
        <v>#REF!</v>
      </c>
      <c r="L186" s="545">
        <f t="shared" si="253"/>
        <v>0</v>
      </c>
      <c r="M186" s="471">
        <f t="shared" si="204"/>
        <v>0</v>
      </c>
      <c r="N186" s="151"/>
      <c r="O186" s="159">
        <f t="shared" si="191"/>
        <v>0</v>
      </c>
      <c r="P186" s="77"/>
      <c r="Q186" s="1"/>
      <c r="R186" s="1"/>
      <c r="S186" s="1"/>
      <c r="T186" s="1"/>
      <c r="U186" s="1"/>
      <c r="V186" s="1"/>
      <c r="W186" s="1"/>
      <c r="X186" s="1"/>
      <c r="Y186" s="168"/>
      <c r="Z186" s="168"/>
    </row>
    <row r="187" spans="1:26" ht="25.5" hidden="1" customHeight="1" x14ac:dyDescent="0.25">
      <c r="B187" s="54"/>
      <c r="C187" s="2"/>
      <c r="D187" s="706" t="s">
        <v>558</v>
      </c>
      <c r="E187" s="706"/>
      <c r="F187" s="329">
        <f t="shared" si="248"/>
        <v>0</v>
      </c>
      <c r="G187" s="519">
        <f t="shared" si="249"/>
        <v>0</v>
      </c>
      <c r="H187" s="519">
        <f t="shared" si="250"/>
        <v>0</v>
      </c>
      <c r="I187" s="519">
        <f t="shared" si="251"/>
        <v>0</v>
      </c>
      <c r="J187" s="545">
        <f t="shared" si="252"/>
        <v>0</v>
      </c>
      <c r="K187" s="545" t="e">
        <f>SUM(#REF!)</f>
        <v>#REF!</v>
      </c>
      <c r="L187" s="545">
        <f t="shared" si="253"/>
        <v>0</v>
      </c>
      <c r="M187" s="471">
        <f t="shared" si="204"/>
        <v>0</v>
      </c>
      <c r="N187" s="151"/>
      <c r="O187" s="159">
        <f t="shared" si="191"/>
        <v>0</v>
      </c>
      <c r="P187" s="77"/>
      <c r="Q187" s="1"/>
      <c r="R187" s="1"/>
      <c r="S187" s="1"/>
      <c r="T187" s="1"/>
      <c r="U187" s="1"/>
      <c r="V187" s="1"/>
      <c r="W187" s="1"/>
      <c r="X187" s="1"/>
      <c r="Y187" s="168"/>
      <c r="Z187" s="168"/>
    </row>
    <row r="188" spans="1:26" ht="25.5" hidden="1" customHeight="1" x14ac:dyDescent="0.25">
      <c r="B188" s="54"/>
      <c r="C188" s="2"/>
      <c r="D188" s="706" t="s">
        <v>560</v>
      </c>
      <c r="E188" s="706"/>
      <c r="F188" s="329">
        <f t="shared" si="248"/>
        <v>0</v>
      </c>
      <c r="G188" s="519">
        <f t="shared" si="249"/>
        <v>0</v>
      </c>
      <c r="H188" s="519">
        <f t="shared" si="250"/>
        <v>0</v>
      </c>
      <c r="I188" s="519">
        <f t="shared" si="251"/>
        <v>0</v>
      </c>
      <c r="J188" s="545">
        <f t="shared" si="252"/>
        <v>0</v>
      </c>
      <c r="K188" s="545" t="e">
        <f>SUM(#REF!)</f>
        <v>#REF!</v>
      </c>
      <c r="L188" s="545">
        <f t="shared" si="253"/>
        <v>0</v>
      </c>
      <c r="M188" s="471">
        <f t="shared" si="204"/>
        <v>0</v>
      </c>
      <c r="N188" s="151"/>
      <c r="O188" s="159">
        <f t="shared" si="191"/>
        <v>0</v>
      </c>
      <c r="P188" s="77"/>
      <c r="Q188" s="1"/>
      <c r="R188" s="1"/>
      <c r="S188" s="1"/>
      <c r="T188" s="1"/>
      <c r="U188" s="1"/>
      <c r="V188" s="1"/>
      <c r="W188" s="1"/>
      <c r="X188" s="1"/>
      <c r="Y188" s="168"/>
      <c r="Z188" s="168"/>
    </row>
    <row r="189" spans="1:26" ht="25.5" hidden="1" customHeight="1" x14ac:dyDescent="0.25">
      <c r="B189" s="54"/>
      <c r="C189" s="2"/>
      <c r="D189" s="706" t="s">
        <v>563</v>
      </c>
      <c r="E189" s="706"/>
      <c r="F189" s="329">
        <f t="shared" si="248"/>
        <v>0</v>
      </c>
      <c r="G189" s="519">
        <f t="shared" si="249"/>
        <v>0</v>
      </c>
      <c r="H189" s="519">
        <f t="shared" si="250"/>
        <v>0</v>
      </c>
      <c r="I189" s="519">
        <f t="shared" si="251"/>
        <v>0</v>
      </c>
      <c r="J189" s="545">
        <f t="shared" si="252"/>
        <v>0</v>
      </c>
      <c r="K189" s="545" t="e">
        <f>SUM(#REF!)</f>
        <v>#REF!</v>
      </c>
      <c r="L189" s="545">
        <f t="shared" si="253"/>
        <v>0</v>
      </c>
      <c r="M189" s="471">
        <f t="shared" si="204"/>
        <v>0</v>
      </c>
      <c r="N189" s="151"/>
      <c r="O189" s="159">
        <f t="shared" si="191"/>
        <v>0</v>
      </c>
      <c r="P189" s="77"/>
      <c r="Q189" s="1"/>
      <c r="R189" s="1"/>
      <c r="S189" s="1"/>
      <c r="T189" s="1"/>
      <c r="U189" s="1"/>
      <c r="V189" s="1"/>
      <c r="W189" s="1"/>
      <c r="X189" s="1"/>
      <c r="Y189" s="168"/>
      <c r="Z189" s="168"/>
    </row>
    <row r="190" spans="1:26" s="18" customFormat="1" ht="25.5" hidden="1" customHeight="1" x14ac:dyDescent="0.25">
      <c r="A190" s="128" t="s">
        <v>273</v>
      </c>
      <c r="B190" s="90" t="s">
        <v>685</v>
      </c>
      <c r="C190" s="800" t="s">
        <v>606</v>
      </c>
      <c r="D190" s="801"/>
      <c r="E190" s="801"/>
      <c r="F190" s="336">
        <f t="shared" ref="F190:K190" si="254">F191+F192+F193+F194+F195+F196+F197+F198+F199+F200</f>
        <v>0</v>
      </c>
      <c r="G190" s="526">
        <f t="shared" si="254"/>
        <v>0</v>
      </c>
      <c r="H190" s="526">
        <f t="shared" si="254"/>
        <v>0</v>
      </c>
      <c r="I190" s="526">
        <f t="shared" si="254"/>
        <v>0</v>
      </c>
      <c r="J190" s="552">
        <f t="shared" ref="J190" si="255">J191+J192+J193+J194+J195+J196+J197+J198+J199+J200</f>
        <v>0</v>
      </c>
      <c r="K190" s="552" t="e">
        <f t="shared" si="254"/>
        <v>#REF!</v>
      </c>
      <c r="L190" s="552">
        <f t="shared" ref="L190" si="256">L191+L192+L193+L194+L195+L196+L197+L198+L199+L200</f>
        <v>0</v>
      </c>
      <c r="M190" s="478">
        <f t="shared" si="204"/>
        <v>0</v>
      </c>
      <c r="N190" s="155">
        <f t="shared" ref="N190" si="257">N191+N192+N193+N194+N195+N196+N197+N198+N199+N200</f>
        <v>0</v>
      </c>
      <c r="O190" s="158">
        <f t="shared" si="191"/>
        <v>0</v>
      </c>
      <c r="P190" s="91">
        <f t="shared" ref="P190:X190" si="258">P191+P192+P193+P194+P195+P196+P197+P198+P199+P200</f>
        <v>0</v>
      </c>
      <c r="Q190" s="93">
        <f t="shared" ref="Q190" si="259">Q191+Q192+Q193+Q194+Q195+Q196+Q197+Q198+Q199+Q200</f>
        <v>0</v>
      </c>
      <c r="R190" s="93">
        <f t="shared" si="258"/>
        <v>0</v>
      </c>
      <c r="S190" s="93">
        <f t="shared" si="258"/>
        <v>0</v>
      </c>
      <c r="T190" s="93"/>
      <c r="U190" s="93"/>
      <c r="V190" s="93">
        <f t="shared" si="258"/>
        <v>0</v>
      </c>
      <c r="W190" s="93">
        <f t="shared" ref="W190" si="260">W191+W192+W193+W194+W195+W196+W197+W198+W199+W200</f>
        <v>0</v>
      </c>
      <c r="X190" s="93">
        <f t="shared" si="258"/>
        <v>0</v>
      </c>
      <c r="Y190" s="168"/>
      <c r="Z190" s="168"/>
    </row>
    <row r="191" spans="1:26" ht="15" hidden="1" customHeight="1" x14ac:dyDescent="0.25">
      <c r="B191" s="54"/>
      <c r="C191" s="2"/>
      <c r="D191" s="705" t="s">
        <v>815</v>
      </c>
      <c r="E191" s="705"/>
      <c r="F191" s="326">
        <f t="shared" ref="F191:F200" si="261">SUM(X191:X191)</f>
        <v>0</v>
      </c>
      <c r="G191" s="516">
        <f t="shared" ref="G191:G200" si="262">SUM(X191:X191)</f>
        <v>0</v>
      </c>
      <c r="H191" s="516">
        <f t="shared" ref="H191:H200" si="263">SUM(X191:X191)</f>
        <v>0</v>
      </c>
      <c r="I191" s="516">
        <f t="shared" ref="I191:I200" si="264">SUM(X191:X191)</f>
        <v>0</v>
      </c>
      <c r="J191" s="542">
        <f t="shared" ref="J191:J200" si="265">SUM(X191:X191)</f>
        <v>0</v>
      </c>
      <c r="K191" s="542" t="e">
        <f>SUM(#REF!)</f>
        <v>#REF!</v>
      </c>
      <c r="L191" s="542">
        <f t="shared" ref="L191:L200" si="266">SUM(Y191:Y191)</f>
        <v>0</v>
      </c>
      <c r="M191" s="468">
        <f t="shared" si="204"/>
        <v>0</v>
      </c>
      <c r="N191" s="141"/>
      <c r="O191" s="159">
        <f t="shared" si="191"/>
        <v>0</v>
      </c>
      <c r="P191" s="77"/>
      <c r="Q191" s="1"/>
      <c r="R191" s="1"/>
      <c r="S191" s="1"/>
      <c r="T191" s="1"/>
      <c r="U191" s="1"/>
      <c r="V191" s="1"/>
      <c r="W191" s="1"/>
      <c r="X191" s="1"/>
      <c r="Y191" s="168"/>
      <c r="Z191" s="168"/>
    </row>
    <row r="192" spans="1:26" ht="15" hidden="1" customHeight="1" x14ac:dyDescent="0.25">
      <c r="B192" s="54"/>
      <c r="C192" s="2"/>
      <c r="D192" s="705" t="s">
        <v>816</v>
      </c>
      <c r="E192" s="705"/>
      <c r="F192" s="326">
        <f t="shared" si="261"/>
        <v>0</v>
      </c>
      <c r="G192" s="516">
        <f t="shared" si="262"/>
        <v>0</v>
      </c>
      <c r="H192" s="516">
        <f t="shared" si="263"/>
        <v>0</v>
      </c>
      <c r="I192" s="516">
        <f t="shared" si="264"/>
        <v>0</v>
      </c>
      <c r="J192" s="542">
        <f t="shared" si="265"/>
        <v>0</v>
      </c>
      <c r="K192" s="542" t="e">
        <f>SUM(#REF!)</f>
        <v>#REF!</v>
      </c>
      <c r="L192" s="542">
        <f t="shared" si="266"/>
        <v>0</v>
      </c>
      <c r="M192" s="468">
        <f t="shared" si="204"/>
        <v>0</v>
      </c>
      <c r="N192" s="141"/>
      <c r="O192" s="159">
        <f t="shared" si="191"/>
        <v>0</v>
      </c>
      <c r="P192" s="77"/>
      <c r="Q192" s="1"/>
      <c r="R192" s="1"/>
      <c r="S192" s="1"/>
      <c r="T192" s="1"/>
      <c r="U192" s="1"/>
      <c r="V192" s="1"/>
      <c r="W192" s="1"/>
      <c r="X192" s="1"/>
      <c r="Y192" s="168"/>
      <c r="Z192" s="168"/>
    </row>
    <row r="193" spans="1:26" ht="15" hidden="1" customHeight="1" x14ac:dyDescent="0.25">
      <c r="B193" s="54"/>
      <c r="C193" s="2"/>
      <c r="D193" s="705" t="s">
        <v>546</v>
      </c>
      <c r="E193" s="705"/>
      <c r="F193" s="326">
        <f t="shared" si="261"/>
        <v>0</v>
      </c>
      <c r="G193" s="516">
        <f t="shared" si="262"/>
        <v>0</v>
      </c>
      <c r="H193" s="516">
        <f t="shared" si="263"/>
        <v>0</v>
      </c>
      <c r="I193" s="516">
        <f t="shared" si="264"/>
        <v>0</v>
      </c>
      <c r="J193" s="542">
        <f t="shared" si="265"/>
        <v>0</v>
      </c>
      <c r="K193" s="542" t="e">
        <f>SUM(#REF!)</f>
        <v>#REF!</v>
      </c>
      <c r="L193" s="542">
        <f t="shared" si="266"/>
        <v>0</v>
      </c>
      <c r="M193" s="468">
        <f t="shared" si="204"/>
        <v>0</v>
      </c>
      <c r="N193" s="141"/>
      <c r="O193" s="159">
        <f t="shared" si="191"/>
        <v>0</v>
      </c>
      <c r="P193" s="77"/>
      <c r="Q193" s="1"/>
      <c r="R193" s="1"/>
      <c r="S193" s="1"/>
      <c r="T193" s="1"/>
      <c r="U193" s="1"/>
      <c r="V193" s="1"/>
      <c r="W193" s="1"/>
      <c r="X193" s="1"/>
      <c r="Y193" s="168"/>
      <c r="Z193" s="168"/>
    </row>
    <row r="194" spans="1:26" ht="25.5" hidden="1" customHeight="1" x14ac:dyDescent="0.25">
      <c r="B194" s="54"/>
      <c r="C194" s="2"/>
      <c r="D194" s="706" t="s">
        <v>549</v>
      </c>
      <c r="E194" s="706"/>
      <c r="F194" s="329">
        <f t="shared" si="261"/>
        <v>0</v>
      </c>
      <c r="G194" s="519">
        <f t="shared" si="262"/>
        <v>0</v>
      </c>
      <c r="H194" s="519">
        <f t="shared" si="263"/>
        <v>0</v>
      </c>
      <c r="I194" s="519">
        <f t="shared" si="264"/>
        <v>0</v>
      </c>
      <c r="J194" s="545">
        <f t="shared" si="265"/>
        <v>0</v>
      </c>
      <c r="K194" s="545" t="e">
        <f>SUM(#REF!)</f>
        <v>#REF!</v>
      </c>
      <c r="L194" s="545">
        <f t="shared" si="266"/>
        <v>0</v>
      </c>
      <c r="M194" s="471">
        <f t="shared" si="204"/>
        <v>0</v>
      </c>
      <c r="N194" s="151"/>
      <c r="O194" s="159">
        <f t="shared" si="191"/>
        <v>0</v>
      </c>
      <c r="P194" s="77"/>
      <c r="Q194" s="1"/>
      <c r="R194" s="1"/>
      <c r="S194" s="1"/>
      <c r="T194" s="1"/>
      <c r="U194" s="1"/>
      <c r="V194" s="1"/>
      <c r="W194" s="1"/>
      <c r="X194" s="1"/>
      <c r="Y194" s="168"/>
      <c r="Z194" s="168"/>
    </row>
    <row r="195" spans="1:26" ht="15" hidden="1" customHeight="1" x14ac:dyDescent="0.25">
      <c r="B195" s="54"/>
      <c r="C195" s="2"/>
      <c r="D195" s="705" t="s">
        <v>552</v>
      </c>
      <c r="E195" s="705"/>
      <c r="F195" s="326">
        <f t="shared" si="261"/>
        <v>0</v>
      </c>
      <c r="G195" s="516">
        <f t="shared" si="262"/>
        <v>0</v>
      </c>
      <c r="H195" s="516">
        <f t="shared" si="263"/>
        <v>0</v>
      </c>
      <c r="I195" s="516">
        <f t="shared" si="264"/>
        <v>0</v>
      </c>
      <c r="J195" s="542">
        <f t="shared" si="265"/>
        <v>0</v>
      </c>
      <c r="K195" s="542" t="e">
        <f>SUM(#REF!)</f>
        <v>#REF!</v>
      </c>
      <c r="L195" s="542">
        <f t="shared" si="266"/>
        <v>0</v>
      </c>
      <c r="M195" s="468">
        <f t="shared" si="204"/>
        <v>0</v>
      </c>
      <c r="N195" s="141"/>
      <c r="O195" s="159">
        <f t="shared" si="191"/>
        <v>0</v>
      </c>
      <c r="P195" s="77"/>
      <c r="Q195" s="1"/>
      <c r="R195" s="1"/>
      <c r="S195" s="1"/>
      <c r="T195" s="1"/>
      <c r="U195" s="1"/>
      <c r="V195" s="1"/>
      <c r="W195" s="1"/>
      <c r="X195" s="1"/>
      <c r="Y195" s="168"/>
      <c r="Z195" s="168"/>
    </row>
    <row r="196" spans="1:26" ht="15" hidden="1" customHeight="1" x14ac:dyDescent="0.25">
      <c r="B196" s="54"/>
      <c r="C196" s="2"/>
      <c r="D196" s="705" t="s">
        <v>817</v>
      </c>
      <c r="E196" s="705"/>
      <c r="F196" s="326">
        <f t="shared" si="261"/>
        <v>0</v>
      </c>
      <c r="G196" s="516">
        <f t="shared" si="262"/>
        <v>0</v>
      </c>
      <c r="H196" s="516">
        <f t="shared" si="263"/>
        <v>0</v>
      </c>
      <c r="I196" s="516">
        <f t="shared" si="264"/>
        <v>0</v>
      </c>
      <c r="J196" s="542">
        <f t="shared" si="265"/>
        <v>0</v>
      </c>
      <c r="K196" s="542" t="e">
        <f>SUM(#REF!)</f>
        <v>#REF!</v>
      </c>
      <c r="L196" s="542">
        <f t="shared" si="266"/>
        <v>0</v>
      </c>
      <c r="M196" s="468">
        <f t="shared" si="204"/>
        <v>0</v>
      </c>
      <c r="N196" s="141"/>
      <c r="O196" s="159">
        <f t="shared" si="191"/>
        <v>0</v>
      </c>
      <c r="P196" s="77"/>
      <c r="Q196" s="1"/>
      <c r="R196" s="1"/>
      <c r="S196" s="1"/>
      <c r="T196" s="1"/>
      <c r="U196" s="1"/>
      <c r="V196" s="1"/>
      <c r="W196" s="1"/>
      <c r="X196" s="1"/>
      <c r="Y196" s="168"/>
      <c r="Z196" s="168"/>
    </row>
    <row r="197" spans="1:26" ht="25.5" hidden="1" customHeight="1" x14ac:dyDescent="0.25">
      <c r="B197" s="54"/>
      <c r="C197" s="2"/>
      <c r="D197" s="706" t="s">
        <v>556</v>
      </c>
      <c r="E197" s="706"/>
      <c r="F197" s="329">
        <f t="shared" si="261"/>
        <v>0</v>
      </c>
      <c r="G197" s="519">
        <f t="shared" si="262"/>
        <v>0</v>
      </c>
      <c r="H197" s="519">
        <f t="shared" si="263"/>
        <v>0</v>
      </c>
      <c r="I197" s="519">
        <f t="shared" si="264"/>
        <v>0</v>
      </c>
      <c r="J197" s="545">
        <f t="shared" si="265"/>
        <v>0</v>
      </c>
      <c r="K197" s="545" t="e">
        <f>SUM(#REF!)</f>
        <v>#REF!</v>
      </c>
      <c r="L197" s="545">
        <f t="shared" si="266"/>
        <v>0</v>
      </c>
      <c r="M197" s="471">
        <f t="shared" si="204"/>
        <v>0</v>
      </c>
      <c r="N197" s="151"/>
      <c r="O197" s="159">
        <f t="shared" si="191"/>
        <v>0</v>
      </c>
      <c r="P197" s="77"/>
      <c r="Q197" s="1"/>
      <c r="R197" s="1"/>
      <c r="S197" s="1"/>
      <c r="T197" s="1"/>
      <c r="U197" s="1"/>
      <c r="V197" s="1"/>
      <c r="W197" s="1"/>
      <c r="X197" s="1"/>
      <c r="Y197" s="168"/>
      <c r="Z197" s="168"/>
    </row>
    <row r="198" spans="1:26" ht="25.5" hidden="1" customHeight="1" x14ac:dyDescent="0.25">
      <c r="B198" s="54"/>
      <c r="C198" s="2"/>
      <c r="D198" s="706" t="s">
        <v>559</v>
      </c>
      <c r="E198" s="706"/>
      <c r="F198" s="329">
        <f t="shared" si="261"/>
        <v>0</v>
      </c>
      <c r="G198" s="519">
        <f t="shared" si="262"/>
        <v>0</v>
      </c>
      <c r="H198" s="519">
        <f t="shared" si="263"/>
        <v>0</v>
      </c>
      <c r="I198" s="519">
        <f t="shared" si="264"/>
        <v>0</v>
      </c>
      <c r="J198" s="545">
        <f t="shared" si="265"/>
        <v>0</v>
      </c>
      <c r="K198" s="545" t="e">
        <f>SUM(#REF!)</f>
        <v>#REF!</v>
      </c>
      <c r="L198" s="545">
        <f t="shared" si="266"/>
        <v>0</v>
      </c>
      <c r="M198" s="471">
        <f t="shared" ref="M198:M261" si="267">P198+R198+S198+T198+U198+V198+X198</f>
        <v>0</v>
      </c>
      <c r="N198" s="151"/>
      <c r="O198" s="159">
        <f t="shared" si="191"/>
        <v>0</v>
      </c>
      <c r="P198" s="77"/>
      <c r="Q198" s="1"/>
      <c r="R198" s="1"/>
      <c r="S198" s="1"/>
      <c r="T198" s="1"/>
      <c r="U198" s="1"/>
      <c r="V198" s="1"/>
      <c r="W198" s="1"/>
      <c r="X198" s="1"/>
      <c r="Y198" s="168"/>
      <c r="Z198" s="168"/>
    </row>
    <row r="199" spans="1:26" ht="25.5" hidden="1" customHeight="1" x14ac:dyDescent="0.25">
      <c r="B199" s="54"/>
      <c r="C199" s="2"/>
      <c r="D199" s="706" t="s">
        <v>561</v>
      </c>
      <c r="E199" s="706"/>
      <c r="F199" s="329">
        <f t="shared" si="261"/>
        <v>0</v>
      </c>
      <c r="G199" s="519">
        <f t="shared" si="262"/>
        <v>0</v>
      </c>
      <c r="H199" s="519">
        <f t="shared" si="263"/>
        <v>0</v>
      </c>
      <c r="I199" s="519">
        <f t="shared" si="264"/>
        <v>0</v>
      </c>
      <c r="J199" s="545">
        <f t="shared" si="265"/>
        <v>0</v>
      </c>
      <c r="K199" s="545" t="e">
        <f>SUM(#REF!)</f>
        <v>#REF!</v>
      </c>
      <c r="L199" s="545">
        <f t="shared" si="266"/>
        <v>0</v>
      </c>
      <c r="M199" s="471">
        <f t="shared" si="267"/>
        <v>0</v>
      </c>
      <c r="N199" s="151"/>
      <c r="O199" s="159">
        <f t="shared" si="191"/>
        <v>0</v>
      </c>
      <c r="P199" s="77"/>
      <c r="Q199" s="1"/>
      <c r="R199" s="1"/>
      <c r="S199" s="1"/>
      <c r="T199" s="1"/>
      <c r="U199" s="1"/>
      <c r="V199" s="1"/>
      <c r="W199" s="1"/>
      <c r="X199" s="1"/>
      <c r="Y199" s="168"/>
      <c r="Z199" s="168"/>
    </row>
    <row r="200" spans="1:26" ht="25.5" hidden="1" customHeight="1" x14ac:dyDescent="0.25">
      <c r="B200" s="54"/>
      <c r="C200" s="2"/>
      <c r="D200" s="706" t="s">
        <v>564</v>
      </c>
      <c r="E200" s="706"/>
      <c r="F200" s="329">
        <f t="shared" si="261"/>
        <v>0</v>
      </c>
      <c r="G200" s="519">
        <f t="shared" si="262"/>
        <v>0</v>
      </c>
      <c r="H200" s="519">
        <f t="shared" si="263"/>
        <v>0</v>
      </c>
      <c r="I200" s="519">
        <f t="shared" si="264"/>
        <v>0</v>
      </c>
      <c r="J200" s="545">
        <f t="shared" si="265"/>
        <v>0</v>
      </c>
      <c r="K200" s="545" t="e">
        <f>SUM(#REF!)</f>
        <v>#REF!</v>
      </c>
      <c r="L200" s="545">
        <f t="shared" si="266"/>
        <v>0</v>
      </c>
      <c r="M200" s="471">
        <f t="shared" si="267"/>
        <v>0</v>
      </c>
      <c r="N200" s="151"/>
      <c r="O200" s="159">
        <f t="shared" si="191"/>
        <v>0</v>
      </c>
      <c r="P200" s="77"/>
      <c r="Q200" s="1"/>
      <c r="R200" s="1"/>
      <c r="S200" s="1"/>
      <c r="T200" s="1"/>
      <c r="U200" s="1"/>
      <c r="V200" s="1"/>
      <c r="W200" s="1"/>
      <c r="X200" s="1"/>
      <c r="Y200" s="168"/>
      <c r="Z200" s="168"/>
    </row>
    <row r="201" spans="1:26" s="18" customFormat="1" ht="15" hidden="1" customHeight="1" x14ac:dyDescent="0.25">
      <c r="A201" s="125" t="s">
        <v>274</v>
      </c>
      <c r="B201" s="90" t="s">
        <v>686</v>
      </c>
      <c r="C201" s="712" t="s">
        <v>275</v>
      </c>
      <c r="D201" s="713"/>
      <c r="E201" s="713"/>
      <c r="F201" s="319">
        <f t="shared" ref="F201:K201" si="268">F202+F203+F204+F205+F206+F207+F208+F209+F210+F211</f>
        <v>0</v>
      </c>
      <c r="G201" s="509">
        <f t="shared" si="268"/>
        <v>0</v>
      </c>
      <c r="H201" s="509">
        <f t="shared" si="268"/>
        <v>0</v>
      </c>
      <c r="I201" s="509">
        <f t="shared" si="268"/>
        <v>0</v>
      </c>
      <c r="J201" s="535">
        <f t="shared" ref="J201" si="269">J202+J203+J204+J205+J206+J207+J208+J209+J210+J211</f>
        <v>0</v>
      </c>
      <c r="K201" s="535" t="e">
        <f t="shared" si="268"/>
        <v>#REF!</v>
      </c>
      <c r="L201" s="535">
        <f t="shared" ref="L201" si="270">L202+L203+L204+L205+L206+L207+L208+L209+L210+L211</f>
        <v>0</v>
      </c>
      <c r="M201" s="461">
        <f t="shared" si="267"/>
        <v>0</v>
      </c>
      <c r="N201" s="142">
        <f t="shared" ref="N201" si="271">N202+N203+N204+N205+N206+N207+N208+N209+N210+N211</f>
        <v>0</v>
      </c>
      <c r="O201" s="158">
        <f t="shared" si="191"/>
        <v>0</v>
      </c>
      <c r="P201" s="91">
        <f t="shared" ref="P201:X201" si="272">P202+P203+P204+P205+P206+P207+P208+P209+P210+P211</f>
        <v>0</v>
      </c>
      <c r="Q201" s="93">
        <f t="shared" ref="Q201" si="273">Q202+Q203+Q204+Q205+Q206+Q207+Q208+Q209+Q210+Q211</f>
        <v>0</v>
      </c>
      <c r="R201" s="93">
        <f t="shared" si="272"/>
        <v>0</v>
      </c>
      <c r="S201" s="93">
        <f t="shared" si="272"/>
        <v>0</v>
      </c>
      <c r="T201" s="93"/>
      <c r="U201" s="93"/>
      <c r="V201" s="93">
        <f t="shared" si="272"/>
        <v>0</v>
      </c>
      <c r="W201" s="93">
        <f t="shared" ref="W201" si="274">W202+W203+W204+W205+W206+W207+W208+W209+W210+W211</f>
        <v>0</v>
      </c>
      <c r="X201" s="93">
        <f t="shared" si="272"/>
        <v>0</v>
      </c>
      <c r="Y201" s="168"/>
      <c r="Z201" s="168"/>
    </row>
    <row r="202" spans="1:26" ht="15" hidden="1" customHeight="1" x14ac:dyDescent="0.25">
      <c r="B202" s="54"/>
      <c r="C202" s="2"/>
      <c r="D202" s="705" t="s">
        <v>371</v>
      </c>
      <c r="E202" s="705"/>
      <c r="F202" s="326">
        <f t="shared" ref="F202:F211" si="275">SUM(X202:X202)</f>
        <v>0</v>
      </c>
      <c r="G202" s="516">
        <f t="shared" ref="G202:G211" si="276">SUM(X202:X202)</f>
        <v>0</v>
      </c>
      <c r="H202" s="516">
        <f t="shared" ref="H202:H211" si="277">SUM(X202:X202)</f>
        <v>0</v>
      </c>
      <c r="I202" s="516">
        <f t="shared" ref="I202:I211" si="278">SUM(X202:X202)</f>
        <v>0</v>
      </c>
      <c r="J202" s="542">
        <f t="shared" ref="J202:J211" si="279">SUM(X202:X202)</f>
        <v>0</v>
      </c>
      <c r="K202" s="542" t="e">
        <f>SUM(#REF!)</f>
        <v>#REF!</v>
      </c>
      <c r="L202" s="542">
        <f t="shared" ref="L202:L211" si="280">SUM(Y202:Y202)</f>
        <v>0</v>
      </c>
      <c r="M202" s="468">
        <f t="shared" si="267"/>
        <v>0</v>
      </c>
      <c r="N202" s="141"/>
      <c r="O202" s="159">
        <f t="shared" si="191"/>
        <v>0</v>
      </c>
      <c r="P202" s="77"/>
      <c r="Q202" s="1"/>
      <c r="R202" s="1"/>
      <c r="S202" s="1"/>
      <c r="T202" s="1"/>
      <c r="U202" s="1"/>
      <c r="V202" s="1"/>
      <c r="W202" s="1"/>
      <c r="X202" s="1"/>
      <c r="Y202" s="168"/>
      <c r="Z202" s="168"/>
    </row>
    <row r="203" spans="1:26" ht="15" hidden="1" customHeight="1" x14ac:dyDescent="0.25">
      <c r="B203" s="54"/>
      <c r="C203" s="2"/>
      <c r="D203" s="705" t="s">
        <v>544</v>
      </c>
      <c r="E203" s="705"/>
      <c r="F203" s="326">
        <f t="shared" si="275"/>
        <v>0</v>
      </c>
      <c r="G203" s="516">
        <f t="shared" si="276"/>
        <v>0</v>
      </c>
      <c r="H203" s="516">
        <f t="shared" si="277"/>
        <v>0</v>
      </c>
      <c r="I203" s="516">
        <f t="shared" si="278"/>
        <v>0</v>
      </c>
      <c r="J203" s="542">
        <f t="shared" si="279"/>
        <v>0</v>
      </c>
      <c r="K203" s="542" t="e">
        <f>SUM(#REF!)</f>
        <v>#REF!</v>
      </c>
      <c r="L203" s="542">
        <f t="shared" si="280"/>
        <v>0</v>
      </c>
      <c r="M203" s="468">
        <f t="shared" si="267"/>
        <v>0</v>
      </c>
      <c r="N203" s="141"/>
      <c r="O203" s="159">
        <f t="shared" si="191"/>
        <v>0</v>
      </c>
      <c r="P203" s="77"/>
      <c r="Q203" s="1"/>
      <c r="R203" s="1"/>
      <c r="S203" s="1"/>
      <c r="T203" s="1"/>
      <c r="U203" s="1"/>
      <c r="V203" s="1"/>
      <c r="W203" s="1"/>
      <c r="X203" s="1"/>
      <c r="Y203" s="168"/>
      <c r="Z203" s="168"/>
    </row>
    <row r="204" spans="1:26" ht="15" hidden="1" customHeight="1" x14ac:dyDescent="0.25">
      <c r="B204" s="54"/>
      <c r="C204" s="2"/>
      <c r="D204" s="705" t="s">
        <v>547</v>
      </c>
      <c r="E204" s="705"/>
      <c r="F204" s="326">
        <f t="shared" si="275"/>
        <v>0</v>
      </c>
      <c r="G204" s="516">
        <f t="shared" si="276"/>
        <v>0</v>
      </c>
      <c r="H204" s="516">
        <f t="shared" si="277"/>
        <v>0</v>
      </c>
      <c r="I204" s="516">
        <f t="shared" si="278"/>
        <v>0</v>
      </c>
      <c r="J204" s="542">
        <f t="shared" si="279"/>
        <v>0</v>
      </c>
      <c r="K204" s="542" t="e">
        <f>SUM(#REF!)</f>
        <v>#REF!</v>
      </c>
      <c r="L204" s="542">
        <f t="shared" si="280"/>
        <v>0</v>
      </c>
      <c r="M204" s="468">
        <f t="shared" si="267"/>
        <v>0</v>
      </c>
      <c r="N204" s="141"/>
      <c r="O204" s="159">
        <f t="shared" si="191"/>
        <v>0</v>
      </c>
      <c r="P204" s="77"/>
      <c r="Q204" s="1"/>
      <c r="R204" s="1"/>
      <c r="S204" s="1"/>
      <c r="T204" s="1"/>
      <c r="U204" s="1"/>
      <c r="V204" s="1"/>
      <c r="W204" s="1"/>
      <c r="X204" s="1"/>
      <c r="Y204" s="168"/>
      <c r="Z204" s="168"/>
    </row>
    <row r="205" spans="1:26" ht="15" hidden="1" customHeight="1" x14ac:dyDescent="0.25">
      <c r="B205" s="54"/>
      <c r="C205" s="2"/>
      <c r="D205" s="706" t="s">
        <v>818</v>
      </c>
      <c r="E205" s="706"/>
      <c r="F205" s="329">
        <f t="shared" si="275"/>
        <v>0</v>
      </c>
      <c r="G205" s="519">
        <f t="shared" si="276"/>
        <v>0</v>
      </c>
      <c r="H205" s="519">
        <f t="shared" si="277"/>
        <v>0</v>
      </c>
      <c r="I205" s="519">
        <f t="shared" si="278"/>
        <v>0</v>
      </c>
      <c r="J205" s="545">
        <f t="shared" si="279"/>
        <v>0</v>
      </c>
      <c r="K205" s="545" t="e">
        <f>SUM(#REF!)</f>
        <v>#REF!</v>
      </c>
      <c r="L205" s="545">
        <f t="shared" si="280"/>
        <v>0</v>
      </c>
      <c r="M205" s="471">
        <f t="shared" si="267"/>
        <v>0</v>
      </c>
      <c r="N205" s="151"/>
      <c r="O205" s="159">
        <f t="shared" si="191"/>
        <v>0</v>
      </c>
      <c r="P205" s="77"/>
      <c r="Q205" s="1"/>
      <c r="R205" s="1"/>
      <c r="S205" s="1"/>
      <c r="T205" s="1"/>
      <c r="U205" s="1"/>
      <c r="V205" s="1"/>
      <c r="W205" s="1"/>
      <c r="X205" s="1"/>
      <c r="Y205" s="168"/>
      <c r="Z205" s="168"/>
    </row>
    <row r="206" spans="1:26" ht="15" hidden="1" customHeight="1" x14ac:dyDescent="0.25">
      <c r="B206" s="54"/>
      <c r="C206" s="2"/>
      <c r="D206" s="705" t="s">
        <v>554</v>
      </c>
      <c r="E206" s="705"/>
      <c r="F206" s="326">
        <f t="shared" si="275"/>
        <v>0</v>
      </c>
      <c r="G206" s="516">
        <f t="shared" si="276"/>
        <v>0</v>
      </c>
      <c r="H206" s="516">
        <f t="shared" si="277"/>
        <v>0</v>
      </c>
      <c r="I206" s="516">
        <f t="shared" si="278"/>
        <v>0</v>
      </c>
      <c r="J206" s="542">
        <f t="shared" si="279"/>
        <v>0</v>
      </c>
      <c r="K206" s="542" t="e">
        <f>SUM(#REF!)</f>
        <v>#REF!</v>
      </c>
      <c r="L206" s="542">
        <f t="shared" si="280"/>
        <v>0</v>
      </c>
      <c r="M206" s="468">
        <f t="shared" si="267"/>
        <v>0</v>
      </c>
      <c r="N206" s="141"/>
      <c r="O206" s="159">
        <f t="shared" si="191"/>
        <v>0</v>
      </c>
      <c r="P206" s="77"/>
      <c r="Q206" s="1"/>
      <c r="R206" s="1"/>
      <c r="S206" s="1"/>
      <c r="T206" s="1"/>
      <c r="U206" s="1"/>
      <c r="V206" s="1"/>
      <c r="W206" s="1"/>
      <c r="X206" s="1"/>
      <c r="Y206" s="168"/>
      <c r="Z206" s="168"/>
    </row>
    <row r="207" spans="1:26" ht="15" hidden="1" customHeight="1" x14ac:dyDescent="0.25">
      <c r="B207" s="54"/>
      <c r="C207" s="2"/>
      <c r="D207" s="705" t="s">
        <v>553</v>
      </c>
      <c r="E207" s="705"/>
      <c r="F207" s="326">
        <f t="shared" si="275"/>
        <v>0</v>
      </c>
      <c r="G207" s="516">
        <f t="shared" si="276"/>
        <v>0</v>
      </c>
      <c r="H207" s="516">
        <f t="shared" si="277"/>
        <v>0</v>
      </c>
      <c r="I207" s="516">
        <f t="shared" si="278"/>
        <v>0</v>
      </c>
      <c r="J207" s="542">
        <f t="shared" si="279"/>
        <v>0</v>
      </c>
      <c r="K207" s="542" t="e">
        <f>SUM(#REF!)</f>
        <v>#REF!</v>
      </c>
      <c r="L207" s="542">
        <f t="shared" si="280"/>
        <v>0</v>
      </c>
      <c r="M207" s="468">
        <f t="shared" si="267"/>
        <v>0</v>
      </c>
      <c r="N207" s="141"/>
      <c r="O207" s="159">
        <f t="shared" si="191"/>
        <v>0</v>
      </c>
      <c r="P207" s="77"/>
      <c r="Q207" s="1"/>
      <c r="R207" s="1"/>
      <c r="S207" s="1"/>
      <c r="T207" s="1"/>
      <c r="U207" s="1"/>
      <c r="V207" s="1"/>
      <c r="W207" s="1"/>
      <c r="X207" s="1"/>
      <c r="Y207" s="168"/>
      <c r="Z207" s="168"/>
    </row>
    <row r="208" spans="1:26" ht="25.5" hidden="1" customHeight="1" x14ac:dyDescent="0.25">
      <c r="B208" s="54"/>
      <c r="C208" s="2"/>
      <c r="D208" s="706" t="s">
        <v>557</v>
      </c>
      <c r="E208" s="706"/>
      <c r="F208" s="329">
        <f t="shared" si="275"/>
        <v>0</v>
      </c>
      <c r="G208" s="519">
        <f t="shared" si="276"/>
        <v>0</v>
      </c>
      <c r="H208" s="519">
        <f t="shared" si="277"/>
        <v>0</v>
      </c>
      <c r="I208" s="519">
        <f t="shared" si="278"/>
        <v>0</v>
      </c>
      <c r="J208" s="545">
        <f t="shared" si="279"/>
        <v>0</v>
      </c>
      <c r="K208" s="545" t="e">
        <f>SUM(#REF!)</f>
        <v>#REF!</v>
      </c>
      <c r="L208" s="545">
        <f t="shared" si="280"/>
        <v>0</v>
      </c>
      <c r="M208" s="471">
        <f t="shared" si="267"/>
        <v>0</v>
      </c>
      <c r="N208" s="151"/>
      <c r="O208" s="159">
        <f t="shared" si="191"/>
        <v>0</v>
      </c>
      <c r="P208" s="77"/>
      <c r="Q208" s="1"/>
      <c r="R208" s="1"/>
      <c r="S208" s="1"/>
      <c r="T208" s="1"/>
      <c r="U208" s="1"/>
      <c r="V208" s="1"/>
      <c r="W208" s="1"/>
      <c r="X208" s="1"/>
      <c r="Y208" s="168"/>
      <c r="Z208" s="168"/>
    </row>
    <row r="209" spans="1:26" ht="15" hidden="1" customHeight="1" x14ac:dyDescent="0.25">
      <c r="B209" s="54"/>
      <c r="C209" s="2"/>
      <c r="D209" s="705" t="s">
        <v>819</v>
      </c>
      <c r="E209" s="705"/>
      <c r="F209" s="326">
        <f t="shared" si="275"/>
        <v>0</v>
      </c>
      <c r="G209" s="516">
        <f t="shared" si="276"/>
        <v>0</v>
      </c>
      <c r="H209" s="516">
        <f t="shared" si="277"/>
        <v>0</v>
      </c>
      <c r="I209" s="516">
        <f t="shared" si="278"/>
        <v>0</v>
      </c>
      <c r="J209" s="542">
        <f t="shared" si="279"/>
        <v>0</v>
      </c>
      <c r="K209" s="542" t="e">
        <f>SUM(#REF!)</f>
        <v>#REF!</v>
      </c>
      <c r="L209" s="542">
        <f t="shared" si="280"/>
        <v>0</v>
      </c>
      <c r="M209" s="468">
        <f t="shared" si="267"/>
        <v>0</v>
      </c>
      <c r="N209" s="141"/>
      <c r="O209" s="159">
        <f t="shared" si="191"/>
        <v>0</v>
      </c>
      <c r="P209" s="77"/>
      <c r="Q209" s="1"/>
      <c r="R209" s="1"/>
      <c r="S209" s="1"/>
      <c r="T209" s="1"/>
      <c r="U209" s="1"/>
      <c r="V209" s="1"/>
      <c r="W209" s="1"/>
      <c r="X209" s="1"/>
      <c r="Y209" s="168"/>
      <c r="Z209" s="168"/>
    </row>
    <row r="210" spans="1:26" ht="25.5" hidden="1" customHeight="1" x14ac:dyDescent="0.25">
      <c r="B210" s="54"/>
      <c r="C210" s="2"/>
      <c r="D210" s="706" t="s">
        <v>562</v>
      </c>
      <c r="E210" s="706"/>
      <c r="F210" s="329">
        <f t="shared" si="275"/>
        <v>0</v>
      </c>
      <c r="G210" s="519">
        <f t="shared" si="276"/>
        <v>0</v>
      </c>
      <c r="H210" s="519">
        <f t="shared" si="277"/>
        <v>0</v>
      </c>
      <c r="I210" s="519">
        <f t="shared" si="278"/>
        <v>0</v>
      </c>
      <c r="J210" s="545">
        <f t="shared" si="279"/>
        <v>0</v>
      </c>
      <c r="K210" s="545" t="e">
        <f>SUM(#REF!)</f>
        <v>#REF!</v>
      </c>
      <c r="L210" s="545">
        <f t="shared" si="280"/>
        <v>0</v>
      </c>
      <c r="M210" s="471">
        <f t="shared" si="267"/>
        <v>0</v>
      </c>
      <c r="N210" s="151"/>
      <c r="O210" s="159">
        <f t="shared" si="191"/>
        <v>0</v>
      </c>
      <c r="P210" s="77"/>
      <c r="Q210" s="1"/>
      <c r="R210" s="1"/>
      <c r="S210" s="1"/>
      <c r="T210" s="1"/>
      <c r="U210" s="1"/>
      <c r="V210" s="1"/>
      <c r="W210" s="1"/>
      <c r="X210" s="1"/>
      <c r="Y210" s="168"/>
      <c r="Z210" s="168"/>
    </row>
    <row r="211" spans="1:26" ht="25.5" hidden="1" customHeight="1" x14ac:dyDescent="0.25">
      <c r="B211" s="54"/>
      <c r="C211" s="2"/>
      <c r="D211" s="706" t="s">
        <v>565</v>
      </c>
      <c r="E211" s="706"/>
      <c r="F211" s="329">
        <f t="shared" si="275"/>
        <v>0</v>
      </c>
      <c r="G211" s="519">
        <f t="shared" si="276"/>
        <v>0</v>
      </c>
      <c r="H211" s="519">
        <f t="shared" si="277"/>
        <v>0</v>
      </c>
      <c r="I211" s="519">
        <f t="shared" si="278"/>
        <v>0</v>
      </c>
      <c r="J211" s="545">
        <f t="shared" si="279"/>
        <v>0</v>
      </c>
      <c r="K211" s="545" t="e">
        <f>SUM(#REF!)</f>
        <v>#REF!</v>
      </c>
      <c r="L211" s="545">
        <f t="shared" si="280"/>
        <v>0</v>
      </c>
      <c r="M211" s="471">
        <f t="shared" si="267"/>
        <v>0</v>
      </c>
      <c r="N211" s="151"/>
      <c r="O211" s="159">
        <f t="shared" si="191"/>
        <v>0</v>
      </c>
      <c r="P211" s="77"/>
      <c r="Q211" s="1"/>
      <c r="R211" s="1"/>
      <c r="S211" s="1"/>
      <c r="T211" s="1"/>
      <c r="U211" s="1"/>
      <c r="V211" s="1"/>
      <c r="W211" s="1"/>
      <c r="X211" s="1"/>
      <c r="Y211" s="168"/>
      <c r="Z211" s="168"/>
    </row>
    <row r="212" spans="1:26" s="18" customFormat="1" ht="25.5" hidden="1" customHeight="1" x14ac:dyDescent="0.25">
      <c r="A212" s="125" t="s">
        <v>276</v>
      </c>
      <c r="B212" s="90" t="s">
        <v>687</v>
      </c>
      <c r="C212" s="800" t="s">
        <v>607</v>
      </c>
      <c r="D212" s="801"/>
      <c r="E212" s="801"/>
      <c r="F212" s="336">
        <f t="shared" ref="F212:K212" si="281">F213+F214</f>
        <v>0</v>
      </c>
      <c r="G212" s="526">
        <f t="shared" si="281"/>
        <v>0</v>
      </c>
      <c r="H212" s="526">
        <f t="shared" si="281"/>
        <v>0</v>
      </c>
      <c r="I212" s="526">
        <f t="shared" si="281"/>
        <v>0</v>
      </c>
      <c r="J212" s="552">
        <f t="shared" ref="J212" si="282">J213+J214</f>
        <v>0</v>
      </c>
      <c r="K212" s="552" t="e">
        <f t="shared" si="281"/>
        <v>#REF!</v>
      </c>
      <c r="L212" s="552">
        <f t="shared" ref="L212" si="283">L213+L214</f>
        <v>0</v>
      </c>
      <c r="M212" s="478">
        <f t="shared" si="267"/>
        <v>0</v>
      </c>
      <c r="N212" s="155">
        <f t="shared" ref="N212" si="284">N213+N214</f>
        <v>0</v>
      </c>
      <c r="O212" s="158">
        <f t="shared" si="191"/>
        <v>0</v>
      </c>
      <c r="P212" s="91">
        <f t="shared" ref="P212:X212" si="285">P213+P214</f>
        <v>0</v>
      </c>
      <c r="Q212" s="93">
        <f t="shared" ref="Q212" si="286">Q213+Q214</f>
        <v>0</v>
      </c>
      <c r="R212" s="93">
        <f t="shared" si="285"/>
        <v>0</v>
      </c>
      <c r="S212" s="93">
        <f t="shared" si="285"/>
        <v>0</v>
      </c>
      <c r="T212" s="93"/>
      <c r="U212" s="93"/>
      <c r="V212" s="93">
        <f t="shared" si="285"/>
        <v>0</v>
      </c>
      <c r="W212" s="93">
        <f t="shared" ref="W212" si="287">W213+W214</f>
        <v>0</v>
      </c>
      <c r="X212" s="93">
        <f t="shared" si="285"/>
        <v>0</v>
      </c>
      <c r="Y212" s="168"/>
      <c r="Z212" s="168"/>
    </row>
    <row r="213" spans="1:26" ht="25.5" hidden="1" customHeight="1" x14ac:dyDescent="0.25">
      <c r="B213" s="54"/>
      <c r="C213" s="2"/>
      <c r="D213" s="706" t="s">
        <v>568</v>
      </c>
      <c r="E213" s="706"/>
      <c r="F213" s="329">
        <f>SUM(X213:X213)</f>
        <v>0</v>
      </c>
      <c r="G213" s="519">
        <f>SUM(X213:X213)</f>
        <v>0</v>
      </c>
      <c r="H213" s="519">
        <f>SUM(X213:X213)</f>
        <v>0</v>
      </c>
      <c r="I213" s="519">
        <f>SUM(X213:X213)</f>
        <v>0</v>
      </c>
      <c r="J213" s="545">
        <f>SUM(X213:X213)</f>
        <v>0</v>
      </c>
      <c r="K213" s="545" t="e">
        <f>SUM(#REF!)</f>
        <v>#REF!</v>
      </c>
      <c r="L213" s="545">
        <f>SUM(Y213:Y213)</f>
        <v>0</v>
      </c>
      <c r="M213" s="471">
        <f t="shared" si="267"/>
        <v>0</v>
      </c>
      <c r="N213" s="151"/>
      <c r="O213" s="159">
        <f t="shared" ref="O213:O277" si="288">SUM(M213:N213)</f>
        <v>0</v>
      </c>
      <c r="P213" s="77"/>
      <c r="Q213" s="1"/>
      <c r="R213" s="1"/>
      <c r="S213" s="1"/>
      <c r="T213" s="1"/>
      <c r="U213" s="1"/>
      <c r="V213" s="1"/>
      <c r="W213" s="1"/>
      <c r="X213" s="1"/>
      <c r="Y213" s="168"/>
      <c r="Z213" s="168"/>
    </row>
    <row r="214" spans="1:26" ht="25.5" hidden="1" customHeight="1" x14ac:dyDescent="0.25">
      <c r="B214" s="54"/>
      <c r="C214" s="2"/>
      <c r="D214" s="706" t="s">
        <v>569</v>
      </c>
      <c r="E214" s="706"/>
      <c r="F214" s="329">
        <f>SUM(X214:X214)</f>
        <v>0</v>
      </c>
      <c r="G214" s="519">
        <f>SUM(X214:X214)</f>
        <v>0</v>
      </c>
      <c r="H214" s="519">
        <f>SUM(X214:X214)</f>
        <v>0</v>
      </c>
      <c r="I214" s="519">
        <f>SUM(X214:X214)</f>
        <v>0</v>
      </c>
      <c r="J214" s="545">
        <f>SUM(X214:X214)</f>
        <v>0</v>
      </c>
      <c r="K214" s="545" t="e">
        <f>SUM(#REF!)</f>
        <v>#REF!</v>
      </c>
      <c r="L214" s="545">
        <f>SUM(Y214:Y214)</f>
        <v>0</v>
      </c>
      <c r="M214" s="471">
        <f t="shared" si="267"/>
        <v>0</v>
      </c>
      <c r="N214" s="151"/>
      <c r="O214" s="159">
        <f t="shared" si="288"/>
        <v>0</v>
      </c>
      <c r="P214" s="77"/>
      <c r="Q214" s="1"/>
      <c r="R214" s="1"/>
      <c r="S214" s="1"/>
      <c r="T214" s="1"/>
      <c r="U214" s="1"/>
      <c r="V214" s="1"/>
      <c r="W214" s="1"/>
      <c r="X214" s="1"/>
      <c r="Y214" s="168"/>
      <c r="Z214" s="168"/>
    </row>
    <row r="215" spans="1:26" s="18" customFormat="1" ht="15" hidden="1" customHeight="1" x14ac:dyDescent="0.25">
      <c r="A215" s="125" t="s">
        <v>277</v>
      </c>
      <c r="B215" s="90" t="s">
        <v>688</v>
      </c>
      <c r="C215" s="800" t="s">
        <v>820</v>
      </c>
      <c r="D215" s="801"/>
      <c r="E215" s="801"/>
      <c r="F215" s="336">
        <f t="shared" ref="F215:K215" si="289">F216+F217+F218+F219+F220+F221+F222+F223+F224+F225+F226</f>
        <v>0</v>
      </c>
      <c r="G215" s="526">
        <f t="shared" si="289"/>
        <v>0</v>
      </c>
      <c r="H215" s="526">
        <f t="shared" si="289"/>
        <v>0</v>
      </c>
      <c r="I215" s="526">
        <f t="shared" si="289"/>
        <v>0</v>
      </c>
      <c r="J215" s="552">
        <f t="shared" ref="J215" si="290">J216+J217+J218+J219+J220+J221+J222+J223+J224+J225+J226</f>
        <v>0</v>
      </c>
      <c r="K215" s="552" t="e">
        <f t="shared" si="289"/>
        <v>#REF!</v>
      </c>
      <c r="L215" s="552">
        <f t="shared" ref="L215" si="291">L216+L217+L218+L219+L220+L221+L222+L223+L224+L225+L226</f>
        <v>0</v>
      </c>
      <c r="M215" s="478">
        <f t="shared" si="267"/>
        <v>0</v>
      </c>
      <c r="N215" s="155">
        <f t="shared" ref="N215" si="292">N216+N217+N218+N219+N220+N221+N222+N223+N224+N225+N226</f>
        <v>0</v>
      </c>
      <c r="O215" s="158">
        <f t="shared" si="288"/>
        <v>0</v>
      </c>
      <c r="P215" s="91">
        <f t="shared" ref="P215:X215" si="293">P216+P217+P218+P219+P220+P221+P222+P223+P224+P225+P226</f>
        <v>0</v>
      </c>
      <c r="Q215" s="93">
        <f t="shared" ref="Q215" si="294">Q216+Q217+Q218+Q219+Q220+Q221+Q222+Q223+Q224+Q225+Q226</f>
        <v>0</v>
      </c>
      <c r="R215" s="93">
        <f t="shared" si="293"/>
        <v>0</v>
      </c>
      <c r="S215" s="93">
        <f t="shared" si="293"/>
        <v>0</v>
      </c>
      <c r="T215" s="93"/>
      <c r="U215" s="93"/>
      <c r="V215" s="93">
        <f t="shared" si="293"/>
        <v>0</v>
      </c>
      <c r="W215" s="93">
        <f t="shared" ref="W215" si="295">W216+W217+W218+W219+W220+W221+W222+W223+W224+W225+W226</f>
        <v>0</v>
      </c>
      <c r="X215" s="93">
        <f t="shared" si="293"/>
        <v>0</v>
      </c>
      <c r="Y215" s="168"/>
      <c r="Z215" s="168"/>
    </row>
    <row r="216" spans="1:26" ht="15" hidden="1" customHeight="1" x14ac:dyDescent="0.25">
      <c r="B216" s="54"/>
      <c r="C216" s="2"/>
      <c r="D216" s="705" t="s">
        <v>372</v>
      </c>
      <c r="E216" s="705"/>
      <c r="F216" s="326">
        <f t="shared" ref="F216:F228" si="296">SUM(X216:X216)</f>
        <v>0</v>
      </c>
      <c r="G216" s="516">
        <f t="shared" ref="G216:G228" si="297">SUM(X216:X216)</f>
        <v>0</v>
      </c>
      <c r="H216" s="516">
        <f t="shared" ref="H216:H228" si="298">SUM(X216:X216)</f>
        <v>0</v>
      </c>
      <c r="I216" s="516">
        <f t="shared" ref="I216:I228" si="299">SUM(X216:X216)</f>
        <v>0</v>
      </c>
      <c r="J216" s="542">
        <f t="shared" ref="J216:J228" si="300">SUM(X216:X216)</f>
        <v>0</v>
      </c>
      <c r="K216" s="542" t="e">
        <f>SUM(#REF!)</f>
        <v>#REF!</v>
      </c>
      <c r="L216" s="542">
        <f t="shared" ref="L216:L228" si="301">SUM(Y216:Y216)</f>
        <v>0</v>
      </c>
      <c r="M216" s="468">
        <f t="shared" si="267"/>
        <v>0</v>
      </c>
      <c r="N216" s="141"/>
      <c r="O216" s="159">
        <f t="shared" si="288"/>
        <v>0</v>
      </c>
      <c r="P216" s="77"/>
      <c r="Q216" s="1"/>
      <c r="R216" s="1"/>
      <c r="S216" s="1"/>
      <c r="T216" s="1"/>
      <c r="U216" s="1"/>
      <c r="V216" s="1"/>
      <c r="W216" s="1"/>
      <c r="X216" s="1"/>
      <c r="Y216" s="168"/>
      <c r="Z216" s="168"/>
    </row>
    <row r="217" spans="1:26" ht="15" hidden="1" customHeight="1" x14ac:dyDescent="0.25">
      <c r="B217" s="54"/>
      <c r="C217" s="2"/>
      <c r="D217" s="705" t="s">
        <v>821</v>
      </c>
      <c r="E217" s="705"/>
      <c r="F217" s="326">
        <f t="shared" si="296"/>
        <v>0</v>
      </c>
      <c r="G217" s="516">
        <f t="shared" si="297"/>
        <v>0</v>
      </c>
      <c r="H217" s="516">
        <f t="shared" si="298"/>
        <v>0</v>
      </c>
      <c r="I217" s="516">
        <f t="shared" si="299"/>
        <v>0</v>
      </c>
      <c r="J217" s="542">
        <f t="shared" si="300"/>
        <v>0</v>
      </c>
      <c r="K217" s="542" t="e">
        <f>SUM(#REF!)</f>
        <v>#REF!</v>
      </c>
      <c r="L217" s="542">
        <f t="shared" si="301"/>
        <v>0</v>
      </c>
      <c r="M217" s="468">
        <f t="shared" si="267"/>
        <v>0</v>
      </c>
      <c r="N217" s="141"/>
      <c r="O217" s="159">
        <f t="shared" si="288"/>
        <v>0</v>
      </c>
      <c r="P217" s="77"/>
      <c r="Q217" s="1"/>
      <c r="R217" s="1"/>
      <c r="S217" s="1"/>
      <c r="T217" s="1"/>
      <c r="U217" s="1"/>
      <c r="V217" s="1"/>
      <c r="W217" s="1"/>
      <c r="X217" s="1"/>
      <c r="Y217" s="168"/>
      <c r="Z217" s="168"/>
    </row>
    <row r="218" spans="1:26" ht="15" hidden="1" customHeight="1" x14ac:dyDescent="0.25">
      <c r="B218" s="54"/>
      <c r="C218" s="2"/>
      <c r="D218" s="705" t="s">
        <v>375</v>
      </c>
      <c r="E218" s="705"/>
      <c r="F218" s="326">
        <f t="shared" si="296"/>
        <v>0</v>
      </c>
      <c r="G218" s="516">
        <f t="shared" si="297"/>
        <v>0</v>
      </c>
      <c r="H218" s="516">
        <f t="shared" si="298"/>
        <v>0</v>
      </c>
      <c r="I218" s="516">
        <f t="shared" si="299"/>
        <v>0</v>
      </c>
      <c r="J218" s="542">
        <f t="shared" si="300"/>
        <v>0</v>
      </c>
      <c r="K218" s="542" t="e">
        <f>SUM(#REF!)</f>
        <v>#REF!</v>
      </c>
      <c r="L218" s="542">
        <f t="shared" si="301"/>
        <v>0</v>
      </c>
      <c r="M218" s="468">
        <f t="shared" si="267"/>
        <v>0</v>
      </c>
      <c r="N218" s="141"/>
      <c r="O218" s="159">
        <f t="shared" si="288"/>
        <v>0</v>
      </c>
      <c r="P218" s="77"/>
      <c r="Q218" s="1"/>
      <c r="R218" s="1"/>
      <c r="S218" s="1"/>
      <c r="T218" s="1"/>
      <c r="U218" s="1"/>
      <c r="V218" s="1"/>
      <c r="W218" s="1"/>
      <c r="X218" s="1"/>
      <c r="Y218" s="168"/>
      <c r="Z218" s="168"/>
    </row>
    <row r="219" spans="1:26" ht="15" hidden="1" customHeight="1" x14ac:dyDescent="0.25">
      <c r="B219" s="54"/>
      <c r="C219" s="2"/>
      <c r="D219" s="705" t="s">
        <v>373</v>
      </c>
      <c r="E219" s="705"/>
      <c r="F219" s="326">
        <f t="shared" si="296"/>
        <v>0</v>
      </c>
      <c r="G219" s="516">
        <f t="shared" si="297"/>
        <v>0</v>
      </c>
      <c r="H219" s="516">
        <f t="shared" si="298"/>
        <v>0</v>
      </c>
      <c r="I219" s="516">
        <f t="shared" si="299"/>
        <v>0</v>
      </c>
      <c r="J219" s="542">
        <f t="shared" si="300"/>
        <v>0</v>
      </c>
      <c r="K219" s="542" t="e">
        <f>SUM(#REF!)</f>
        <v>#REF!</v>
      </c>
      <c r="L219" s="542">
        <f t="shared" si="301"/>
        <v>0</v>
      </c>
      <c r="M219" s="468">
        <f t="shared" si="267"/>
        <v>0</v>
      </c>
      <c r="N219" s="141"/>
      <c r="O219" s="159">
        <f t="shared" si="288"/>
        <v>0</v>
      </c>
      <c r="P219" s="77"/>
      <c r="Q219" s="1"/>
      <c r="R219" s="1"/>
      <c r="S219" s="1"/>
      <c r="T219" s="1"/>
      <c r="U219" s="1"/>
      <c r="V219" s="1"/>
      <c r="W219" s="1"/>
      <c r="X219" s="1"/>
      <c r="Y219" s="168"/>
      <c r="Z219" s="168"/>
    </row>
    <row r="220" spans="1:26" ht="15" hidden="1" customHeight="1" x14ac:dyDescent="0.25">
      <c r="B220" s="54"/>
      <c r="C220" s="2"/>
      <c r="D220" s="705" t="s">
        <v>822</v>
      </c>
      <c r="E220" s="705"/>
      <c r="F220" s="326">
        <f t="shared" si="296"/>
        <v>0</v>
      </c>
      <c r="G220" s="516">
        <f t="shared" si="297"/>
        <v>0</v>
      </c>
      <c r="H220" s="516">
        <f t="shared" si="298"/>
        <v>0</v>
      </c>
      <c r="I220" s="516">
        <f t="shared" si="299"/>
        <v>0</v>
      </c>
      <c r="J220" s="542">
        <f t="shared" si="300"/>
        <v>0</v>
      </c>
      <c r="K220" s="542" t="e">
        <f>SUM(#REF!)</f>
        <v>#REF!</v>
      </c>
      <c r="L220" s="542">
        <f t="shared" si="301"/>
        <v>0</v>
      </c>
      <c r="M220" s="468">
        <f t="shared" si="267"/>
        <v>0</v>
      </c>
      <c r="N220" s="141"/>
      <c r="O220" s="159">
        <f t="shared" si="288"/>
        <v>0</v>
      </c>
      <c r="P220" s="77"/>
      <c r="Q220" s="1"/>
      <c r="R220" s="1"/>
      <c r="S220" s="1"/>
      <c r="T220" s="1"/>
      <c r="U220" s="1"/>
      <c r="V220" s="1"/>
      <c r="W220" s="1"/>
      <c r="X220" s="1"/>
      <c r="Y220" s="168"/>
      <c r="Z220" s="168"/>
    </row>
    <row r="221" spans="1:26" ht="25.5" hidden="1" customHeight="1" x14ac:dyDescent="0.25">
      <c r="B221" s="54"/>
      <c r="C221" s="2"/>
      <c r="D221" s="706" t="s">
        <v>537</v>
      </c>
      <c r="E221" s="706"/>
      <c r="F221" s="329">
        <f t="shared" si="296"/>
        <v>0</v>
      </c>
      <c r="G221" s="519">
        <f t="shared" si="297"/>
        <v>0</v>
      </c>
      <c r="H221" s="519">
        <f t="shared" si="298"/>
        <v>0</v>
      </c>
      <c r="I221" s="519">
        <f t="shared" si="299"/>
        <v>0</v>
      </c>
      <c r="J221" s="545">
        <f t="shared" si="300"/>
        <v>0</v>
      </c>
      <c r="K221" s="545" t="e">
        <f>SUM(#REF!)</f>
        <v>#REF!</v>
      </c>
      <c r="L221" s="545">
        <f t="shared" si="301"/>
        <v>0</v>
      </c>
      <c r="M221" s="471">
        <f t="shared" si="267"/>
        <v>0</v>
      </c>
      <c r="N221" s="151"/>
      <c r="O221" s="159">
        <f t="shared" si="288"/>
        <v>0</v>
      </c>
      <c r="P221" s="77"/>
      <c r="Q221" s="1"/>
      <c r="R221" s="1"/>
      <c r="S221" s="1"/>
      <c r="T221" s="1"/>
      <c r="U221" s="1"/>
      <c r="V221" s="1"/>
      <c r="W221" s="1"/>
      <c r="X221" s="1"/>
      <c r="Y221" s="168"/>
      <c r="Z221" s="168"/>
    </row>
    <row r="222" spans="1:26" ht="25.5" hidden="1" customHeight="1" x14ac:dyDescent="0.25">
      <c r="B222" s="54"/>
      <c r="C222" s="2"/>
      <c r="D222" s="706" t="s">
        <v>540</v>
      </c>
      <c r="E222" s="706"/>
      <c r="F222" s="329">
        <f t="shared" si="296"/>
        <v>0</v>
      </c>
      <c r="G222" s="519">
        <f t="shared" si="297"/>
        <v>0</v>
      </c>
      <c r="H222" s="519">
        <f t="shared" si="298"/>
        <v>0</v>
      </c>
      <c r="I222" s="519">
        <f t="shared" si="299"/>
        <v>0</v>
      </c>
      <c r="J222" s="545">
        <f t="shared" si="300"/>
        <v>0</v>
      </c>
      <c r="K222" s="545" t="e">
        <f>SUM(#REF!)</f>
        <v>#REF!</v>
      </c>
      <c r="L222" s="545">
        <f t="shared" si="301"/>
        <v>0</v>
      </c>
      <c r="M222" s="471">
        <f t="shared" si="267"/>
        <v>0</v>
      </c>
      <c r="N222" s="151"/>
      <c r="O222" s="159">
        <f t="shared" si="288"/>
        <v>0</v>
      </c>
      <c r="P222" s="77"/>
      <c r="Q222" s="1"/>
      <c r="R222" s="1"/>
      <c r="S222" s="1"/>
      <c r="T222" s="1"/>
      <c r="U222" s="1"/>
      <c r="V222" s="1"/>
      <c r="W222" s="1"/>
      <c r="X222" s="1"/>
      <c r="Y222" s="168"/>
      <c r="Z222" s="168"/>
    </row>
    <row r="223" spans="1:26" ht="15" hidden="1" customHeight="1" x14ac:dyDescent="0.25">
      <c r="B223" s="54"/>
      <c r="C223" s="2"/>
      <c r="D223" s="705" t="s">
        <v>823</v>
      </c>
      <c r="E223" s="705"/>
      <c r="F223" s="326">
        <f t="shared" si="296"/>
        <v>0</v>
      </c>
      <c r="G223" s="516">
        <f t="shared" si="297"/>
        <v>0</v>
      </c>
      <c r="H223" s="516">
        <f t="shared" si="298"/>
        <v>0</v>
      </c>
      <c r="I223" s="516">
        <f t="shared" si="299"/>
        <v>0</v>
      </c>
      <c r="J223" s="542">
        <f t="shared" si="300"/>
        <v>0</v>
      </c>
      <c r="K223" s="542" t="e">
        <f>SUM(#REF!)</f>
        <v>#REF!</v>
      </c>
      <c r="L223" s="542">
        <f t="shared" si="301"/>
        <v>0</v>
      </c>
      <c r="M223" s="468">
        <f t="shared" si="267"/>
        <v>0</v>
      </c>
      <c r="N223" s="141"/>
      <c r="O223" s="159">
        <f t="shared" si="288"/>
        <v>0</v>
      </c>
      <c r="P223" s="77"/>
      <c r="Q223" s="1"/>
      <c r="R223" s="1"/>
      <c r="S223" s="1"/>
      <c r="T223" s="1"/>
      <c r="U223" s="1"/>
      <c r="V223" s="1"/>
      <c r="W223" s="1"/>
      <c r="X223" s="1"/>
      <c r="Y223" s="168"/>
      <c r="Z223" s="168"/>
    </row>
    <row r="224" spans="1:26" ht="15" hidden="1" customHeight="1" x14ac:dyDescent="0.25">
      <c r="B224" s="54"/>
      <c r="C224" s="2"/>
      <c r="D224" s="705" t="s">
        <v>374</v>
      </c>
      <c r="E224" s="705"/>
      <c r="F224" s="326">
        <f t="shared" si="296"/>
        <v>0</v>
      </c>
      <c r="G224" s="516">
        <f t="shared" si="297"/>
        <v>0</v>
      </c>
      <c r="H224" s="516">
        <f t="shared" si="298"/>
        <v>0</v>
      </c>
      <c r="I224" s="516">
        <f t="shared" si="299"/>
        <v>0</v>
      </c>
      <c r="J224" s="542">
        <f t="shared" si="300"/>
        <v>0</v>
      </c>
      <c r="K224" s="542" t="e">
        <f>SUM(#REF!)</f>
        <v>#REF!</v>
      </c>
      <c r="L224" s="542">
        <f t="shared" si="301"/>
        <v>0</v>
      </c>
      <c r="M224" s="468">
        <f t="shared" si="267"/>
        <v>0</v>
      </c>
      <c r="N224" s="141"/>
      <c r="O224" s="159">
        <f t="shared" si="288"/>
        <v>0</v>
      </c>
      <c r="P224" s="77"/>
      <c r="Q224" s="1"/>
      <c r="R224" s="1"/>
      <c r="S224" s="1"/>
      <c r="T224" s="1"/>
      <c r="U224" s="1"/>
      <c r="V224" s="1"/>
      <c r="W224" s="1"/>
      <c r="X224" s="1"/>
      <c r="Y224" s="168"/>
      <c r="Z224" s="168"/>
    </row>
    <row r="225" spans="1:26" ht="15" hidden="1" customHeight="1" x14ac:dyDescent="0.25">
      <c r="B225" s="54"/>
      <c r="C225" s="2"/>
      <c r="D225" s="705" t="s">
        <v>824</v>
      </c>
      <c r="E225" s="705"/>
      <c r="F225" s="326">
        <f t="shared" si="296"/>
        <v>0</v>
      </c>
      <c r="G225" s="516">
        <f t="shared" si="297"/>
        <v>0</v>
      </c>
      <c r="H225" s="516">
        <f t="shared" si="298"/>
        <v>0</v>
      </c>
      <c r="I225" s="516">
        <f t="shared" si="299"/>
        <v>0</v>
      </c>
      <c r="J225" s="542">
        <f t="shared" si="300"/>
        <v>0</v>
      </c>
      <c r="K225" s="542" t="e">
        <f>SUM(#REF!)</f>
        <v>#REF!</v>
      </c>
      <c r="L225" s="542">
        <f t="shared" si="301"/>
        <v>0</v>
      </c>
      <c r="M225" s="468">
        <f t="shared" si="267"/>
        <v>0</v>
      </c>
      <c r="N225" s="141"/>
      <c r="O225" s="159">
        <f t="shared" si="288"/>
        <v>0</v>
      </c>
      <c r="P225" s="77"/>
      <c r="Q225" s="1"/>
      <c r="R225" s="1"/>
      <c r="S225" s="1"/>
      <c r="T225" s="1"/>
      <c r="U225" s="1"/>
      <c r="V225" s="1"/>
      <c r="W225" s="1"/>
      <c r="X225" s="1"/>
      <c r="Y225" s="168"/>
      <c r="Z225" s="168"/>
    </row>
    <row r="226" spans="1:26" ht="15" hidden="1" customHeight="1" x14ac:dyDescent="0.25">
      <c r="B226" s="54"/>
      <c r="C226" s="2"/>
      <c r="D226" s="705" t="s">
        <v>566</v>
      </c>
      <c r="E226" s="705"/>
      <c r="F226" s="326">
        <f t="shared" si="296"/>
        <v>0</v>
      </c>
      <c r="G226" s="516">
        <f t="shared" si="297"/>
        <v>0</v>
      </c>
      <c r="H226" s="516">
        <f t="shared" si="298"/>
        <v>0</v>
      </c>
      <c r="I226" s="516">
        <f t="shared" si="299"/>
        <v>0</v>
      </c>
      <c r="J226" s="542">
        <f t="shared" si="300"/>
        <v>0</v>
      </c>
      <c r="K226" s="542" t="e">
        <f>SUM(#REF!)</f>
        <v>#REF!</v>
      </c>
      <c r="L226" s="542">
        <f t="shared" si="301"/>
        <v>0</v>
      </c>
      <c r="M226" s="468">
        <f t="shared" si="267"/>
        <v>0</v>
      </c>
      <c r="N226" s="141"/>
      <c r="O226" s="159">
        <f t="shared" si="288"/>
        <v>0</v>
      </c>
      <c r="P226" s="77"/>
      <c r="Q226" s="1"/>
      <c r="R226" s="1"/>
      <c r="S226" s="1"/>
      <c r="T226" s="1"/>
      <c r="U226" s="1"/>
      <c r="V226" s="1"/>
      <c r="W226" s="1"/>
      <c r="X226" s="1"/>
      <c r="Y226" s="168"/>
      <c r="Z226" s="168"/>
    </row>
    <row r="227" spans="1:26" s="18" customFormat="1" ht="15" hidden="1" customHeight="1" x14ac:dyDescent="0.25">
      <c r="A227" s="125" t="s">
        <v>278</v>
      </c>
      <c r="B227" s="90" t="s">
        <v>689</v>
      </c>
      <c r="C227" s="712" t="s">
        <v>279</v>
      </c>
      <c r="D227" s="713"/>
      <c r="E227" s="713"/>
      <c r="F227" s="319">
        <f t="shared" si="296"/>
        <v>0</v>
      </c>
      <c r="G227" s="509">
        <f t="shared" si="297"/>
        <v>0</v>
      </c>
      <c r="H227" s="509">
        <f t="shared" si="298"/>
        <v>0</v>
      </c>
      <c r="I227" s="509">
        <f t="shared" si="299"/>
        <v>0</v>
      </c>
      <c r="J227" s="535">
        <f t="shared" si="300"/>
        <v>0</v>
      </c>
      <c r="K227" s="535" t="e">
        <f>SUM(#REF!)</f>
        <v>#REF!</v>
      </c>
      <c r="L227" s="535">
        <f t="shared" si="301"/>
        <v>0</v>
      </c>
      <c r="M227" s="461">
        <f t="shared" si="267"/>
        <v>0</v>
      </c>
      <c r="N227" s="142"/>
      <c r="O227" s="158">
        <f t="shared" si="288"/>
        <v>0</v>
      </c>
      <c r="P227" s="91"/>
      <c r="Q227" s="93"/>
      <c r="R227" s="93"/>
      <c r="S227" s="93"/>
      <c r="T227" s="93"/>
      <c r="U227" s="93"/>
      <c r="V227" s="93"/>
      <c r="W227" s="93"/>
      <c r="X227" s="93"/>
      <c r="Y227" s="168"/>
      <c r="Z227" s="168"/>
    </row>
    <row r="228" spans="1:26" s="18" customFormat="1" ht="15" hidden="1" customHeight="1" x14ac:dyDescent="0.25">
      <c r="A228" s="125" t="s">
        <v>280</v>
      </c>
      <c r="B228" s="90" t="s">
        <v>690</v>
      </c>
      <c r="C228" s="712" t="s">
        <v>281</v>
      </c>
      <c r="D228" s="713"/>
      <c r="E228" s="713"/>
      <c r="F228" s="319">
        <f t="shared" si="296"/>
        <v>0</v>
      </c>
      <c r="G228" s="509">
        <f t="shared" si="297"/>
        <v>0</v>
      </c>
      <c r="H228" s="509">
        <f t="shared" si="298"/>
        <v>0</v>
      </c>
      <c r="I228" s="509">
        <f t="shared" si="299"/>
        <v>0</v>
      </c>
      <c r="J228" s="535">
        <f t="shared" si="300"/>
        <v>0</v>
      </c>
      <c r="K228" s="535" t="e">
        <f>SUM(#REF!)</f>
        <v>#REF!</v>
      </c>
      <c r="L228" s="535">
        <f t="shared" si="301"/>
        <v>0</v>
      </c>
      <c r="M228" s="461">
        <f t="shared" si="267"/>
        <v>0</v>
      </c>
      <c r="N228" s="142"/>
      <c r="O228" s="158">
        <f t="shared" si="288"/>
        <v>0</v>
      </c>
      <c r="P228" s="91"/>
      <c r="Q228" s="93"/>
      <c r="R228" s="93"/>
      <c r="S228" s="93"/>
      <c r="T228" s="93"/>
      <c r="U228" s="93"/>
      <c r="V228" s="93"/>
      <c r="W228" s="93"/>
      <c r="X228" s="93"/>
      <c r="Y228" s="168"/>
      <c r="Z228" s="168"/>
    </row>
    <row r="229" spans="1:26" s="18" customFormat="1" x14ac:dyDescent="0.25">
      <c r="A229" s="125" t="s">
        <v>282</v>
      </c>
      <c r="B229" s="90" t="s">
        <v>691</v>
      </c>
      <c r="C229" s="712" t="s">
        <v>283</v>
      </c>
      <c r="D229" s="713"/>
      <c r="E229" s="713"/>
      <c r="F229" s="319">
        <f t="shared" ref="F229:K229" si="302">F230+F231+F232+F233+F234+F235+F236+F237+F238+F239</f>
        <v>0</v>
      </c>
      <c r="G229" s="509">
        <f t="shared" si="302"/>
        <v>0</v>
      </c>
      <c r="H229" s="509">
        <f t="shared" si="302"/>
        <v>0</v>
      </c>
      <c r="I229" s="509">
        <f t="shared" si="302"/>
        <v>34861</v>
      </c>
      <c r="J229" s="535">
        <f t="shared" ref="J229" si="303">J230+J231+J232+J233+J234+J235+J236+J237+J238+J239</f>
        <v>34861</v>
      </c>
      <c r="K229" s="535" t="e">
        <f t="shared" si="302"/>
        <v>#REF!</v>
      </c>
      <c r="L229" s="535">
        <f t="shared" ref="L229" si="304">L230+L231+L232+L233+L234+L235+L236+L237+L238+L239</f>
        <v>34861</v>
      </c>
      <c r="M229" s="461">
        <f t="shared" si="267"/>
        <v>0</v>
      </c>
      <c r="N229" s="142">
        <f t="shared" ref="N229" si="305">N230+N231+N232+N233+N234+N235+N236+N237+N238+N239</f>
        <v>0</v>
      </c>
      <c r="O229" s="158">
        <f t="shared" si="288"/>
        <v>0</v>
      </c>
      <c r="P229" s="91">
        <f t="shared" ref="P229:X229" si="306">P230+P231+P232+P233+P234+P235+P236+P237+P238+P239</f>
        <v>0</v>
      </c>
      <c r="Q229" s="93">
        <f t="shared" ref="Q229" si="307">Q230+Q231+Q232+Q233+Q234+Q235+Q236+Q237+Q238+Q239</f>
        <v>0</v>
      </c>
      <c r="R229" s="93">
        <f t="shared" si="306"/>
        <v>0</v>
      </c>
      <c r="S229" s="93">
        <f t="shared" si="306"/>
        <v>0</v>
      </c>
      <c r="T229" s="93"/>
      <c r="U229" s="93"/>
      <c r="V229" s="93">
        <f t="shared" si="306"/>
        <v>0</v>
      </c>
      <c r="W229" s="93">
        <f t="shared" ref="W229" si="308">W230+W231+W232+W233+W234+W235+W236+W237+W238+W239</f>
        <v>0</v>
      </c>
      <c r="X229" s="93">
        <f t="shared" si="306"/>
        <v>0</v>
      </c>
      <c r="Y229" s="168"/>
      <c r="Z229" s="168"/>
    </row>
    <row r="230" spans="1:26" ht="15" hidden="1" customHeight="1" x14ac:dyDescent="0.25">
      <c r="B230" s="54"/>
      <c r="C230" s="2"/>
      <c r="D230" s="705" t="s">
        <v>376</v>
      </c>
      <c r="E230" s="705"/>
      <c r="F230" s="326">
        <f>SUM(X230:X230)</f>
        <v>0</v>
      </c>
      <c r="G230" s="516">
        <f>SUM(X230:X230)</f>
        <v>0</v>
      </c>
      <c r="H230" s="516">
        <f>SUM(X230:X230)</f>
        <v>0</v>
      </c>
      <c r="I230" s="516">
        <f>SUM(X230:X230)</f>
        <v>0</v>
      </c>
      <c r="J230" s="542">
        <f>SUM(X230:X230)</f>
        <v>0</v>
      </c>
      <c r="K230" s="542" t="e">
        <f>SUM(#REF!)</f>
        <v>#REF!</v>
      </c>
      <c r="L230" s="542">
        <f>SUM(Y230:Y230)</f>
        <v>0</v>
      </c>
      <c r="M230" s="468">
        <f t="shared" si="267"/>
        <v>0</v>
      </c>
      <c r="N230" s="141"/>
      <c r="O230" s="159">
        <f t="shared" si="288"/>
        <v>0</v>
      </c>
      <c r="P230" s="77"/>
      <c r="Q230" s="1"/>
      <c r="R230" s="1"/>
      <c r="S230" s="1"/>
      <c r="T230" s="1"/>
      <c r="U230" s="1"/>
      <c r="V230" s="1"/>
      <c r="W230" s="1"/>
      <c r="X230" s="1"/>
      <c r="Y230" s="168"/>
      <c r="Z230" s="168"/>
    </row>
    <row r="231" spans="1:26" ht="15" hidden="1" customHeight="1" x14ac:dyDescent="0.25">
      <c r="B231" s="54"/>
      <c r="C231" s="2"/>
      <c r="D231" s="705" t="s">
        <v>377</v>
      </c>
      <c r="E231" s="705"/>
      <c r="F231" s="326">
        <f>SUM(X231:X231)</f>
        <v>0</v>
      </c>
      <c r="G231" s="516">
        <f>SUM(X231:X231)</f>
        <v>0</v>
      </c>
      <c r="H231" s="516">
        <f>SUM(X231:X231)</f>
        <v>0</v>
      </c>
      <c r="I231" s="516">
        <f>SUM(X231:X231)</f>
        <v>0</v>
      </c>
      <c r="J231" s="542">
        <f>SUM(X231:X231)</f>
        <v>0</v>
      </c>
      <c r="K231" s="542" t="e">
        <f>SUM(#REF!)</f>
        <v>#REF!</v>
      </c>
      <c r="L231" s="542">
        <f>SUM(Y231:Y231)</f>
        <v>0</v>
      </c>
      <c r="M231" s="468">
        <f t="shared" si="267"/>
        <v>0</v>
      </c>
      <c r="N231" s="141"/>
      <c r="O231" s="159">
        <f t="shared" si="288"/>
        <v>0</v>
      </c>
      <c r="P231" s="77"/>
      <c r="Q231" s="1"/>
      <c r="R231" s="1"/>
      <c r="S231" s="1"/>
      <c r="T231" s="1"/>
      <c r="U231" s="1"/>
      <c r="V231" s="1"/>
      <c r="W231" s="1"/>
      <c r="X231" s="1"/>
      <c r="Y231" s="168"/>
      <c r="Z231" s="168"/>
    </row>
    <row r="232" spans="1:26" ht="15.75" thickBot="1" x14ac:dyDescent="0.3">
      <c r="B232" s="54"/>
      <c r="C232" s="2"/>
      <c r="D232" s="705" t="s">
        <v>378</v>
      </c>
      <c r="E232" s="705"/>
      <c r="F232" s="326">
        <v>0</v>
      </c>
      <c r="G232" s="516">
        <v>0</v>
      </c>
      <c r="H232" s="516">
        <v>0</v>
      </c>
      <c r="I232" s="516">
        <v>34861</v>
      </c>
      <c r="J232" s="542">
        <v>34861</v>
      </c>
      <c r="K232" s="542">
        <v>34861</v>
      </c>
      <c r="L232" s="542">
        <v>34861</v>
      </c>
      <c r="M232" s="468">
        <f t="shared" si="267"/>
        <v>0</v>
      </c>
      <c r="N232" s="141"/>
      <c r="O232" s="159">
        <f t="shared" si="288"/>
        <v>0</v>
      </c>
      <c r="P232" s="77"/>
      <c r="Q232" s="1"/>
      <c r="R232" s="1">
        <v>0</v>
      </c>
      <c r="S232" s="1"/>
      <c r="T232" s="1"/>
      <c r="U232" s="1"/>
      <c r="V232" s="1"/>
      <c r="W232" s="1"/>
      <c r="X232" s="1"/>
      <c r="Y232" s="168"/>
      <c r="Z232" s="168"/>
    </row>
    <row r="233" spans="1:26" ht="15" hidden="1" customHeight="1" x14ac:dyDescent="0.25">
      <c r="B233" s="54"/>
      <c r="C233" s="2"/>
      <c r="D233" s="705" t="s">
        <v>379</v>
      </c>
      <c r="E233" s="705"/>
      <c r="F233" s="326">
        <f t="shared" ref="F233:F239" si="309">SUM(X233:X233)</f>
        <v>0</v>
      </c>
      <c r="G233" s="516">
        <f t="shared" ref="G233:G239" si="310">SUM(X233:X233)</f>
        <v>0</v>
      </c>
      <c r="H233" s="516">
        <f t="shared" ref="H233:H239" si="311">SUM(X233:X233)</f>
        <v>0</v>
      </c>
      <c r="I233" s="516">
        <f t="shared" ref="I233:I239" si="312">SUM(X233:X233)</f>
        <v>0</v>
      </c>
      <c r="J233" s="542">
        <f t="shared" ref="J233:J239" si="313">SUM(X233:X233)</f>
        <v>0</v>
      </c>
      <c r="K233" s="542" t="e">
        <f>SUM(#REF!)</f>
        <v>#REF!</v>
      </c>
      <c r="L233" s="542">
        <f t="shared" ref="L233:L239" si="314">SUM(Y233:Y233)</f>
        <v>0</v>
      </c>
      <c r="M233" s="468">
        <f t="shared" si="267"/>
        <v>0</v>
      </c>
      <c r="N233" s="141"/>
      <c r="O233" s="159">
        <f t="shared" si="288"/>
        <v>0</v>
      </c>
      <c r="P233" s="77"/>
      <c r="Q233" s="1"/>
      <c r="R233" s="1"/>
      <c r="S233" s="1"/>
      <c r="T233" s="1"/>
      <c r="U233" s="1"/>
      <c r="V233" s="1"/>
      <c r="W233" s="1"/>
      <c r="X233" s="1"/>
      <c r="Y233" s="168"/>
      <c r="Z233" s="168"/>
    </row>
    <row r="234" spans="1:26" ht="15" hidden="1" customHeight="1" x14ac:dyDescent="0.25">
      <c r="B234" s="54"/>
      <c r="C234" s="2"/>
      <c r="D234" s="705" t="s">
        <v>380</v>
      </c>
      <c r="E234" s="705"/>
      <c r="F234" s="326">
        <f t="shared" si="309"/>
        <v>0</v>
      </c>
      <c r="G234" s="516">
        <f t="shared" si="310"/>
        <v>0</v>
      </c>
      <c r="H234" s="516">
        <f t="shared" si="311"/>
        <v>0</v>
      </c>
      <c r="I234" s="516">
        <f t="shared" si="312"/>
        <v>0</v>
      </c>
      <c r="J234" s="542">
        <f t="shared" si="313"/>
        <v>0</v>
      </c>
      <c r="K234" s="542" t="e">
        <f>SUM(#REF!)</f>
        <v>#REF!</v>
      </c>
      <c r="L234" s="542">
        <f t="shared" si="314"/>
        <v>0</v>
      </c>
      <c r="M234" s="468">
        <f t="shared" si="267"/>
        <v>0</v>
      </c>
      <c r="N234" s="141"/>
      <c r="O234" s="159">
        <f t="shared" si="288"/>
        <v>0</v>
      </c>
      <c r="P234" s="77"/>
      <c r="Q234" s="1"/>
      <c r="R234" s="1"/>
      <c r="S234" s="1"/>
      <c r="T234" s="1"/>
      <c r="U234" s="1"/>
      <c r="V234" s="1"/>
      <c r="W234" s="1"/>
      <c r="X234" s="1"/>
      <c r="Y234" s="168"/>
      <c r="Z234" s="168"/>
    </row>
    <row r="235" spans="1:26" ht="25.5" hidden="1" customHeight="1" x14ac:dyDescent="0.25">
      <c r="B235" s="54"/>
      <c r="C235" s="2"/>
      <c r="D235" s="706" t="s">
        <v>538</v>
      </c>
      <c r="E235" s="706"/>
      <c r="F235" s="329">
        <f t="shared" si="309"/>
        <v>0</v>
      </c>
      <c r="G235" s="519">
        <f t="shared" si="310"/>
        <v>0</v>
      </c>
      <c r="H235" s="519">
        <f t="shared" si="311"/>
        <v>0</v>
      </c>
      <c r="I235" s="519">
        <f t="shared" si="312"/>
        <v>0</v>
      </c>
      <c r="J235" s="545">
        <f t="shared" si="313"/>
        <v>0</v>
      </c>
      <c r="K235" s="545" t="e">
        <f>SUM(#REF!)</f>
        <v>#REF!</v>
      </c>
      <c r="L235" s="545">
        <f t="shared" si="314"/>
        <v>0</v>
      </c>
      <c r="M235" s="471">
        <f t="shared" si="267"/>
        <v>0</v>
      </c>
      <c r="N235" s="151"/>
      <c r="O235" s="159">
        <f t="shared" si="288"/>
        <v>0</v>
      </c>
      <c r="P235" s="77"/>
      <c r="Q235" s="1"/>
      <c r="R235" s="1"/>
      <c r="S235" s="1"/>
      <c r="T235" s="1"/>
      <c r="U235" s="1"/>
      <c r="V235" s="1"/>
      <c r="W235" s="1"/>
      <c r="X235" s="1"/>
      <c r="Y235" s="168"/>
      <c r="Z235" s="168"/>
    </row>
    <row r="236" spans="1:26" ht="25.5" hidden="1" customHeight="1" x14ac:dyDescent="0.25">
      <c r="B236" s="54"/>
      <c r="C236" s="2"/>
      <c r="D236" s="706" t="s">
        <v>541</v>
      </c>
      <c r="E236" s="706"/>
      <c r="F236" s="329">
        <f t="shared" si="309"/>
        <v>0</v>
      </c>
      <c r="G236" s="519">
        <f t="shared" si="310"/>
        <v>0</v>
      </c>
      <c r="H236" s="519">
        <f t="shared" si="311"/>
        <v>0</v>
      </c>
      <c r="I236" s="519">
        <f t="shared" si="312"/>
        <v>0</v>
      </c>
      <c r="J236" s="545">
        <f t="shared" si="313"/>
        <v>0</v>
      </c>
      <c r="K236" s="545" t="e">
        <f>SUM(#REF!)</f>
        <v>#REF!</v>
      </c>
      <c r="L236" s="545">
        <f t="shared" si="314"/>
        <v>0</v>
      </c>
      <c r="M236" s="471">
        <f t="shared" si="267"/>
        <v>0</v>
      </c>
      <c r="N236" s="151"/>
      <c r="O236" s="159">
        <f t="shared" si="288"/>
        <v>0</v>
      </c>
      <c r="P236" s="77"/>
      <c r="Q236" s="1"/>
      <c r="R236" s="1"/>
      <c r="S236" s="1"/>
      <c r="T236" s="1"/>
      <c r="U236" s="1"/>
      <c r="V236" s="1"/>
      <c r="W236" s="1"/>
      <c r="X236" s="1"/>
      <c r="Y236" s="168"/>
      <c r="Z236" s="168"/>
    </row>
    <row r="237" spans="1:26" ht="15" hidden="1" customHeight="1" x14ac:dyDescent="0.25">
      <c r="B237" s="54"/>
      <c r="C237" s="2"/>
      <c r="D237" s="705" t="s">
        <v>381</v>
      </c>
      <c r="E237" s="705"/>
      <c r="F237" s="326">
        <f t="shared" si="309"/>
        <v>0</v>
      </c>
      <c r="G237" s="516">
        <f t="shared" si="310"/>
        <v>0</v>
      </c>
      <c r="H237" s="516">
        <f t="shared" si="311"/>
        <v>0</v>
      </c>
      <c r="I237" s="516">
        <f t="shared" si="312"/>
        <v>0</v>
      </c>
      <c r="J237" s="542">
        <f t="shared" si="313"/>
        <v>0</v>
      </c>
      <c r="K237" s="542" t="e">
        <f>SUM(#REF!)</f>
        <v>#REF!</v>
      </c>
      <c r="L237" s="542">
        <f t="shared" si="314"/>
        <v>0</v>
      </c>
      <c r="M237" s="468">
        <f t="shared" si="267"/>
        <v>0</v>
      </c>
      <c r="N237" s="141"/>
      <c r="O237" s="159">
        <f t="shared" si="288"/>
        <v>0</v>
      </c>
      <c r="P237" s="77"/>
      <c r="Q237" s="1"/>
      <c r="R237" s="1"/>
      <c r="S237" s="1"/>
      <c r="T237" s="1"/>
      <c r="U237" s="1"/>
      <c r="V237" s="1"/>
      <c r="W237" s="1"/>
      <c r="X237" s="1"/>
      <c r="Y237" s="168"/>
      <c r="Z237" s="168"/>
    </row>
    <row r="238" spans="1:26" ht="15" hidden="1" customHeight="1" x14ac:dyDescent="0.25">
      <c r="B238" s="54"/>
      <c r="C238" s="2"/>
      <c r="D238" s="705" t="s">
        <v>382</v>
      </c>
      <c r="E238" s="705"/>
      <c r="F238" s="326">
        <f t="shared" si="309"/>
        <v>0</v>
      </c>
      <c r="G238" s="516">
        <f t="shared" si="310"/>
        <v>0</v>
      </c>
      <c r="H238" s="516">
        <f t="shared" si="311"/>
        <v>0</v>
      </c>
      <c r="I238" s="516">
        <f t="shared" si="312"/>
        <v>0</v>
      </c>
      <c r="J238" s="542">
        <f t="shared" si="313"/>
        <v>0</v>
      </c>
      <c r="K238" s="542" t="e">
        <f>SUM(#REF!)</f>
        <v>#REF!</v>
      </c>
      <c r="L238" s="542">
        <f t="shared" si="314"/>
        <v>0</v>
      </c>
      <c r="M238" s="468">
        <f t="shared" si="267"/>
        <v>0</v>
      </c>
      <c r="N238" s="141"/>
      <c r="O238" s="159">
        <f t="shared" si="288"/>
        <v>0</v>
      </c>
      <c r="P238" s="77"/>
      <c r="Q238" s="1"/>
      <c r="R238" s="1"/>
      <c r="S238" s="1"/>
      <c r="T238" s="1"/>
      <c r="U238" s="1"/>
      <c r="V238" s="1"/>
      <c r="W238" s="1"/>
      <c r="X238" s="1"/>
      <c r="Y238" s="168"/>
      <c r="Z238" s="168"/>
    </row>
    <row r="239" spans="1:26" ht="15.75" hidden="1" customHeight="1" thickBot="1" x14ac:dyDescent="0.3">
      <c r="B239" s="56"/>
      <c r="C239" s="20"/>
      <c r="D239" s="707" t="s">
        <v>567</v>
      </c>
      <c r="E239" s="707"/>
      <c r="F239" s="337">
        <f t="shared" si="309"/>
        <v>0</v>
      </c>
      <c r="G239" s="527">
        <f t="shared" si="310"/>
        <v>0</v>
      </c>
      <c r="H239" s="527">
        <f t="shared" si="311"/>
        <v>0</v>
      </c>
      <c r="I239" s="527">
        <f t="shared" si="312"/>
        <v>0</v>
      </c>
      <c r="J239" s="553">
        <f t="shared" si="313"/>
        <v>0</v>
      </c>
      <c r="K239" s="553" t="e">
        <f>SUM(#REF!)</f>
        <v>#REF!</v>
      </c>
      <c r="L239" s="553">
        <f t="shared" si="314"/>
        <v>0</v>
      </c>
      <c r="M239" s="479">
        <f t="shared" si="267"/>
        <v>0</v>
      </c>
      <c r="N239" s="143"/>
      <c r="O239" s="159">
        <f t="shared" si="288"/>
        <v>0</v>
      </c>
      <c r="P239" s="77"/>
      <c r="Q239" s="1"/>
      <c r="R239" s="1"/>
      <c r="S239" s="1"/>
      <c r="T239" s="1"/>
      <c r="U239" s="1"/>
      <c r="V239" s="1"/>
      <c r="W239" s="1"/>
      <c r="X239" s="1"/>
      <c r="Y239" s="168"/>
      <c r="Z239" s="168"/>
    </row>
    <row r="240" spans="1:26" ht="15.75" thickBot="1" x14ac:dyDescent="0.3">
      <c r="B240" s="98" t="s">
        <v>284</v>
      </c>
      <c r="C240" s="708" t="s">
        <v>285</v>
      </c>
      <c r="D240" s="709"/>
      <c r="E240" s="709"/>
      <c r="F240" s="322">
        <f t="shared" ref="F240:K240" si="315">F241+F270+F276+F277</f>
        <v>123097643</v>
      </c>
      <c r="G240" s="512">
        <f t="shared" si="315"/>
        <v>123097373</v>
      </c>
      <c r="H240" s="512">
        <f t="shared" si="315"/>
        <v>123340106.2</v>
      </c>
      <c r="I240" s="512">
        <f t="shared" si="315"/>
        <v>123747627.34666666</v>
      </c>
      <c r="J240" s="538">
        <f t="shared" ref="J240" si="316">J241+J270+J276+J277</f>
        <v>123102556</v>
      </c>
      <c r="K240" s="538" t="e">
        <f t="shared" si="315"/>
        <v>#REF!</v>
      </c>
      <c r="L240" s="538">
        <f t="shared" ref="L240" si="317">L241+L270+L276+L277</f>
        <v>123489402</v>
      </c>
      <c r="M240" s="464">
        <f t="shared" si="267"/>
        <v>131738773</v>
      </c>
      <c r="N240" s="144">
        <f t="shared" ref="N240" si="318">N241+N270+N276+N277</f>
        <v>0</v>
      </c>
      <c r="O240" s="156">
        <f t="shared" si="288"/>
        <v>131738773</v>
      </c>
      <c r="P240" s="83">
        <f t="shared" ref="P240:X240" si="319">P241+P270+P276+P277</f>
        <v>5104002</v>
      </c>
      <c r="Q240" s="85">
        <f t="shared" ref="Q240" si="320">Q241+Q270+Q276+Q277</f>
        <v>0</v>
      </c>
      <c r="R240" s="85">
        <f t="shared" si="319"/>
        <v>126634771</v>
      </c>
      <c r="S240" s="85">
        <f t="shared" si="319"/>
        <v>0</v>
      </c>
      <c r="T240" s="85"/>
      <c r="U240" s="85"/>
      <c r="V240" s="85">
        <f t="shared" si="319"/>
        <v>0</v>
      </c>
      <c r="W240" s="85">
        <f t="shared" ref="W240" si="321">W241+W270+W276+W277</f>
        <v>0</v>
      </c>
      <c r="X240" s="85">
        <f t="shared" si="319"/>
        <v>0</v>
      </c>
      <c r="Y240" s="168"/>
      <c r="Z240" s="168"/>
    </row>
    <row r="241" spans="1:26" x14ac:dyDescent="0.25">
      <c r="B241" s="114" t="s">
        <v>692</v>
      </c>
      <c r="C241" s="710" t="s">
        <v>286</v>
      </c>
      <c r="D241" s="711"/>
      <c r="E241" s="711"/>
      <c r="F241" s="317">
        <f t="shared" ref="F241:K241" si="322">F242+F246+F253+F254+F255+F264+F265+F266+F267</f>
        <v>123097643</v>
      </c>
      <c r="G241" s="507">
        <f t="shared" si="322"/>
        <v>123097373</v>
      </c>
      <c r="H241" s="507">
        <f t="shared" si="322"/>
        <v>123340106.2</v>
      </c>
      <c r="I241" s="507">
        <f t="shared" si="322"/>
        <v>123747627.34666666</v>
      </c>
      <c r="J241" s="533">
        <f t="shared" ref="J241" si="323">J242+J246+J253+J254+J255+J264+J265+J266+J267</f>
        <v>123102556</v>
      </c>
      <c r="K241" s="533" t="e">
        <f t="shared" si="322"/>
        <v>#REF!</v>
      </c>
      <c r="L241" s="533">
        <f t="shared" ref="L241" si="324">L242+L246+L253+L254+L255+L264+L265+L266+L267</f>
        <v>123489402</v>
      </c>
      <c r="M241" s="459">
        <f t="shared" si="267"/>
        <v>131738773</v>
      </c>
      <c r="N241" s="140">
        <f t="shared" ref="N241" si="325">N242+N246+N253+N254+N255+N264+N265+N266+N267</f>
        <v>0</v>
      </c>
      <c r="O241" s="157">
        <f t="shared" si="288"/>
        <v>131738773</v>
      </c>
      <c r="P241" s="115">
        <f t="shared" ref="P241:X241" si="326">P242+P246+P253+P254+P255+P264+P265+P266+P267</f>
        <v>5104002</v>
      </c>
      <c r="Q241" s="117">
        <f t="shared" ref="Q241" si="327">Q242+Q246+Q253+Q254+Q255+Q264+Q265+Q266+Q267</f>
        <v>0</v>
      </c>
      <c r="R241" s="117">
        <f t="shared" si="326"/>
        <v>126634771</v>
      </c>
      <c r="S241" s="117">
        <f t="shared" si="326"/>
        <v>0</v>
      </c>
      <c r="T241" s="117"/>
      <c r="U241" s="117"/>
      <c r="V241" s="117">
        <f t="shared" si="326"/>
        <v>0</v>
      </c>
      <c r="W241" s="117">
        <f t="shared" ref="W241" si="328">W242+W246+W253+W254+W255+W264+W265+W266+W267</f>
        <v>0</v>
      </c>
      <c r="X241" s="117">
        <f t="shared" si="326"/>
        <v>0</v>
      </c>
      <c r="Y241" s="168"/>
      <c r="Z241" s="168"/>
    </row>
    <row r="242" spans="1:26" s="18" customFormat="1" ht="15" hidden="1" customHeight="1" x14ac:dyDescent="0.25">
      <c r="A242" s="125"/>
      <c r="B242" s="52" t="s">
        <v>693</v>
      </c>
      <c r="C242" s="702" t="s">
        <v>287</v>
      </c>
      <c r="D242" s="703"/>
      <c r="E242" s="703"/>
      <c r="F242" s="320">
        <f t="shared" ref="F242:K242" si="329">F243+F244+F245</f>
        <v>0</v>
      </c>
      <c r="G242" s="510">
        <f t="shared" si="329"/>
        <v>0</v>
      </c>
      <c r="H242" s="510">
        <f t="shared" si="329"/>
        <v>0</v>
      </c>
      <c r="I242" s="510">
        <f t="shared" si="329"/>
        <v>0</v>
      </c>
      <c r="J242" s="536">
        <f t="shared" ref="J242" si="330">J243+J244+J245</f>
        <v>0</v>
      </c>
      <c r="K242" s="536" t="e">
        <f t="shared" si="329"/>
        <v>#REF!</v>
      </c>
      <c r="L242" s="536">
        <f t="shared" ref="L242" si="331">L243+L244+L245</f>
        <v>0</v>
      </c>
      <c r="M242" s="462">
        <f t="shared" si="267"/>
        <v>0</v>
      </c>
      <c r="N242" s="148">
        <f t="shared" ref="N242" si="332">N243+N244+N245</f>
        <v>0</v>
      </c>
      <c r="O242" s="160">
        <f t="shared" si="288"/>
        <v>0</v>
      </c>
      <c r="P242" s="78">
        <f t="shared" ref="P242:X242" si="333">P243+P244+P245</f>
        <v>0</v>
      </c>
      <c r="Q242" s="13">
        <f t="shared" ref="Q242" si="334">Q243+Q244+Q245</f>
        <v>0</v>
      </c>
      <c r="R242" s="13">
        <f t="shared" si="333"/>
        <v>0</v>
      </c>
      <c r="S242" s="13">
        <f t="shared" si="333"/>
        <v>0</v>
      </c>
      <c r="T242" s="13"/>
      <c r="U242" s="13"/>
      <c r="V242" s="13">
        <f t="shared" si="333"/>
        <v>0</v>
      </c>
      <c r="W242" s="13">
        <f t="shared" ref="W242" si="335">W243+W244+W245</f>
        <v>0</v>
      </c>
      <c r="X242" s="13">
        <f t="shared" si="333"/>
        <v>0</v>
      </c>
      <c r="Y242" s="168"/>
      <c r="Z242" s="168"/>
    </row>
    <row r="243" spans="1:26" s="189" customFormat="1" ht="15" hidden="1" customHeight="1" x14ac:dyDescent="0.25">
      <c r="A243" s="125" t="s">
        <v>288</v>
      </c>
      <c r="B243" s="169" t="s">
        <v>694</v>
      </c>
      <c r="C243" s="213"/>
      <c r="D243" s="808" t="s">
        <v>706</v>
      </c>
      <c r="E243" s="808"/>
      <c r="F243" s="338">
        <f>SUM(X243:X243)</f>
        <v>0</v>
      </c>
      <c r="G243" s="528">
        <f>SUM(X243:X243)</f>
        <v>0</v>
      </c>
      <c r="H243" s="528">
        <f>SUM(X243:X243)</f>
        <v>0</v>
      </c>
      <c r="I243" s="528">
        <f>SUM(X243:X243)</f>
        <v>0</v>
      </c>
      <c r="J243" s="554">
        <f>SUM(X243:X243)</f>
        <v>0</v>
      </c>
      <c r="K243" s="554" t="e">
        <f>SUM(#REF!)</f>
        <v>#REF!</v>
      </c>
      <c r="L243" s="554">
        <f>SUM(Y243:Y243)</f>
        <v>0</v>
      </c>
      <c r="M243" s="480">
        <f t="shared" si="267"/>
        <v>0</v>
      </c>
      <c r="N243" s="233"/>
      <c r="O243" s="171">
        <f t="shared" si="288"/>
        <v>0</v>
      </c>
      <c r="P243" s="181"/>
      <c r="Q243" s="173"/>
      <c r="R243" s="173"/>
      <c r="S243" s="173"/>
      <c r="T243" s="173"/>
      <c r="U243" s="173"/>
      <c r="V243" s="173"/>
      <c r="W243" s="173"/>
      <c r="X243" s="173"/>
      <c r="Y243" s="168"/>
      <c r="Z243" s="168"/>
    </row>
    <row r="244" spans="1:26" s="189" customFormat="1" ht="15" hidden="1" customHeight="1" x14ac:dyDescent="0.25">
      <c r="A244" s="125" t="s">
        <v>289</v>
      </c>
      <c r="B244" s="169" t="s">
        <v>695</v>
      </c>
      <c r="C244" s="178"/>
      <c r="D244" s="704" t="s">
        <v>707</v>
      </c>
      <c r="E244" s="704"/>
      <c r="F244" s="318">
        <f>SUM(X244:X244)</f>
        <v>0</v>
      </c>
      <c r="G244" s="508">
        <f>SUM(X244:X244)</f>
        <v>0</v>
      </c>
      <c r="H244" s="508">
        <f>SUM(X244:X244)</f>
        <v>0</v>
      </c>
      <c r="I244" s="508">
        <f>SUM(X244:X244)</f>
        <v>0</v>
      </c>
      <c r="J244" s="534">
        <f>SUM(X244:X244)</f>
        <v>0</v>
      </c>
      <c r="K244" s="534" t="e">
        <f>SUM(#REF!)</f>
        <v>#REF!</v>
      </c>
      <c r="L244" s="534">
        <f>SUM(Y244:Y244)</f>
        <v>0</v>
      </c>
      <c r="M244" s="460">
        <f t="shared" si="267"/>
        <v>0</v>
      </c>
      <c r="N244" s="170"/>
      <c r="O244" s="171">
        <f t="shared" si="288"/>
        <v>0</v>
      </c>
      <c r="P244" s="181"/>
      <c r="Q244" s="173"/>
      <c r="R244" s="173"/>
      <c r="S244" s="173"/>
      <c r="T244" s="173"/>
      <c r="U244" s="173"/>
      <c r="V244" s="173"/>
      <c r="W244" s="173"/>
      <c r="X244" s="173"/>
      <c r="Y244" s="168"/>
      <c r="Z244" s="168"/>
    </row>
    <row r="245" spans="1:26" s="189" customFormat="1" ht="15" hidden="1" customHeight="1" x14ac:dyDescent="0.25">
      <c r="A245" s="125" t="s">
        <v>290</v>
      </c>
      <c r="B245" s="169" t="s">
        <v>696</v>
      </c>
      <c r="C245" s="178"/>
      <c r="D245" s="704" t="s">
        <v>708</v>
      </c>
      <c r="E245" s="704"/>
      <c r="F245" s="318">
        <f>SUM(X245:X245)</f>
        <v>0</v>
      </c>
      <c r="G245" s="508">
        <f>SUM(X245:X245)</f>
        <v>0</v>
      </c>
      <c r="H245" s="508">
        <f>SUM(X245:X245)</f>
        <v>0</v>
      </c>
      <c r="I245" s="508">
        <f>SUM(X245:X245)</f>
        <v>0</v>
      </c>
      <c r="J245" s="534">
        <f>SUM(X245:X245)</f>
        <v>0</v>
      </c>
      <c r="K245" s="534" t="e">
        <f>SUM(#REF!)</f>
        <v>#REF!</v>
      </c>
      <c r="L245" s="534">
        <f>SUM(Y245:Y245)</f>
        <v>0</v>
      </c>
      <c r="M245" s="460">
        <f t="shared" si="267"/>
        <v>0</v>
      </c>
      <c r="N245" s="170"/>
      <c r="O245" s="171">
        <f t="shared" si="288"/>
        <v>0</v>
      </c>
      <c r="P245" s="181"/>
      <c r="Q245" s="173"/>
      <c r="R245" s="173"/>
      <c r="S245" s="173"/>
      <c r="T245" s="173"/>
      <c r="U245" s="173"/>
      <c r="V245" s="173"/>
      <c r="W245" s="173"/>
      <c r="X245" s="173"/>
      <c r="Y245" s="168"/>
      <c r="Z245" s="168"/>
    </row>
    <row r="246" spans="1:26" s="18" customFormat="1" ht="15" hidden="1" customHeight="1" x14ac:dyDescent="0.25">
      <c r="A246" s="125"/>
      <c r="B246" s="52" t="s">
        <v>697</v>
      </c>
      <c r="C246" s="702" t="s">
        <v>291</v>
      </c>
      <c r="D246" s="703"/>
      <c r="E246" s="703"/>
      <c r="F246" s="320">
        <f t="shared" ref="F246:K246" si="336">F247+F248+F249+F250+F251+F252</f>
        <v>0</v>
      </c>
      <c r="G246" s="510">
        <f t="shared" si="336"/>
        <v>0</v>
      </c>
      <c r="H246" s="510">
        <f t="shared" si="336"/>
        <v>0</v>
      </c>
      <c r="I246" s="510">
        <f t="shared" si="336"/>
        <v>0</v>
      </c>
      <c r="J246" s="536">
        <f t="shared" ref="J246" si="337">J247+J248+J249+J250+J251+J252</f>
        <v>0</v>
      </c>
      <c r="K246" s="536" t="e">
        <f t="shared" si="336"/>
        <v>#REF!</v>
      </c>
      <c r="L246" s="536">
        <f t="shared" ref="L246" si="338">L247+L248+L249+L250+L251+L252</f>
        <v>0</v>
      </c>
      <c r="M246" s="462">
        <f t="shared" si="267"/>
        <v>0</v>
      </c>
      <c r="N246" s="148">
        <f t="shared" ref="N246" si="339">N247+N248+N249+N250+N251+N252</f>
        <v>0</v>
      </c>
      <c r="O246" s="160">
        <f t="shared" si="288"/>
        <v>0</v>
      </c>
      <c r="P246" s="78">
        <f t="shared" ref="P246:X246" si="340">P247+P248+P249+P250+P251+P252</f>
        <v>0</v>
      </c>
      <c r="Q246" s="13">
        <f t="shared" ref="Q246" si="341">Q247+Q248+Q249+Q250+Q251+Q252</f>
        <v>0</v>
      </c>
      <c r="R246" s="13">
        <f t="shared" si="340"/>
        <v>0</v>
      </c>
      <c r="S246" s="13">
        <f t="shared" si="340"/>
        <v>0</v>
      </c>
      <c r="T246" s="13"/>
      <c r="U246" s="13"/>
      <c r="V246" s="13">
        <f t="shared" si="340"/>
        <v>0</v>
      </c>
      <c r="W246" s="13">
        <f t="shared" ref="W246" si="342">W247+W248+W249+W250+W251+W252</f>
        <v>0</v>
      </c>
      <c r="X246" s="13">
        <f t="shared" si="340"/>
        <v>0</v>
      </c>
      <c r="Y246" s="168"/>
      <c r="Z246" s="168"/>
    </row>
    <row r="247" spans="1:26" s="189" customFormat="1" ht="15" hidden="1" customHeight="1" x14ac:dyDescent="0.25">
      <c r="A247" s="125" t="s">
        <v>292</v>
      </c>
      <c r="B247" s="169" t="s">
        <v>698</v>
      </c>
      <c r="C247" s="178"/>
      <c r="D247" s="704" t="s">
        <v>383</v>
      </c>
      <c r="E247" s="704"/>
      <c r="F247" s="318">
        <f t="shared" ref="F247:F253" si="343">SUM(X247:X247)</f>
        <v>0</v>
      </c>
      <c r="G247" s="508">
        <f t="shared" ref="G247:G253" si="344">SUM(X247:X247)</f>
        <v>0</v>
      </c>
      <c r="H247" s="508">
        <f t="shared" ref="H247:H253" si="345">SUM(X247:X247)</f>
        <v>0</v>
      </c>
      <c r="I247" s="508">
        <f t="shared" ref="I247:I253" si="346">SUM(X247:X247)</f>
        <v>0</v>
      </c>
      <c r="J247" s="534">
        <f t="shared" ref="J247:J253" si="347">SUM(X247:X247)</f>
        <v>0</v>
      </c>
      <c r="K247" s="534" t="e">
        <f>SUM(#REF!)</f>
        <v>#REF!</v>
      </c>
      <c r="L247" s="534">
        <f t="shared" ref="L247:L253" si="348">SUM(Y247:Y247)</f>
        <v>0</v>
      </c>
      <c r="M247" s="460">
        <f t="shared" si="267"/>
        <v>0</v>
      </c>
      <c r="N247" s="170"/>
      <c r="O247" s="171">
        <f t="shared" si="288"/>
        <v>0</v>
      </c>
      <c r="P247" s="181"/>
      <c r="Q247" s="173"/>
      <c r="R247" s="173"/>
      <c r="S247" s="173"/>
      <c r="T247" s="173"/>
      <c r="U247" s="173"/>
      <c r="V247" s="173"/>
      <c r="W247" s="173"/>
      <c r="X247" s="173"/>
      <c r="Y247" s="168"/>
      <c r="Z247" s="168"/>
    </row>
    <row r="248" spans="1:26" s="189" customFormat="1" ht="15" hidden="1" customHeight="1" x14ac:dyDescent="0.25">
      <c r="A248" s="125" t="s">
        <v>293</v>
      </c>
      <c r="B248" s="169" t="s">
        <v>699</v>
      </c>
      <c r="C248" s="178"/>
      <c r="D248" s="704" t="s">
        <v>384</v>
      </c>
      <c r="E248" s="704"/>
      <c r="F248" s="318">
        <f t="shared" si="343"/>
        <v>0</v>
      </c>
      <c r="G248" s="508">
        <f t="shared" si="344"/>
        <v>0</v>
      </c>
      <c r="H248" s="508">
        <f t="shared" si="345"/>
        <v>0</v>
      </c>
      <c r="I248" s="508">
        <f t="shared" si="346"/>
        <v>0</v>
      </c>
      <c r="J248" s="534">
        <f t="shared" si="347"/>
        <v>0</v>
      </c>
      <c r="K248" s="534" t="e">
        <f>SUM(#REF!)</f>
        <v>#REF!</v>
      </c>
      <c r="L248" s="534">
        <f t="shared" si="348"/>
        <v>0</v>
      </c>
      <c r="M248" s="460">
        <f t="shared" si="267"/>
        <v>0</v>
      </c>
      <c r="N248" s="170"/>
      <c r="O248" s="171">
        <f t="shared" si="288"/>
        <v>0</v>
      </c>
      <c r="P248" s="181"/>
      <c r="Q248" s="173"/>
      <c r="R248" s="173"/>
      <c r="S248" s="173"/>
      <c r="T248" s="173"/>
      <c r="U248" s="173"/>
      <c r="V248" s="173"/>
      <c r="W248" s="173"/>
      <c r="X248" s="173"/>
      <c r="Y248" s="168"/>
      <c r="Z248" s="168"/>
    </row>
    <row r="249" spans="1:26" s="189" customFormat="1" ht="15" hidden="1" customHeight="1" x14ac:dyDescent="0.25">
      <c r="A249" s="125" t="s">
        <v>871</v>
      </c>
      <c r="B249" s="169" t="s">
        <v>872</v>
      </c>
      <c r="C249" s="178"/>
      <c r="D249" s="704" t="s">
        <v>873</v>
      </c>
      <c r="E249" s="704"/>
      <c r="F249" s="318">
        <f t="shared" si="343"/>
        <v>0</v>
      </c>
      <c r="G249" s="508">
        <f t="shared" si="344"/>
        <v>0</v>
      </c>
      <c r="H249" s="508">
        <f t="shared" si="345"/>
        <v>0</v>
      </c>
      <c r="I249" s="508">
        <f t="shared" si="346"/>
        <v>0</v>
      </c>
      <c r="J249" s="534">
        <f t="shared" si="347"/>
        <v>0</v>
      </c>
      <c r="K249" s="534" t="e">
        <f>SUM(#REF!)</f>
        <v>#REF!</v>
      </c>
      <c r="L249" s="534">
        <f t="shared" si="348"/>
        <v>0</v>
      </c>
      <c r="M249" s="460">
        <f t="shared" si="267"/>
        <v>0</v>
      </c>
      <c r="N249" s="170"/>
      <c r="O249" s="171">
        <f t="shared" si="288"/>
        <v>0</v>
      </c>
      <c r="P249" s="181"/>
      <c r="Q249" s="173"/>
      <c r="R249" s="173"/>
      <c r="S249" s="173"/>
      <c r="T249" s="173"/>
      <c r="U249" s="173"/>
      <c r="V249" s="173"/>
      <c r="W249" s="173"/>
      <c r="X249" s="173"/>
      <c r="Y249" s="168"/>
      <c r="Z249" s="168"/>
    </row>
    <row r="250" spans="1:26" s="189" customFormat="1" ht="15" hidden="1" customHeight="1" x14ac:dyDescent="0.25">
      <c r="A250" s="125" t="s">
        <v>294</v>
      </c>
      <c r="B250" s="169" t="s">
        <v>700</v>
      </c>
      <c r="C250" s="178"/>
      <c r="D250" s="704" t="s">
        <v>295</v>
      </c>
      <c r="E250" s="704"/>
      <c r="F250" s="318">
        <f t="shared" si="343"/>
        <v>0</v>
      </c>
      <c r="G250" s="508">
        <f t="shared" si="344"/>
        <v>0</v>
      </c>
      <c r="H250" s="508">
        <f t="shared" si="345"/>
        <v>0</v>
      </c>
      <c r="I250" s="508">
        <f t="shared" si="346"/>
        <v>0</v>
      </c>
      <c r="J250" s="534">
        <f t="shared" si="347"/>
        <v>0</v>
      </c>
      <c r="K250" s="534" t="e">
        <f>SUM(#REF!)</f>
        <v>#REF!</v>
      </c>
      <c r="L250" s="534">
        <f t="shared" si="348"/>
        <v>0</v>
      </c>
      <c r="M250" s="460">
        <f t="shared" si="267"/>
        <v>0</v>
      </c>
      <c r="N250" s="170"/>
      <c r="O250" s="171">
        <f t="shared" si="288"/>
        <v>0</v>
      </c>
      <c r="P250" s="181"/>
      <c r="Q250" s="173"/>
      <c r="R250" s="173"/>
      <c r="S250" s="173"/>
      <c r="T250" s="173"/>
      <c r="U250" s="173"/>
      <c r="V250" s="173"/>
      <c r="W250" s="173"/>
      <c r="X250" s="173"/>
      <c r="Y250" s="168"/>
      <c r="Z250" s="168"/>
    </row>
    <row r="251" spans="1:26" s="189" customFormat="1" ht="15" hidden="1" customHeight="1" x14ac:dyDescent="0.25">
      <c r="A251" s="125" t="s">
        <v>296</v>
      </c>
      <c r="B251" s="169" t="s">
        <v>701</v>
      </c>
      <c r="C251" s="178"/>
      <c r="D251" s="704" t="s">
        <v>297</v>
      </c>
      <c r="E251" s="704"/>
      <c r="F251" s="318">
        <f t="shared" si="343"/>
        <v>0</v>
      </c>
      <c r="G251" s="508">
        <f t="shared" si="344"/>
        <v>0</v>
      </c>
      <c r="H251" s="508">
        <f t="shared" si="345"/>
        <v>0</v>
      </c>
      <c r="I251" s="508">
        <f t="shared" si="346"/>
        <v>0</v>
      </c>
      <c r="J251" s="534">
        <f t="shared" si="347"/>
        <v>0</v>
      </c>
      <c r="K251" s="534" t="e">
        <f>SUM(#REF!)</f>
        <v>#REF!</v>
      </c>
      <c r="L251" s="534">
        <f t="shared" si="348"/>
        <v>0</v>
      </c>
      <c r="M251" s="460">
        <f t="shared" si="267"/>
        <v>0</v>
      </c>
      <c r="N251" s="170"/>
      <c r="O251" s="171">
        <f t="shared" si="288"/>
        <v>0</v>
      </c>
      <c r="P251" s="181"/>
      <c r="Q251" s="173"/>
      <c r="R251" s="173"/>
      <c r="S251" s="173"/>
      <c r="T251" s="173"/>
      <c r="U251" s="173"/>
      <c r="V251" s="173"/>
      <c r="W251" s="173"/>
      <c r="X251" s="173"/>
      <c r="Y251" s="168"/>
      <c r="Z251" s="168"/>
    </row>
    <row r="252" spans="1:26" s="189" customFormat="1" ht="15" hidden="1" customHeight="1" x14ac:dyDescent="0.25">
      <c r="A252" s="125" t="s">
        <v>874</v>
      </c>
      <c r="B252" s="169" t="s">
        <v>875</v>
      </c>
      <c r="C252" s="178"/>
      <c r="D252" s="704" t="s">
        <v>876</v>
      </c>
      <c r="E252" s="704"/>
      <c r="F252" s="318">
        <f t="shared" si="343"/>
        <v>0</v>
      </c>
      <c r="G252" s="508">
        <f t="shared" si="344"/>
        <v>0</v>
      </c>
      <c r="H252" s="508">
        <f t="shared" si="345"/>
        <v>0</v>
      </c>
      <c r="I252" s="508">
        <f t="shared" si="346"/>
        <v>0</v>
      </c>
      <c r="J252" s="534">
        <f t="shared" si="347"/>
        <v>0</v>
      </c>
      <c r="K252" s="534" t="e">
        <f>SUM(#REF!)</f>
        <v>#REF!</v>
      </c>
      <c r="L252" s="534">
        <f t="shared" si="348"/>
        <v>0</v>
      </c>
      <c r="M252" s="460">
        <f t="shared" si="267"/>
        <v>0</v>
      </c>
      <c r="N252" s="170"/>
      <c r="O252" s="171">
        <f t="shared" si="288"/>
        <v>0</v>
      </c>
      <c r="P252" s="181"/>
      <c r="Q252" s="173"/>
      <c r="R252" s="173"/>
      <c r="S252" s="173"/>
      <c r="T252" s="173"/>
      <c r="U252" s="173"/>
      <c r="V252" s="173"/>
      <c r="W252" s="173"/>
      <c r="X252" s="173"/>
      <c r="Y252" s="168"/>
      <c r="Z252" s="168"/>
    </row>
    <row r="253" spans="1:26" s="41" customFormat="1" ht="15" hidden="1" customHeight="1" x14ac:dyDescent="0.25">
      <c r="A253" s="125" t="s">
        <v>877</v>
      </c>
      <c r="B253" s="52" t="s">
        <v>878</v>
      </c>
      <c r="C253" s="702" t="s">
        <v>879</v>
      </c>
      <c r="D253" s="703"/>
      <c r="E253" s="703"/>
      <c r="F253" s="320">
        <f t="shared" si="343"/>
        <v>0</v>
      </c>
      <c r="G253" s="510">
        <f t="shared" si="344"/>
        <v>0</v>
      </c>
      <c r="H253" s="510">
        <f t="shared" si="345"/>
        <v>0</v>
      </c>
      <c r="I253" s="510">
        <f t="shared" si="346"/>
        <v>0</v>
      </c>
      <c r="J253" s="536">
        <f t="shared" si="347"/>
        <v>0</v>
      </c>
      <c r="K253" s="536" t="e">
        <f>SUM(#REF!)</f>
        <v>#REF!</v>
      </c>
      <c r="L253" s="536">
        <f t="shared" si="348"/>
        <v>0</v>
      </c>
      <c r="M253" s="462">
        <f t="shared" si="267"/>
        <v>0</v>
      </c>
      <c r="N253" s="148"/>
      <c r="O253" s="160">
        <f t="shared" si="288"/>
        <v>0</v>
      </c>
      <c r="P253" s="78"/>
      <c r="Q253" s="13"/>
      <c r="R253" s="13"/>
      <c r="S253" s="13"/>
      <c r="T253" s="13"/>
      <c r="U253" s="13"/>
      <c r="V253" s="13"/>
      <c r="W253" s="13"/>
      <c r="X253" s="13"/>
      <c r="Y253" s="168"/>
      <c r="Z253" s="168"/>
    </row>
    <row r="254" spans="1:26" s="41" customFormat="1" x14ac:dyDescent="0.25">
      <c r="A254" s="125" t="s">
        <v>298</v>
      </c>
      <c r="B254" s="52" t="s">
        <v>702</v>
      </c>
      <c r="C254" s="702" t="s">
        <v>299</v>
      </c>
      <c r="D254" s="703"/>
      <c r="E254" s="703"/>
      <c r="F254" s="320">
        <v>4648682</v>
      </c>
      <c r="G254" s="510">
        <v>4648682</v>
      </c>
      <c r="H254" s="510">
        <v>4648682</v>
      </c>
      <c r="I254" s="510">
        <v>4648682</v>
      </c>
      <c r="J254" s="536">
        <v>4648682</v>
      </c>
      <c r="K254" s="536">
        <v>4648682</v>
      </c>
      <c r="L254" s="536">
        <v>4648682</v>
      </c>
      <c r="M254" s="462">
        <f t="shared" si="267"/>
        <v>5104002</v>
      </c>
      <c r="N254" s="148"/>
      <c r="O254" s="160">
        <f t="shared" si="288"/>
        <v>5104002</v>
      </c>
      <c r="P254" s="78">
        <v>5104002</v>
      </c>
      <c r="Q254" s="13">
        <v>0</v>
      </c>
      <c r="R254" s="13"/>
      <c r="S254" s="13"/>
      <c r="T254" s="13"/>
      <c r="U254" s="13"/>
      <c r="V254" s="13"/>
      <c r="W254" s="13"/>
      <c r="X254" s="13"/>
      <c r="Y254" s="168"/>
      <c r="Z254" s="168"/>
    </row>
    <row r="255" spans="1:26" s="41" customFormat="1" x14ac:dyDescent="0.25">
      <c r="A255" s="125" t="s">
        <v>300</v>
      </c>
      <c r="B255" s="52" t="s">
        <v>703</v>
      </c>
      <c r="C255" s="702" t="s">
        <v>880</v>
      </c>
      <c r="D255" s="703"/>
      <c r="E255" s="703"/>
      <c r="F255" s="320">
        <f t="shared" ref="F255:N255" si="349">F256+F259</f>
        <v>118448961</v>
      </c>
      <c r="G255" s="510">
        <f t="shared" si="349"/>
        <v>118448691</v>
      </c>
      <c r="H255" s="510">
        <f t="shared" si="349"/>
        <v>118691424.2</v>
      </c>
      <c r="I255" s="510">
        <f t="shared" ref="I255:J255" si="350">I256+I259</f>
        <v>119098945.34666666</v>
      </c>
      <c r="J255" s="536">
        <f t="shared" si="350"/>
        <v>118453874</v>
      </c>
      <c r="K255" s="536">
        <f t="shared" si="349"/>
        <v>118840720</v>
      </c>
      <c r="L255" s="536">
        <f t="shared" ref="L255" si="351">L256+L259</f>
        <v>118840720</v>
      </c>
      <c r="M255" s="462">
        <f>M256+M259</f>
        <v>126634771</v>
      </c>
      <c r="N255" s="148">
        <f t="shared" si="349"/>
        <v>0</v>
      </c>
      <c r="O255" s="160">
        <f t="shared" si="288"/>
        <v>126634771</v>
      </c>
      <c r="P255" s="78">
        <f t="shared" ref="P255:X255" si="352">P256+P259</f>
        <v>0</v>
      </c>
      <c r="Q255" s="13">
        <f t="shared" ref="Q255" si="353">Q256+Q259</f>
        <v>0</v>
      </c>
      <c r="R255" s="13">
        <f t="shared" si="352"/>
        <v>126634771</v>
      </c>
      <c r="S255" s="13">
        <f t="shared" si="352"/>
        <v>0</v>
      </c>
      <c r="T255" s="13"/>
      <c r="U255" s="13"/>
      <c r="V255" s="13">
        <f t="shared" si="352"/>
        <v>0</v>
      </c>
      <c r="W255" s="13">
        <f t="shared" si="352"/>
        <v>0</v>
      </c>
      <c r="X255" s="13">
        <f t="shared" si="352"/>
        <v>0</v>
      </c>
      <c r="Y255" s="168"/>
      <c r="Z255" s="168"/>
    </row>
    <row r="256" spans="1:26" s="189" customFormat="1" x14ac:dyDescent="0.25">
      <c r="A256" s="125"/>
      <c r="B256" s="169"/>
      <c r="C256" s="213"/>
      <c r="D256" s="293" t="s">
        <v>974</v>
      </c>
      <c r="E256" s="293"/>
      <c r="F256" s="318">
        <f t="shared" ref="F256:N256" si="354">SUM(F257:F258)</f>
        <v>36942400</v>
      </c>
      <c r="G256" s="508">
        <f t="shared" si="354"/>
        <v>36942400</v>
      </c>
      <c r="H256" s="508">
        <f t="shared" si="354"/>
        <v>36942400</v>
      </c>
      <c r="I256" s="508">
        <f t="shared" ref="I256:J256" si="355">SUM(I257:I258)</f>
        <v>36942400</v>
      </c>
      <c r="J256" s="534">
        <f t="shared" si="355"/>
        <v>36942400</v>
      </c>
      <c r="K256" s="534">
        <f t="shared" si="354"/>
        <v>36942400</v>
      </c>
      <c r="L256" s="534">
        <f t="shared" ref="L256" si="356">SUM(L257:L258)</f>
        <v>36942400</v>
      </c>
      <c r="M256" s="460">
        <f t="shared" si="267"/>
        <v>37325241</v>
      </c>
      <c r="N256" s="170">
        <f t="shared" si="354"/>
        <v>0</v>
      </c>
      <c r="O256" s="171">
        <f t="shared" ref="O256:O263" si="357">SUM(M256:N256)</f>
        <v>37325241</v>
      </c>
      <c r="P256" s="181">
        <f t="shared" ref="P256:X256" si="358">SUM(P257:P258)</f>
        <v>0</v>
      </c>
      <c r="Q256" s="173">
        <f t="shared" ref="Q256" si="359">SUM(Q257:Q258)</f>
        <v>0</v>
      </c>
      <c r="R256" s="173">
        <v>37325241</v>
      </c>
      <c r="S256" s="173">
        <f t="shared" si="358"/>
        <v>0</v>
      </c>
      <c r="T256" s="173"/>
      <c r="U256" s="173"/>
      <c r="V256" s="173">
        <f t="shared" si="358"/>
        <v>0</v>
      </c>
      <c r="W256" s="173">
        <f t="shared" si="358"/>
        <v>0</v>
      </c>
      <c r="X256" s="173">
        <f t="shared" si="358"/>
        <v>0</v>
      </c>
      <c r="Y256" s="168"/>
      <c r="Z256" s="168"/>
    </row>
    <row r="257" spans="1:26" hidden="1" x14ac:dyDescent="0.25">
      <c r="B257" s="54"/>
      <c r="C257" s="220"/>
      <c r="D257" s="278"/>
      <c r="E257" s="292" t="s">
        <v>1009</v>
      </c>
      <c r="F257" s="326">
        <v>33342400</v>
      </c>
      <c r="G257" s="516">
        <v>33342400</v>
      </c>
      <c r="H257" s="516">
        <v>33342400</v>
      </c>
      <c r="I257" s="516">
        <v>33342400</v>
      </c>
      <c r="J257" s="542">
        <v>33342400</v>
      </c>
      <c r="K257" s="542">
        <v>33342400</v>
      </c>
      <c r="L257" s="542">
        <v>33342400</v>
      </c>
      <c r="M257" s="468">
        <f t="shared" si="267"/>
        <v>0</v>
      </c>
      <c r="N257" s="141"/>
      <c r="O257" s="159">
        <f t="shared" si="357"/>
        <v>0</v>
      </c>
      <c r="P257" s="77"/>
      <c r="Q257" s="1"/>
      <c r="R257" s="1">
        <v>0</v>
      </c>
      <c r="S257" s="1"/>
      <c r="T257" s="1"/>
      <c r="U257" s="1"/>
      <c r="V257" s="1"/>
      <c r="W257" s="1"/>
      <c r="X257" s="1"/>
      <c r="Y257" s="168"/>
      <c r="Z257" s="168"/>
    </row>
    <row r="258" spans="1:26" hidden="1" x14ac:dyDescent="0.25">
      <c r="B258" s="54"/>
      <c r="C258" s="220"/>
      <c r="D258" s="278"/>
      <c r="E258" s="292" t="s">
        <v>1044</v>
      </c>
      <c r="F258" s="326">
        <v>3600000</v>
      </c>
      <c r="G258" s="516">
        <v>3600000</v>
      </c>
      <c r="H258" s="516">
        <v>3600000</v>
      </c>
      <c r="I258" s="516">
        <v>3600000</v>
      </c>
      <c r="J258" s="542">
        <v>3600000</v>
      </c>
      <c r="K258" s="542">
        <v>3600000</v>
      </c>
      <c r="L258" s="542">
        <v>3600000</v>
      </c>
      <c r="M258" s="468">
        <f t="shared" si="267"/>
        <v>0</v>
      </c>
      <c r="N258" s="141"/>
      <c r="O258" s="159">
        <f t="shared" si="357"/>
        <v>0</v>
      </c>
      <c r="P258" s="77"/>
      <c r="Q258" s="1"/>
      <c r="R258" s="1">
        <v>0</v>
      </c>
      <c r="S258" s="1"/>
      <c r="T258" s="1"/>
      <c r="U258" s="1"/>
      <c r="V258" s="1"/>
      <c r="W258" s="1"/>
      <c r="X258" s="1"/>
      <c r="Y258" s="168"/>
      <c r="Z258" s="168"/>
    </row>
    <row r="259" spans="1:26" s="189" customFormat="1" ht="15.75" thickBot="1" x14ac:dyDescent="0.3">
      <c r="A259" s="279"/>
      <c r="B259" s="169"/>
      <c r="C259" s="213"/>
      <c r="D259" s="293" t="s">
        <v>975</v>
      </c>
      <c r="E259" s="293"/>
      <c r="F259" s="318">
        <f t="shared" ref="F259:N259" si="360">SUM(F260:F263)</f>
        <v>81506561</v>
      </c>
      <c r="G259" s="508">
        <f t="shared" si="360"/>
        <v>81506291</v>
      </c>
      <c r="H259" s="508">
        <f t="shared" si="360"/>
        <v>81749024.200000003</v>
      </c>
      <c r="I259" s="508">
        <f t="shared" ref="I259:J259" si="361">SUM(I260:I263)</f>
        <v>82156545.346666664</v>
      </c>
      <c r="J259" s="534">
        <f t="shared" si="361"/>
        <v>81511474</v>
      </c>
      <c r="K259" s="534">
        <f t="shared" si="360"/>
        <v>81898320</v>
      </c>
      <c r="L259" s="534">
        <f t="shared" ref="L259" si="362">SUM(L260:L263)</f>
        <v>81898320</v>
      </c>
      <c r="M259" s="460">
        <f t="shared" si="267"/>
        <v>89309530</v>
      </c>
      <c r="N259" s="170">
        <f t="shared" si="360"/>
        <v>0</v>
      </c>
      <c r="O259" s="171">
        <f t="shared" si="357"/>
        <v>89309530</v>
      </c>
      <c r="P259" s="181">
        <f t="shared" ref="P259:X259" si="363">SUM(P260:P263)</f>
        <v>0</v>
      </c>
      <c r="Q259" s="173">
        <f t="shared" ref="Q259" si="364">SUM(Q260:Q263)</f>
        <v>0</v>
      </c>
      <c r="R259" s="173">
        <v>89309530</v>
      </c>
      <c r="S259" s="173">
        <f t="shared" si="363"/>
        <v>0</v>
      </c>
      <c r="T259" s="173"/>
      <c r="U259" s="173"/>
      <c r="V259" s="173">
        <f t="shared" si="363"/>
        <v>0</v>
      </c>
      <c r="W259" s="173">
        <f t="shared" si="363"/>
        <v>0</v>
      </c>
      <c r="X259" s="173">
        <f t="shared" si="363"/>
        <v>0</v>
      </c>
      <c r="Y259" s="168"/>
      <c r="Z259" s="168"/>
    </row>
    <row r="260" spans="1:26" hidden="1" x14ac:dyDescent="0.25">
      <c r="B260" s="54"/>
      <c r="C260" s="220"/>
      <c r="D260" s="278"/>
      <c r="E260" s="292" t="s">
        <v>1045</v>
      </c>
      <c r="F260" s="326">
        <v>54264090</v>
      </c>
      <c r="G260" s="516">
        <v>54264090</v>
      </c>
      <c r="H260" s="516">
        <v>55431817</v>
      </c>
      <c r="I260" s="516">
        <v>53042896</v>
      </c>
      <c r="J260" s="542">
        <v>53042896</v>
      </c>
      <c r="K260" s="542">
        <v>58534182</v>
      </c>
      <c r="L260" s="542">
        <v>58534182</v>
      </c>
      <c r="M260" s="468">
        <f t="shared" si="267"/>
        <v>0</v>
      </c>
      <c r="N260" s="141"/>
      <c r="O260" s="159">
        <f t="shared" si="357"/>
        <v>0</v>
      </c>
      <c r="P260" s="77"/>
      <c r="Q260" s="1"/>
      <c r="R260" s="1">
        <v>0</v>
      </c>
      <c r="S260" s="1"/>
      <c r="T260" s="1"/>
      <c r="U260" s="1"/>
      <c r="V260" s="1"/>
      <c r="W260" s="1"/>
      <c r="X260" s="1"/>
      <c r="Y260" s="168"/>
      <c r="Z260" s="168"/>
    </row>
    <row r="261" spans="1:26" hidden="1" x14ac:dyDescent="0.25">
      <c r="B261" s="54"/>
      <c r="C261" s="220"/>
      <c r="D261" s="278"/>
      <c r="E261" s="292" t="s">
        <v>1046</v>
      </c>
      <c r="F261" s="326">
        <v>8782921</v>
      </c>
      <c r="G261" s="516">
        <v>8782651</v>
      </c>
      <c r="H261" s="516">
        <v>7127763</v>
      </c>
      <c r="I261" s="516">
        <v>9924203.3466666695</v>
      </c>
      <c r="J261" s="542">
        <v>9699964</v>
      </c>
      <c r="K261" s="542">
        <v>5796211</v>
      </c>
      <c r="L261" s="542">
        <v>5796211</v>
      </c>
      <c r="M261" s="468">
        <f t="shared" si="267"/>
        <v>0</v>
      </c>
      <c r="N261" s="141"/>
      <c r="O261" s="159">
        <f t="shared" si="357"/>
        <v>0</v>
      </c>
      <c r="P261" s="77"/>
      <c r="Q261" s="1"/>
      <c r="R261" s="1">
        <v>0</v>
      </c>
      <c r="S261" s="1"/>
      <c r="T261" s="1"/>
      <c r="U261" s="1"/>
      <c r="V261" s="1"/>
      <c r="W261" s="1"/>
      <c r="X261" s="1"/>
      <c r="Y261" s="168"/>
      <c r="Z261" s="168"/>
    </row>
    <row r="262" spans="1:26" hidden="1" x14ac:dyDescent="0.25">
      <c r="B262" s="54"/>
      <c r="C262" s="220"/>
      <c r="D262" s="292"/>
      <c r="E262" s="292" t="s">
        <v>1047</v>
      </c>
      <c r="F262" s="326">
        <v>15928262</v>
      </c>
      <c r="G262" s="516">
        <v>15928262</v>
      </c>
      <c r="H262" s="516">
        <v>15928262.200000003</v>
      </c>
      <c r="I262" s="516">
        <v>17692277</v>
      </c>
      <c r="J262" s="542">
        <v>17692277</v>
      </c>
      <c r="K262" s="542">
        <v>15942375</v>
      </c>
      <c r="L262" s="542">
        <v>15942375</v>
      </c>
      <c r="M262" s="468">
        <f t="shared" ref="M262:M277" si="365">P262+R262+S262+T262+U262+V262+X262</f>
        <v>0</v>
      </c>
      <c r="N262" s="141"/>
      <c r="O262" s="159">
        <f t="shared" ref="O262" si="366">SUM(M262:N262)</f>
        <v>0</v>
      </c>
      <c r="P262" s="77"/>
      <c r="Q262" s="1"/>
      <c r="R262" s="1">
        <v>0</v>
      </c>
      <c r="S262" s="1"/>
      <c r="T262" s="1"/>
      <c r="U262" s="1"/>
      <c r="V262" s="1"/>
      <c r="W262" s="1"/>
      <c r="X262" s="1"/>
      <c r="Y262" s="168"/>
      <c r="Z262" s="168"/>
    </row>
    <row r="263" spans="1:26" ht="15.75" hidden="1" thickBot="1" x14ac:dyDescent="0.3">
      <c r="B263" s="54"/>
      <c r="C263" s="220"/>
      <c r="D263" s="292"/>
      <c r="E263" s="292" t="s">
        <v>1048</v>
      </c>
      <c r="F263" s="326">
        <v>2531288</v>
      </c>
      <c r="G263" s="516">
        <v>2531288</v>
      </c>
      <c r="H263" s="516">
        <v>3261182</v>
      </c>
      <c r="I263" s="516">
        <v>1497169</v>
      </c>
      <c r="J263" s="542">
        <v>1076337</v>
      </c>
      <c r="K263" s="542">
        <v>1625552</v>
      </c>
      <c r="L263" s="542">
        <v>1625552</v>
      </c>
      <c r="M263" s="468">
        <f t="shared" si="365"/>
        <v>0</v>
      </c>
      <c r="N263" s="141"/>
      <c r="O263" s="159">
        <f t="shared" si="357"/>
        <v>0</v>
      </c>
      <c r="P263" s="77"/>
      <c r="Q263" s="1"/>
      <c r="R263" s="1">
        <v>0</v>
      </c>
      <c r="S263" s="1"/>
      <c r="T263" s="1"/>
      <c r="U263" s="1"/>
      <c r="V263" s="1"/>
      <c r="W263" s="1"/>
      <c r="X263" s="1"/>
      <c r="Y263" s="168"/>
      <c r="Z263" s="168"/>
    </row>
    <row r="264" spans="1:26" s="41" customFormat="1" ht="15" hidden="1" customHeight="1" x14ac:dyDescent="0.25">
      <c r="A264" s="125" t="s">
        <v>301</v>
      </c>
      <c r="B264" s="52" t="s">
        <v>704</v>
      </c>
      <c r="C264" s="702" t="s">
        <v>881</v>
      </c>
      <c r="D264" s="703"/>
      <c r="E264" s="703"/>
      <c r="F264" s="320">
        <f>SUM(X264:X264)</f>
        <v>0</v>
      </c>
      <c r="G264" s="510">
        <f>SUM(X264:X264)</f>
        <v>0</v>
      </c>
      <c r="H264" s="510">
        <f>SUM(X264:X264)</f>
        <v>0</v>
      </c>
      <c r="I264" s="510">
        <f>SUM(X264:X264)</f>
        <v>0</v>
      </c>
      <c r="J264" s="536">
        <f>SUM(X264:X264)</f>
        <v>0</v>
      </c>
      <c r="K264" s="536" t="e">
        <f>SUM(#REF!)</f>
        <v>#REF!</v>
      </c>
      <c r="L264" s="536">
        <f>SUM(Y264:Y264)</f>
        <v>0</v>
      </c>
      <c r="M264" s="462">
        <f t="shared" si="365"/>
        <v>0</v>
      </c>
      <c r="N264" s="148"/>
      <c r="O264" s="160">
        <f t="shared" si="288"/>
        <v>0</v>
      </c>
      <c r="P264" s="78"/>
      <c r="Q264" s="13"/>
      <c r="R264" s="13"/>
      <c r="S264" s="13"/>
      <c r="T264" s="13"/>
      <c r="U264" s="13"/>
      <c r="V264" s="13"/>
      <c r="W264" s="13"/>
      <c r="X264" s="13"/>
      <c r="Y264" s="168"/>
      <c r="Z264" s="168">
        <v>59591</v>
      </c>
    </row>
    <row r="265" spans="1:26" s="41" customFormat="1" ht="15" hidden="1" customHeight="1" x14ac:dyDescent="0.25">
      <c r="A265" s="125" t="s">
        <v>302</v>
      </c>
      <c r="B265" s="52" t="s">
        <v>705</v>
      </c>
      <c r="C265" s="702" t="s">
        <v>303</v>
      </c>
      <c r="D265" s="703"/>
      <c r="E265" s="703"/>
      <c r="F265" s="320">
        <f>SUM(X265:X265)</f>
        <v>0</v>
      </c>
      <c r="G265" s="510">
        <f>SUM(X265:X265)</f>
        <v>0</v>
      </c>
      <c r="H265" s="510">
        <f>SUM(X265:X265)</f>
        <v>0</v>
      </c>
      <c r="I265" s="510">
        <f>SUM(X265:X265)</f>
        <v>0</v>
      </c>
      <c r="J265" s="536">
        <f>SUM(X265:X265)</f>
        <v>0</v>
      </c>
      <c r="K265" s="536" t="e">
        <f>SUM(#REF!)</f>
        <v>#REF!</v>
      </c>
      <c r="L265" s="536">
        <f>SUM(Y265:Y265)</f>
        <v>0</v>
      </c>
      <c r="M265" s="462">
        <f t="shared" si="365"/>
        <v>0</v>
      </c>
      <c r="N265" s="148"/>
      <c r="O265" s="160">
        <f t="shared" si="288"/>
        <v>0</v>
      </c>
      <c r="P265" s="78"/>
      <c r="Q265" s="13"/>
      <c r="R265" s="13"/>
      <c r="S265" s="13"/>
      <c r="T265" s="13"/>
      <c r="U265" s="13"/>
      <c r="V265" s="13"/>
      <c r="W265" s="13"/>
      <c r="X265" s="13"/>
      <c r="Y265" s="168"/>
      <c r="Z265" s="168"/>
    </row>
    <row r="266" spans="1:26" s="41" customFormat="1" ht="15" hidden="1" customHeight="1" x14ac:dyDescent="0.25">
      <c r="A266" s="125" t="s">
        <v>882</v>
      </c>
      <c r="B266" s="52" t="s">
        <v>883</v>
      </c>
      <c r="C266" s="702" t="s">
        <v>885</v>
      </c>
      <c r="D266" s="703"/>
      <c r="E266" s="703"/>
      <c r="F266" s="320">
        <f>SUM(X266:X266)</f>
        <v>0</v>
      </c>
      <c r="G266" s="510">
        <f>SUM(X266:X266)</f>
        <v>0</v>
      </c>
      <c r="H266" s="510">
        <f>SUM(X266:X266)</f>
        <v>0</v>
      </c>
      <c r="I266" s="510">
        <f>SUM(X266:X266)</f>
        <v>0</v>
      </c>
      <c r="J266" s="536">
        <f>SUM(X266:X266)</f>
        <v>0</v>
      </c>
      <c r="K266" s="536" t="e">
        <f>SUM(#REF!)</f>
        <v>#REF!</v>
      </c>
      <c r="L266" s="536">
        <f>SUM(Y266:Y266)</f>
        <v>0</v>
      </c>
      <c r="M266" s="462">
        <f t="shared" si="365"/>
        <v>0</v>
      </c>
      <c r="N266" s="148"/>
      <c r="O266" s="160">
        <f t="shared" si="288"/>
        <v>0</v>
      </c>
      <c r="P266" s="78"/>
      <c r="Q266" s="13"/>
      <c r="R266" s="13"/>
      <c r="S266" s="13"/>
      <c r="T266" s="13"/>
      <c r="U266" s="13"/>
      <c r="V266" s="13"/>
      <c r="W266" s="13"/>
      <c r="X266" s="13"/>
      <c r="Y266" s="168"/>
      <c r="Z266" s="168"/>
    </row>
    <row r="267" spans="1:26" s="41" customFormat="1" ht="15" hidden="1" customHeight="1" x14ac:dyDescent="0.25">
      <c r="A267" s="125"/>
      <c r="B267" s="52" t="s">
        <v>884</v>
      </c>
      <c r="C267" s="702" t="s">
        <v>886</v>
      </c>
      <c r="D267" s="703"/>
      <c r="E267" s="703"/>
      <c r="F267" s="320">
        <f t="shared" ref="F267:K267" si="367">F268+F269</f>
        <v>0</v>
      </c>
      <c r="G267" s="510">
        <f t="shared" si="367"/>
        <v>0</v>
      </c>
      <c r="H267" s="510">
        <f t="shared" si="367"/>
        <v>0</v>
      </c>
      <c r="I267" s="510">
        <f t="shared" si="367"/>
        <v>0</v>
      </c>
      <c r="J267" s="536">
        <f t="shared" ref="J267" si="368">J268+J269</f>
        <v>0</v>
      </c>
      <c r="K267" s="536" t="e">
        <f t="shared" si="367"/>
        <v>#REF!</v>
      </c>
      <c r="L267" s="536">
        <f t="shared" ref="L267" si="369">L268+L269</f>
        <v>0</v>
      </c>
      <c r="M267" s="462">
        <f t="shared" si="365"/>
        <v>0</v>
      </c>
      <c r="N267" s="148">
        <f t="shared" ref="N267" si="370">N268+N269</f>
        <v>0</v>
      </c>
      <c r="O267" s="160">
        <f t="shared" si="288"/>
        <v>0</v>
      </c>
      <c r="P267" s="78">
        <f t="shared" ref="P267:X267" si="371">P268+P269</f>
        <v>0</v>
      </c>
      <c r="Q267" s="13">
        <f t="shared" ref="Q267" si="372">Q268+Q269</f>
        <v>0</v>
      </c>
      <c r="R267" s="13">
        <f t="shared" si="371"/>
        <v>0</v>
      </c>
      <c r="S267" s="13">
        <f t="shared" si="371"/>
        <v>0</v>
      </c>
      <c r="T267" s="13"/>
      <c r="U267" s="13"/>
      <c r="V267" s="13">
        <f t="shared" si="371"/>
        <v>0</v>
      </c>
      <c r="W267" s="13">
        <f t="shared" ref="W267" si="373">W268+W269</f>
        <v>0</v>
      </c>
      <c r="X267" s="13">
        <f t="shared" si="371"/>
        <v>0</v>
      </c>
      <c r="Y267" s="168"/>
      <c r="Z267" s="168"/>
    </row>
    <row r="268" spans="1:26" s="189" customFormat="1" ht="15" hidden="1" customHeight="1" x14ac:dyDescent="0.25">
      <c r="A268" s="125" t="s">
        <v>888</v>
      </c>
      <c r="B268" s="169" t="s">
        <v>887</v>
      </c>
      <c r="C268" s="178"/>
      <c r="D268" s="704" t="s">
        <v>891</v>
      </c>
      <c r="E268" s="704"/>
      <c r="F268" s="318">
        <f>SUM(X268:X268)</f>
        <v>0</v>
      </c>
      <c r="G268" s="508">
        <f>SUM(X268:X268)</f>
        <v>0</v>
      </c>
      <c r="H268" s="508">
        <f>SUM(X268:X268)</f>
        <v>0</v>
      </c>
      <c r="I268" s="508">
        <f>SUM(X268:X268)</f>
        <v>0</v>
      </c>
      <c r="J268" s="534">
        <f>SUM(X268:X268)</f>
        <v>0</v>
      </c>
      <c r="K268" s="534" t="e">
        <f>SUM(#REF!)</f>
        <v>#REF!</v>
      </c>
      <c r="L268" s="534">
        <f>SUM(Y268:Y268)</f>
        <v>0</v>
      </c>
      <c r="M268" s="460">
        <f t="shared" si="365"/>
        <v>0</v>
      </c>
      <c r="N268" s="170"/>
      <c r="O268" s="171">
        <f t="shared" si="288"/>
        <v>0</v>
      </c>
      <c r="P268" s="181"/>
      <c r="Q268" s="173"/>
      <c r="R268" s="173"/>
      <c r="S268" s="173"/>
      <c r="T268" s="173"/>
      <c r="U268" s="173"/>
      <c r="V268" s="173"/>
      <c r="W268" s="173"/>
      <c r="X268" s="173"/>
      <c r="Y268" s="168"/>
      <c r="Z268" s="168"/>
    </row>
    <row r="269" spans="1:26" s="189" customFormat="1" ht="15" hidden="1" customHeight="1" x14ac:dyDescent="0.25">
      <c r="A269" s="125" t="s">
        <v>889</v>
      </c>
      <c r="B269" s="169" t="s">
        <v>890</v>
      </c>
      <c r="C269" s="178"/>
      <c r="D269" s="704" t="s">
        <v>892</v>
      </c>
      <c r="E269" s="704"/>
      <c r="F269" s="318">
        <f>SUM(X269:X269)</f>
        <v>0</v>
      </c>
      <c r="G269" s="508">
        <f>SUM(X269:X269)</f>
        <v>0</v>
      </c>
      <c r="H269" s="508">
        <f>SUM(X269:X269)</f>
        <v>0</v>
      </c>
      <c r="I269" s="508">
        <f>SUM(X269:X269)</f>
        <v>0</v>
      </c>
      <c r="J269" s="534">
        <f>SUM(X269:X269)</f>
        <v>0</v>
      </c>
      <c r="K269" s="534" t="e">
        <f>SUM(#REF!)</f>
        <v>#REF!</v>
      </c>
      <c r="L269" s="534">
        <f>SUM(Y269:Y269)</f>
        <v>0</v>
      </c>
      <c r="M269" s="460">
        <f t="shared" si="365"/>
        <v>0</v>
      </c>
      <c r="N269" s="170"/>
      <c r="O269" s="171">
        <f t="shared" si="288"/>
        <v>0</v>
      </c>
      <c r="P269" s="181"/>
      <c r="Q269" s="173"/>
      <c r="R269" s="173"/>
      <c r="S269" s="173"/>
      <c r="T269" s="173"/>
      <c r="U269" s="173"/>
      <c r="V269" s="173"/>
      <c r="W269" s="173"/>
      <c r="X269" s="173"/>
      <c r="Y269" s="168"/>
      <c r="Z269" s="168"/>
    </row>
    <row r="270" spans="1:26" ht="15" hidden="1" customHeight="1" x14ac:dyDescent="0.25">
      <c r="B270" s="90" t="s">
        <v>709</v>
      </c>
      <c r="C270" s="712" t="s">
        <v>304</v>
      </c>
      <c r="D270" s="713"/>
      <c r="E270" s="713"/>
      <c r="F270" s="319">
        <f t="shared" ref="F270:K270" si="374">F271+F272+F273+F274+F275</f>
        <v>0</v>
      </c>
      <c r="G270" s="509">
        <f t="shared" si="374"/>
        <v>0</v>
      </c>
      <c r="H270" s="509">
        <f t="shared" si="374"/>
        <v>0</v>
      </c>
      <c r="I270" s="509">
        <f t="shared" si="374"/>
        <v>0</v>
      </c>
      <c r="J270" s="535">
        <f t="shared" ref="J270" si="375">J271+J272+J273+J274+J275</f>
        <v>0</v>
      </c>
      <c r="K270" s="535" t="e">
        <f t="shared" si="374"/>
        <v>#REF!</v>
      </c>
      <c r="L270" s="535">
        <f t="shared" ref="L270" si="376">L271+L272+L273+L274+L275</f>
        <v>0</v>
      </c>
      <c r="M270" s="461">
        <f t="shared" si="365"/>
        <v>0</v>
      </c>
      <c r="N270" s="142">
        <f t="shared" ref="N270" si="377">N271+N272+N273+N274+N275</f>
        <v>0</v>
      </c>
      <c r="O270" s="158">
        <f t="shared" si="288"/>
        <v>0</v>
      </c>
      <c r="P270" s="91">
        <f t="shared" ref="P270:X270" si="378">P271+P272+P273+P274+P275</f>
        <v>0</v>
      </c>
      <c r="Q270" s="93">
        <f t="shared" ref="Q270" si="379">Q271+Q272+Q273+Q274+Q275</f>
        <v>0</v>
      </c>
      <c r="R270" s="93">
        <f t="shared" si="378"/>
        <v>0</v>
      </c>
      <c r="S270" s="93">
        <f t="shared" si="378"/>
        <v>0</v>
      </c>
      <c r="T270" s="93"/>
      <c r="U270" s="93"/>
      <c r="V270" s="93">
        <f t="shared" si="378"/>
        <v>0</v>
      </c>
      <c r="W270" s="93">
        <f t="shared" ref="W270" si="380">W271+W272+W273+W274+W275</f>
        <v>0</v>
      </c>
      <c r="X270" s="93">
        <f t="shared" si="378"/>
        <v>0</v>
      </c>
      <c r="Y270" s="168"/>
      <c r="Z270" s="168"/>
    </row>
    <row r="271" spans="1:26" s="41" customFormat="1" ht="15" hidden="1" customHeight="1" x14ac:dyDescent="0.25">
      <c r="A271" s="125" t="s">
        <v>305</v>
      </c>
      <c r="B271" s="176" t="s">
        <v>710</v>
      </c>
      <c r="C271" s="782" t="s">
        <v>385</v>
      </c>
      <c r="D271" s="783"/>
      <c r="E271" s="783"/>
      <c r="F271" s="321">
        <f t="shared" ref="F271:F277" si="381">SUM(X271:X271)</f>
        <v>0</v>
      </c>
      <c r="G271" s="511">
        <f t="shared" ref="G271:G277" si="382">SUM(X271:X271)</f>
        <v>0</v>
      </c>
      <c r="H271" s="511">
        <f t="shared" ref="H271:H277" si="383">SUM(X271:X271)</f>
        <v>0</v>
      </c>
      <c r="I271" s="511">
        <f t="shared" ref="I271:I277" si="384">SUM(X271:X271)</f>
        <v>0</v>
      </c>
      <c r="J271" s="537">
        <f t="shared" ref="J271:J277" si="385">SUM(X271:X271)</f>
        <v>0</v>
      </c>
      <c r="K271" s="537" t="e">
        <f>SUM(#REF!)</f>
        <v>#REF!</v>
      </c>
      <c r="L271" s="537">
        <f t="shared" ref="L271:L277" si="386">SUM(Y271:Y271)</f>
        <v>0</v>
      </c>
      <c r="M271" s="463">
        <f t="shared" si="365"/>
        <v>0</v>
      </c>
      <c r="N271" s="177"/>
      <c r="O271" s="191">
        <f t="shared" si="288"/>
        <v>0</v>
      </c>
      <c r="P271" s="394"/>
      <c r="Q271" s="193"/>
      <c r="R271" s="193"/>
      <c r="S271" s="193"/>
      <c r="T271" s="193"/>
      <c r="U271" s="193"/>
      <c r="V271" s="193"/>
      <c r="W271" s="193"/>
      <c r="X271" s="193"/>
      <c r="Y271" s="168"/>
      <c r="Z271" s="168"/>
    </row>
    <row r="272" spans="1:26" s="41" customFormat="1" ht="15" hidden="1" customHeight="1" x14ac:dyDescent="0.25">
      <c r="A272" s="125" t="s">
        <v>306</v>
      </c>
      <c r="B272" s="176" t="s">
        <v>711</v>
      </c>
      <c r="C272" s="782" t="s">
        <v>386</v>
      </c>
      <c r="D272" s="783"/>
      <c r="E272" s="783"/>
      <c r="F272" s="321">
        <f t="shared" si="381"/>
        <v>0</v>
      </c>
      <c r="G272" s="511">
        <f t="shared" si="382"/>
        <v>0</v>
      </c>
      <c r="H272" s="511">
        <f t="shared" si="383"/>
        <v>0</v>
      </c>
      <c r="I272" s="511">
        <f t="shared" si="384"/>
        <v>0</v>
      </c>
      <c r="J272" s="537">
        <f t="shared" si="385"/>
        <v>0</v>
      </c>
      <c r="K272" s="537" t="e">
        <f>SUM(#REF!)</f>
        <v>#REF!</v>
      </c>
      <c r="L272" s="537">
        <f t="shared" si="386"/>
        <v>0</v>
      </c>
      <c r="M272" s="463">
        <f t="shared" si="365"/>
        <v>0</v>
      </c>
      <c r="N272" s="177"/>
      <c r="O272" s="191">
        <f t="shared" si="288"/>
        <v>0</v>
      </c>
      <c r="P272" s="394"/>
      <c r="Q272" s="193"/>
      <c r="R272" s="193"/>
      <c r="S272" s="193"/>
      <c r="T272" s="193"/>
      <c r="U272" s="193"/>
      <c r="V272" s="193"/>
      <c r="W272" s="193"/>
      <c r="X272" s="193"/>
      <c r="Y272" s="168"/>
      <c r="Z272" s="168"/>
    </row>
    <row r="273" spans="1:26" s="41" customFormat="1" ht="15" hidden="1" customHeight="1" x14ac:dyDescent="0.25">
      <c r="A273" s="125" t="s">
        <v>307</v>
      </c>
      <c r="B273" s="176" t="s">
        <v>712</v>
      </c>
      <c r="C273" s="782" t="s">
        <v>308</v>
      </c>
      <c r="D273" s="783"/>
      <c r="E273" s="783"/>
      <c r="F273" s="321">
        <f t="shared" si="381"/>
        <v>0</v>
      </c>
      <c r="G273" s="511">
        <f t="shared" si="382"/>
        <v>0</v>
      </c>
      <c r="H273" s="511">
        <f t="shared" si="383"/>
        <v>0</v>
      </c>
      <c r="I273" s="511">
        <f t="shared" si="384"/>
        <v>0</v>
      </c>
      <c r="J273" s="537">
        <f t="shared" si="385"/>
        <v>0</v>
      </c>
      <c r="K273" s="537" t="e">
        <f>SUM(#REF!)</f>
        <v>#REF!</v>
      </c>
      <c r="L273" s="537">
        <f t="shared" si="386"/>
        <v>0</v>
      </c>
      <c r="M273" s="463">
        <f t="shared" si="365"/>
        <v>0</v>
      </c>
      <c r="N273" s="177"/>
      <c r="O273" s="191">
        <f t="shared" si="288"/>
        <v>0</v>
      </c>
      <c r="P273" s="394"/>
      <c r="Q273" s="193"/>
      <c r="R273" s="193"/>
      <c r="S273" s="193"/>
      <c r="T273" s="193"/>
      <c r="U273" s="193"/>
      <c r="V273" s="193"/>
      <c r="W273" s="193"/>
      <c r="X273" s="193"/>
      <c r="Y273" s="168"/>
      <c r="Z273" s="168"/>
    </row>
    <row r="274" spans="1:26" s="41" customFormat="1" ht="15" hidden="1" customHeight="1" x14ac:dyDescent="0.25">
      <c r="A274" s="125" t="s">
        <v>309</v>
      </c>
      <c r="B274" s="176" t="s">
        <v>713</v>
      </c>
      <c r="C274" s="782" t="s">
        <v>310</v>
      </c>
      <c r="D274" s="783"/>
      <c r="E274" s="783"/>
      <c r="F274" s="321">
        <f t="shared" si="381"/>
        <v>0</v>
      </c>
      <c r="G274" s="511">
        <f t="shared" si="382"/>
        <v>0</v>
      </c>
      <c r="H274" s="511">
        <f t="shared" si="383"/>
        <v>0</v>
      </c>
      <c r="I274" s="511">
        <f t="shared" si="384"/>
        <v>0</v>
      </c>
      <c r="J274" s="537">
        <f t="shared" si="385"/>
        <v>0</v>
      </c>
      <c r="K274" s="537" t="e">
        <f>SUM(#REF!)</f>
        <v>#REF!</v>
      </c>
      <c r="L274" s="537">
        <f t="shared" si="386"/>
        <v>0</v>
      </c>
      <c r="M274" s="463">
        <f t="shared" si="365"/>
        <v>0</v>
      </c>
      <c r="N274" s="177"/>
      <c r="O274" s="191">
        <f t="shared" si="288"/>
        <v>0</v>
      </c>
      <c r="P274" s="394"/>
      <c r="Q274" s="193"/>
      <c r="R274" s="193"/>
      <c r="S274" s="193"/>
      <c r="T274" s="193"/>
      <c r="U274" s="193"/>
      <c r="V274" s="193"/>
      <c r="W274" s="193"/>
      <c r="X274" s="193"/>
      <c r="Y274" s="168"/>
      <c r="Z274" s="168"/>
    </row>
    <row r="275" spans="1:26" s="41" customFormat="1" ht="15" hidden="1" customHeight="1" x14ac:dyDescent="0.25">
      <c r="A275" s="125" t="s">
        <v>311</v>
      </c>
      <c r="B275" s="176" t="s">
        <v>714</v>
      </c>
      <c r="C275" s="782" t="s">
        <v>387</v>
      </c>
      <c r="D275" s="783"/>
      <c r="E275" s="783"/>
      <c r="F275" s="321">
        <f t="shared" si="381"/>
        <v>0</v>
      </c>
      <c r="G275" s="511">
        <f t="shared" si="382"/>
        <v>0</v>
      </c>
      <c r="H275" s="511">
        <f t="shared" si="383"/>
        <v>0</v>
      </c>
      <c r="I275" s="511">
        <f t="shared" si="384"/>
        <v>0</v>
      </c>
      <c r="J275" s="537">
        <f t="shared" si="385"/>
        <v>0</v>
      </c>
      <c r="K275" s="537" t="e">
        <f>SUM(#REF!)</f>
        <v>#REF!</v>
      </c>
      <c r="L275" s="537">
        <f t="shared" si="386"/>
        <v>0</v>
      </c>
      <c r="M275" s="463">
        <f t="shared" si="365"/>
        <v>0</v>
      </c>
      <c r="N275" s="177"/>
      <c r="O275" s="191">
        <f t="shared" si="288"/>
        <v>0</v>
      </c>
      <c r="P275" s="394"/>
      <c r="Q275" s="193"/>
      <c r="R275" s="193"/>
      <c r="S275" s="193"/>
      <c r="T275" s="193"/>
      <c r="U275" s="193"/>
      <c r="V275" s="193"/>
      <c r="W275" s="193"/>
      <c r="X275" s="193"/>
      <c r="Y275" s="168"/>
      <c r="Z275" s="168"/>
    </row>
    <row r="276" spans="1:26" ht="15" hidden="1" customHeight="1" x14ac:dyDescent="0.25">
      <c r="A276" s="125" t="s">
        <v>313</v>
      </c>
      <c r="B276" s="90" t="s">
        <v>715</v>
      </c>
      <c r="C276" s="712" t="s">
        <v>312</v>
      </c>
      <c r="D276" s="713"/>
      <c r="E276" s="713"/>
      <c r="F276" s="319">
        <f t="shared" si="381"/>
        <v>0</v>
      </c>
      <c r="G276" s="509">
        <f t="shared" si="382"/>
        <v>0</v>
      </c>
      <c r="H276" s="509">
        <f t="shared" si="383"/>
        <v>0</v>
      </c>
      <c r="I276" s="509">
        <f t="shared" si="384"/>
        <v>0</v>
      </c>
      <c r="J276" s="535">
        <f t="shared" si="385"/>
        <v>0</v>
      </c>
      <c r="K276" s="535" t="e">
        <f>SUM(#REF!)</f>
        <v>#REF!</v>
      </c>
      <c r="L276" s="535">
        <f t="shared" si="386"/>
        <v>0</v>
      </c>
      <c r="M276" s="461">
        <f t="shared" si="365"/>
        <v>0</v>
      </c>
      <c r="N276" s="142"/>
      <c r="O276" s="158">
        <f t="shared" si="288"/>
        <v>0</v>
      </c>
      <c r="P276" s="91"/>
      <c r="Q276" s="93"/>
      <c r="R276" s="93"/>
      <c r="S276" s="93"/>
      <c r="T276" s="93"/>
      <c r="U276" s="93"/>
      <c r="V276" s="93"/>
      <c r="W276" s="93"/>
      <c r="X276" s="93"/>
      <c r="Y276" s="168"/>
      <c r="Z276" s="168"/>
    </row>
    <row r="277" spans="1:26" ht="15.75" hidden="1" customHeight="1" thickBot="1" x14ac:dyDescent="0.3">
      <c r="A277" s="125" t="s">
        <v>893</v>
      </c>
      <c r="B277" s="90" t="s">
        <v>894</v>
      </c>
      <c r="C277" s="712" t="s">
        <v>895</v>
      </c>
      <c r="D277" s="713"/>
      <c r="E277" s="713"/>
      <c r="F277" s="319">
        <f t="shared" si="381"/>
        <v>0</v>
      </c>
      <c r="G277" s="509">
        <f t="shared" si="382"/>
        <v>0</v>
      </c>
      <c r="H277" s="509">
        <f t="shared" si="383"/>
        <v>0</v>
      </c>
      <c r="I277" s="509">
        <f t="shared" si="384"/>
        <v>0</v>
      </c>
      <c r="J277" s="535">
        <f t="shared" si="385"/>
        <v>0</v>
      </c>
      <c r="K277" s="535" t="e">
        <f>SUM(#REF!)</f>
        <v>#REF!</v>
      </c>
      <c r="L277" s="535">
        <f t="shared" si="386"/>
        <v>0</v>
      </c>
      <c r="M277" s="461">
        <f t="shared" si="365"/>
        <v>0</v>
      </c>
      <c r="N277" s="142"/>
      <c r="O277" s="158">
        <f t="shared" si="288"/>
        <v>0</v>
      </c>
      <c r="P277" s="91"/>
      <c r="Q277" s="93"/>
      <c r="R277" s="93"/>
      <c r="S277" s="93"/>
      <c r="T277" s="93"/>
      <c r="U277" s="93"/>
      <c r="V277" s="93"/>
      <c r="W277" s="93"/>
      <c r="X277" s="93"/>
      <c r="Y277" s="168"/>
      <c r="Z277" s="168"/>
    </row>
    <row r="278" spans="1:26" ht="15.75" thickBot="1" x14ac:dyDescent="0.3">
      <c r="B278" s="806" t="s">
        <v>314</v>
      </c>
      <c r="C278" s="807"/>
      <c r="D278" s="807"/>
      <c r="E278" s="807"/>
      <c r="F278" s="316">
        <f t="shared" ref="F278:K278" si="387">F5+F24+F32+F59+F81+F162+F172+F177+F240</f>
        <v>143232159.09999999</v>
      </c>
      <c r="G278" s="506">
        <f t="shared" si="387"/>
        <v>145897918.69999999</v>
      </c>
      <c r="H278" s="506">
        <f t="shared" si="387"/>
        <v>146579156.19999999</v>
      </c>
      <c r="I278" s="506">
        <f t="shared" ref="I278:J278" si="388">I5+I24+I32+I59+I81+I162+I172+I177+I240</f>
        <v>147102788.34666666</v>
      </c>
      <c r="J278" s="532">
        <f t="shared" si="388"/>
        <v>146725292</v>
      </c>
      <c r="K278" s="532" t="e">
        <f t="shared" si="387"/>
        <v>#REF!</v>
      </c>
      <c r="L278" s="532">
        <f t="shared" ref="L278" si="389">L5+L24+L32+L59+L81+L162+L172+L177+L240</f>
        <v>147400386</v>
      </c>
      <c r="M278" s="458">
        <f>M5+M24+M32+M59+M81+M162+M172+M177+M240</f>
        <v>149091523</v>
      </c>
      <c r="N278" s="458">
        <f t="shared" ref="N278:O278" si="390">N5+N24+N32+N59+N81+N162+N172+N177+N240</f>
        <v>8554479</v>
      </c>
      <c r="O278" s="458">
        <f t="shared" si="390"/>
        <v>157646002</v>
      </c>
      <c r="P278" s="83">
        <f t="shared" ref="P278:X278" si="391">P5+P24+P32+P59+P81+P162+P172+P177+P240</f>
        <v>8687070</v>
      </c>
      <c r="Q278" s="85">
        <f t="shared" si="391"/>
        <v>0</v>
      </c>
      <c r="R278" s="85">
        <f t="shared" si="391"/>
        <v>134873467</v>
      </c>
      <c r="S278" s="85">
        <f t="shared" si="391"/>
        <v>5955723</v>
      </c>
      <c r="T278" s="85">
        <f t="shared" si="391"/>
        <v>425450</v>
      </c>
      <c r="U278" s="85">
        <f t="shared" si="391"/>
        <v>3521809</v>
      </c>
      <c r="V278" s="85">
        <f t="shared" si="391"/>
        <v>142500</v>
      </c>
      <c r="W278" s="85">
        <f t="shared" si="391"/>
        <v>0</v>
      </c>
      <c r="X278" s="85">
        <f t="shared" si="391"/>
        <v>4039983</v>
      </c>
      <c r="Y278" s="168"/>
      <c r="Z278" s="168"/>
    </row>
    <row r="279" spans="1:26" x14ac:dyDescent="0.25">
      <c r="B279" s="22"/>
      <c r="C279" s="23"/>
      <c r="D279" s="23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Z279" s="168"/>
    </row>
    <row r="280" spans="1:26" x14ac:dyDescent="0.25">
      <c r="B280" s="25"/>
      <c r="C280" s="26"/>
      <c r="D280" s="26"/>
      <c r="E280" s="24"/>
      <c r="F280" s="24"/>
      <c r="G280" s="24"/>
      <c r="H280" s="24"/>
      <c r="I280" s="24"/>
      <c r="J280" s="24"/>
      <c r="K280" s="38"/>
      <c r="L280" s="38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Z280" s="168"/>
    </row>
    <row r="281" spans="1:26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377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Z281" s="168"/>
    </row>
    <row r="282" spans="1:26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Z282" s="168"/>
    </row>
    <row r="283" spans="1:26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Z283" s="168"/>
    </row>
    <row r="284" spans="1:26" x14ac:dyDescent="0.25"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Z284" s="168"/>
    </row>
    <row r="285" spans="1:26" x14ac:dyDescent="0.25"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Z285" s="168"/>
    </row>
    <row r="286" spans="1:26" x14ac:dyDescent="0.25"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Z286" s="168"/>
    </row>
    <row r="287" spans="1:26" x14ac:dyDescent="0.25">
      <c r="B287" s="27"/>
      <c r="C287" s="28"/>
      <c r="D287" s="28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Z287" s="168"/>
    </row>
    <row r="288" spans="1:26" x14ac:dyDescent="0.25"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Z288" s="168"/>
    </row>
    <row r="289" spans="1:26" x14ac:dyDescent="0.25">
      <c r="B289" s="27"/>
      <c r="C289" s="28"/>
      <c r="D289" s="28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Z289" s="168"/>
    </row>
    <row r="290" spans="1:26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Z290" s="168"/>
    </row>
    <row r="291" spans="1:26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Z291" s="168"/>
    </row>
    <row r="292" spans="1:26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6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6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6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6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7"/>
      <c r="B311" s="27"/>
      <c r="C311" s="28"/>
      <c r="D311" s="28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59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 x14ac:dyDescent="0.25">
      <c r="A322" s="127"/>
      <c r="B322" s="29"/>
      <c r="C322" s="23"/>
      <c r="D322" s="23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59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 x14ac:dyDescent="0.25">
      <c r="A323" s="127"/>
      <c r="B323" s="27"/>
      <c r="C323" s="28"/>
      <c r="D323" s="28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59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59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 x14ac:dyDescent="0.25">
      <c r="A325" s="127"/>
      <c r="B325" s="27"/>
      <c r="C325" s="28"/>
      <c r="D325" s="28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59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59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59"/>
      <c r="P331" s="14"/>
      <c r="Q331" s="14"/>
      <c r="R331" s="14"/>
      <c r="S331" s="14"/>
      <c r="T331" s="14"/>
      <c r="U331" s="14"/>
      <c r="V331" s="14"/>
      <c r="W331" s="14"/>
      <c r="X331" s="14"/>
    </row>
    <row r="332" spans="1:24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59"/>
      <c r="P332" s="14"/>
      <c r="Q332" s="14"/>
      <c r="R332" s="14"/>
      <c r="S332" s="14"/>
      <c r="T332" s="14"/>
      <c r="U332" s="14"/>
      <c r="V332" s="14"/>
      <c r="W332" s="14"/>
      <c r="X332" s="14"/>
    </row>
    <row r="333" spans="1:24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59"/>
      <c r="P333" s="14"/>
      <c r="Q333" s="14"/>
      <c r="R333" s="14"/>
      <c r="S333" s="14"/>
      <c r="T333" s="14"/>
      <c r="U333" s="14"/>
      <c r="V333" s="14"/>
      <c r="W333" s="14"/>
      <c r="X333" s="14"/>
    </row>
    <row r="334" spans="1:24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59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59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 x14ac:dyDescent="0.25">
      <c r="A336" s="127"/>
      <c r="B336" s="27"/>
      <c r="C336" s="28"/>
      <c r="D336" s="28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59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59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59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59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</row>
    <row r="341" spans="1:24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18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49"/>
    </row>
    <row r="343" spans="1:24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49"/>
    </row>
    <row r="344" spans="1:24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49"/>
    </row>
    <row r="345" spans="1:24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49"/>
    </row>
    <row r="346" spans="1:24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49"/>
    </row>
    <row r="347" spans="1:24" s="12" customFormat="1" x14ac:dyDescent="0.25">
      <c r="A347" s="128"/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49"/>
    </row>
    <row r="348" spans="1:24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49"/>
    </row>
    <row r="349" spans="1:24" s="12" customFormat="1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49"/>
    </row>
    <row r="350" spans="1:24" s="12" customFormat="1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49"/>
    </row>
    <row r="351" spans="1:24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49"/>
    </row>
    <row r="352" spans="1:24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49"/>
    </row>
    <row r="353" spans="1:24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49"/>
    </row>
    <row r="354" spans="1:24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49"/>
    </row>
    <row r="355" spans="1:24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49"/>
    </row>
    <row r="356" spans="1:24" s="12" customFormat="1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49"/>
    </row>
    <row r="357" spans="1:24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49"/>
    </row>
    <row r="358" spans="1:24" x14ac:dyDescent="0.25">
      <c r="B358" s="29"/>
      <c r="C358" s="23"/>
      <c r="D358" s="23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P358" s="17"/>
      <c r="Q358" s="17"/>
      <c r="R358" s="17"/>
      <c r="S358" s="17"/>
      <c r="T358" s="17"/>
      <c r="U358" s="17"/>
      <c r="V358" s="17"/>
      <c r="W358" s="17"/>
      <c r="X358" s="17"/>
    </row>
    <row r="359" spans="1:24" x14ac:dyDescent="0.25">
      <c r="B359" s="30"/>
      <c r="C359" s="26"/>
      <c r="D359" s="26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P359" s="17"/>
      <c r="Q359" s="17"/>
      <c r="R359" s="17"/>
      <c r="S359" s="17"/>
      <c r="T359" s="17"/>
      <c r="U359" s="17"/>
      <c r="V359" s="17"/>
      <c r="W359" s="17"/>
      <c r="X359" s="17"/>
    </row>
    <row r="360" spans="1:24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P360" s="17"/>
      <c r="Q360" s="17"/>
      <c r="R360" s="17"/>
      <c r="S360" s="17"/>
      <c r="T360" s="17"/>
      <c r="U360" s="17"/>
      <c r="V360" s="17"/>
      <c r="W360" s="17"/>
      <c r="X360" s="17"/>
    </row>
    <row r="361" spans="1:24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P361" s="17"/>
      <c r="Q361" s="17"/>
      <c r="R361" s="17"/>
      <c r="S361" s="17"/>
      <c r="T361" s="17"/>
      <c r="U361" s="17"/>
      <c r="V361" s="17"/>
      <c r="W361" s="17"/>
      <c r="X361" s="17"/>
    </row>
    <row r="362" spans="1:24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P362" s="17"/>
      <c r="Q362" s="17"/>
      <c r="R362" s="17"/>
      <c r="S362" s="17"/>
      <c r="T362" s="17"/>
      <c r="U362" s="17"/>
      <c r="V362" s="17"/>
      <c r="W362" s="17"/>
      <c r="X362" s="17"/>
    </row>
    <row r="363" spans="1:24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P363" s="17"/>
      <c r="Q363" s="17"/>
      <c r="R363" s="17"/>
      <c r="S363" s="17"/>
      <c r="T363" s="17"/>
      <c r="U363" s="17"/>
      <c r="V363" s="17"/>
      <c r="W363" s="17"/>
      <c r="X363" s="17"/>
    </row>
    <row r="364" spans="1:24" x14ac:dyDescent="0.25"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P364" s="17"/>
      <c r="Q364" s="17"/>
      <c r="R364" s="17"/>
      <c r="S364" s="17"/>
      <c r="T364" s="17"/>
      <c r="U364" s="17"/>
      <c r="V364" s="17"/>
      <c r="W364" s="17"/>
      <c r="X364" s="17"/>
    </row>
    <row r="365" spans="1:24" x14ac:dyDescent="0.25"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P365" s="17"/>
      <c r="Q365" s="17"/>
      <c r="R365" s="17"/>
      <c r="S365" s="17"/>
      <c r="T365" s="17"/>
      <c r="U365" s="17"/>
      <c r="V365" s="17"/>
      <c r="W365" s="17"/>
      <c r="X365" s="17"/>
    </row>
    <row r="366" spans="1:24" x14ac:dyDescent="0.25"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59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59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7"/>
      <c r="B385" s="29"/>
      <c r="C385" s="23"/>
      <c r="D385" s="23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59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59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59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59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7"/>
      <c r="B421" s="29"/>
      <c r="C421" s="23"/>
      <c r="D421" s="23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59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59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7"/>
      <c r="B427" s="27"/>
      <c r="C427" s="28"/>
      <c r="D427" s="28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59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59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7"/>
      <c r="B431" s="29"/>
      <c r="C431" s="23"/>
      <c r="D431" s="23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59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59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59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7"/>
      <c r="B445" s="27"/>
      <c r="C445" s="28"/>
      <c r="D445" s="28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59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7"/>
      <c r="B457" s="29"/>
      <c r="C457" s="23"/>
      <c r="D457" s="23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59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7"/>
      <c r="B458" s="27"/>
      <c r="C458" s="28"/>
      <c r="D458" s="28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59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59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7"/>
      <c r="B460" s="27"/>
      <c r="C460" s="28"/>
      <c r="D460" s="28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7"/>
      <c r="B461" s="27"/>
      <c r="C461" s="28"/>
      <c r="D461" s="28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59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59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59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59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59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27"/>
      <c r="B471" s="27"/>
      <c r="C471" s="28"/>
      <c r="D471" s="28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59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59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59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59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59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59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59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59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59"/>
      <c r="P482" s="14"/>
      <c r="Q482" s="14"/>
      <c r="R482" s="14"/>
      <c r="S482" s="14"/>
      <c r="T482" s="14"/>
      <c r="U482" s="14"/>
      <c r="V482" s="14"/>
      <c r="W482" s="14"/>
      <c r="X482" s="14"/>
    </row>
    <row r="483" spans="1:24" x14ac:dyDescent="0.25">
      <c r="A483" s="127"/>
      <c r="B483" s="29"/>
      <c r="C483" s="23"/>
      <c r="D483" s="2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59"/>
      <c r="P483" s="14"/>
      <c r="Q483" s="14"/>
      <c r="R483" s="14"/>
      <c r="S483" s="14"/>
      <c r="T483" s="14"/>
      <c r="U483" s="14"/>
      <c r="V483" s="14"/>
      <c r="W483" s="14"/>
      <c r="X483" s="14"/>
    </row>
    <row r="484" spans="1:24" x14ac:dyDescent="0.25">
      <c r="A484" s="127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59"/>
      <c r="P484" s="14"/>
      <c r="Q484" s="14"/>
      <c r="R484" s="14"/>
      <c r="S484" s="14"/>
      <c r="T484" s="14"/>
      <c r="U484" s="14"/>
      <c r="V484" s="14"/>
      <c r="W484" s="14"/>
      <c r="X484" s="14"/>
    </row>
    <row r="485" spans="1:24" x14ac:dyDescent="0.25">
      <c r="A485" s="127"/>
      <c r="B485" s="34"/>
      <c r="C485" s="35"/>
      <c r="D485" s="35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59"/>
      <c r="P485" s="14"/>
      <c r="Q485" s="14"/>
      <c r="R485" s="14"/>
      <c r="S485" s="14"/>
      <c r="T485" s="14"/>
      <c r="U485" s="14"/>
      <c r="V485" s="14"/>
      <c r="W485" s="14"/>
      <c r="X485" s="14"/>
    </row>
    <row r="486" spans="1:24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59"/>
      <c r="P486" s="14"/>
      <c r="Q486" s="14"/>
      <c r="R486" s="14"/>
      <c r="S486" s="14"/>
      <c r="T486" s="14"/>
      <c r="U486" s="14"/>
      <c r="V486" s="14"/>
      <c r="W486" s="14"/>
      <c r="X486" s="14"/>
    </row>
    <row r="487" spans="1:24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59"/>
      <c r="P487" s="14"/>
      <c r="Q487" s="14"/>
      <c r="R487" s="14"/>
      <c r="S487" s="14"/>
      <c r="T487" s="14"/>
      <c r="U487" s="14"/>
      <c r="V487" s="14"/>
      <c r="W487" s="14"/>
      <c r="X487" s="14"/>
    </row>
    <row r="488" spans="1:24" x14ac:dyDescent="0.25">
      <c r="A488" s="127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59"/>
      <c r="P488" s="14"/>
      <c r="Q488" s="14"/>
      <c r="R488" s="14"/>
      <c r="S488" s="14"/>
      <c r="T488" s="14"/>
      <c r="U488" s="14"/>
      <c r="V488" s="14"/>
      <c r="W488" s="14"/>
      <c r="X488" s="14"/>
    </row>
    <row r="489" spans="1:24" x14ac:dyDescent="0.25">
      <c r="A489" s="127"/>
      <c r="B489" s="34"/>
      <c r="C489" s="35"/>
      <c r="D489" s="35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59"/>
      <c r="P489" s="14"/>
      <c r="Q489" s="14"/>
      <c r="R489" s="14"/>
      <c r="S489" s="14"/>
      <c r="T489" s="14"/>
      <c r="U489" s="14"/>
      <c r="V489" s="14"/>
      <c r="W489" s="14"/>
      <c r="X489" s="14"/>
    </row>
    <row r="490" spans="1:24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59"/>
      <c r="P490" s="14"/>
      <c r="Q490" s="14"/>
      <c r="R490" s="14"/>
      <c r="S490" s="14"/>
      <c r="T490" s="14"/>
      <c r="U490" s="14"/>
      <c r="V490" s="14"/>
      <c r="W490" s="14"/>
      <c r="X490" s="14"/>
    </row>
    <row r="491" spans="1:24" x14ac:dyDescent="0.25">
      <c r="A491" s="127"/>
      <c r="B491" s="19"/>
      <c r="C491" s="24"/>
      <c r="D491" s="24"/>
      <c r="E491" s="37"/>
      <c r="F491" s="37"/>
      <c r="G491" s="37"/>
      <c r="H491" s="37"/>
      <c r="I491" s="37"/>
      <c r="J491" s="37"/>
      <c r="K491" s="37"/>
      <c r="L491" s="37"/>
      <c r="M491" s="37"/>
      <c r="N491" s="37"/>
    </row>
    <row r="492" spans="1:24" x14ac:dyDescent="0.25">
      <c r="A492" s="127"/>
      <c r="B492" s="19"/>
      <c r="C492" s="24"/>
      <c r="D492" s="24"/>
      <c r="E492" s="37"/>
      <c r="F492" s="37"/>
      <c r="G492" s="37"/>
      <c r="H492" s="37"/>
      <c r="I492" s="37"/>
      <c r="J492" s="37"/>
      <c r="K492" s="37"/>
      <c r="L492" s="37"/>
      <c r="M492" s="37"/>
      <c r="N492" s="37"/>
    </row>
    <row r="493" spans="1:24" x14ac:dyDescent="0.25">
      <c r="A493" s="127"/>
      <c r="B493" s="19"/>
      <c r="C493" s="24"/>
      <c r="D493" s="24"/>
      <c r="E493" s="37"/>
      <c r="F493" s="37"/>
      <c r="G493" s="37"/>
      <c r="H493" s="37"/>
      <c r="I493" s="37"/>
      <c r="J493" s="37"/>
      <c r="K493" s="37"/>
      <c r="L493" s="37"/>
      <c r="M493" s="37"/>
      <c r="N493" s="37"/>
    </row>
    <row r="494" spans="1:24" x14ac:dyDescent="0.25">
      <c r="A494" s="127"/>
      <c r="B494" s="19"/>
      <c r="C494" s="24"/>
      <c r="D494" s="24"/>
      <c r="E494" s="37"/>
      <c r="F494" s="37"/>
      <c r="G494" s="37"/>
      <c r="H494" s="37"/>
      <c r="I494" s="37"/>
      <c r="J494" s="37"/>
      <c r="K494" s="37"/>
      <c r="L494" s="37"/>
      <c r="M494" s="37"/>
      <c r="N494" s="37"/>
    </row>
    <row r="495" spans="1:24" x14ac:dyDescent="0.25">
      <c r="A495" s="127"/>
      <c r="B495" s="19"/>
      <c r="C495" s="24"/>
      <c r="D495" s="24"/>
      <c r="E495" s="37"/>
      <c r="F495" s="37"/>
      <c r="G495" s="37"/>
      <c r="H495" s="37"/>
      <c r="I495" s="37"/>
      <c r="J495" s="37"/>
      <c r="K495" s="37"/>
      <c r="L495" s="37"/>
      <c r="M495" s="37"/>
      <c r="N495" s="37"/>
    </row>
    <row r="496" spans="1:24" x14ac:dyDescent="0.25">
      <c r="A496" s="127"/>
      <c r="B496" s="19"/>
      <c r="C496" s="24"/>
      <c r="D496" s="24"/>
      <c r="E496" s="37"/>
      <c r="F496" s="37"/>
      <c r="G496" s="37"/>
      <c r="H496" s="37"/>
      <c r="I496" s="37"/>
      <c r="J496" s="37"/>
      <c r="K496" s="37"/>
      <c r="L496" s="37"/>
      <c r="M496" s="37"/>
      <c r="N496" s="37"/>
    </row>
    <row r="497" spans="1:24" x14ac:dyDescent="0.25">
      <c r="A497" s="127"/>
      <c r="B497" s="34"/>
      <c r="C497" s="35"/>
      <c r="D497" s="35"/>
      <c r="E497" s="36"/>
      <c r="F497" s="36"/>
      <c r="G497" s="36"/>
      <c r="H497" s="36"/>
      <c r="I497" s="36"/>
      <c r="J497" s="36"/>
      <c r="K497" s="36"/>
      <c r="L497" s="36"/>
      <c r="M497" s="36"/>
      <c r="N497" s="36"/>
    </row>
    <row r="498" spans="1:24" x14ac:dyDescent="0.25">
      <c r="A498" s="127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  <c r="N498" s="24"/>
    </row>
    <row r="499" spans="1:24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</row>
    <row r="500" spans="1:24" x14ac:dyDescent="0.25">
      <c r="A500" s="127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24"/>
    </row>
    <row r="501" spans="1:24" x14ac:dyDescent="0.25">
      <c r="B501" s="19"/>
      <c r="C501" s="37"/>
      <c r="D501" s="37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18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s="12" customFormat="1" x14ac:dyDescent="0.25">
      <c r="A502" s="128"/>
      <c r="B502" s="19"/>
      <c r="C502" s="37"/>
      <c r="D502" s="37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49"/>
    </row>
    <row r="503" spans="1:24" s="12" customFormat="1" x14ac:dyDescent="0.25">
      <c r="A503" s="128"/>
      <c r="B503" s="32"/>
      <c r="C503" s="33"/>
      <c r="D503" s="33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49"/>
    </row>
    <row r="504" spans="1:24" s="12" customFormat="1" x14ac:dyDescent="0.25">
      <c r="A504" s="128"/>
      <c r="B504" s="19"/>
      <c r="C504" s="37"/>
      <c r="D504" s="37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49"/>
    </row>
    <row r="505" spans="1:24" s="12" customFormat="1" x14ac:dyDescent="0.25">
      <c r="A505" s="128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49"/>
    </row>
    <row r="506" spans="1:24" s="12" customFormat="1" x14ac:dyDescent="0.25">
      <c r="A506" s="128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49"/>
    </row>
    <row r="507" spans="1:24" s="12" customFormat="1" x14ac:dyDescent="0.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49"/>
    </row>
    <row r="508" spans="1:24" s="12" customFormat="1" x14ac:dyDescent="0.25">
      <c r="A508" s="128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49"/>
    </row>
    <row r="509" spans="1:24" s="12" customFormat="1" x14ac:dyDescent="0.25">
      <c r="A509" s="128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49"/>
    </row>
    <row r="510" spans="1:24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  <c r="S730" s="17"/>
      <c r="T730" s="17"/>
      <c r="U730" s="17"/>
      <c r="V730" s="17"/>
      <c r="W730" s="17"/>
      <c r="X730" s="17"/>
    </row>
    <row r="731" spans="1:24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  <c r="S731" s="17"/>
      <c r="T731" s="17"/>
      <c r="U731" s="17"/>
      <c r="V731" s="17"/>
      <c r="W731" s="17"/>
      <c r="X731" s="17"/>
    </row>
    <row r="732" spans="1:24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  <c r="S732" s="17"/>
      <c r="T732" s="17"/>
      <c r="U732" s="17"/>
      <c r="V732" s="17"/>
      <c r="W732" s="17"/>
      <c r="X732" s="17"/>
    </row>
    <row r="733" spans="1:24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  <c r="S733" s="17"/>
      <c r="T733" s="17"/>
      <c r="U733" s="17"/>
      <c r="V733" s="17"/>
      <c r="W733" s="17"/>
      <c r="X733" s="17"/>
    </row>
    <row r="734" spans="1:24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8"/>
      <c r="P734" s="17"/>
      <c r="Q734" s="17"/>
      <c r="R734" s="17"/>
      <c r="S734" s="17"/>
      <c r="T734" s="17"/>
      <c r="U734" s="17"/>
      <c r="V734" s="17"/>
      <c r="W734" s="17"/>
      <c r="X734" s="17"/>
    </row>
    <row r="735" spans="1:24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  <c r="P735" s="17"/>
      <c r="Q735" s="17"/>
      <c r="R735" s="17"/>
      <c r="S735" s="17"/>
      <c r="T735" s="17"/>
      <c r="U735" s="17"/>
      <c r="V735" s="17"/>
      <c r="W735" s="17"/>
      <c r="X735" s="17"/>
    </row>
    <row r="736" spans="1:24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8"/>
      <c r="P736" s="17"/>
      <c r="Q736" s="17"/>
      <c r="R736" s="17"/>
      <c r="S736" s="17"/>
      <c r="T736" s="17"/>
      <c r="U736" s="17"/>
      <c r="V736" s="17"/>
      <c r="W736" s="17"/>
      <c r="X736" s="17"/>
    </row>
    <row r="737" spans="1:24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  <c r="P737" s="17"/>
      <c r="Q737" s="17"/>
      <c r="R737" s="17"/>
      <c r="S737" s="17"/>
      <c r="T737" s="17"/>
      <c r="U737" s="17"/>
      <c r="V737" s="17"/>
      <c r="W737" s="17"/>
      <c r="X737" s="17"/>
    </row>
    <row r="738" spans="1:24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8"/>
      <c r="P738" s="17"/>
      <c r="Q738" s="17"/>
      <c r="R738" s="17"/>
      <c r="S738" s="17"/>
      <c r="T738" s="17"/>
      <c r="U738" s="17"/>
      <c r="V738" s="17"/>
      <c r="W738" s="17"/>
      <c r="X738" s="17"/>
    </row>
    <row r="739" spans="1:24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  <c r="P739" s="17"/>
      <c r="Q739" s="17"/>
      <c r="R739" s="17"/>
      <c r="S739" s="17"/>
      <c r="T739" s="17"/>
      <c r="U739" s="17"/>
      <c r="V739" s="17"/>
      <c r="W739" s="17"/>
      <c r="X739" s="17"/>
    </row>
    <row r="740" spans="1:24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8"/>
      <c r="P740" s="17"/>
      <c r="Q740" s="17"/>
      <c r="R740" s="17"/>
      <c r="S740" s="17"/>
      <c r="T740" s="17"/>
      <c r="U740" s="17"/>
      <c r="V740" s="17"/>
      <c r="W740" s="17"/>
      <c r="X740" s="17"/>
    </row>
    <row r="741" spans="1:24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  <c r="P741" s="17"/>
      <c r="Q741" s="17"/>
      <c r="R741" s="17"/>
      <c r="S741" s="17"/>
      <c r="T741" s="17"/>
      <c r="U741" s="17"/>
      <c r="V741" s="17"/>
      <c r="W741" s="17"/>
      <c r="X741" s="17"/>
    </row>
    <row r="742" spans="1:24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8"/>
      <c r="P742" s="17"/>
      <c r="Q742" s="17"/>
      <c r="R742" s="17"/>
      <c r="S742" s="17"/>
      <c r="T742" s="17"/>
      <c r="U742" s="17"/>
      <c r="V742" s="17"/>
      <c r="W742" s="17"/>
      <c r="X742" s="17"/>
    </row>
  </sheetData>
  <sortState ref="E150:E155">
    <sortCondition ref="E150"/>
  </sortState>
  <mergeCells count="257">
    <mergeCell ref="L2:L4"/>
    <mergeCell ref="U3:U4"/>
    <mergeCell ref="B278:E278"/>
    <mergeCell ref="P2:X2"/>
    <mergeCell ref="P3:P4"/>
    <mergeCell ref="R3:R4"/>
    <mergeCell ref="S3:S4"/>
    <mergeCell ref="V3:V4"/>
    <mergeCell ref="X3:X4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D268:E268"/>
    <mergeCell ref="D269:E269"/>
    <mergeCell ref="C270:E270"/>
    <mergeCell ref="C271:E271"/>
    <mergeCell ref="D252:E252"/>
    <mergeCell ref="C253:E253"/>
    <mergeCell ref="C254:E254"/>
    <mergeCell ref="C255:E255"/>
    <mergeCell ref="C264:E264"/>
    <mergeCell ref="C265:E265"/>
    <mergeCell ref="C246:E246"/>
    <mergeCell ref="D247:E247"/>
    <mergeCell ref="D248:E248"/>
    <mergeCell ref="D249:E249"/>
    <mergeCell ref="D250:E250"/>
    <mergeCell ref="D251:E251"/>
    <mergeCell ref="C240:E240"/>
    <mergeCell ref="C241:E241"/>
    <mergeCell ref="C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C228:E228"/>
    <mergeCell ref="C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C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C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C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C190:E190"/>
    <mergeCell ref="D191:E191"/>
    <mergeCell ref="D180:E180"/>
    <mergeCell ref="D181:E181"/>
    <mergeCell ref="D182:E182"/>
    <mergeCell ref="D183:E183"/>
    <mergeCell ref="D184:E184"/>
    <mergeCell ref="D185:E185"/>
    <mergeCell ref="C174:E174"/>
    <mergeCell ref="C175:E175"/>
    <mergeCell ref="C176:E176"/>
    <mergeCell ref="C177:E177"/>
    <mergeCell ref="C178:E178"/>
    <mergeCell ref="C179:E179"/>
    <mergeCell ref="C168:E168"/>
    <mergeCell ref="C169:E169"/>
    <mergeCell ref="C170:E170"/>
    <mergeCell ref="C171:E171"/>
    <mergeCell ref="C172:E172"/>
    <mergeCell ref="C173:E173"/>
    <mergeCell ref="C162:E162"/>
    <mergeCell ref="C163:E163"/>
    <mergeCell ref="C164:E164"/>
    <mergeCell ref="D165:E165"/>
    <mergeCell ref="D166:E166"/>
    <mergeCell ref="C167:E167"/>
    <mergeCell ref="D156:E156"/>
    <mergeCell ref="D157:E157"/>
    <mergeCell ref="D158:E158"/>
    <mergeCell ref="D159:E159"/>
    <mergeCell ref="D160:E160"/>
    <mergeCell ref="C161:E161"/>
    <mergeCell ref="C141:E141"/>
    <mergeCell ref="D142:E142"/>
    <mergeCell ref="D143:E143"/>
    <mergeCell ref="D146:E146"/>
    <mergeCell ref="D154:E154"/>
    <mergeCell ref="D155:E155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84:E84"/>
    <mergeCell ref="C85:E85"/>
    <mergeCell ref="C89:E89"/>
    <mergeCell ref="C90:E90"/>
    <mergeCell ref="D91:E91"/>
    <mergeCell ref="D92:E92"/>
    <mergeCell ref="D83:E83"/>
    <mergeCell ref="C66:E66"/>
    <mergeCell ref="D67:E67"/>
    <mergeCell ref="D68:E68"/>
    <mergeCell ref="D69:E69"/>
    <mergeCell ref="C70:E70"/>
    <mergeCell ref="D71:E71"/>
    <mergeCell ref="D72:E72"/>
    <mergeCell ref="D73:E73"/>
    <mergeCell ref="D80:E80"/>
    <mergeCell ref="C81:E81"/>
    <mergeCell ref="C82:E82"/>
    <mergeCell ref="C60:E60"/>
    <mergeCell ref="C61:E61"/>
    <mergeCell ref="C62:E62"/>
    <mergeCell ref="C63:E63"/>
    <mergeCell ref="C64:E64"/>
    <mergeCell ref="C65:E65"/>
    <mergeCell ref="C31:E31"/>
    <mergeCell ref="C32:E32"/>
    <mergeCell ref="C50:E50"/>
    <mergeCell ref="C51:E51"/>
    <mergeCell ref="C54:E54"/>
    <mergeCell ref="C55:E55"/>
    <mergeCell ref="C56:E56"/>
    <mergeCell ref="C57:E57"/>
    <mergeCell ref="C26:E26"/>
    <mergeCell ref="W3:W4"/>
    <mergeCell ref="C58:E58"/>
    <mergeCell ref="C59:E59"/>
    <mergeCell ref="F2:F4"/>
    <mergeCell ref="K2:K4"/>
    <mergeCell ref="C34:E34"/>
    <mergeCell ref="C35:E35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48:E48"/>
    <mergeCell ref="C52:E52"/>
    <mergeCell ref="C30:E30"/>
    <mergeCell ref="T3:T4"/>
    <mergeCell ref="J2:J4"/>
    <mergeCell ref="I2:I4"/>
    <mergeCell ref="G2:G4"/>
    <mergeCell ref="H2:H4"/>
    <mergeCell ref="C33:E33"/>
    <mergeCell ref="C49:E49"/>
    <mergeCell ref="Q3:Q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N3:N4"/>
    <mergeCell ref="O3:O4"/>
    <mergeCell ref="C24:E24"/>
    <mergeCell ref="C25:E25"/>
  </mergeCells>
  <pageMargins left="0.25" right="0.25" top="0.75" bottom="0.75" header="0.3" footer="0.3"/>
  <pageSetup paperSize="9" scale="63" orientation="landscape" horizontalDpi="4294967293" r:id="rId1"/>
  <headerFooter>
    <oddHeader>&amp;C&amp;"Times New Roman,Félkövér"&amp;12TámogatásokKiadások - 2018.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R722"/>
  <sheetViews>
    <sheetView topLeftCell="A2" zoomScaleNormal="100" workbookViewId="0">
      <selection activeCell="P62" sqref="P62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hidden="1" customWidth="1"/>
    <col min="11" max="12" width="11.42578125" style="12" hidden="1" customWidth="1"/>
    <col min="13" max="13" width="11" style="12" customWidth="1"/>
    <col min="14" max="14" width="11.140625" style="12" customWidth="1"/>
    <col min="15" max="15" width="11.7109375" style="49" customWidth="1"/>
    <col min="16" max="17" width="10.7109375" style="12" bestFit="1" customWidth="1"/>
    <col min="18" max="16384" width="9.140625" style="17"/>
  </cols>
  <sheetData>
    <row r="1" spans="1:17" ht="15.75" thickBot="1" x14ac:dyDescent="0.3"/>
    <row r="2" spans="1:17" ht="15" customHeight="1" x14ac:dyDescent="0.25">
      <c r="B2" s="750" t="s">
        <v>0</v>
      </c>
      <c r="C2" s="695"/>
      <c r="D2" s="695"/>
      <c r="E2" s="695"/>
      <c r="F2" s="750" t="s">
        <v>1074</v>
      </c>
      <c r="G2" s="742" t="s">
        <v>1085</v>
      </c>
      <c r="H2" s="750" t="s">
        <v>1092</v>
      </c>
      <c r="I2" s="750" t="s">
        <v>1099</v>
      </c>
      <c r="J2" s="763" t="s">
        <v>1106</v>
      </c>
      <c r="K2" s="763" t="s">
        <v>1117</v>
      </c>
      <c r="L2" s="763" t="s">
        <v>1118</v>
      </c>
      <c r="M2" s="756" t="s">
        <v>1076</v>
      </c>
      <c r="N2" s="756"/>
      <c r="O2" s="757"/>
      <c r="P2" s="694" t="s">
        <v>1112</v>
      </c>
      <c r="Q2" s="779"/>
    </row>
    <row r="3" spans="1:17" ht="27.75" customHeight="1" x14ac:dyDescent="0.25">
      <c r="B3" s="751"/>
      <c r="C3" s="752"/>
      <c r="D3" s="752"/>
      <c r="E3" s="752"/>
      <c r="F3" s="751"/>
      <c r="G3" s="743"/>
      <c r="H3" s="751"/>
      <c r="I3" s="751"/>
      <c r="J3" s="764"/>
      <c r="K3" s="764"/>
      <c r="L3" s="764"/>
      <c r="M3" s="790" t="s">
        <v>846</v>
      </c>
      <c r="N3" s="771" t="s">
        <v>847</v>
      </c>
      <c r="O3" s="773" t="s">
        <v>571</v>
      </c>
      <c r="P3" s="697"/>
      <c r="Q3" s="851"/>
    </row>
    <row r="4" spans="1:17" ht="39" thickBot="1" x14ac:dyDescent="0.3">
      <c r="B4" s="753"/>
      <c r="C4" s="754"/>
      <c r="D4" s="754"/>
      <c r="E4" s="754"/>
      <c r="F4" s="753"/>
      <c r="G4" s="744"/>
      <c r="H4" s="753"/>
      <c r="I4" s="753"/>
      <c r="J4" s="765"/>
      <c r="K4" s="765"/>
      <c r="L4" s="765"/>
      <c r="M4" s="791"/>
      <c r="N4" s="772"/>
      <c r="O4" s="774"/>
      <c r="P4" s="218" t="s">
        <v>956</v>
      </c>
      <c r="Q4" s="219" t="s">
        <v>957</v>
      </c>
    </row>
    <row r="5" spans="1:17" ht="15.75" thickBot="1" x14ac:dyDescent="0.3">
      <c r="B5" s="82" t="s">
        <v>118</v>
      </c>
      <c r="C5" s="775" t="s">
        <v>119</v>
      </c>
      <c r="D5" s="776"/>
      <c r="E5" s="776"/>
      <c r="F5" s="316" t="e">
        <f>F6+F20</f>
        <v>#REF!</v>
      </c>
      <c r="G5" s="506" t="e">
        <f t="shared" ref="G5:K5" si="0">G6+G20</f>
        <v>#REF!</v>
      </c>
      <c r="H5" s="316" t="e">
        <f t="shared" si="0"/>
        <v>#REF!</v>
      </c>
      <c r="I5" s="316" t="e">
        <f t="shared" si="0"/>
        <v>#REF!</v>
      </c>
      <c r="J5" s="421" t="e">
        <f t="shared" si="0"/>
        <v>#REF!</v>
      </c>
      <c r="K5" s="421" t="e">
        <f t="shared" si="0"/>
        <v>#REF!</v>
      </c>
      <c r="L5" s="421" t="e">
        <f t="shared" ref="L5" si="1">L6+L20</f>
        <v>#REF!</v>
      </c>
      <c r="M5" s="458">
        <f>P5+Q5</f>
        <v>2457000</v>
      </c>
      <c r="N5" s="139">
        <v>0</v>
      </c>
      <c r="O5" s="156">
        <f t="shared" ref="O5:O68" si="2">SUM(M5:N5)</f>
        <v>2457000</v>
      </c>
      <c r="P5" s="84">
        <f>P6</f>
        <v>614250</v>
      </c>
      <c r="Q5" s="84">
        <f>Q6</f>
        <v>1842750</v>
      </c>
    </row>
    <row r="6" spans="1:17" x14ac:dyDescent="0.25">
      <c r="B6" s="122" t="s">
        <v>609</v>
      </c>
      <c r="C6" s="733" t="s">
        <v>120</v>
      </c>
      <c r="D6" s="734"/>
      <c r="E6" s="734"/>
      <c r="F6" s="317" t="e">
        <f>F7+F8+F9+F10+F11+F12+F13+F14+F15+F16+F17+F18+F19</f>
        <v>#REF!</v>
      </c>
      <c r="G6" s="507" t="e">
        <f t="shared" ref="G6:K6" si="3">G7+G8+G9+G10+G11+G12+G13+G14+G15+G16+G17+G18+G19</f>
        <v>#REF!</v>
      </c>
      <c r="H6" s="317" t="e">
        <f t="shared" si="3"/>
        <v>#REF!</v>
      </c>
      <c r="I6" s="317" t="e">
        <f t="shared" si="3"/>
        <v>#REF!</v>
      </c>
      <c r="J6" s="422" t="e">
        <f t="shared" si="3"/>
        <v>#REF!</v>
      </c>
      <c r="K6" s="422" t="e">
        <f t="shared" si="3"/>
        <v>#REF!</v>
      </c>
      <c r="L6" s="422" t="e">
        <f t="shared" ref="L6" si="4">L7+L8+L9+L10+L11+L12+L13+L14+L15+L16+L17+L18+L19</f>
        <v>#REF!</v>
      </c>
      <c r="M6" s="459">
        <f t="shared" ref="M6:M69" si="5">P6+Q6</f>
        <v>2457000</v>
      </c>
      <c r="N6" s="140">
        <v>0</v>
      </c>
      <c r="O6" s="157">
        <f t="shared" si="2"/>
        <v>2457000</v>
      </c>
      <c r="P6" s="116">
        <f>P7</f>
        <v>614250</v>
      </c>
      <c r="Q6" s="116">
        <f>Q7</f>
        <v>1842750</v>
      </c>
    </row>
    <row r="7" spans="1:17" s="189" customFormat="1" ht="15.75" thickBot="1" x14ac:dyDescent="0.3">
      <c r="A7" s="125" t="s">
        <v>121</v>
      </c>
      <c r="B7" s="169" t="s">
        <v>610</v>
      </c>
      <c r="C7" s="182"/>
      <c r="D7" s="216" t="s">
        <v>122</v>
      </c>
      <c r="E7" s="234"/>
      <c r="F7" s="318" t="e">
        <f>#REF!+#REF!</f>
        <v>#REF!</v>
      </c>
      <c r="G7" s="508" t="e">
        <f>#REF!+#REF!</f>
        <v>#REF!</v>
      </c>
      <c r="H7" s="318" t="e">
        <f>#REF!+#REF!</f>
        <v>#REF!</v>
      </c>
      <c r="I7" s="318" t="e">
        <f>#REF!+#REF!</f>
        <v>#REF!</v>
      </c>
      <c r="J7" s="423" t="e">
        <f>#REF!+#REF!</f>
        <v>#REF!</v>
      </c>
      <c r="K7" s="423" t="e">
        <f>#REF!+#REF!</f>
        <v>#REF!</v>
      </c>
      <c r="L7" s="423" t="e">
        <f>#REF!+#REF!</f>
        <v>#REF!</v>
      </c>
      <c r="M7" s="460">
        <f t="shared" si="5"/>
        <v>2457000</v>
      </c>
      <c r="N7" s="170">
        <v>0</v>
      </c>
      <c r="O7" s="171">
        <f t="shared" si="2"/>
        <v>2457000</v>
      </c>
      <c r="P7" s="179">
        <v>614250</v>
      </c>
      <c r="Q7" s="173">
        <v>1842750</v>
      </c>
    </row>
    <row r="8" spans="1:17" s="189" customFormat="1" ht="15.75" hidden="1" thickBot="1" x14ac:dyDescent="0.3">
      <c r="A8" s="125" t="s">
        <v>123</v>
      </c>
      <c r="B8" s="169" t="s">
        <v>611</v>
      </c>
      <c r="C8" s="182"/>
      <c r="D8" s="216" t="s">
        <v>124</v>
      </c>
      <c r="E8" s="234"/>
      <c r="F8" s="318" t="e">
        <f>#REF!+#REF!</f>
        <v>#REF!</v>
      </c>
      <c r="G8" s="508" t="e">
        <f>#REF!+#REF!</f>
        <v>#REF!</v>
      </c>
      <c r="H8" s="318" t="e">
        <f>#REF!+#REF!</f>
        <v>#REF!</v>
      </c>
      <c r="I8" s="318" t="e">
        <f>#REF!+#REF!</f>
        <v>#REF!</v>
      </c>
      <c r="J8" s="423" t="e">
        <f>#REF!+#REF!</f>
        <v>#REF!</v>
      </c>
      <c r="K8" s="423" t="e">
        <f>#REF!+#REF!</f>
        <v>#REF!</v>
      </c>
      <c r="L8" s="423" t="e">
        <f>#REF!+#REF!</f>
        <v>#REF!</v>
      </c>
      <c r="M8" s="460">
        <f t="shared" si="5"/>
        <v>0</v>
      </c>
      <c r="N8" s="170" t="e">
        <f>#REF!+#REF!</f>
        <v>#REF!</v>
      </c>
      <c r="O8" s="171" t="e">
        <f t="shared" si="2"/>
        <v>#REF!</v>
      </c>
      <c r="P8" s="179">
        <v>0</v>
      </c>
      <c r="Q8" s="173">
        <v>0</v>
      </c>
    </row>
    <row r="9" spans="1:17" s="189" customFormat="1" ht="15.75" hidden="1" thickBot="1" x14ac:dyDescent="0.3">
      <c r="A9" s="125" t="s">
        <v>125</v>
      </c>
      <c r="B9" s="169" t="s">
        <v>612</v>
      </c>
      <c r="C9" s="182"/>
      <c r="D9" s="216" t="s">
        <v>126</v>
      </c>
      <c r="E9" s="234"/>
      <c r="F9" s="318"/>
      <c r="G9" s="508"/>
      <c r="H9" s="318"/>
      <c r="I9" s="318"/>
      <c r="J9" s="423"/>
      <c r="K9" s="423"/>
      <c r="L9" s="423"/>
      <c r="M9" s="460" t="e">
        <f t="shared" si="5"/>
        <v>#REF!</v>
      </c>
      <c r="N9" s="170"/>
      <c r="O9" s="171" t="e">
        <f t="shared" si="2"/>
        <v>#REF!</v>
      </c>
      <c r="P9" s="179" t="e">
        <f>#REF!</f>
        <v>#REF!</v>
      </c>
      <c r="Q9" s="173" t="e">
        <f>#REF!</f>
        <v>#REF!</v>
      </c>
    </row>
    <row r="10" spans="1:17" s="189" customFormat="1" ht="15.75" hidden="1" thickBot="1" x14ac:dyDescent="0.3">
      <c r="A10" s="125" t="s">
        <v>127</v>
      </c>
      <c r="B10" s="169" t="s">
        <v>613</v>
      </c>
      <c r="C10" s="182"/>
      <c r="D10" s="216" t="s">
        <v>351</v>
      </c>
      <c r="E10" s="234"/>
      <c r="F10" s="318"/>
      <c r="G10" s="508"/>
      <c r="H10" s="318"/>
      <c r="I10" s="318"/>
      <c r="J10" s="423"/>
      <c r="K10" s="423"/>
      <c r="L10" s="423"/>
      <c r="M10" s="460" t="e">
        <f t="shared" si="5"/>
        <v>#REF!</v>
      </c>
      <c r="N10" s="170"/>
      <c r="O10" s="171" t="e">
        <f t="shared" si="2"/>
        <v>#REF!</v>
      </c>
      <c r="P10" s="179" t="e">
        <f>#REF!</f>
        <v>#REF!</v>
      </c>
      <c r="Q10" s="173" t="e">
        <f>#REF!</f>
        <v>#REF!</v>
      </c>
    </row>
    <row r="11" spans="1:17" s="189" customFormat="1" ht="15.75" hidden="1" thickBot="1" x14ac:dyDescent="0.3">
      <c r="A11" s="125" t="s">
        <v>128</v>
      </c>
      <c r="B11" s="169" t="s">
        <v>614</v>
      </c>
      <c r="C11" s="182"/>
      <c r="D11" s="216" t="s">
        <v>129</v>
      </c>
      <c r="E11" s="234"/>
      <c r="F11" s="318"/>
      <c r="G11" s="508"/>
      <c r="H11" s="318"/>
      <c r="I11" s="318"/>
      <c r="J11" s="423"/>
      <c r="K11" s="423"/>
      <c r="L11" s="423"/>
      <c r="M11" s="460" t="e">
        <f t="shared" si="5"/>
        <v>#REF!</v>
      </c>
      <c r="N11" s="170"/>
      <c r="O11" s="171" t="e">
        <f t="shared" si="2"/>
        <v>#REF!</v>
      </c>
      <c r="P11" s="179" t="e">
        <f>#REF!</f>
        <v>#REF!</v>
      </c>
      <c r="Q11" s="173" t="e">
        <f>#REF!</f>
        <v>#REF!</v>
      </c>
    </row>
    <row r="12" spans="1:17" s="189" customFormat="1" ht="15.75" hidden="1" thickBot="1" x14ac:dyDescent="0.3">
      <c r="A12" s="125" t="s">
        <v>130</v>
      </c>
      <c r="B12" s="169" t="s">
        <v>615</v>
      </c>
      <c r="C12" s="182"/>
      <c r="D12" s="216" t="s">
        <v>131</v>
      </c>
      <c r="E12" s="234"/>
      <c r="F12" s="318"/>
      <c r="G12" s="508"/>
      <c r="H12" s="318"/>
      <c r="I12" s="318"/>
      <c r="J12" s="423"/>
      <c r="K12" s="423"/>
      <c r="L12" s="423"/>
      <c r="M12" s="460" t="e">
        <f t="shared" si="5"/>
        <v>#REF!</v>
      </c>
      <c r="N12" s="170"/>
      <c r="O12" s="171" t="e">
        <f t="shared" si="2"/>
        <v>#REF!</v>
      </c>
      <c r="P12" s="179" t="e">
        <f>#REF!</f>
        <v>#REF!</v>
      </c>
      <c r="Q12" s="173" t="e">
        <f>#REF!</f>
        <v>#REF!</v>
      </c>
    </row>
    <row r="13" spans="1:17" s="189" customFormat="1" ht="15.75" hidden="1" thickBot="1" x14ac:dyDescent="0.3">
      <c r="A13" s="125" t="s">
        <v>132</v>
      </c>
      <c r="B13" s="169" t="s">
        <v>616</v>
      </c>
      <c r="C13" s="182"/>
      <c r="D13" s="216" t="s">
        <v>133</v>
      </c>
      <c r="E13" s="234"/>
      <c r="F13" s="318"/>
      <c r="G13" s="508"/>
      <c r="H13" s="318"/>
      <c r="I13" s="318"/>
      <c r="J13" s="423"/>
      <c r="K13" s="423"/>
      <c r="L13" s="423"/>
      <c r="M13" s="460" t="e">
        <f t="shared" si="5"/>
        <v>#REF!</v>
      </c>
      <c r="N13" s="170"/>
      <c r="O13" s="171" t="e">
        <f t="shared" si="2"/>
        <v>#REF!</v>
      </c>
      <c r="P13" s="179" t="e">
        <f>#REF!</f>
        <v>#REF!</v>
      </c>
      <c r="Q13" s="173" t="e">
        <f>#REF!</f>
        <v>#REF!</v>
      </c>
    </row>
    <row r="14" spans="1:17" s="189" customFormat="1" ht="15.75" hidden="1" thickBot="1" x14ac:dyDescent="0.3">
      <c r="A14" s="125" t="s">
        <v>134</v>
      </c>
      <c r="B14" s="169" t="s">
        <v>617</v>
      </c>
      <c r="C14" s="182"/>
      <c r="D14" s="216" t="s">
        <v>135</v>
      </c>
      <c r="E14" s="234"/>
      <c r="F14" s="318"/>
      <c r="G14" s="508"/>
      <c r="H14" s="318"/>
      <c r="I14" s="318"/>
      <c r="J14" s="423"/>
      <c r="K14" s="423"/>
      <c r="L14" s="423"/>
      <c r="M14" s="460" t="e">
        <f t="shared" si="5"/>
        <v>#REF!</v>
      </c>
      <c r="N14" s="170"/>
      <c r="O14" s="171" t="e">
        <f t="shared" si="2"/>
        <v>#REF!</v>
      </c>
      <c r="P14" s="179" t="e">
        <f>#REF!</f>
        <v>#REF!</v>
      </c>
      <c r="Q14" s="173" t="e">
        <f>#REF!</f>
        <v>#REF!</v>
      </c>
    </row>
    <row r="15" spans="1:17" s="189" customFormat="1" ht="15.75" hidden="1" thickBot="1" x14ac:dyDescent="0.3">
      <c r="A15" s="125" t="s">
        <v>136</v>
      </c>
      <c r="B15" s="169" t="s">
        <v>618</v>
      </c>
      <c r="C15" s="182"/>
      <c r="D15" s="216" t="s">
        <v>137</v>
      </c>
      <c r="E15" s="234"/>
      <c r="F15" s="318"/>
      <c r="G15" s="508"/>
      <c r="H15" s="318"/>
      <c r="I15" s="318"/>
      <c r="J15" s="423"/>
      <c r="K15" s="423"/>
      <c r="L15" s="423"/>
      <c r="M15" s="460" t="e">
        <f t="shared" si="5"/>
        <v>#REF!</v>
      </c>
      <c r="N15" s="170"/>
      <c r="O15" s="171" t="e">
        <f t="shared" si="2"/>
        <v>#REF!</v>
      </c>
      <c r="P15" s="179" t="e">
        <f>#REF!</f>
        <v>#REF!</v>
      </c>
      <c r="Q15" s="173" t="e">
        <f>#REF!</f>
        <v>#REF!</v>
      </c>
    </row>
    <row r="16" spans="1:17" s="189" customFormat="1" ht="15.75" hidden="1" thickBot="1" x14ac:dyDescent="0.3">
      <c r="A16" s="125" t="s">
        <v>138</v>
      </c>
      <c r="B16" s="169" t="s">
        <v>619</v>
      </c>
      <c r="C16" s="182"/>
      <c r="D16" s="216" t="s">
        <v>139</v>
      </c>
      <c r="E16" s="234"/>
      <c r="F16" s="318"/>
      <c r="G16" s="508"/>
      <c r="H16" s="318"/>
      <c r="I16" s="318"/>
      <c r="J16" s="423"/>
      <c r="K16" s="423"/>
      <c r="L16" s="423"/>
      <c r="M16" s="460" t="e">
        <f t="shared" si="5"/>
        <v>#REF!</v>
      </c>
      <c r="N16" s="170"/>
      <c r="O16" s="171" t="e">
        <f t="shared" si="2"/>
        <v>#REF!</v>
      </c>
      <c r="P16" s="179" t="e">
        <f>#REF!</f>
        <v>#REF!</v>
      </c>
      <c r="Q16" s="173" t="e">
        <f>#REF!</f>
        <v>#REF!</v>
      </c>
    </row>
    <row r="17" spans="1:17" s="189" customFormat="1" ht="15.75" hidden="1" thickBot="1" x14ac:dyDescent="0.3">
      <c r="A17" s="125" t="s">
        <v>140</v>
      </c>
      <c r="B17" s="169" t="s">
        <v>620</v>
      </c>
      <c r="C17" s="182"/>
      <c r="D17" s="216" t="s">
        <v>141</v>
      </c>
      <c r="E17" s="234"/>
      <c r="F17" s="318"/>
      <c r="G17" s="508"/>
      <c r="H17" s="318"/>
      <c r="I17" s="318"/>
      <c r="J17" s="423"/>
      <c r="K17" s="423"/>
      <c r="L17" s="423"/>
      <c r="M17" s="460" t="e">
        <f t="shared" si="5"/>
        <v>#REF!</v>
      </c>
      <c r="N17" s="170"/>
      <c r="O17" s="171" t="e">
        <f t="shared" si="2"/>
        <v>#REF!</v>
      </c>
      <c r="P17" s="179" t="e">
        <f>#REF!</f>
        <v>#REF!</v>
      </c>
      <c r="Q17" s="173" t="e">
        <f>#REF!</f>
        <v>#REF!</v>
      </c>
    </row>
    <row r="18" spans="1:17" s="189" customFormat="1" ht="15.75" hidden="1" thickBot="1" x14ac:dyDescent="0.3">
      <c r="A18" s="125" t="s">
        <v>142</v>
      </c>
      <c r="B18" s="169" t="s">
        <v>621</v>
      </c>
      <c r="C18" s="182"/>
      <c r="D18" s="216" t="s">
        <v>143</v>
      </c>
      <c r="E18" s="234"/>
      <c r="F18" s="318"/>
      <c r="G18" s="508"/>
      <c r="H18" s="318"/>
      <c r="I18" s="318"/>
      <c r="J18" s="423"/>
      <c r="K18" s="423"/>
      <c r="L18" s="423"/>
      <c r="M18" s="460" t="e">
        <f t="shared" si="5"/>
        <v>#REF!</v>
      </c>
      <c r="N18" s="170"/>
      <c r="O18" s="171" t="e">
        <f t="shared" si="2"/>
        <v>#REF!</v>
      </c>
      <c r="P18" s="179" t="e">
        <f>#REF!</f>
        <v>#REF!</v>
      </c>
      <c r="Q18" s="173" t="e">
        <f>#REF!</f>
        <v>#REF!</v>
      </c>
    </row>
    <row r="19" spans="1:17" s="189" customFormat="1" ht="15.75" hidden="1" thickBot="1" x14ac:dyDescent="0.3">
      <c r="A19" s="125" t="s">
        <v>144</v>
      </c>
      <c r="B19" s="169" t="s">
        <v>622</v>
      </c>
      <c r="C19" s="182"/>
      <c r="D19" s="216" t="s">
        <v>145</v>
      </c>
      <c r="E19" s="234"/>
      <c r="F19" s="318"/>
      <c r="G19" s="508"/>
      <c r="H19" s="318"/>
      <c r="I19" s="318"/>
      <c r="J19" s="423"/>
      <c r="K19" s="423"/>
      <c r="L19" s="423"/>
      <c r="M19" s="460" t="e">
        <f t="shared" si="5"/>
        <v>#REF!</v>
      </c>
      <c r="N19" s="170"/>
      <c r="O19" s="171" t="e">
        <f t="shared" si="2"/>
        <v>#REF!</v>
      </c>
      <c r="P19" s="179" t="e">
        <f>#REF!</f>
        <v>#REF!</v>
      </c>
      <c r="Q19" s="173" t="e">
        <f>#REF!</f>
        <v>#REF!</v>
      </c>
    </row>
    <row r="20" spans="1:17" ht="15.75" hidden="1" thickBot="1" x14ac:dyDescent="0.3">
      <c r="B20" s="90" t="s">
        <v>623</v>
      </c>
      <c r="C20" s="716" t="s">
        <v>146</v>
      </c>
      <c r="D20" s="717"/>
      <c r="E20" s="717"/>
      <c r="F20" s="319">
        <f>F21+F22+F23</f>
        <v>0</v>
      </c>
      <c r="G20" s="509">
        <f t="shared" ref="G20:K20" si="6">G21+G22+G23</f>
        <v>0</v>
      </c>
      <c r="H20" s="319">
        <f t="shared" si="6"/>
        <v>0</v>
      </c>
      <c r="I20" s="319">
        <f t="shared" si="6"/>
        <v>0</v>
      </c>
      <c r="J20" s="424">
        <f t="shared" si="6"/>
        <v>0</v>
      </c>
      <c r="K20" s="424">
        <f t="shared" si="6"/>
        <v>0</v>
      </c>
      <c r="L20" s="424">
        <f t="shared" ref="L20" si="7">L21+L22+L23</f>
        <v>0</v>
      </c>
      <c r="M20" s="461" t="e">
        <f t="shared" si="5"/>
        <v>#REF!</v>
      </c>
      <c r="N20" s="142">
        <f t="shared" ref="N20" si="8">N21+N22+N23</f>
        <v>0</v>
      </c>
      <c r="O20" s="158" t="e">
        <f t="shared" si="2"/>
        <v>#REF!</v>
      </c>
      <c r="P20" s="92" t="e">
        <f>#REF!</f>
        <v>#REF!</v>
      </c>
      <c r="Q20" s="93" t="e">
        <f>#REF!</f>
        <v>#REF!</v>
      </c>
    </row>
    <row r="21" spans="1:17" s="41" customFormat="1" ht="15.75" hidden="1" thickBot="1" x14ac:dyDescent="0.3">
      <c r="A21" s="125" t="s">
        <v>147</v>
      </c>
      <c r="B21" s="52" t="s">
        <v>624</v>
      </c>
      <c r="C21" s="718" t="s">
        <v>148</v>
      </c>
      <c r="D21" s="719"/>
      <c r="E21" s="719"/>
      <c r="F21" s="320"/>
      <c r="G21" s="510"/>
      <c r="H21" s="320"/>
      <c r="I21" s="320"/>
      <c r="J21" s="425"/>
      <c r="K21" s="425"/>
      <c r="L21" s="425"/>
      <c r="M21" s="462" t="e">
        <f t="shared" si="5"/>
        <v>#REF!</v>
      </c>
      <c r="N21" s="148"/>
      <c r="O21" s="160" t="e">
        <f t="shared" si="2"/>
        <v>#REF!</v>
      </c>
      <c r="P21" s="75" t="e">
        <f>#REF!</f>
        <v>#REF!</v>
      </c>
      <c r="Q21" s="13" t="e">
        <f>#REF!</f>
        <v>#REF!</v>
      </c>
    </row>
    <row r="22" spans="1:17" s="41" customFormat="1" ht="25.5" hidden="1" customHeight="1" x14ac:dyDescent="0.25">
      <c r="A22" s="125" t="s">
        <v>149</v>
      </c>
      <c r="B22" s="52" t="s">
        <v>625</v>
      </c>
      <c r="C22" s="720" t="s">
        <v>861</v>
      </c>
      <c r="D22" s="721"/>
      <c r="E22" s="721"/>
      <c r="F22" s="320"/>
      <c r="G22" s="510"/>
      <c r="H22" s="320"/>
      <c r="I22" s="320"/>
      <c r="J22" s="425"/>
      <c r="K22" s="425"/>
      <c r="L22" s="425"/>
      <c r="M22" s="462" t="e">
        <f t="shared" si="5"/>
        <v>#REF!</v>
      </c>
      <c r="N22" s="148"/>
      <c r="O22" s="160" t="e">
        <f t="shared" si="2"/>
        <v>#REF!</v>
      </c>
      <c r="P22" s="75" t="e">
        <f>#REF!</f>
        <v>#REF!</v>
      </c>
      <c r="Q22" s="13" t="e">
        <f>#REF!</f>
        <v>#REF!</v>
      </c>
    </row>
    <row r="23" spans="1:17" s="41" customFormat="1" ht="15.75" hidden="1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321"/>
      <c r="G23" s="511"/>
      <c r="H23" s="321"/>
      <c r="I23" s="321"/>
      <c r="J23" s="426"/>
      <c r="K23" s="426"/>
      <c r="L23" s="426"/>
      <c r="M23" s="463" t="e">
        <f t="shared" si="5"/>
        <v>#REF!</v>
      </c>
      <c r="N23" s="177"/>
      <c r="O23" s="160" t="e">
        <f t="shared" si="2"/>
        <v>#REF!</v>
      </c>
      <c r="P23" s="75" t="e">
        <f>#REF!</f>
        <v>#REF!</v>
      </c>
      <c r="Q23" s="13" t="e">
        <f>#REF!</f>
        <v>#REF!</v>
      </c>
    </row>
    <row r="24" spans="1:17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322" t="e">
        <f>F25+F26+F27+F28+F29+F30+F31</f>
        <v>#REF!</v>
      </c>
      <c r="G24" s="512" t="e">
        <f t="shared" ref="G24:K24" si="9">G25+G26+G27+G28+G29+G30+G31</f>
        <v>#REF!</v>
      </c>
      <c r="H24" s="322" t="e">
        <f t="shared" si="9"/>
        <v>#REF!</v>
      </c>
      <c r="I24" s="322" t="e">
        <f t="shared" si="9"/>
        <v>#REF!</v>
      </c>
      <c r="J24" s="427" t="e">
        <f t="shared" si="9"/>
        <v>#REF!</v>
      </c>
      <c r="K24" s="427" t="e">
        <f t="shared" si="9"/>
        <v>#REF!</v>
      </c>
      <c r="L24" s="427" t="e">
        <f t="shared" ref="L24" si="10">L25+L26+L27+L28+L29+L30+L31</f>
        <v>#REF!</v>
      </c>
      <c r="M24" s="464">
        <f t="shared" si="5"/>
        <v>483611</v>
      </c>
      <c r="N24" s="144">
        <f t="shared" ref="N24" si="11">N25+N26+N27+N28+N29+N30+N31</f>
        <v>0</v>
      </c>
      <c r="O24" s="156">
        <f t="shared" si="2"/>
        <v>483611</v>
      </c>
      <c r="P24" s="84">
        <f>P25</f>
        <v>120901</v>
      </c>
      <c r="Q24" s="85">
        <f>Q25</f>
        <v>362710</v>
      </c>
    </row>
    <row r="25" spans="1:17" ht="15.75" thickBot="1" x14ac:dyDescent="0.3">
      <c r="B25" s="60"/>
      <c r="C25" s="788" t="s">
        <v>154</v>
      </c>
      <c r="D25" s="789"/>
      <c r="E25" s="789"/>
      <c r="F25" s="323" t="e">
        <f>#REF!+#REF!</f>
        <v>#REF!</v>
      </c>
      <c r="G25" s="513" t="e">
        <f>#REF!+#REF!</f>
        <v>#REF!</v>
      </c>
      <c r="H25" s="323" t="e">
        <f>#REF!+#REF!</f>
        <v>#REF!</v>
      </c>
      <c r="I25" s="323" t="e">
        <f>#REF!+#REF!</f>
        <v>#REF!</v>
      </c>
      <c r="J25" s="428" t="e">
        <f>#REF!+#REF!</f>
        <v>#REF!</v>
      </c>
      <c r="K25" s="428" t="e">
        <f>#REF!+#REF!</f>
        <v>#REF!</v>
      </c>
      <c r="L25" s="428" t="e">
        <f>#REF!+#REF!</f>
        <v>#REF!</v>
      </c>
      <c r="M25" s="465">
        <f t="shared" si="5"/>
        <v>483611</v>
      </c>
      <c r="N25" s="145">
        <v>0</v>
      </c>
      <c r="O25" s="159">
        <f t="shared" si="2"/>
        <v>483611</v>
      </c>
      <c r="P25" s="73">
        <v>120901</v>
      </c>
      <c r="Q25" s="1">
        <v>362710</v>
      </c>
    </row>
    <row r="26" spans="1:17" ht="15.75" hidden="1" thickBot="1" x14ac:dyDescent="0.3">
      <c r="B26" s="61"/>
      <c r="C26" s="784" t="s">
        <v>155</v>
      </c>
      <c r="D26" s="785"/>
      <c r="E26" s="785"/>
      <c r="F26" s="324"/>
      <c r="G26" s="514"/>
      <c r="H26" s="324"/>
      <c r="I26" s="324"/>
      <c r="J26" s="429"/>
      <c r="K26" s="429"/>
      <c r="L26" s="429"/>
      <c r="M26" s="466" t="e">
        <f t="shared" si="5"/>
        <v>#REF!</v>
      </c>
      <c r="N26" s="146"/>
      <c r="O26" s="159" t="e">
        <f t="shared" si="2"/>
        <v>#REF!</v>
      </c>
      <c r="P26" s="73" t="e">
        <f>#REF!</f>
        <v>#REF!</v>
      </c>
      <c r="Q26" s="1" t="e">
        <f>#REF!</f>
        <v>#REF!</v>
      </c>
    </row>
    <row r="27" spans="1:17" ht="15.75" hidden="1" thickBot="1" x14ac:dyDescent="0.3">
      <c r="B27" s="61"/>
      <c r="C27" s="784" t="s">
        <v>156</v>
      </c>
      <c r="D27" s="785"/>
      <c r="E27" s="785"/>
      <c r="F27" s="324"/>
      <c r="G27" s="514"/>
      <c r="H27" s="324"/>
      <c r="I27" s="324"/>
      <c r="J27" s="429"/>
      <c r="K27" s="429"/>
      <c r="L27" s="429"/>
      <c r="M27" s="466" t="e">
        <f t="shared" si="5"/>
        <v>#REF!</v>
      </c>
      <c r="N27" s="146"/>
      <c r="O27" s="159" t="e">
        <f t="shared" si="2"/>
        <v>#REF!</v>
      </c>
      <c r="P27" s="73" t="e">
        <f>#REF!</f>
        <v>#REF!</v>
      </c>
      <c r="Q27" s="1" t="e">
        <f>#REF!</f>
        <v>#REF!</v>
      </c>
    </row>
    <row r="28" spans="1:17" ht="15.75" hidden="1" thickBot="1" x14ac:dyDescent="0.3">
      <c r="B28" s="61"/>
      <c r="C28" s="784" t="s">
        <v>157</v>
      </c>
      <c r="D28" s="785"/>
      <c r="E28" s="785"/>
      <c r="F28" s="324"/>
      <c r="G28" s="514"/>
      <c r="H28" s="324"/>
      <c r="I28" s="324"/>
      <c r="J28" s="429"/>
      <c r="K28" s="429"/>
      <c r="L28" s="429"/>
      <c r="M28" s="466" t="e">
        <f t="shared" si="5"/>
        <v>#REF!</v>
      </c>
      <c r="N28" s="146"/>
      <c r="O28" s="159" t="e">
        <f t="shared" si="2"/>
        <v>#REF!</v>
      </c>
      <c r="P28" s="73" t="e">
        <f>#REF!</f>
        <v>#REF!</v>
      </c>
      <c r="Q28" s="1" t="e">
        <f>#REF!</f>
        <v>#REF!</v>
      </c>
    </row>
    <row r="29" spans="1:17" ht="15.75" hidden="1" thickBot="1" x14ac:dyDescent="0.3">
      <c r="B29" s="61"/>
      <c r="C29" s="784" t="s">
        <v>158</v>
      </c>
      <c r="D29" s="785"/>
      <c r="E29" s="785"/>
      <c r="F29" s="324"/>
      <c r="G29" s="514"/>
      <c r="H29" s="324"/>
      <c r="I29" s="324"/>
      <c r="J29" s="429"/>
      <c r="K29" s="429"/>
      <c r="L29" s="429"/>
      <c r="M29" s="466" t="e">
        <f t="shared" si="5"/>
        <v>#REF!</v>
      </c>
      <c r="N29" s="146"/>
      <c r="O29" s="159" t="e">
        <f t="shared" si="2"/>
        <v>#REF!</v>
      </c>
      <c r="P29" s="73" t="e">
        <f>#REF!</f>
        <v>#REF!</v>
      </c>
      <c r="Q29" s="1" t="e">
        <f>#REF!</f>
        <v>#REF!</v>
      </c>
    </row>
    <row r="30" spans="1:17" ht="15.75" hidden="1" thickBot="1" x14ac:dyDescent="0.3">
      <c r="B30" s="61"/>
      <c r="C30" s="784" t="s">
        <v>159</v>
      </c>
      <c r="D30" s="785"/>
      <c r="E30" s="785"/>
      <c r="F30" s="324"/>
      <c r="G30" s="514"/>
      <c r="H30" s="324"/>
      <c r="I30" s="324"/>
      <c r="J30" s="429"/>
      <c r="K30" s="429"/>
      <c r="L30" s="429"/>
      <c r="M30" s="466" t="e">
        <f t="shared" si="5"/>
        <v>#REF!</v>
      </c>
      <c r="N30" s="146"/>
      <c r="O30" s="159" t="e">
        <f t="shared" si="2"/>
        <v>#REF!</v>
      </c>
      <c r="P30" s="73" t="e">
        <f>#REF!</f>
        <v>#REF!</v>
      </c>
      <c r="Q30" s="1" t="e">
        <f>#REF!</f>
        <v>#REF!</v>
      </c>
    </row>
    <row r="31" spans="1:17" ht="15.75" hidden="1" thickBot="1" x14ac:dyDescent="0.3">
      <c r="B31" s="62"/>
      <c r="C31" s="786" t="s">
        <v>160</v>
      </c>
      <c r="D31" s="787"/>
      <c r="E31" s="787"/>
      <c r="F31" s="325"/>
      <c r="G31" s="515"/>
      <c r="H31" s="325"/>
      <c r="I31" s="325"/>
      <c r="J31" s="430"/>
      <c r="K31" s="430"/>
      <c r="L31" s="430"/>
      <c r="M31" s="467" t="e">
        <f t="shared" si="5"/>
        <v>#REF!</v>
      </c>
      <c r="N31" s="147"/>
      <c r="O31" s="159" t="e">
        <f t="shared" si="2"/>
        <v>#REF!</v>
      </c>
      <c r="P31" s="73" t="e">
        <f>#REF!</f>
        <v>#REF!</v>
      </c>
      <c r="Q31" s="1" t="e">
        <f>#REF!</f>
        <v>#REF!</v>
      </c>
    </row>
    <row r="32" spans="1:17" ht="15.75" thickBot="1" x14ac:dyDescent="0.3">
      <c r="B32" s="82" t="s">
        <v>161</v>
      </c>
      <c r="C32" s="725" t="s">
        <v>162</v>
      </c>
      <c r="D32" s="726"/>
      <c r="E32" s="726"/>
      <c r="F32" s="322" t="e">
        <f>F33+F37+F40+F53+F56</f>
        <v>#REF!</v>
      </c>
      <c r="G32" s="512" t="e">
        <f t="shared" ref="G32:K32" si="12">G33+G37+G40+G53+G56</f>
        <v>#REF!</v>
      </c>
      <c r="H32" s="322" t="e">
        <f t="shared" si="12"/>
        <v>#REF!</v>
      </c>
      <c r="I32" s="322" t="e">
        <f t="shared" si="12"/>
        <v>#REF!</v>
      </c>
      <c r="J32" s="427" t="e">
        <f t="shared" si="12"/>
        <v>#REF!</v>
      </c>
      <c r="K32" s="427" t="e">
        <f t="shared" si="12"/>
        <v>#REF!</v>
      </c>
      <c r="L32" s="427" t="e">
        <f t="shared" ref="L32" si="13">L33+L37+L40+L53+L56</f>
        <v>#REF!</v>
      </c>
      <c r="M32" s="464">
        <f>M33+M37+M40+M53+M56</f>
        <v>2514181</v>
      </c>
      <c r="N32" s="144">
        <f>N33+N37+N40+N53+N56</f>
        <v>2424044</v>
      </c>
      <c r="O32" s="156">
        <f t="shared" si="2"/>
        <v>4938225</v>
      </c>
      <c r="P32" s="84">
        <f>P33+P37+P40+P53+P56</f>
        <v>549752</v>
      </c>
      <c r="Q32" s="85">
        <f>Q33+Q37+Q40+Q53+Q56</f>
        <v>4388473</v>
      </c>
    </row>
    <row r="33" spans="1:17" x14ac:dyDescent="0.25">
      <c r="B33" s="122" t="s">
        <v>627</v>
      </c>
      <c r="C33" s="733" t="s">
        <v>163</v>
      </c>
      <c r="D33" s="734"/>
      <c r="E33" s="734"/>
      <c r="F33" s="317" t="e">
        <f>F34+F35+F36</f>
        <v>#REF!</v>
      </c>
      <c r="G33" s="507" t="e">
        <f t="shared" ref="G33:K33" si="14">G34+G35+G36</f>
        <v>#REF!</v>
      </c>
      <c r="H33" s="317" t="e">
        <f t="shared" si="14"/>
        <v>#REF!</v>
      </c>
      <c r="I33" s="317" t="e">
        <f t="shared" si="14"/>
        <v>#REF!</v>
      </c>
      <c r="J33" s="422" t="e">
        <f t="shared" si="14"/>
        <v>#REF!</v>
      </c>
      <c r="K33" s="422" t="e">
        <f t="shared" si="14"/>
        <v>#REF!</v>
      </c>
      <c r="L33" s="422" t="e">
        <f t="shared" ref="L33" si="15">L34+L35+L36</f>
        <v>#REF!</v>
      </c>
      <c r="M33" s="459">
        <f t="shared" si="5"/>
        <v>406893</v>
      </c>
      <c r="N33" s="140">
        <v>0</v>
      </c>
      <c r="O33" s="157">
        <f t="shared" si="2"/>
        <v>406893</v>
      </c>
      <c r="P33" s="92">
        <f>P34+P35</f>
        <v>309697</v>
      </c>
      <c r="Q33" s="93">
        <f>Q34+Q35</f>
        <v>97196</v>
      </c>
    </row>
    <row r="34" spans="1:17" s="41" customFormat="1" x14ac:dyDescent="0.25">
      <c r="A34" s="125" t="s">
        <v>164</v>
      </c>
      <c r="B34" s="52" t="s">
        <v>628</v>
      </c>
      <c r="C34" s="718" t="s">
        <v>165</v>
      </c>
      <c r="D34" s="719"/>
      <c r="E34" s="719"/>
      <c r="F34" s="320" t="e">
        <f>#REF!+#REF!</f>
        <v>#REF!</v>
      </c>
      <c r="G34" s="510" t="e">
        <f>#REF!+#REF!</f>
        <v>#REF!</v>
      </c>
      <c r="H34" s="320" t="e">
        <f>#REF!+#REF!</f>
        <v>#REF!</v>
      </c>
      <c r="I34" s="320" t="e">
        <f>#REF!+#REF!</f>
        <v>#REF!</v>
      </c>
      <c r="J34" s="425" t="e">
        <f>#REF!+#REF!</f>
        <v>#REF!</v>
      </c>
      <c r="K34" s="425" t="e">
        <f>#REF!+#REF!</f>
        <v>#REF!</v>
      </c>
      <c r="L34" s="425" t="e">
        <f>#REF!+#REF!</f>
        <v>#REF!</v>
      </c>
      <c r="M34" s="462">
        <f t="shared" si="5"/>
        <v>298093</v>
      </c>
      <c r="N34" s="148">
        <v>0</v>
      </c>
      <c r="O34" s="160">
        <f t="shared" si="2"/>
        <v>298093</v>
      </c>
      <c r="P34" s="75">
        <v>298093</v>
      </c>
      <c r="Q34" s="13">
        <v>0</v>
      </c>
    </row>
    <row r="35" spans="1:17" s="41" customFormat="1" x14ac:dyDescent="0.25">
      <c r="A35" s="125" t="s">
        <v>166</v>
      </c>
      <c r="B35" s="52" t="s">
        <v>629</v>
      </c>
      <c r="C35" s="718" t="s">
        <v>167</v>
      </c>
      <c r="D35" s="719"/>
      <c r="E35" s="719"/>
      <c r="F35" s="320" t="e">
        <f>#REF!+#REF!</f>
        <v>#REF!</v>
      </c>
      <c r="G35" s="510" t="e">
        <f>#REF!+#REF!</f>
        <v>#REF!</v>
      </c>
      <c r="H35" s="320" t="e">
        <f>#REF!+#REF!</f>
        <v>#REF!</v>
      </c>
      <c r="I35" s="320" t="e">
        <f>#REF!+#REF!</f>
        <v>#REF!</v>
      </c>
      <c r="J35" s="425" t="e">
        <f>#REF!+#REF!</f>
        <v>#REF!</v>
      </c>
      <c r="K35" s="425" t="e">
        <f>#REF!+#REF!</f>
        <v>#REF!</v>
      </c>
      <c r="L35" s="425" t="e">
        <f>#REF!+#REF!</f>
        <v>#REF!</v>
      </c>
      <c r="M35" s="462">
        <f t="shared" si="5"/>
        <v>108800</v>
      </c>
      <c r="N35" s="148">
        <v>0</v>
      </c>
      <c r="O35" s="160">
        <f t="shared" si="2"/>
        <v>108800</v>
      </c>
      <c r="P35" s="75">
        <v>11604</v>
      </c>
      <c r="Q35" s="13">
        <v>97196</v>
      </c>
    </row>
    <row r="36" spans="1:17" s="41" customFormat="1" hidden="1" x14ac:dyDescent="0.25">
      <c r="A36" s="125" t="s">
        <v>168</v>
      </c>
      <c r="B36" s="52" t="s">
        <v>630</v>
      </c>
      <c r="C36" s="718" t="s">
        <v>169</v>
      </c>
      <c r="D36" s="719"/>
      <c r="E36" s="719"/>
      <c r="F36" s="320" t="e">
        <f>#REF!+#REF!</f>
        <v>#REF!</v>
      </c>
      <c r="G36" s="510" t="e">
        <f>#REF!+#REF!</f>
        <v>#REF!</v>
      </c>
      <c r="H36" s="320" t="e">
        <f>#REF!+#REF!</f>
        <v>#REF!</v>
      </c>
      <c r="I36" s="320" t="e">
        <f>#REF!+#REF!</f>
        <v>#REF!</v>
      </c>
      <c r="J36" s="425" t="e">
        <f>#REF!+#REF!</f>
        <v>#REF!</v>
      </c>
      <c r="K36" s="425" t="e">
        <f>#REF!+#REF!</f>
        <v>#REF!</v>
      </c>
      <c r="L36" s="425" t="e">
        <f>#REF!+#REF!</f>
        <v>#REF!</v>
      </c>
      <c r="M36" s="462" t="e">
        <f t="shared" si="5"/>
        <v>#REF!</v>
      </c>
      <c r="N36" s="148" t="e">
        <f>#REF!+#REF!</f>
        <v>#REF!</v>
      </c>
      <c r="O36" s="160" t="e">
        <f t="shared" si="2"/>
        <v>#REF!</v>
      </c>
      <c r="P36" s="75" t="e">
        <f>#REF!</f>
        <v>#REF!</v>
      </c>
      <c r="Q36" s="13" t="e">
        <f>#REF!</f>
        <v>#REF!</v>
      </c>
    </row>
    <row r="37" spans="1:17" x14ac:dyDescent="0.25">
      <c r="B37" s="90" t="s">
        <v>631</v>
      </c>
      <c r="C37" s="716" t="s">
        <v>170</v>
      </c>
      <c r="D37" s="717"/>
      <c r="E37" s="717"/>
      <c r="F37" s="319" t="e">
        <f>F38+F39</f>
        <v>#REF!</v>
      </c>
      <c r="G37" s="509" t="e">
        <f t="shared" ref="G37:K37" si="16">G38+G39</f>
        <v>#REF!</v>
      </c>
      <c r="H37" s="319" t="e">
        <f t="shared" si="16"/>
        <v>#REF!</v>
      </c>
      <c r="I37" s="319" t="e">
        <f t="shared" si="16"/>
        <v>#REF!</v>
      </c>
      <c r="J37" s="424" t="e">
        <f t="shared" si="16"/>
        <v>#REF!</v>
      </c>
      <c r="K37" s="424" t="e">
        <f t="shared" si="16"/>
        <v>#REF!</v>
      </c>
      <c r="L37" s="424" t="e">
        <f t="shared" ref="L37" si="17">L38+L39</f>
        <v>#REF!</v>
      </c>
      <c r="M37" s="461">
        <f t="shared" si="5"/>
        <v>123528</v>
      </c>
      <c r="N37" s="142">
        <f t="shared" ref="N37" si="18">N38+N39</f>
        <v>0</v>
      </c>
      <c r="O37" s="158">
        <f t="shared" si="2"/>
        <v>123528</v>
      </c>
      <c r="P37" s="92">
        <f>P38+P39</f>
        <v>43003</v>
      </c>
      <c r="Q37" s="93">
        <f>Q38+Q39</f>
        <v>80525</v>
      </c>
    </row>
    <row r="38" spans="1:17" s="41" customFormat="1" x14ac:dyDescent="0.25">
      <c r="A38" s="125" t="s">
        <v>171</v>
      </c>
      <c r="B38" s="52" t="s">
        <v>632</v>
      </c>
      <c r="C38" s="718" t="s">
        <v>172</v>
      </c>
      <c r="D38" s="719"/>
      <c r="E38" s="719"/>
      <c r="F38" s="320" t="e">
        <f>#REF!+#REF!</f>
        <v>#REF!</v>
      </c>
      <c r="G38" s="510" t="e">
        <f>#REF!+#REF!</f>
        <v>#REF!</v>
      </c>
      <c r="H38" s="320" t="e">
        <f>#REF!+#REF!</f>
        <v>#REF!</v>
      </c>
      <c r="I38" s="320" t="e">
        <f>#REF!+#REF!</f>
        <v>#REF!</v>
      </c>
      <c r="J38" s="425" t="e">
        <f>#REF!+#REF!</f>
        <v>#REF!</v>
      </c>
      <c r="K38" s="425" t="e">
        <f>#REF!+#REF!</f>
        <v>#REF!</v>
      </c>
      <c r="L38" s="425" t="e">
        <f>#REF!+#REF!</f>
        <v>#REF!</v>
      </c>
      <c r="M38" s="462">
        <f t="shared" si="5"/>
        <v>84500</v>
      </c>
      <c r="N38" s="148">
        <v>0</v>
      </c>
      <c r="O38" s="160">
        <f t="shared" si="2"/>
        <v>84500</v>
      </c>
      <c r="P38" s="75">
        <v>18450</v>
      </c>
      <c r="Q38" s="13">
        <v>66050</v>
      </c>
    </row>
    <row r="39" spans="1:17" s="41" customFormat="1" x14ac:dyDescent="0.25">
      <c r="A39" s="125" t="s">
        <v>173</v>
      </c>
      <c r="B39" s="52" t="s">
        <v>633</v>
      </c>
      <c r="C39" s="718" t="s">
        <v>174</v>
      </c>
      <c r="D39" s="719"/>
      <c r="E39" s="719"/>
      <c r="F39" s="320" t="e">
        <f>#REF!+#REF!</f>
        <v>#REF!</v>
      </c>
      <c r="G39" s="510" t="e">
        <f>#REF!+#REF!</f>
        <v>#REF!</v>
      </c>
      <c r="H39" s="320" t="e">
        <f>#REF!+#REF!</f>
        <v>#REF!</v>
      </c>
      <c r="I39" s="320" t="e">
        <f>#REF!+#REF!</f>
        <v>#REF!</v>
      </c>
      <c r="J39" s="425" t="e">
        <f>#REF!+#REF!</f>
        <v>#REF!</v>
      </c>
      <c r="K39" s="425" t="e">
        <f>#REF!+#REF!</f>
        <v>#REF!</v>
      </c>
      <c r="L39" s="425" t="e">
        <f>#REF!+#REF!</f>
        <v>#REF!</v>
      </c>
      <c r="M39" s="462">
        <f t="shared" si="5"/>
        <v>39028</v>
      </c>
      <c r="N39" s="148">
        <v>0</v>
      </c>
      <c r="O39" s="160">
        <f t="shared" si="2"/>
        <v>39028</v>
      </c>
      <c r="P39" s="75">
        <v>24553</v>
      </c>
      <c r="Q39" s="13">
        <v>14475</v>
      </c>
    </row>
    <row r="40" spans="1:17" x14ac:dyDescent="0.25">
      <c r="B40" s="90" t="s">
        <v>634</v>
      </c>
      <c r="C40" s="716" t="s">
        <v>175</v>
      </c>
      <c r="D40" s="717"/>
      <c r="E40" s="717"/>
      <c r="F40" s="319" t="e">
        <f>F41+F42+F43+F44+F45+F48+F49</f>
        <v>#REF!</v>
      </c>
      <c r="G40" s="509" t="e">
        <f t="shared" ref="G40:K40" si="19">G41+G42+G43+G44+G45+G48+G49</f>
        <v>#REF!</v>
      </c>
      <c r="H40" s="319" t="e">
        <f t="shared" si="19"/>
        <v>#REF!</v>
      </c>
      <c r="I40" s="319" t="e">
        <f t="shared" si="19"/>
        <v>#REF!</v>
      </c>
      <c r="J40" s="424" t="e">
        <f t="shared" si="19"/>
        <v>#REF!</v>
      </c>
      <c r="K40" s="424" t="e">
        <f t="shared" si="19"/>
        <v>#REF!</v>
      </c>
      <c r="L40" s="424" t="e">
        <f t="shared" ref="L40" si="20">L41+L42+L43+L44+L45+L48+L49</f>
        <v>#REF!</v>
      </c>
      <c r="M40" s="461">
        <f t="shared" si="5"/>
        <v>1251114</v>
      </c>
      <c r="N40" s="142">
        <v>0</v>
      </c>
      <c r="O40" s="158">
        <f t="shared" si="2"/>
        <v>1251114</v>
      </c>
      <c r="P40" s="92">
        <f>P41+P43+P44+P49</f>
        <v>141985</v>
      </c>
      <c r="Q40" s="93">
        <f>Q41+Q43+Q44+Q49</f>
        <v>1109129</v>
      </c>
    </row>
    <row r="41" spans="1:17" s="41" customFormat="1" x14ac:dyDescent="0.25">
      <c r="A41" s="125" t="s">
        <v>176</v>
      </c>
      <c r="B41" s="52" t="s">
        <v>635</v>
      </c>
      <c r="C41" s="718" t="s">
        <v>177</v>
      </c>
      <c r="D41" s="719"/>
      <c r="E41" s="719"/>
      <c r="F41" s="320" t="e">
        <f>#REF!+#REF!</f>
        <v>#REF!</v>
      </c>
      <c r="G41" s="510" t="e">
        <f>#REF!+#REF!</f>
        <v>#REF!</v>
      </c>
      <c r="H41" s="320" t="e">
        <f>#REF!+#REF!</f>
        <v>#REF!</v>
      </c>
      <c r="I41" s="320" t="e">
        <f>#REF!+#REF!</f>
        <v>#REF!</v>
      </c>
      <c r="J41" s="425" t="e">
        <f>#REF!+#REF!</f>
        <v>#REF!</v>
      </c>
      <c r="K41" s="425" t="e">
        <f>#REF!+#REF!</f>
        <v>#REF!</v>
      </c>
      <c r="L41" s="425" t="e">
        <f>#REF!+#REF!</f>
        <v>#REF!</v>
      </c>
      <c r="M41" s="462">
        <f t="shared" si="5"/>
        <v>1096989</v>
      </c>
      <c r="N41" s="148">
        <v>0</v>
      </c>
      <c r="O41" s="160">
        <f t="shared" si="2"/>
        <v>1096989</v>
      </c>
      <c r="P41" s="75">
        <v>94275</v>
      </c>
      <c r="Q41" s="13">
        <v>1002714</v>
      </c>
    </row>
    <row r="42" spans="1:17" s="41" customFormat="1" hidden="1" x14ac:dyDescent="0.25">
      <c r="A42" s="125" t="s">
        <v>178</v>
      </c>
      <c r="B42" s="52" t="s">
        <v>636</v>
      </c>
      <c r="C42" s="718" t="s">
        <v>179</v>
      </c>
      <c r="D42" s="719"/>
      <c r="E42" s="719"/>
      <c r="F42" s="320" t="e">
        <f>#REF!+#REF!</f>
        <v>#REF!</v>
      </c>
      <c r="G42" s="510" t="e">
        <f>#REF!+#REF!</f>
        <v>#REF!</v>
      </c>
      <c r="H42" s="320" t="e">
        <f>#REF!+#REF!</f>
        <v>#REF!</v>
      </c>
      <c r="I42" s="320" t="e">
        <f>#REF!+#REF!</f>
        <v>#REF!</v>
      </c>
      <c r="J42" s="425" t="e">
        <f>#REF!+#REF!</f>
        <v>#REF!</v>
      </c>
      <c r="K42" s="425" t="e">
        <f>#REF!+#REF!</f>
        <v>#REF!</v>
      </c>
      <c r="L42" s="425" t="e">
        <f>#REF!+#REF!</f>
        <v>#REF!</v>
      </c>
      <c r="M42" s="462" t="e">
        <f t="shared" si="5"/>
        <v>#REF!</v>
      </c>
      <c r="N42" s="148" t="e">
        <f>#REF!+#REF!</f>
        <v>#REF!</v>
      </c>
      <c r="O42" s="160" t="e">
        <f t="shared" si="2"/>
        <v>#REF!</v>
      </c>
      <c r="P42" s="75" t="e">
        <f>#REF!</f>
        <v>#REF!</v>
      </c>
      <c r="Q42" s="13" t="e">
        <f>#REF!</f>
        <v>#REF!</v>
      </c>
    </row>
    <row r="43" spans="1:17" s="41" customFormat="1" x14ac:dyDescent="0.25">
      <c r="A43" s="125" t="s">
        <v>180</v>
      </c>
      <c r="B43" s="52" t="s">
        <v>637</v>
      </c>
      <c r="C43" s="718" t="s">
        <v>181</v>
      </c>
      <c r="D43" s="719"/>
      <c r="E43" s="719"/>
      <c r="F43" s="320" t="e">
        <f>#REF!+#REF!</f>
        <v>#REF!</v>
      </c>
      <c r="G43" s="510" t="e">
        <f>#REF!+#REF!</f>
        <v>#REF!</v>
      </c>
      <c r="H43" s="320" t="e">
        <f>#REF!+#REF!</f>
        <v>#REF!</v>
      </c>
      <c r="I43" s="320" t="e">
        <f>#REF!+#REF!</f>
        <v>#REF!</v>
      </c>
      <c r="J43" s="425" t="e">
        <f>#REF!+#REF!</f>
        <v>#REF!</v>
      </c>
      <c r="K43" s="425" t="e">
        <f>#REF!+#REF!</f>
        <v>#REF!</v>
      </c>
      <c r="L43" s="425" t="e">
        <f>#REF!+#REF!</f>
        <v>#REF!</v>
      </c>
      <c r="M43" s="462">
        <f t="shared" si="5"/>
        <v>47000</v>
      </c>
      <c r="N43" s="148">
        <v>0</v>
      </c>
      <c r="O43" s="160">
        <f t="shared" si="2"/>
        <v>47000</v>
      </c>
      <c r="P43" s="75">
        <v>0</v>
      </c>
      <c r="Q43" s="13">
        <v>47000</v>
      </c>
    </row>
    <row r="44" spans="1:17" s="41" customFormat="1" x14ac:dyDescent="0.25">
      <c r="A44" s="125" t="s">
        <v>182</v>
      </c>
      <c r="B44" s="52" t="s">
        <v>638</v>
      </c>
      <c r="C44" s="718" t="s">
        <v>183</v>
      </c>
      <c r="D44" s="719"/>
      <c r="E44" s="719"/>
      <c r="F44" s="320" t="e">
        <f>#REF!+#REF!</f>
        <v>#REF!</v>
      </c>
      <c r="G44" s="510" t="e">
        <f>#REF!+#REF!</f>
        <v>#REF!</v>
      </c>
      <c r="H44" s="320" t="e">
        <f>#REF!+#REF!</f>
        <v>#REF!</v>
      </c>
      <c r="I44" s="320" t="e">
        <f>#REF!+#REF!</f>
        <v>#REF!</v>
      </c>
      <c r="J44" s="425" t="e">
        <f>#REF!+#REF!</f>
        <v>#REF!</v>
      </c>
      <c r="K44" s="425" t="e">
        <f>#REF!+#REF!</f>
        <v>#REF!</v>
      </c>
      <c r="L44" s="425" t="e">
        <f>#REF!+#REF!</f>
        <v>#REF!</v>
      </c>
      <c r="M44" s="462">
        <f t="shared" si="5"/>
        <v>11723</v>
      </c>
      <c r="N44" s="148">
        <v>0</v>
      </c>
      <c r="O44" s="160">
        <f t="shared" si="2"/>
        <v>11723</v>
      </c>
      <c r="P44" s="75">
        <v>0</v>
      </c>
      <c r="Q44" s="13">
        <v>11723</v>
      </c>
    </row>
    <row r="45" spans="1:17" s="18" customFormat="1" hidden="1" x14ac:dyDescent="0.25">
      <c r="A45" s="125" t="s">
        <v>184</v>
      </c>
      <c r="B45" s="52" t="s">
        <v>639</v>
      </c>
      <c r="C45" s="718" t="s">
        <v>185</v>
      </c>
      <c r="D45" s="719"/>
      <c r="E45" s="719"/>
      <c r="F45" s="320" t="e">
        <f>F46+F47</f>
        <v>#REF!</v>
      </c>
      <c r="G45" s="510" t="e">
        <f t="shared" ref="G45:K45" si="21">G46+G47</f>
        <v>#REF!</v>
      </c>
      <c r="H45" s="320" t="e">
        <f t="shared" si="21"/>
        <v>#REF!</v>
      </c>
      <c r="I45" s="320" t="e">
        <f t="shared" si="21"/>
        <v>#REF!</v>
      </c>
      <c r="J45" s="425" t="e">
        <f t="shared" si="21"/>
        <v>#REF!</v>
      </c>
      <c r="K45" s="425" t="e">
        <f t="shared" si="21"/>
        <v>#REF!</v>
      </c>
      <c r="L45" s="425" t="e">
        <f t="shared" ref="L45" si="22">L46+L47</f>
        <v>#REF!</v>
      </c>
      <c r="M45" s="462" t="e">
        <f t="shared" si="5"/>
        <v>#REF!</v>
      </c>
      <c r="N45" s="148" t="e">
        <f t="shared" ref="N45" si="23">N46+N47</f>
        <v>#REF!</v>
      </c>
      <c r="O45" s="160" t="e">
        <f t="shared" si="2"/>
        <v>#REF!</v>
      </c>
      <c r="P45" s="75" t="e">
        <f>#REF!</f>
        <v>#REF!</v>
      </c>
      <c r="Q45" s="13" t="e">
        <f>#REF!</f>
        <v>#REF!</v>
      </c>
    </row>
    <row r="46" spans="1:17" hidden="1" x14ac:dyDescent="0.25">
      <c r="B46" s="54"/>
      <c r="C46" s="220"/>
      <c r="D46" s="705" t="s">
        <v>186</v>
      </c>
      <c r="E46" s="705"/>
      <c r="F46" s="326" t="e">
        <f>#REF!+#REF!</f>
        <v>#REF!</v>
      </c>
      <c r="G46" s="516" t="e">
        <f>#REF!+#REF!</f>
        <v>#REF!</v>
      </c>
      <c r="H46" s="326" t="e">
        <f>#REF!+#REF!</f>
        <v>#REF!</v>
      </c>
      <c r="I46" s="326" t="e">
        <f>#REF!+#REF!</f>
        <v>#REF!</v>
      </c>
      <c r="J46" s="431" t="e">
        <f>#REF!+#REF!</f>
        <v>#REF!</v>
      </c>
      <c r="K46" s="431" t="e">
        <f>#REF!+#REF!</f>
        <v>#REF!</v>
      </c>
      <c r="L46" s="431" t="e">
        <f>#REF!+#REF!</f>
        <v>#REF!</v>
      </c>
      <c r="M46" s="468" t="e">
        <f t="shared" si="5"/>
        <v>#REF!</v>
      </c>
      <c r="N46" s="141" t="e">
        <f>#REF!+#REF!</f>
        <v>#REF!</v>
      </c>
      <c r="O46" s="159" t="e">
        <f t="shared" si="2"/>
        <v>#REF!</v>
      </c>
      <c r="P46" s="73" t="e">
        <f>#REF!</f>
        <v>#REF!</v>
      </c>
      <c r="Q46" s="1" t="e">
        <f>#REF!</f>
        <v>#REF!</v>
      </c>
    </row>
    <row r="47" spans="1:17" hidden="1" x14ac:dyDescent="0.25">
      <c r="B47" s="54"/>
      <c r="C47" s="220"/>
      <c r="D47" s="705" t="s">
        <v>187</v>
      </c>
      <c r="E47" s="705"/>
      <c r="F47" s="326" t="e">
        <f>#REF!+#REF!</f>
        <v>#REF!</v>
      </c>
      <c r="G47" s="516" t="e">
        <f>#REF!+#REF!</f>
        <v>#REF!</v>
      </c>
      <c r="H47" s="326" t="e">
        <f>#REF!+#REF!</f>
        <v>#REF!</v>
      </c>
      <c r="I47" s="326" t="e">
        <f>#REF!+#REF!</f>
        <v>#REF!</v>
      </c>
      <c r="J47" s="431" t="e">
        <f>#REF!+#REF!</f>
        <v>#REF!</v>
      </c>
      <c r="K47" s="431" t="e">
        <f>#REF!+#REF!</f>
        <v>#REF!</v>
      </c>
      <c r="L47" s="431" t="e">
        <f>#REF!+#REF!</f>
        <v>#REF!</v>
      </c>
      <c r="M47" s="468" t="e">
        <f t="shared" si="5"/>
        <v>#REF!</v>
      </c>
      <c r="N47" s="141" t="e">
        <f>#REF!+#REF!</f>
        <v>#REF!</v>
      </c>
      <c r="O47" s="159" t="e">
        <f t="shared" si="2"/>
        <v>#REF!</v>
      </c>
      <c r="P47" s="73" t="e">
        <f>#REF!</f>
        <v>#REF!</v>
      </c>
      <c r="Q47" s="1" t="e">
        <f>#REF!</f>
        <v>#REF!</v>
      </c>
    </row>
    <row r="48" spans="1:17" s="41" customFormat="1" hidden="1" x14ac:dyDescent="0.25">
      <c r="A48" s="125" t="s">
        <v>188</v>
      </c>
      <c r="B48" s="52" t="s">
        <v>640</v>
      </c>
      <c r="C48" s="702" t="s">
        <v>189</v>
      </c>
      <c r="D48" s="703"/>
      <c r="E48" s="703"/>
      <c r="F48" s="320" t="e">
        <f>#REF!+#REF!</f>
        <v>#REF!</v>
      </c>
      <c r="G48" s="510" t="e">
        <f>#REF!+#REF!</f>
        <v>#REF!</v>
      </c>
      <c r="H48" s="320" t="e">
        <f>#REF!+#REF!</f>
        <v>#REF!</v>
      </c>
      <c r="I48" s="320" t="e">
        <f>#REF!+#REF!</f>
        <v>#REF!</v>
      </c>
      <c r="J48" s="425" t="e">
        <f>#REF!+#REF!</f>
        <v>#REF!</v>
      </c>
      <c r="K48" s="425" t="e">
        <f>#REF!+#REF!</f>
        <v>#REF!</v>
      </c>
      <c r="L48" s="425" t="e">
        <f>#REF!+#REF!</f>
        <v>#REF!</v>
      </c>
      <c r="M48" s="462" t="e">
        <f t="shared" si="5"/>
        <v>#REF!</v>
      </c>
      <c r="N48" s="148" t="e">
        <f>#REF!+#REF!</f>
        <v>#REF!</v>
      </c>
      <c r="O48" s="160" t="e">
        <f t="shared" si="2"/>
        <v>#REF!</v>
      </c>
      <c r="P48" s="75" t="e">
        <f>#REF!</f>
        <v>#REF!</v>
      </c>
      <c r="Q48" s="13" t="e">
        <f>#REF!</f>
        <v>#REF!</v>
      </c>
    </row>
    <row r="49" spans="1:17" s="41" customFormat="1" x14ac:dyDescent="0.25">
      <c r="A49" s="125" t="s">
        <v>190</v>
      </c>
      <c r="B49" s="52" t="s">
        <v>641</v>
      </c>
      <c r="C49" s="702" t="s">
        <v>191</v>
      </c>
      <c r="D49" s="703"/>
      <c r="E49" s="703"/>
      <c r="F49" s="320" t="e">
        <f>F50+F51+F52</f>
        <v>#REF!</v>
      </c>
      <c r="G49" s="510" t="e">
        <f t="shared" ref="G49:K49" si="24">G50+G51+G52</f>
        <v>#REF!</v>
      </c>
      <c r="H49" s="320" t="e">
        <f t="shared" si="24"/>
        <v>#REF!</v>
      </c>
      <c r="I49" s="320" t="e">
        <f t="shared" si="24"/>
        <v>#REF!</v>
      </c>
      <c r="J49" s="425" t="e">
        <f t="shared" si="24"/>
        <v>#REF!</v>
      </c>
      <c r="K49" s="425" t="e">
        <f t="shared" si="24"/>
        <v>#REF!</v>
      </c>
      <c r="L49" s="425" t="e">
        <f t="shared" ref="L49" si="25">L50+L51+L52</f>
        <v>#REF!</v>
      </c>
      <c r="M49" s="462">
        <f t="shared" si="5"/>
        <v>95402</v>
      </c>
      <c r="N49" s="148">
        <v>0</v>
      </c>
      <c r="O49" s="160">
        <f t="shared" si="2"/>
        <v>95402</v>
      </c>
      <c r="P49" s="75">
        <v>47710</v>
      </c>
      <c r="Q49" s="13">
        <v>47692</v>
      </c>
    </row>
    <row r="50" spans="1:17" s="189" customFormat="1" hidden="1" x14ac:dyDescent="0.25">
      <c r="A50" s="125"/>
      <c r="B50" s="169"/>
      <c r="C50" s="213"/>
      <c r="D50" s="277" t="s">
        <v>1025</v>
      </c>
      <c r="E50" s="277"/>
      <c r="F50" s="318" t="e">
        <f>#REF!+#REF!</f>
        <v>#REF!</v>
      </c>
      <c r="G50" s="508" t="e">
        <f>#REF!+#REF!</f>
        <v>#REF!</v>
      </c>
      <c r="H50" s="318" t="e">
        <f>#REF!+#REF!</f>
        <v>#REF!</v>
      </c>
      <c r="I50" s="318" t="e">
        <f>#REF!+#REF!</f>
        <v>#REF!</v>
      </c>
      <c r="J50" s="423" t="e">
        <f>#REF!+#REF!</f>
        <v>#REF!</v>
      </c>
      <c r="K50" s="423" t="e">
        <f>#REF!+#REF!</f>
        <v>#REF!</v>
      </c>
      <c r="L50" s="423" t="e">
        <f>#REF!+#REF!</f>
        <v>#REF!</v>
      </c>
      <c r="M50" s="460">
        <f t="shared" si="5"/>
        <v>0</v>
      </c>
      <c r="N50" s="170" t="e">
        <f>#REF!+#REF!</f>
        <v>#REF!</v>
      </c>
      <c r="O50" s="171" t="e">
        <f t="shared" si="2"/>
        <v>#REF!</v>
      </c>
      <c r="P50" s="179">
        <v>0</v>
      </c>
      <c r="Q50" s="173">
        <v>0</v>
      </c>
    </row>
    <row r="51" spans="1:17" s="189" customFormat="1" hidden="1" x14ac:dyDescent="0.25">
      <c r="A51" s="125"/>
      <c r="B51" s="169"/>
      <c r="C51" s="213"/>
      <c r="D51" s="277" t="s">
        <v>1000</v>
      </c>
      <c r="E51" s="277"/>
      <c r="F51" s="318" t="e">
        <f>#REF!+#REF!</f>
        <v>#REF!</v>
      </c>
      <c r="G51" s="508" t="e">
        <f>#REF!+#REF!</f>
        <v>#REF!</v>
      </c>
      <c r="H51" s="318" t="e">
        <f>#REF!+#REF!</f>
        <v>#REF!</v>
      </c>
      <c r="I51" s="318" t="e">
        <f>#REF!+#REF!</f>
        <v>#REF!</v>
      </c>
      <c r="J51" s="423" t="e">
        <f>#REF!+#REF!</f>
        <v>#REF!</v>
      </c>
      <c r="K51" s="423" t="e">
        <f>#REF!+#REF!</f>
        <v>#REF!</v>
      </c>
      <c r="L51" s="423" t="e">
        <f>#REF!+#REF!</f>
        <v>#REF!</v>
      </c>
      <c r="M51" s="460">
        <f t="shared" si="5"/>
        <v>0</v>
      </c>
      <c r="N51" s="170" t="e">
        <f>#REF!+#REF!</f>
        <v>#REF!</v>
      </c>
      <c r="O51" s="171" t="e">
        <f t="shared" si="2"/>
        <v>#REF!</v>
      </c>
      <c r="P51" s="179">
        <v>0</v>
      </c>
      <c r="Q51" s="173">
        <v>0</v>
      </c>
    </row>
    <row r="52" spans="1:17" s="189" customFormat="1" hidden="1" x14ac:dyDescent="0.25">
      <c r="A52" s="125"/>
      <c r="B52" s="169"/>
      <c r="C52" s="213"/>
      <c r="D52" s="277" t="s">
        <v>995</v>
      </c>
      <c r="E52" s="277"/>
      <c r="F52" s="318" t="e">
        <f>#REF!+#REF!</f>
        <v>#REF!</v>
      </c>
      <c r="G52" s="508" t="e">
        <f>#REF!+#REF!</f>
        <v>#REF!</v>
      </c>
      <c r="H52" s="318" t="e">
        <f>#REF!+#REF!</f>
        <v>#REF!</v>
      </c>
      <c r="I52" s="318" t="e">
        <f>#REF!+#REF!</f>
        <v>#REF!</v>
      </c>
      <c r="J52" s="423" t="e">
        <f>#REF!+#REF!</f>
        <v>#REF!</v>
      </c>
      <c r="K52" s="423" t="e">
        <f>#REF!+#REF!</f>
        <v>#REF!</v>
      </c>
      <c r="L52" s="423" t="e">
        <f>#REF!+#REF!</f>
        <v>#REF!</v>
      </c>
      <c r="M52" s="460">
        <f t="shared" si="5"/>
        <v>0</v>
      </c>
      <c r="N52" s="170" t="e">
        <f>#REF!+#REF!</f>
        <v>#REF!</v>
      </c>
      <c r="O52" s="171" t="e">
        <f t="shared" si="2"/>
        <v>#REF!</v>
      </c>
      <c r="P52" s="179">
        <v>0</v>
      </c>
      <c r="Q52" s="173">
        <v>0</v>
      </c>
    </row>
    <row r="53" spans="1:17" x14ac:dyDescent="0.25">
      <c r="B53" s="90" t="s">
        <v>642</v>
      </c>
      <c r="C53" s="712" t="s">
        <v>192</v>
      </c>
      <c r="D53" s="713"/>
      <c r="E53" s="713"/>
      <c r="F53" s="319" t="e">
        <f>F54+F55</f>
        <v>#REF!</v>
      </c>
      <c r="G53" s="509" t="e">
        <f t="shared" ref="G53:K53" si="26">G54+G55</f>
        <v>#REF!</v>
      </c>
      <c r="H53" s="319" t="e">
        <f t="shared" si="26"/>
        <v>#REF!</v>
      </c>
      <c r="I53" s="319" t="e">
        <f t="shared" si="26"/>
        <v>#REF!</v>
      </c>
      <c r="J53" s="424" t="e">
        <f t="shared" si="26"/>
        <v>#REF!</v>
      </c>
      <c r="K53" s="424" t="e">
        <f t="shared" si="26"/>
        <v>#REF!</v>
      </c>
      <c r="L53" s="424" t="e">
        <f t="shared" ref="L53" si="27">L54+L55</f>
        <v>#REF!</v>
      </c>
      <c r="M53" s="461">
        <f>M54+M55</f>
        <v>2980</v>
      </c>
      <c r="N53" s="142">
        <f t="shared" ref="N53" si="28">N54+N55</f>
        <v>2424044</v>
      </c>
      <c r="O53" s="158">
        <f t="shared" si="2"/>
        <v>2427024</v>
      </c>
      <c r="P53" s="92">
        <f>P54+P55</f>
        <v>2980</v>
      </c>
      <c r="Q53" s="93">
        <f>Q54+Q55</f>
        <v>2424044</v>
      </c>
    </row>
    <row r="54" spans="1:17" s="41" customFormat="1" x14ac:dyDescent="0.25">
      <c r="A54" s="125" t="s">
        <v>193</v>
      </c>
      <c r="B54" s="52" t="s">
        <v>643</v>
      </c>
      <c r="C54" s="702" t="s">
        <v>194</v>
      </c>
      <c r="D54" s="703"/>
      <c r="E54" s="703"/>
      <c r="F54" s="320" t="e">
        <f>#REF!+#REF!</f>
        <v>#REF!</v>
      </c>
      <c r="G54" s="510" t="e">
        <f>#REF!+#REF!</f>
        <v>#REF!</v>
      </c>
      <c r="H54" s="320" t="e">
        <f>#REF!+#REF!</f>
        <v>#REF!</v>
      </c>
      <c r="I54" s="320" t="e">
        <f>#REF!+#REF!</f>
        <v>#REF!</v>
      </c>
      <c r="J54" s="425" t="e">
        <f>#REF!+#REF!</f>
        <v>#REF!</v>
      </c>
      <c r="K54" s="425" t="e">
        <f>#REF!+#REF!</f>
        <v>#REF!</v>
      </c>
      <c r="L54" s="425" t="e">
        <f>#REF!+#REF!</f>
        <v>#REF!</v>
      </c>
      <c r="M54" s="462">
        <f t="shared" si="5"/>
        <v>2980</v>
      </c>
      <c r="N54" s="148">
        <v>0</v>
      </c>
      <c r="O54" s="160">
        <f t="shared" si="2"/>
        <v>2980</v>
      </c>
      <c r="P54" s="75">
        <v>2980</v>
      </c>
      <c r="Q54" s="13">
        <v>0</v>
      </c>
    </row>
    <row r="55" spans="1:17" s="41" customFormat="1" x14ac:dyDescent="0.25">
      <c r="A55" s="125" t="s">
        <v>195</v>
      </c>
      <c r="B55" s="52" t="s">
        <v>644</v>
      </c>
      <c r="C55" s="702" t="s">
        <v>196</v>
      </c>
      <c r="D55" s="703"/>
      <c r="E55" s="703"/>
      <c r="F55" s="320" t="e">
        <f>#REF!+#REF!</f>
        <v>#REF!</v>
      </c>
      <c r="G55" s="510" t="e">
        <f>#REF!+#REF!</f>
        <v>#REF!</v>
      </c>
      <c r="H55" s="320" t="e">
        <f>#REF!+#REF!</f>
        <v>#REF!</v>
      </c>
      <c r="I55" s="320" t="e">
        <f>#REF!+#REF!</f>
        <v>#REF!</v>
      </c>
      <c r="J55" s="425" t="e">
        <f>#REF!+#REF!</f>
        <v>#REF!</v>
      </c>
      <c r="K55" s="425" t="e">
        <f>#REF!+#REF!</f>
        <v>#REF!</v>
      </c>
      <c r="L55" s="425" t="e">
        <f>#REF!+#REF!</f>
        <v>#REF!</v>
      </c>
      <c r="M55" s="462">
        <v>0</v>
      </c>
      <c r="N55" s="148">
        <v>2424044</v>
      </c>
      <c r="O55" s="160">
        <f t="shared" si="2"/>
        <v>2424044</v>
      </c>
      <c r="P55" s="75">
        <v>0</v>
      </c>
      <c r="Q55" s="13">
        <v>2424044</v>
      </c>
    </row>
    <row r="56" spans="1:17" x14ac:dyDescent="0.25">
      <c r="B56" s="90" t="s">
        <v>645</v>
      </c>
      <c r="C56" s="712" t="s">
        <v>197</v>
      </c>
      <c r="D56" s="713"/>
      <c r="E56" s="713"/>
      <c r="F56" s="319" t="e">
        <f>F57+F58+F59+F60+F61</f>
        <v>#REF!</v>
      </c>
      <c r="G56" s="509" t="e">
        <f t="shared" ref="G56:K56" si="29">G57+G58+G59+G60+G61</f>
        <v>#REF!</v>
      </c>
      <c r="H56" s="319" t="e">
        <f t="shared" si="29"/>
        <v>#REF!</v>
      </c>
      <c r="I56" s="319" t="e">
        <f t="shared" si="29"/>
        <v>#REF!</v>
      </c>
      <c r="J56" s="424" t="e">
        <f t="shared" si="29"/>
        <v>#REF!</v>
      </c>
      <c r="K56" s="424" t="e">
        <f t="shared" si="29"/>
        <v>#REF!</v>
      </c>
      <c r="L56" s="424" t="e">
        <f t="shared" ref="L56" si="30">L57+L58+L59+L60+L61</f>
        <v>#REF!</v>
      </c>
      <c r="M56" s="461">
        <f t="shared" si="5"/>
        <v>729666</v>
      </c>
      <c r="N56" s="142">
        <v>0</v>
      </c>
      <c r="O56" s="158">
        <f t="shared" si="2"/>
        <v>729666</v>
      </c>
      <c r="P56" s="92">
        <f>P57+P61</f>
        <v>52087</v>
      </c>
      <c r="Q56" s="93">
        <f>Q57+Q61</f>
        <v>677579</v>
      </c>
    </row>
    <row r="57" spans="1:17" s="41" customFormat="1" x14ac:dyDescent="0.25">
      <c r="A57" s="125" t="s">
        <v>198</v>
      </c>
      <c r="B57" s="52" t="s">
        <v>646</v>
      </c>
      <c r="C57" s="702" t="s">
        <v>862</v>
      </c>
      <c r="D57" s="703"/>
      <c r="E57" s="703"/>
      <c r="F57" s="320" t="e">
        <f>#REF!+#REF!</f>
        <v>#REF!</v>
      </c>
      <c r="G57" s="510" t="e">
        <f>#REF!+#REF!</f>
        <v>#REF!</v>
      </c>
      <c r="H57" s="320" t="e">
        <f>#REF!+#REF!</f>
        <v>#REF!</v>
      </c>
      <c r="I57" s="320" t="e">
        <f>#REF!+#REF!</f>
        <v>#REF!</v>
      </c>
      <c r="J57" s="425" t="e">
        <f>#REF!+#REF!</f>
        <v>#REF!</v>
      </c>
      <c r="K57" s="425" t="e">
        <f>#REF!+#REF!</f>
        <v>#REF!</v>
      </c>
      <c r="L57" s="425" t="e">
        <f>#REF!+#REF!</f>
        <v>#REF!</v>
      </c>
      <c r="M57" s="462">
        <f t="shared" si="5"/>
        <v>729660</v>
      </c>
      <c r="N57" s="148">
        <v>0</v>
      </c>
      <c r="O57" s="160">
        <f t="shared" si="2"/>
        <v>729660</v>
      </c>
      <c r="P57" s="75">
        <v>52081</v>
      </c>
      <c r="Q57" s="13">
        <v>677579</v>
      </c>
    </row>
    <row r="58" spans="1:17" s="41" customFormat="1" hidden="1" x14ac:dyDescent="0.25">
      <c r="A58" s="125" t="s">
        <v>199</v>
      </c>
      <c r="B58" s="52" t="s">
        <v>647</v>
      </c>
      <c r="C58" s="702" t="s">
        <v>200</v>
      </c>
      <c r="D58" s="703"/>
      <c r="E58" s="703"/>
      <c r="F58" s="320" t="e">
        <f>#REF!+#REF!</f>
        <v>#REF!</v>
      </c>
      <c r="G58" s="510" t="e">
        <f>#REF!+#REF!</f>
        <v>#REF!</v>
      </c>
      <c r="H58" s="320" t="e">
        <f>#REF!+#REF!</f>
        <v>#REF!</v>
      </c>
      <c r="I58" s="320" t="e">
        <f>#REF!+#REF!</f>
        <v>#REF!</v>
      </c>
      <c r="J58" s="425" t="e">
        <f>#REF!+#REF!</f>
        <v>#REF!</v>
      </c>
      <c r="K58" s="425" t="e">
        <f>#REF!+#REF!</f>
        <v>#REF!</v>
      </c>
      <c r="L58" s="425" t="e">
        <f>#REF!+#REF!</f>
        <v>#REF!</v>
      </c>
      <c r="M58" s="462" t="e">
        <f t="shared" si="5"/>
        <v>#REF!</v>
      </c>
      <c r="N58" s="148" t="e">
        <f>#REF!+#REF!</f>
        <v>#REF!</v>
      </c>
      <c r="O58" s="160" t="e">
        <f t="shared" si="2"/>
        <v>#REF!</v>
      </c>
      <c r="P58" s="75" t="e">
        <f>#REF!</f>
        <v>#REF!</v>
      </c>
      <c r="Q58" s="13" t="e">
        <f>#REF!</f>
        <v>#REF!</v>
      </c>
    </row>
    <row r="59" spans="1:17" s="41" customFormat="1" hidden="1" x14ac:dyDescent="0.25">
      <c r="A59" s="125" t="s">
        <v>201</v>
      </c>
      <c r="B59" s="52" t="s">
        <v>648</v>
      </c>
      <c r="C59" s="702" t="s">
        <v>202</v>
      </c>
      <c r="D59" s="703"/>
      <c r="E59" s="703"/>
      <c r="F59" s="320" t="e">
        <f>#REF!+#REF!</f>
        <v>#REF!</v>
      </c>
      <c r="G59" s="510" t="e">
        <f>#REF!+#REF!</f>
        <v>#REF!</v>
      </c>
      <c r="H59" s="320" t="e">
        <f>#REF!+#REF!</f>
        <v>#REF!</v>
      </c>
      <c r="I59" s="320" t="e">
        <f>#REF!+#REF!</f>
        <v>#REF!</v>
      </c>
      <c r="J59" s="425" t="e">
        <f>#REF!+#REF!</f>
        <v>#REF!</v>
      </c>
      <c r="K59" s="425" t="e">
        <f>#REF!+#REF!</f>
        <v>#REF!</v>
      </c>
      <c r="L59" s="425" t="e">
        <f>#REF!+#REF!</f>
        <v>#REF!</v>
      </c>
      <c r="M59" s="462" t="e">
        <f t="shared" si="5"/>
        <v>#REF!</v>
      </c>
      <c r="N59" s="148" t="e">
        <f>#REF!+#REF!</f>
        <v>#REF!</v>
      </c>
      <c r="O59" s="160" t="e">
        <f t="shared" si="2"/>
        <v>#REF!</v>
      </c>
      <c r="P59" s="75" t="e">
        <f>#REF!</f>
        <v>#REF!</v>
      </c>
      <c r="Q59" s="13" t="e">
        <f>#REF!</f>
        <v>#REF!</v>
      </c>
    </row>
    <row r="60" spans="1:17" s="41" customFormat="1" hidden="1" x14ac:dyDescent="0.25">
      <c r="A60" s="125" t="s">
        <v>203</v>
      </c>
      <c r="B60" s="52" t="s">
        <v>649</v>
      </c>
      <c r="C60" s="702" t="s">
        <v>204</v>
      </c>
      <c r="D60" s="703"/>
      <c r="E60" s="703"/>
      <c r="F60" s="320" t="e">
        <f>#REF!+#REF!</f>
        <v>#REF!</v>
      </c>
      <c r="G60" s="510" t="e">
        <f>#REF!+#REF!</f>
        <v>#REF!</v>
      </c>
      <c r="H60" s="320" t="e">
        <f>#REF!+#REF!</f>
        <v>#REF!</v>
      </c>
      <c r="I60" s="320" t="e">
        <f>#REF!+#REF!</f>
        <v>#REF!</v>
      </c>
      <c r="J60" s="425" t="e">
        <f>#REF!+#REF!</f>
        <v>#REF!</v>
      </c>
      <c r="K60" s="425" t="e">
        <f>#REF!+#REF!</f>
        <v>#REF!</v>
      </c>
      <c r="L60" s="425" t="e">
        <f>#REF!+#REF!</f>
        <v>#REF!</v>
      </c>
      <c r="M60" s="462" t="e">
        <f t="shared" si="5"/>
        <v>#REF!</v>
      </c>
      <c r="N60" s="148" t="e">
        <f>#REF!+#REF!</f>
        <v>#REF!</v>
      </c>
      <c r="O60" s="160" t="e">
        <f t="shared" si="2"/>
        <v>#REF!</v>
      </c>
      <c r="P60" s="75" t="e">
        <f>#REF!</f>
        <v>#REF!</v>
      </c>
      <c r="Q60" s="13" t="e">
        <f>#REF!</f>
        <v>#REF!</v>
      </c>
    </row>
    <row r="61" spans="1:17" s="41" customFormat="1" ht="15.75" thickBot="1" x14ac:dyDescent="0.3">
      <c r="A61" s="125" t="s">
        <v>205</v>
      </c>
      <c r="B61" s="52" t="s">
        <v>650</v>
      </c>
      <c r="C61" s="702" t="s">
        <v>206</v>
      </c>
      <c r="D61" s="703"/>
      <c r="E61" s="703"/>
      <c r="F61" s="320" t="e">
        <f>#REF!+#REF!</f>
        <v>#REF!</v>
      </c>
      <c r="G61" s="510" t="e">
        <f>#REF!+#REF!</f>
        <v>#REF!</v>
      </c>
      <c r="H61" s="320" t="e">
        <f>#REF!+#REF!</f>
        <v>#REF!</v>
      </c>
      <c r="I61" s="320" t="e">
        <f>#REF!+#REF!</f>
        <v>#REF!</v>
      </c>
      <c r="J61" s="425" t="e">
        <f>#REF!+#REF!</f>
        <v>#REF!</v>
      </c>
      <c r="K61" s="425" t="e">
        <f>#REF!+#REF!</f>
        <v>#REF!</v>
      </c>
      <c r="L61" s="425" t="e">
        <f>#REF!+#REF!</f>
        <v>#REF!</v>
      </c>
      <c r="M61" s="462">
        <f t="shared" si="5"/>
        <v>6</v>
      </c>
      <c r="N61" s="148">
        <v>0</v>
      </c>
      <c r="O61" s="160">
        <f t="shared" si="2"/>
        <v>6</v>
      </c>
      <c r="P61" s="75">
        <v>6</v>
      </c>
      <c r="Q61" s="13"/>
    </row>
    <row r="62" spans="1:17" ht="15.75" thickBot="1" x14ac:dyDescent="0.3">
      <c r="B62" s="82" t="s">
        <v>207</v>
      </c>
      <c r="C62" s="708" t="s">
        <v>208</v>
      </c>
      <c r="D62" s="709"/>
      <c r="E62" s="709"/>
      <c r="F62" s="322">
        <f>F63+F64+F65+F66+F67+F68+F69+F73</f>
        <v>0</v>
      </c>
      <c r="G62" s="512">
        <f t="shared" ref="G62:K62" si="31">G63+G64+G65+G66+G67+G68+G69+G73</f>
        <v>0</v>
      </c>
      <c r="H62" s="322">
        <f t="shared" si="31"/>
        <v>0</v>
      </c>
      <c r="I62" s="322">
        <f t="shared" si="31"/>
        <v>0</v>
      </c>
      <c r="J62" s="427">
        <f t="shared" si="31"/>
        <v>0</v>
      </c>
      <c r="K62" s="427">
        <f t="shared" si="31"/>
        <v>0</v>
      </c>
      <c r="L62" s="427">
        <f t="shared" ref="L62" si="32">L63+L64+L65+L66+L67+L68+L69+L73</f>
        <v>0</v>
      </c>
      <c r="M62" s="464">
        <v>0</v>
      </c>
      <c r="N62" s="144">
        <f t="shared" ref="N62" si="33">N63+N64+N65+N66+N67+N68+N69+N73</f>
        <v>0</v>
      </c>
      <c r="O62" s="156">
        <f t="shared" si="2"/>
        <v>0</v>
      </c>
      <c r="P62" s="84">
        <v>0</v>
      </c>
      <c r="Q62" s="85">
        <v>0</v>
      </c>
    </row>
    <row r="63" spans="1:17" s="18" customFormat="1" ht="15.75" hidden="1" thickBot="1" x14ac:dyDescent="0.3">
      <c r="A63" s="125" t="s">
        <v>863</v>
      </c>
      <c r="B63" s="114" t="s">
        <v>864</v>
      </c>
      <c r="C63" s="710" t="s">
        <v>865</v>
      </c>
      <c r="D63" s="711"/>
      <c r="E63" s="711"/>
      <c r="F63" s="317"/>
      <c r="G63" s="507"/>
      <c r="H63" s="317"/>
      <c r="I63" s="317"/>
      <c r="J63" s="422"/>
      <c r="K63" s="422"/>
      <c r="L63" s="422"/>
      <c r="M63" s="459" t="e">
        <f t="shared" si="5"/>
        <v>#REF!</v>
      </c>
      <c r="N63" s="140"/>
      <c r="O63" s="158" t="e">
        <f t="shared" si="2"/>
        <v>#REF!</v>
      </c>
      <c r="P63" s="92" t="e">
        <f>#REF!</f>
        <v>#REF!</v>
      </c>
      <c r="Q63" s="93" t="e">
        <f>#REF!</f>
        <v>#REF!</v>
      </c>
    </row>
    <row r="64" spans="1:17" s="18" customFormat="1" ht="15.75" hidden="1" thickBot="1" x14ac:dyDescent="0.3">
      <c r="A64" s="125" t="s">
        <v>209</v>
      </c>
      <c r="B64" s="114" t="s">
        <v>651</v>
      </c>
      <c r="C64" s="710" t="s">
        <v>210</v>
      </c>
      <c r="D64" s="711"/>
      <c r="E64" s="711"/>
      <c r="F64" s="317"/>
      <c r="G64" s="507"/>
      <c r="H64" s="317"/>
      <c r="I64" s="317"/>
      <c r="J64" s="422"/>
      <c r="K64" s="422"/>
      <c r="L64" s="422"/>
      <c r="M64" s="459" t="e">
        <f t="shared" si="5"/>
        <v>#REF!</v>
      </c>
      <c r="N64" s="140"/>
      <c r="O64" s="158" t="e">
        <f t="shared" si="2"/>
        <v>#REF!</v>
      </c>
      <c r="P64" s="92" t="e">
        <f>#REF!</f>
        <v>#REF!</v>
      </c>
      <c r="Q64" s="93" t="e">
        <f>#REF!</f>
        <v>#REF!</v>
      </c>
    </row>
    <row r="65" spans="1:18" s="18" customFormat="1" ht="15.75" hidden="1" thickBot="1" x14ac:dyDescent="0.3">
      <c r="A65" s="125" t="s">
        <v>211</v>
      </c>
      <c r="B65" s="90" t="s">
        <v>652</v>
      </c>
      <c r="C65" s="712" t="s">
        <v>352</v>
      </c>
      <c r="D65" s="713"/>
      <c r="E65" s="713"/>
      <c r="F65" s="319"/>
      <c r="G65" s="509"/>
      <c r="H65" s="319"/>
      <c r="I65" s="319"/>
      <c r="J65" s="424"/>
      <c r="K65" s="424"/>
      <c r="L65" s="424"/>
      <c r="M65" s="461" t="e">
        <f t="shared" si="5"/>
        <v>#REF!</v>
      </c>
      <c r="N65" s="142"/>
      <c r="O65" s="158" t="e">
        <f t="shared" si="2"/>
        <v>#REF!</v>
      </c>
      <c r="P65" s="92" t="e">
        <f>#REF!</f>
        <v>#REF!</v>
      </c>
      <c r="Q65" s="93" t="e">
        <f>#REF!</f>
        <v>#REF!</v>
      </c>
    </row>
    <row r="66" spans="1:18" s="18" customFormat="1" ht="15.75" hidden="1" thickBot="1" x14ac:dyDescent="0.3">
      <c r="A66" s="125" t="s">
        <v>212</v>
      </c>
      <c r="B66" s="114" t="s">
        <v>653</v>
      </c>
      <c r="C66" s="712" t="s">
        <v>866</v>
      </c>
      <c r="D66" s="713"/>
      <c r="E66" s="713"/>
      <c r="F66" s="319"/>
      <c r="G66" s="509"/>
      <c r="H66" s="319"/>
      <c r="I66" s="319"/>
      <c r="J66" s="424"/>
      <c r="K66" s="424"/>
      <c r="L66" s="424"/>
      <c r="M66" s="461" t="e">
        <f t="shared" si="5"/>
        <v>#REF!</v>
      </c>
      <c r="N66" s="142"/>
      <c r="O66" s="158" t="e">
        <f t="shared" si="2"/>
        <v>#REF!</v>
      </c>
      <c r="P66" s="92" t="e">
        <f>#REF!</f>
        <v>#REF!</v>
      </c>
      <c r="Q66" s="93" t="e">
        <f>#REF!</f>
        <v>#REF!</v>
      </c>
    </row>
    <row r="67" spans="1:18" s="18" customFormat="1" ht="15.75" hidden="1" thickBot="1" x14ac:dyDescent="0.3">
      <c r="A67" s="125" t="s">
        <v>213</v>
      </c>
      <c r="B67" s="90" t="s">
        <v>654</v>
      </c>
      <c r="C67" s="712" t="s">
        <v>867</v>
      </c>
      <c r="D67" s="713"/>
      <c r="E67" s="713"/>
      <c r="F67" s="319"/>
      <c r="G67" s="509"/>
      <c r="H67" s="319"/>
      <c r="I67" s="319"/>
      <c r="J67" s="424"/>
      <c r="K67" s="424"/>
      <c r="L67" s="424"/>
      <c r="M67" s="461" t="e">
        <f t="shared" si="5"/>
        <v>#REF!</v>
      </c>
      <c r="N67" s="142"/>
      <c r="O67" s="158" t="e">
        <f t="shared" si="2"/>
        <v>#REF!</v>
      </c>
      <c r="P67" s="92" t="e">
        <f>#REF!</f>
        <v>#REF!</v>
      </c>
      <c r="Q67" s="93" t="e">
        <f>#REF!</f>
        <v>#REF!</v>
      </c>
    </row>
    <row r="68" spans="1:18" s="18" customFormat="1" ht="15.75" hidden="1" thickBot="1" x14ac:dyDescent="0.3">
      <c r="A68" s="125" t="s">
        <v>214</v>
      </c>
      <c r="B68" s="114" t="s">
        <v>655</v>
      </c>
      <c r="C68" s="712" t="s">
        <v>215</v>
      </c>
      <c r="D68" s="713"/>
      <c r="E68" s="713"/>
      <c r="F68" s="319"/>
      <c r="G68" s="509"/>
      <c r="H68" s="319"/>
      <c r="I68" s="319"/>
      <c r="J68" s="424"/>
      <c r="K68" s="424"/>
      <c r="L68" s="424"/>
      <c r="M68" s="461" t="e">
        <f t="shared" si="5"/>
        <v>#REF!</v>
      </c>
      <c r="N68" s="142"/>
      <c r="O68" s="158" t="e">
        <f t="shared" si="2"/>
        <v>#REF!</v>
      </c>
      <c r="P68" s="92" t="e">
        <f>#REF!</f>
        <v>#REF!</v>
      </c>
      <c r="Q68" s="93" t="e">
        <f>#REF!</f>
        <v>#REF!</v>
      </c>
    </row>
    <row r="69" spans="1:18" s="18" customFormat="1" ht="15.75" hidden="1" thickBot="1" x14ac:dyDescent="0.3">
      <c r="A69" s="125" t="s">
        <v>216</v>
      </c>
      <c r="B69" s="90" t="s">
        <v>656</v>
      </c>
      <c r="C69" s="712" t="s">
        <v>217</v>
      </c>
      <c r="D69" s="713"/>
      <c r="E69" s="713"/>
      <c r="F69" s="319">
        <f>F70+F71+F72</f>
        <v>0</v>
      </c>
      <c r="G69" s="509">
        <f t="shared" ref="G69:K69" si="34">G70+G71+G72</f>
        <v>0</v>
      </c>
      <c r="H69" s="319">
        <f t="shared" si="34"/>
        <v>0</v>
      </c>
      <c r="I69" s="319">
        <f t="shared" si="34"/>
        <v>0</v>
      </c>
      <c r="J69" s="424">
        <f t="shared" si="34"/>
        <v>0</v>
      </c>
      <c r="K69" s="424">
        <f t="shared" si="34"/>
        <v>0</v>
      </c>
      <c r="L69" s="424">
        <f t="shared" ref="L69" si="35">L70+L71+L72</f>
        <v>0</v>
      </c>
      <c r="M69" s="461" t="e">
        <f t="shared" si="5"/>
        <v>#REF!</v>
      </c>
      <c r="N69" s="142">
        <f t="shared" ref="N69" si="36">N70+N71+N72</f>
        <v>0</v>
      </c>
      <c r="O69" s="158" t="e">
        <f t="shared" ref="O69:O132" si="37">SUM(M69:N69)</f>
        <v>#REF!</v>
      </c>
      <c r="P69" s="92" t="e">
        <f>#REF!</f>
        <v>#REF!</v>
      </c>
      <c r="Q69" s="93" t="e">
        <f>#REF!</f>
        <v>#REF!</v>
      </c>
    </row>
    <row r="70" spans="1:18" ht="15.75" hidden="1" thickBot="1" x14ac:dyDescent="0.3">
      <c r="B70" s="54"/>
      <c r="C70" s="2"/>
      <c r="D70" s="705" t="s">
        <v>343</v>
      </c>
      <c r="E70" s="705"/>
      <c r="F70" s="326"/>
      <c r="G70" s="516"/>
      <c r="H70" s="326"/>
      <c r="I70" s="326"/>
      <c r="J70" s="431"/>
      <c r="K70" s="431"/>
      <c r="L70" s="431"/>
      <c r="M70" s="468" t="e">
        <f t="shared" ref="M70:M133" si="38">P70+Q70</f>
        <v>#REF!</v>
      </c>
      <c r="N70" s="141"/>
      <c r="O70" s="159" t="e">
        <f t="shared" si="37"/>
        <v>#REF!</v>
      </c>
      <c r="P70" s="73" t="e">
        <f>#REF!</f>
        <v>#REF!</v>
      </c>
      <c r="Q70" s="1" t="e">
        <f>#REF!</f>
        <v>#REF!</v>
      </c>
      <c r="R70" s="21"/>
    </row>
    <row r="71" spans="1:18" ht="15.75" hidden="1" thickBot="1" x14ac:dyDescent="0.3">
      <c r="B71" s="54"/>
      <c r="C71" s="2"/>
      <c r="D71" s="705" t="s">
        <v>344</v>
      </c>
      <c r="E71" s="705"/>
      <c r="F71" s="326"/>
      <c r="G71" s="516"/>
      <c r="H71" s="326"/>
      <c r="I71" s="326"/>
      <c r="J71" s="431"/>
      <c r="K71" s="431"/>
      <c r="L71" s="431"/>
      <c r="M71" s="468" t="e">
        <f t="shared" si="38"/>
        <v>#REF!</v>
      </c>
      <c r="N71" s="141"/>
      <c r="O71" s="159" t="e">
        <f t="shared" si="37"/>
        <v>#REF!</v>
      </c>
      <c r="P71" s="73" t="e">
        <f>#REF!</f>
        <v>#REF!</v>
      </c>
      <c r="Q71" s="1" t="e">
        <f>#REF!</f>
        <v>#REF!</v>
      </c>
    </row>
    <row r="72" spans="1:18" ht="15.75" hidden="1" thickBot="1" x14ac:dyDescent="0.3">
      <c r="B72" s="54"/>
      <c r="C72" s="2"/>
      <c r="D72" s="705" t="s">
        <v>345</v>
      </c>
      <c r="E72" s="705"/>
      <c r="F72" s="326"/>
      <c r="G72" s="516"/>
      <c r="H72" s="326"/>
      <c r="I72" s="326"/>
      <c r="J72" s="431"/>
      <c r="K72" s="431"/>
      <c r="L72" s="431"/>
      <c r="M72" s="468" t="e">
        <f t="shared" si="38"/>
        <v>#REF!</v>
      </c>
      <c r="N72" s="141"/>
      <c r="O72" s="159" t="e">
        <f t="shared" si="37"/>
        <v>#REF!</v>
      </c>
      <c r="P72" s="73" t="e">
        <f>#REF!</f>
        <v>#REF!</v>
      </c>
      <c r="Q72" s="1" t="e">
        <f>#REF!</f>
        <v>#REF!</v>
      </c>
    </row>
    <row r="73" spans="1:18" s="18" customFormat="1" ht="15.75" hidden="1" thickBot="1" x14ac:dyDescent="0.3">
      <c r="A73" s="125" t="s">
        <v>218</v>
      </c>
      <c r="B73" s="90" t="s">
        <v>657</v>
      </c>
      <c r="C73" s="712" t="s">
        <v>219</v>
      </c>
      <c r="D73" s="713"/>
      <c r="E73" s="713"/>
      <c r="F73" s="319">
        <f>F74+F75+F76+F77</f>
        <v>0</v>
      </c>
      <c r="G73" s="509">
        <f t="shared" ref="G73:K73" si="39">G74+G75+G76+G77</f>
        <v>0</v>
      </c>
      <c r="H73" s="319">
        <f t="shared" si="39"/>
        <v>0</v>
      </c>
      <c r="I73" s="319">
        <f t="shared" si="39"/>
        <v>0</v>
      </c>
      <c r="J73" s="424">
        <f t="shared" si="39"/>
        <v>0</v>
      </c>
      <c r="K73" s="424">
        <f t="shared" si="39"/>
        <v>0</v>
      </c>
      <c r="L73" s="424">
        <f t="shared" ref="L73" si="40">L74+L75+L76+L77</f>
        <v>0</v>
      </c>
      <c r="M73" s="461" t="e">
        <f t="shared" si="38"/>
        <v>#REF!</v>
      </c>
      <c r="N73" s="142">
        <f t="shared" ref="N73" si="41">N74+N75+N76+N77</f>
        <v>0</v>
      </c>
      <c r="O73" s="158" t="e">
        <f t="shared" si="37"/>
        <v>#REF!</v>
      </c>
      <c r="P73" s="92" t="e">
        <f>#REF!</f>
        <v>#REF!</v>
      </c>
      <c r="Q73" s="93" t="e">
        <f>#REF!</f>
        <v>#REF!</v>
      </c>
    </row>
    <row r="74" spans="1:18" ht="15.75" hidden="1" thickBot="1" x14ac:dyDescent="0.3">
      <c r="B74" s="54"/>
      <c r="C74" s="2"/>
      <c r="D74" s="705" t="s">
        <v>835</v>
      </c>
      <c r="E74" s="705"/>
      <c r="F74" s="326"/>
      <c r="G74" s="516"/>
      <c r="H74" s="326"/>
      <c r="I74" s="326"/>
      <c r="J74" s="431"/>
      <c r="K74" s="431"/>
      <c r="L74" s="431"/>
      <c r="M74" s="468" t="e">
        <f t="shared" si="38"/>
        <v>#REF!</v>
      </c>
      <c r="N74" s="141"/>
      <c r="O74" s="159" t="e">
        <f t="shared" si="37"/>
        <v>#REF!</v>
      </c>
      <c r="P74" s="73" t="e">
        <f>#REF!</f>
        <v>#REF!</v>
      </c>
      <c r="Q74" s="1" t="e">
        <f>#REF!</f>
        <v>#REF!</v>
      </c>
    </row>
    <row r="75" spans="1:18" ht="15.75" hidden="1" thickBot="1" x14ac:dyDescent="0.3">
      <c r="B75" s="54"/>
      <c r="C75" s="2"/>
      <c r="D75" s="705" t="s">
        <v>346</v>
      </c>
      <c r="E75" s="705"/>
      <c r="F75" s="326"/>
      <c r="G75" s="516"/>
      <c r="H75" s="326"/>
      <c r="I75" s="326"/>
      <c r="J75" s="431"/>
      <c r="K75" s="431"/>
      <c r="L75" s="431"/>
      <c r="M75" s="468" t="e">
        <f t="shared" si="38"/>
        <v>#REF!</v>
      </c>
      <c r="N75" s="141"/>
      <c r="O75" s="159" t="e">
        <f t="shared" si="37"/>
        <v>#REF!</v>
      </c>
      <c r="P75" s="73" t="e">
        <f>#REF!</f>
        <v>#REF!</v>
      </c>
      <c r="Q75" s="1" t="e">
        <f>#REF!</f>
        <v>#REF!</v>
      </c>
    </row>
    <row r="76" spans="1:18" ht="15.75" hidden="1" thickBot="1" x14ac:dyDescent="0.3">
      <c r="B76" s="54"/>
      <c r="C76" s="2"/>
      <c r="D76" s="705" t="s">
        <v>836</v>
      </c>
      <c r="E76" s="705"/>
      <c r="F76" s="326"/>
      <c r="G76" s="516"/>
      <c r="H76" s="326"/>
      <c r="I76" s="326"/>
      <c r="J76" s="431"/>
      <c r="K76" s="431"/>
      <c r="L76" s="431"/>
      <c r="M76" s="468" t="e">
        <f t="shared" si="38"/>
        <v>#REF!</v>
      </c>
      <c r="N76" s="141"/>
      <c r="O76" s="159" t="e">
        <f t="shared" si="37"/>
        <v>#REF!</v>
      </c>
      <c r="P76" s="73" t="e">
        <f>#REF!</f>
        <v>#REF!</v>
      </c>
      <c r="Q76" s="1" t="e">
        <f>#REF!</f>
        <v>#REF!</v>
      </c>
    </row>
    <row r="77" spans="1:18" ht="15.75" hidden="1" thickBot="1" x14ac:dyDescent="0.3">
      <c r="B77" s="54"/>
      <c r="C77" s="2"/>
      <c r="D77" s="705" t="s">
        <v>834</v>
      </c>
      <c r="E77" s="705"/>
      <c r="F77" s="326"/>
      <c r="G77" s="516"/>
      <c r="H77" s="326"/>
      <c r="I77" s="326"/>
      <c r="J77" s="431"/>
      <c r="K77" s="431"/>
      <c r="L77" s="431"/>
      <c r="M77" s="468" t="e">
        <f t="shared" si="38"/>
        <v>#REF!</v>
      </c>
      <c r="N77" s="141"/>
      <c r="O77" s="159" t="e">
        <f t="shared" si="37"/>
        <v>#REF!</v>
      </c>
      <c r="P77" s="73" t="e">
        <f>#REF!</f>
        <v>#REF!</v>
      </c>
      <c r="Q77" s="1" t="e">
        <f>#REF!</f>
        <v>#REF!</v>
      </c>
    </row>
    <row r="78" spans="1:18" ht="15.75" thickBot="1" x14ac:dyDescent="0.3">
      <c r="B78" s="98" t="s">
        <v>220</v>
      </c>
      <c r="C78" s="708" t="s">
        <v>221</v>
      </c>
      <c r="D78" s="709"/>
      <c r="E78" s="709"/>
      <c r="F78" s="322">
        <f>F79+F82+F86+F87+F98+F109+F120+F123+F135+F136+F137+F138+F149</f>
        <v>0</v>
      </c>
      <c r="G78" s="512">
        <f t="shared" ref="G78:K78" si="42">G79+G82+G86+G87+G98+G109+G120+G123+G135+G136+G137+G138+G149</f>
        <v>0</v>
      </c>
      <c r="H78" s="322">
        <f t="shared" si="42"/>
        <v>0</v>
      </c>
      <c r="I78" s="322">
        <f t="shared" si="42"/>
        <v>0</v>
      </c>
      <c r="J78" s="427">
        <f t="shared" si="42"/>
        <v>0</v>
      </c>
      <c r="K78" s="427">
        <f t="shared" si="42"/>
        <v>0</v>
      </c>
      <c r="L78" s="427">
        <f t="shared" ref="L78" si="43">L79+L82+L86+L87+L98+L109+L120+L123+L135+L136+L137+L138+L149</f>
        <v>0</v>
      </c>
      <c r="M78" s="464">
        <v>0</v>
      </c>
      <c r="N78" s="144">
        <f t="shared" ref="N78" si="44">N79+N82+N86+N87+N98+N109+N120+N123+N135+N136+N137+N138+N149</f>
        <v>0</v>
      </c>
      <c r="O78" s="156">
        <f t="shared" si="37"/>
        <v>0</v>
      </c>
      <c r="P78" s="84">
        <v>0</v>
      </c>
      <c r="Q78" s="85">
        <v>0</v>
      </c>
    </row>
    <row r="79" spans="1:18" s="41" customFormat="1" ht="15.75" hidden="1" thickBot="1" x14ac:dyDescent="0.3">
      <c r="A79" s="125" t="s">
        <v>222</v>
      </c>
      <c r="B79" s="123" t="s">
        <v>658</v>
      </c>
      <c r="C79" s="736" t="s">
        <v>223</v>
      </c>
      <c r="D79" s="737"/>
      <c r="E79" s="737"/>
      <c r="F79" s="327">
        <f>F80+F81</f>
        <v>0</v>
      </c>
      <c r="G79" s="517">
        <f t="shared" ref="G79:K79" si="45">G80+G81</f>
        <v>0</v>
      </c>
      <c r="H79" s="327">
        <f t="shared" si="45"/>
        <v>0</v>
      </c>
      <c r="I79" s="327">
        <f t="shared" si="45"/>
        <v>0</v>
      </c>
      <c r="J79" s="432">
        <f t="shared" si="45"/>
        <v>0</v>
      </c>
      <c r="K79" s="432">
        <f t="shared" si="45"/>
        <v>0</v>
      </c>
      <c r="L79" s="432">
        <f t="shared" ref="L79" si="46">L80+L81</f>
        <v>0</v>
      </c>
      <c r="M79" s="469" t="e">
        <f t="shared" si="38"/>
        <v>#REF!</v>
      </c>
      <c r="N79" s="149">
        <f t="shared" ref="N79" si="47">N80+N81</f>
        <v>0</v>
      </c>
      <c r="O79" s="161" t="e">
        <f t="shared" si="37"/>
        <v>#REF!</v>
      </c>
      <c r="P79" s="163" t="e">
        <f>#REF!</f>
        <v>#REF!</v>
      </c>
      <c r="Q79" s="131" t="e">
        <f>#REF!</f>
        <v>#REF!</v>
      </c>
    </row>
    <row r="80" spans="1:18" ht="15.75" hidden="1" thickBot="1" x14ac:dyDescent="0.3">
      <c r="B80" s="54"/>
      <c r="C80" s="2"/>
      <c r="D80" s="705" t="s">
        <v>347</v>
      </c>
      <c r="E80" s="705"/>
      <c r="F80" s="326"/>
      <c r="G80" s="516"/>
      <c r="H80" s="326"/>
      <c r="I80" s="326"/>
      <c r="J80" s="431"/>
      <c r="K80" s="431"/>
      <c r="L80" s="431"/>
      <c r="M80" s="468" t="e">
        <f t="shared" si="38"/>
        <v>#REF!</v>
      </c>
      <c r="N80" s="141"/>
      <c r="O80" s="159" t="e">
        <f t="shared" si="37"/>
        <v>#REF!</v>
      </c>
      <c r="P80" s="73" t="e">
        <f>#REF!</f>
        <v>#REF!</v>
      </c>
      <c r="Q80" s="1" t="e">
        <f>#REF!</f>
        <v>#REF!</v>
      </c>
    </row>
    <row r="81" spans="1:17" ht="15.75" hidden="1" thickBot="1" x14ac:dyDescent="0.3">
      <c r="B81" s="54"/>
      <c r="C81" s="2"/>
      <c r="D81" s="705" t="s">
        <v>348</v>
      </c>
      <c r="E81" s="705"/>
      <c r="F81" s="326"/>
      <c r="G81" s="516"/>
      <c r="H81" s="326"/>
      <c r="I81" s="326"/>
      <c r="J81" s="431"/>
      <c r="K81" s="431"/>
      <c r="L81" s="431"/>
      <c r="M81" s="468" t="e">
        <f t="shared" si="38"/>
        <v>#REF!</v>
      </c>
      <c r="N81" s="141"/>
      <c r="O81" s="159" t="e">
        <f t="shared" si="37"/>
        <v>#REF!</v>
      </c>
      <c r="P81" s="73" t="e">
        <f>#REF!</f>
        <v>#REF!</v>
      </c>
      <c r="Q81" s="1" t="e">
        <f>#REF!</f>
        <v>#REF!</v>
      </c>
    </row>
    <row r="82" spans="1:17" ht="15.75" hidden="1" thickBot="1" x14ac:dyDescent="0.3">
      <c r="B82" s="123" t="s">
        <v>837</v>
      </c>
      <c r="C82" s="736" t="s">
        <v>838</v>
      </c>
      <c r="D82" s="737"/>
      <c r="E82" s="737"/>
      <c r="F82" s="327">
        <f>F83+F84+F85</f>
        <v>0</v>
      </c>
      <c r="G82" s="517">
        <f t="shared" ref="G82:K82" si="48">G83+G84+G85</f>
        <v>0</v>
      </c>
      <c r="H82" s="327">
        <f t="shared" si="48"/>
        <v>0</v>
      </c>
      <c r="I82" s="327">
        <f t="shared" si="48"/>
        <v>0</v>
      </c>
      <c r="J82" s="432">
        <f t="shared" si="48"/>
        <v>0</v>
      </c>
      <c r="K82" s="432">
        <f t="shared" si="48"/>
        <v>0</v>
      </c>
      <c r="L82" s="432">
        <f t="shared" ref="L82" si="49">L83+L84+L85</f>
        <v>0</v>
      </c>
      <c r="M82" s="469" t="e">
        <f t="shared" si="38"/>
        <v>#REF!</v>
      </c>
      <c r="N82" s="149">
        <f t="shared" ref="N82" si="50">N83+N84+N85</f>
        <v>0</v>
      </c>
      <c r="O82" s="161" t="e">
        <f t="shared" si="37"/>
        <v>#REF!</v>
      </c>
      <c r="P82" s="163" t="e">
        <f>#REF!</f>
        <v>#REF!</v>
      </c>
      <c r="Q82" s="131" t="e">
        <f>#REF!</f>
        <v>#REF!</v>
      </c>
    </row>
    <row r="83" spans="1:17" s="189" customFormat="1" ht="15.75" hidden="1" thickBot="1" x14ac:dyDescent="0.3">
      <c r="A83" s="125" t="s">
        <v>868</v>
      </c>
      <c r="B83" s="169" t="s">
        <v>869</v>
      </c>
      <c r="C83" s="182"/>
      <c r="D83" s="216" t="s">
        <v>954</v>
      </c>
      <c r="E83" s="234"/>
      <c r="F83" s="318"/>
      <c r="G83" s="508"/>
      <c r="H83" s="318"/>
      <c r="I83" s="318"/>
      <c r="J83" s="423"/>
      <c r="K83" s="423"/>
      <c r="L83" s="423"/>
      <c r="M83" s="460" t="e">
        <f t="shared" si="38"/>
        <v>#REF!</v>
      </c>
      <c r="N83" s="170"/>
      <c r="O83" s="171" t="e">
        <f t="shared" si="37"/>
        <v>#REF!</v>
      </c>
      <c r="P83" s="179" t="e">
        <f>#REF!</f>
        <v>#REF!</v>
      </c>
      <c r="Q83" s="173" t="e">
        <f>#REF!</f>
        <v>#REF!</v>
      </c>
    </row>
    <row r="84" spans="1:17" s="189" customFormat="1" ht="15.75" hidden="1" thickBot="1" x14ac:dyDescent="0.3">
      <c r="A84" s="125" t="s">
        <v>224</v>
      </c>
      <c r="B84" s="169" t="s">
        <v>659</v>
      </c>
      <c r="C84" s="182"/>
      <c r="D84" s="216" t="s">
        <v>225</v>
      </c>
      <c r="E84" s="234"/>
      <c r="F84" s="318"/>
      <c r="G84" s="508"/>
      <c r="H84" s="318"/>
      <c r="I84" s="318"/>
      <c r="J84" s="423"/>
      <c r="K84" s="423"/>
      <c r="L84" s="423"/>
      <c r="M84" s="460" t="e">
        <f t="shared" si="38"/>
        <v>#REF!</v>
      </c>
      <c r="N84" s="170"/>
      <c r="O84" s="171" t="e">
        <f t="shared" si="37"/>
        <v>#REF!</v>
      </c>
      <c r="P84" s="179" t="e">
        <f>#REF!</f>
        <v>#REF!</v>
      </c>
      <c r="Q84" s="173" t="e">
        <f>#REF!</f>
        <v>#REF!</v>
      </c>
    </row>
    <row r="85" spans="1:17" s="189" customFormat="1" ht="15.75" hidden="1" thickBot="1" x14ac:dyDescent="0.3">
      <c r="A85" s="125" t="s">
        <v>226</v>
      </c>
      <c r="B85" s="169" t="s">
        <v>660</v>
      </c>
      <c r="C85" s="182"/>
      <c r="D85" s="216" t="s">
        <v>227</v>
      </c>
      <c r="E85" s="234"/>
      <c r="F85" s="318"/>
      <c r="G85" s="508"/>
      <c r="H85" s="318"/>
      <c r="I85" s="318"/>
      <c r="J85" s="423"/>
      <c r="K85" s="423"/>
      <c r="L85" s="423"/>
      <c r="M85" s="460" t="e">
        <f t="shared" si="38"/>
        <v>#REF!</v>
      </c>
      <c r="N85" s="170"/>
      <c r="O85" s="171" t="e">
        <f t="shared" si="37"/>
        <v>#REF!</v>
      </c>
      <c r="P85" s="179" t="e">
        <f>#REF!</f>
        <v>#REF!</v>
      </c>
      <c r="Q85" s="173" t="e">
        <f>#REF!</f>
        <v>#REF!</v>
      </c>
    </row>
    <row r="86" spans="1:17" s="41" customFormat="1" ht="27.75" hidden="1" customHeight="1" x14ac:dyDescent="0.25">
      <c r="A86" s="125" t="s">
        <v>228</v>
      </c>
      <c r="B86" s="106" t="s">
        <v>661</v>
      </c>
      <c r="C86" s="792" t="s">
        <v>353</v>
      </c>
      <c r="D86" s="793"/>
      <c r="E86" s="793"/>
      <c r="F86" s="328"/>
      <c r="G86" s="518"/>
      <c r="H86" s="328"/>
      <c r="I86" s="328"/>
      <c r="J86" s="433"/>
      <c r="K86" s="433"/>
      <c r="L86" s="433"/>
      <c r="M86" s="470" t="e">
        <f t="shared" si="38"/>
        <v>#REF!</v>
      </c>
      <c r="N86" s="150"/>
      <c r="O86" s="162" t="e">
        <f t="shared" si="37"/>
        <v>#REF!</v>
      </c>
      <c r="P86" s="108" t="e">
        <f>#REF!</f>
        <v>#REF!</v>
      </c>
      <c r="Q86" s="109" t="e">
        <f>#REF!</f>
        <v>#REF!</v>
      </c>
    </row>
    <row r="87" spans="1:17" s="41" customFormat="1" ht="15.75" hidden="1" thickBot="1" x14ac:dyDescent="0.3">
      <c r="A87" s="125" t="s">
        <v>229</v>
      </c>
      <c r="B87" s="106" t="s">
        <v>662</v>
      </c>
      <c r="C87" s="792" t="s">
        <v>804</v>
      </c>
      <c r="D87" s="793"/>
      <c r="E87" s="793"/>
      <c r="F87" s="328">
        <f>F88+F89+F90+F91+F92+F93+F94+F95+F96+F97</f>
        <v>0</v>
      </c>
      <c r="G87" s="518">
        <f t="shared" ref="G87:K87" si="51">G88+G89+G90+G91+G92+G93+G94+G95+G96+G97</f>
        <v>0</v>
      </c>
      <c r="H87" s="328">
        <f t="shared" si="51"/>
        <v>0</v>
      </c>
      <c r="I87" s="328">
        <f t="shared" si="51"/>
        <v>0</v>
      </c>
      <c r="J87" s="433">
        <f t="shared" si="51"/>
        <v>0</v>
      </c>
      <c r="K87" s="433">
        <f t="shared" si="51"/>
        <v>0</v>
      </c>
      <c r="L87" s="433">
        <f t="shared" ref="L87" si="52">L88+L89+L90+L91+L92+L93+L94+L95+L96+L97</f>
        <v>0</v>
      </c>
      <c r="M87" s="470" t="e">
        <f t="shared" si="38"/>
        <v>#REF!</v>
      </c>
      <c r="N87" s="150">
        <f t="shared" ref="N87" si="53">N88+N89+N90+N91+N92+N93+N94+N95+N96+N97</f>
        <v>0</v>
      </c>
      <c r="O87" s="162" t="e">
        <f t="shared" si="37"/>
        <v>#REF!</v>
      </c>
      <c r="P87" s="108" t="e">
        <f>#REF!</f>
        <v>#REF!</v>
      </c>
      <c r="Q87" s="109" t="e">
        <f>#REF!</f>
        <v>#REF!</v>
      </c>
    </row>
    <row r="88" spans="1:17" ht="15.75" hidden="1" thickBot="1" x14ac:dyDescent="0.3">
      <c r="B88" s="54"/>
      <c r="C88" s="2"/>
      <c r="D88" s="705" t="s">
        <v>370</v>
      </c>
      <c r="E88" s="705"/>
      <c r="F88" s="326"/>
      <c r="G88" s="516"/>
      <c r="H88" s="326"/>
      <c r="I88" s="326"/>
      <c r="J88" s="431"/>
      <c r="K88" s="431"/>
      <c r="L88" s="431"/>
      <c r="M88" s="468" t="e">
        <f t="shared" si="38"/>
        <v>#REF!</v>
      </c>
      <c r="N88" s="141"/>
      <c r="O88" s="159" t="e">
        <f t="shared" si="37"/>
        <v>#REF!</v>
      </c>
      <c r="P88" s="73" t="e">
        <f>#REF!</f>
        <v>#REF!</v>
      </c>
      <c r="Q88" s="1" t="e">
        <f>#REF!</f>
        <v>#REF!</v>
      </c>
    </row>
    <row r="89" spans="1:17" ht="15.75" hidden="1" thickBot="1" x14ac:dyDescent="0.3">
      <c r="B89" s="54"/>
      <c r="C89" s="2"/>
      <c r="D89" s="705" t="s">
        <v>506</v>
      </c>
      <c r="E89" s="705"/>
      <c r="F89" s="326"/>
      <c r="G89" s="516"/>
      <c r="H89" s="326"/>
      <c r="I89" s="326"/>
      <c r="J89" s="431"/>
      <c r="K89" s="431"/>
      <c r="L89" s="431"/>
      <c r="M89" s="468" t="e">
        <f t="shared" si="38"/>
        <v>#REF!</v>
      </c>
      <c r="N89" s="141"/>
      <c r="O89" s="159" t="e">
        <f t="shared" si="37"/>
        <v>#REF!</v>
      </c>
      <c r="P89" s="73" t="e">
        <f>#REF!</f>
        <v>#REF!</v>
      </c>
      <c r="Q89" s="1" t="e">
        <f>#REF!</f>
        <v>#REF!</v>
      </c>
    </row>
    <row r="90" spans="1:17" ht="15.75" hidden="1" thickBot="1" x14ac:dyDescent="0.3">
      <c r="B90" s="54"/>
      <c r="C90" s="2"/>
      <c r="D90" s="705" t="s">
        <v>507</v>
      </c>
      <c r="E90" s="705"/>
      <c r="F90" s="326"/>
      <c r="G90" s="516"/>
      <c r="H90" s="326"/>
      <c r="I90" s="326"/>
      <c r="J90" s="431"/>
      <c r="K90" s="431"/>
      <c r="L90" s="431"/>
      <c r="M90" s="468" t="e">
        <f t="shared" si="38"/>
        <v>#REF!</v>
      </c>
      <c r="N90" s="141"/>
      <c r="O90" s="159" t="e">
        <f t="shared" si="37"/>
        <v>#REF!</v>
      </c>
      <c r="P90" s="73" t="e">
        <f>#REF!</f>
        <v>#REF!</v>
      </c>
      <c r="Q90" s="1" t="e">
        <f>#REF!</f>
        <v>#REF!</v>
      </c>
    </row>
    <row r="91" spans="1:17" ht="15.75" hidden="1" thickBot="1" x14ac:dyDescent="0.3">
      <c r="B91" s="54"/>
      <c r="C91" s="2"/>
      <c r="D91" s="705" t="s">
        <v>508</v>
      </c>
      <c r="E91" s="705"/>
      <c r="F91" s="326"/>
      <c r="G91" s="516"/>
      <c r="H91" s="326"/>
      <c r="I91" s="326"/>
      <c r="J91" s="431"/>
      <c r="K91" s="431"/>
      <c r="L91" s="431"/>
      <c r="M91" s="468" t="e">
        <f t="shared" si="38"/>
        <v>#REF!</v>
      </c>
      <c r="N91" s="141"/>
      <c r="O91" s="159" t="e">
        <f t="shared" si="37"/>
        <v>#REF!</v>
      </c>
      <c r="P91" s="73" t="e">
        <f>#REF!</f>
        <v>#REF!</v>
      </c>
      <c r="Q91" s="1" t="e">
        <f>#REF!</f>
        <v>#REF!</v>
      </c>
    </row>
    <row r="92" spans="1:17" ht="15.75" hidden="1" thickBot="1" x14ac:dyDescent="0.3">
      <c r="B92" s="54"/>
      <c r="C92" s="2"/>
      <c r="D92" s="705" t="s">
        <v>509</v>
      </c>
      <c r="E92" s="705"/>
      <c r="F92" s="326"/>
      <c r="G92" s="516"/>
      <c r="H92" s="326"/>
      <c r="I92" s="326"/>
      <c r="J92" s="431"/>
      <c r="K92" s="431"/>
      <c r="L92" s="431"/>
      <c r="M92" s="468" t="e">
        <f t="shared" si="38"/>
        <v>#REF!</v>
      </c>
      <c r="N92" s="141"/>
      <c r="O92" s="159" t="e">
        <f t="shared" si="37"/>
        <v>#REF!</v>
      </c>
      <c r="P92" s="73" t="e">
        <f>#REF!</f>
        <v>#REF!</v>
      </c>
      <c r="Q92" s="1" t="e">
        <f>#REF!</f>
        <v>#REF!</v>
      </c>
    </row>
    <row r="93" spans="1:17" ht="15.75" hidden="1" thickBot="1" x14ac:dyDescent="0.3">
      <c r="B93" s="54"/>
      <c r="C93" s="2"/>
      <c r="D93" s="705" t="s">
        <v>510</v>
      </c>
      <c r="E93" s="705"/>
      <c r="F93" s="326"/>
      <c r="G93" s="516"/>
      <c r="H93" s="326"/>
      <c r="I93" s="326"/>
      <c r="J93" s="431"/>
      <c r="K93" s="431"/>
      <c r="L93" s="431"/>
      <c r="M93" s="468" t="e">
        <f t="shared" si="38"/>
        <v>#REF!</v>
      </c>
      <c r="N93" s="141"/>
      <c r="O93" s="159" t="e">
        <f t="shared" si="37"/>
        <v>#REF!</v>
      </c>
      <c r="P93" s="73" t="e">
        <f>#REF!</f>
        <v>#REF!</v>
      </c>
      <c r="Q93" s="1" t="e">
        <f>#REF!</f>
        <v>#REF!</v>
      </c>
    </row>
    <row r="94" spans="1:17" ht="25.5" hidden="1" customHeight="1" x14ac:dyDescent="0.25">
      <c r="B94" s="54"/>
      <c r="C94" s="2"/>
      <c r="D94" s="706" t="s">
        <v>511</v>
      </c>
      <c r="E94" s="706"/>
      <c r="F94" s="329"/>
      <c r="G94" s="519"/>
      <c r="H94" s="329"/>
      <c r="I94" s="329"/>
      <c r="J94" s="434"/>
      <c r="K94" s="434"/>
      <c r="L94" s="434"/>
      <c r="M94" s="471" t="e">
        <f t="shared" si="38"/>
        <v>#REF!</v>
      </c>
      <c r="N94" s="151"/>
      <c r="O94" s="159" t="e">
        <f t="shared" si="37"/>
        <v>#REF!</v>
      </c>
      <c r="P94" s="73" t="e">
        <f>#REF!</f>
        <v>#REF!</v>
      </c>
      <c r="Q94" s="1" t="e">
        <f>#REF!</f>
        <v>#REF!</v>
      </c>
    </row>
    <row r="95" spans="1:17" ht="15.75" hidden="1" thickBot="1" x14ac:dyDescent="0.3">
      <c r="B95" s="54"/>
      <c r="C95" s="2"/>
      <c r="D95" s="705" t="s">
        <v>805</v>
      </c>
      <c r="E95" s="705"/>
      <c r="F95" s="326"/>
      <c r="G95" s="516"/>
      <c r="H95" s="326"/>
      <c r="I95" s="326"/>
      <c r="J95" s="431"/>
      <c r="K95" s="431"/>
      <c r="L95" s="431"/>
      <c r="M95" s="468" t="e">
        <f t="shared" si="38"/>
        <v>#REF!</v>
      </c>
      <c r="N95" s="141"/>
      <c r="O95" s="159" t="e">
        <f t="shared" si="37"/>
        <v>#REF!</v>
      </c>
      <c r="P95" s="73" t="e">
        <f>#REF!</f>
        <v>#REF!</v>
      </c>
      <c r="Q95" s="1" t="e">
        <f>#REF!</f>
        <v>#REF!</v>
      </c>
    </row>
    <row r="96" spans="1:17" ht="25.5" hidden="1" customHeight="1" x14ac:dyDescent="0.25">
      <c r="B96" s="54"/>
      <c r="C96" s="2"/>
      <c r="D96" s="706" t="s">
        <v>512</v>
      </c>
      <c r="E96" s="706"/>
      <c r="F96" s="329"/>
      <c r="G96" s="519"/>
      <c r="H96" s="329"/>
      <c r="I96" s="329"/>
      <c r="J96" s="434"/>
      <c r="K96" s="434"/>
      <c r="L96" s="434"/>
      <c r="M96" s="471" t="e">
        <f t="shared" si="38"/>
        <v>#REF!</v>
      </c>
      <c r="N96" s="151"/>
      <c r="O96" s="159" t="e">
        <f t="shared" si="37"/>
        <v>#REF!</v>
      </c>
      <c r="P96" s="73" t="e">
        <f>#REF!</f>
        <v>#REF!</v>
      </c>
      <c r="Q96" s="1" t="e">
        <f>#REF!</f>
        <v>#REF!</v>
      </c>
    </row>
    <row r="97" spans="1:17" ht="25.5" hidden="1" customHeight="1" x14ac:dyDescent="0.25">
      <c r="B97" s="54"/>
      <c r="C97" s="2"/>
      <c r="D97" s="706" t="s">
        <v>513</v>
      </c>
      <c r="E97" s="706"/>
      <c r="F97" s="329"/>
      <c r="G97" s="519"/>
      <c r="H97" s="329"/>
      <c r="I97" s="329"/>
      <c r="J97" s="434"/>
      <c r="K97" s="434"/>
      <c r="L97" s="434"/>
      <c r="M97" s="471" t="e">
        <f t="shared" si="38"/>
        <v>#REF!</v>
      </c>
      <c r="N97" s="151"/>
      <c r="O97" s="159" t="e">
        <f t="shared" si="37"/>
        <v>#REF!</v>
      </c>
      <c r="P97" s="73" t="e">
        <f>#REF!</f>
        <v>#REF!</v>
      </c>
      <c r="Q97" s="1" t="e">
        <f>#REF!</f>
        <v>#REF!</v>
      </c>
    </row>
    <row r="98" spans="1:17" s="41" customFormat="1" ht="15" hidden="1" customHeight="1" x14ac:dyDescent="0.25">
      <c r="A98" s="125" t="s">
        <v>230</v>
      </c>
      <c r="B98" s="106" t="s">
        <v>663</v>
      </c>
      <c r="C98" s="792" t="s">
        <v>806</v>
      </c>
      <c r="D98" s="793"/>
      <c r="E98" s="793"/>
      <c r="F98" s="328">
        <f>F99+F100+F101+F102+F103+F104+F105+F106+F107+F108</f>
        <v>0</v>
      </c>
      <c r="G98" s="518">
        <f t="shared" ref="G98:K98" si="54">G99+G100+G101+G102+G103+G104+G105+G106+G107+G108</f>
        <v>0</v>
      </c>
      <c r="H98" s="328">
        <f t="shared" si="54"/>
        <v>0</v>
      </c>
      <c r="I98" s="328">
        <f t="shared" si="54"/>
        <v>0</v>
      </c>
      <c r="J98" s="433">
        <f t="shared" si="54"/>
        <v>0</v>
      </c>
      <c r="K98" s="433">
        <f t="shared" si="54"/>
        <v>0</v>
      </c>
      <c r="L98" s="433">
        <f t="shared" ref="L98" si="55">L99+L100+L101+L102+L103+L104+L105+L106+L107+L108</f>
        <v>0</v>
      </c>
      <c r="M98" s="470" t="e">
        <f t="shared" si="38"/>
        <v>#REF!</v>
      </c>
      <c r="N98" s="150">
        <f t="shared" ref="N98" si="56">N99+N100+N101+N102+N103+N104+N105+N106+N107+N108</f>
        <v>0</v>
      </c>
      <c r="O98" s="162" t="e">
        <f t="shared" si="37"/>
        <v>#REF!</v>
      </c>
      <c r="P98" s="108" t="e">
        <f>#REF!</f>
        <v>#REF!</v>
      </c>
      <c r="Q98" s="109" t="e">
        <f>#REF!</f>
        <v>#REF!</v>
      </c>
    </row>
    <row r="99" spans="1:17" ht="15.75" hidden="1" thickBot="1" x14ac:dyDescent="0.3">
      <c r="B99" s="54"/>
      <c r="C99" s="2"/>
      <c r="D99" s="705" t="s">
        <v>369</v>
      </c>
      <c r="E99" s="705"/>
      <c r="F99" s="326"/>
      <c r="G99" s="516"/>
      <c r="H99" s="326"/>
      <c r="I99" s="326"/>
      <c r="J99" s="431"/>
      <c r="K99" s="431"/>
      <c r="L99" s="431"/>
      <c r="M99" s="468" t="e">
        <f t="shared" si="38"/>
        <v>#REF!</v>
      </c>
      <c r="N99" s="141"/>
      <c r="O99" s="159" t="e">
        <f t="shared" si="37"/>
        <v>#REF!</v>
      </c>
      <c r="P99" s="73" t="e">
        <f>#REF!</f>
        <v>#REF!</v>
      </c>
      <c r="Q99" s="1" t="e">
        <f>#REF!</f>
        <v>#REF!</v>
      </c>
    </row>
    <row r="100" spans="1:17" ht="15.75" hidden="1" thickBot="1" x14ac:dyDescent="0.3">
      <c r="B100" s="54"/>
      <c r="C100" s="2"/>
      <c r="D100" s="705" t="s">
        <v>514</v>
      </c>
      <c r="E100" s="705"/>
      <c r="F100" s="326"/>
      <c r="G100" s="516"/>
      <c r="H100" s="326"/>
      <c r="I100" s="326"/>
      <c r="J100" s="431"/>
      <c r="K100" s="431"/>
      <c r="L100" s="431"/>
      <c r="M100" s="468" t="e">
        <f t="shared" si="38"/>
        <v>#REF!</v>
      </c>
      <c r="N100" s="141"/>
      <c r="O100" s="159" t="e">
        <f t="shared" si="37"/>
        <v>#REF!</v>
      </c>
      <c r="P100" s="73" t="e">
        <f>#REF!</f>
        <v>#REF!</v>
      </c>
      <c r="Q100" s="1" t="e">
        <f>#REF!</f>
        <v>#REF!</v>
      </c>
    </row>
    <row r="101" spans="1:17" ht="15.75" hidden="1" thickBot="1" x14ac:dyDescent="0.3">
      <c r="B101" s="54"/>
      <c r="C101" s="2"/>
      <c r="D101" s="705" t="s">
        <v>516</v>
      </c>
      <c r="E101" s="705"/>
      <c r="F101" s="326"/>
      <c r="G101" s="516"/>
      <c r="H101" s="326"/>
      <c r="I101" s="326"/>
      <c r="J101" s="431"/>
      <c r="K101" s="431"/>
      <c r="L101" s="431"/>
      <c r="M101" s="468" t="e">
        <f t="shared" si="38"/>
        <v>#REF!</v>
      </c>
      <c r="N101" s="141"/>
      <c r="O101" s="159" t="e">
        <f t="shared" si="37"/>
        <v>#REF!</v>
      </c>
      <c r="P101" s="73" t="e">
        <f>#REF!</f>
        <v>#REF!</v>
      </c>
      <c r="Q101" s="1" t="e">
        <f>#REF!</f>
        <v>#REF!</v>
      </c>
    </row>
    <row r="102" spans="1:17" ht="15.75" hidden="1" thickBot="1" x14ac:dyDescent="0.3">
      <c r="B102" s="54"/>
      <c r="C102" s="2"/>
      <c r="D102" s="705" t="s">
        <v>808</v>
      </c>
      <c r="E102" s="705"/>
      <c r="F102" s="326"/>
      <c r="G102" s="516"/>
      <c r="H102" s="326"/>
      <c r="I102" s="326"/>
      <c r="J102" s="431"/>
      <c r="K102" s="431"/>
      <c r="L102" s="431"/>
      <c r="M102" s="468" t="e">
        <f t="shared" si="38"/>
        <v>#REF!</v>
      </c>
      <c r="N102" s="141"/>
      <c r="O102" s="159" t="e">
        <f t="shared" si="37"/>
        <v>#REF!</v>
      </c>
      <c r="P102" s="73" t="e">
        <f>#REF!</f>
        <v>#REF!</v>
      </c>
      <c r="Q102" s="1" t="e">
        <f>#REF!</f>
        <v>#REF!</v>
      </c>
    </row>
    <row r="103" spans="1:17" ht="15.75" hidden="1" thickBot="1" x14ac:dyDescent="0.3">
      <c r="B103" s="54"/>
      <c r="C103" s="2"/>
      <c r="D103" s="705" t="s">
        <v>521</v>
      </c>
      <c r="E103" s="705"/>
      <c r="F103" s="326"/>
      <c r="G103" s="516"/>
      <c r="H103" s="326"/>
      <c r="I103" s="326"/>
      <c r="J103" s="431"/>
      <c r="K103" s="431"/>
      <c r="L103" s="431"/>
      <c r="M103" s="468" t="e">
        <f t="shared" si="38"/>
        <v>#REF!</v>
      </c>
      <c r="N103" s="141"/>
      <c r="O103" s="159" t="e">
        <f t="shared" si="37"/>
        <v>#REF!</v>
      </c>
      <c r="P103" s="73" t="e">
        <f>#REF!</f>
        <v>#REF!</v>
      </c>
      <c r="Q103" s="1" t="e">
        <f>#REF!</f>
        <v>#REF!</v>
      </c>
    </row>
    <row r="104" spans="1:17" ht="15.75" hidden="1" thickBot="1" x14ac:dyDescent="0.3">
      <c r="B104" s="54"/>
      <c r="C104" s="2"/>
      <c r="D104" s="705" t="s">
        <v>519</v>
      </c>
      <c r="E104" s="705"/>
      <c r="F104" s="326"/>
      <c r="G104" s="516"/>
      <c r="H104" s="326"/>
      <c r="I104" s="326"/>
      <c r="J104" s="431"/>
      <c r="K104" s="431"/>
      <c r="L104" s="431"/>
      <c r="M104" s="468" t="e">
        <f t="shared" si="38"/>
        <v>#REF!</v>
      </c>
      <c r="N104" s="141"/>
      <c r="O104" s="159" t="e">
        <f t="shared" si="37"/>
        <v>#REF!</v>
      </c>
      <c r="P104" s="73" t="e">
        <f>#REF!</f>
        <v>#REF!</v>
      </c>
      <c r="Q104" s="1" t="e">
        <f>#REF!</f>
        <v>#REF!</v>
      </c>
    </row>
    <row r="105" spans="1:17" ht="25.5" hidden="1" customHeight="1" x14ac:dyDescent="0.25">
      <c r="B105" s="54"/>
      <c r="C105" s="2"/>
      <c r="D105" s="706" t="s">
        <v>523</v>
      </c>
      <c r="E105" s="706"/>
      <c r="F105" s="329"/>
      <c r="G105" s="519"/>
      <c r="H105" s="329"/>
      <c r="I105" s="329"/>
      <c r="J105" s="434"/>
      <c r="K105" s="434"/>
      <c r="L105" s="434"/>
      <c r="M105" s="471" t="e">
        <f t="shared" si="38"/>
        <v>#REF!</v>
      </c>
      <c r="N105" s="151"/>
      <c r="O105" s="159" t="e">
        <f t="shared" si="37"/>
        <v>#REF!</v>
      </c>
      <c r="P105" s="73" t="e">
        <f>#REF!</f>
        <v>#REF!</v>
      </c>
      <c r="Q105" s="1" t="e">
        <f>#REF!</f>
        <v>#REF!</v>
      </c>
    </row>
    <row r="106" spans="1:17" ht="15.75" hidden="1" thickBot="1" x14ac:dyDescent="0.3">
      <c r="B106" s="54"/>
      <c r="C106" s="2"/>
      <c r="D106" s="705" t="s">
        <v>807</v>
      </c>
      <c r="E106" s="705"/>
      <c r="F106" s="326"/>
      <c r="G106" s="516"/>
      <c r="H106" s="326"/>
      <c r="I106" s="326"/>
      <c r="J106" s="431"/>
      <c r="K106" s="431"/>
      <c r="L106" s="431"/>
      <c r="M106" s="468" t="e">
        <f t="shared" si="38"/>
        <v>#REF!</v>
      </c>
      <c r="N106" s="141"/>
      <c r="O106" s="159" t="e">
        <f t="shared" si="37"/>
        <v>#REF!</v>
      </c>
      <c r="P106" s="73" t="e">
        <f>#REF!</f>
        <v>#REF!</v>
      </c>
      <c r="Q106" s="1" t="e">
        <f>#REF!</f>
        <v>#REF!</v>
      </c>
    </row>
    <row r="107" spans="1:17" ht="25.5" hidden="1" customHeight="1" x14ac:dyDescent="0.25">
      <c r="B107" s="54"/>
      <c r="C107" s="2"/>
      <c r="D107" s="706" t="s">
        <v>526</v>
      </c>
      <c r="E107" s="706"/>
      <c r="F107" s="329"/>
      <c r="G107" s="519"/>
      <c r="H107" s="329"/>
      <c r="I107" s="329"/>
      <c r="J107" s="434"/>
      <c r="K107" s="434"/>
      <c r="L107" s="434"/>
      <c r="M107" s="471" t="e">
        <f t="shared" si="38"/>
        <v>#REF!</v>
      </c>
      <c r="N107" s="151"/>
      <c r="O107" s="159" t="e">
        <f t="shared" si="37"/>
        <v>#REF!</v>
      </c>
      <c r="P107" s="73" t="e">
        <f>#REF!</f>
        <v>#REF!</v>
      </c>
      <c r="Q107" s="1" t="e">
        <f>#REF!</f>
        <v>#REF!</v>
      </c>
    </row>
    <row r="108" spans="1:17" ht="25.5" hidden="1" customHeight="1" x14ac:dyDescent="0.25">
      <c r="B108" s="54"/>
      <c r="C108" s="2"/>
      <c r="D108" s="706" t="s">
        <v>528</v>
      </c>
      <c r="E108" s="706"/>
      <c r="F108" s="329"/>
      <c r="G108" s="519"/>
      <c r="H108" s="329"/>
      <c r="I108" s="329"/>
      <c r="J108" s="434"/>
      <c r="K108" s="434"/>
      <c r="L108" s="434"/>
      <c r="M108" s="471" t="e">
        <f t="shared" si="38"/>
        <v>#REF!</v>
      </c>
      <c r="N108" s="151"/>
      <c r="O108" s="159" t="e">
        <f t="shared" si="37"/>
        <v>#REF!</v>
      </c>
      <c r="P108" s="73" t="e">
        <f>#REF!</f>
        <v>#REF!</v>
      </c>
      <c r="Q108" s="1" t="e">
        <f>#REF!</f>
        <v>#REF!</v>
      </c>
    </row>
    <row r="109" spans="1:17" s="41" customFormat="1" ht="15.75" hidden="1" thickBot="1" x14ac:dyDescent="0.3">
      <c r="A109" s="125" t="s">
        <v>231</v>
      </c>
      <c r="B109" s="106" t="s">
        <v>664</v>
      </c>
      <c r="C109" s="730" t="s">
        <v>232</v>
      </c>
      <c r="D109" s="731"/>
      <c r="E109" s="731"/>
      <c r="F109" s="330">
        <f>F110+F111+F112+F113+F114+F115+F116+F117+F118+F119</f>
        <v>0</v>
      </c>
      <c r="G109" s="520">
        <f t="shared" ref="G109:K109" si="57">G110+G111+G112+G113+G114+G115+G116+G117+G118+G119</f>
        <v>0</v>
      </c>
      <c r="H109" s="330">
        <f t="shared" si="57"/>
        <v>0</v>
      </c>
      <c r="I109" s="330">
        <f t="shared" si="57"/>
        <v>0</v>
      </c>
      <c r="J109" s="435">
        <f t="shared" si="57"/>
        <v>0</v>
      </c>
      <c r="K109" s="435">
        <f t="shared" si="57"/>
        <v>0</v>
      </c>
      <c r="L109" s="435">
        <f t="shared" ref="L109" si="58">L110+L111+L112+L113+L114+L115+L116+L117+L118+L119</f>
        <v>0</v>
      </c>
      <c r="M109" s="472" t="e">
        <f t="shared" si="38"/>
        <v>#REF!</v>
      </c>
      <c r="N109" s="152">
        <f t="shared" ref="N109" si="59">N110+N111+N112+N113+N114+N115+N116+N117+N118+N119</f>
        <v>0</v>
      </c>
      <c r="O109" s="162" t="e">
        <f t="shared" si="37"/>
        <v>#REF!</v>
      </c>
      <c r="P109" s="108" t="e">
        <f>#REF!</f>
        <v>#REF!</v>
      </c>
      <c r="Q109" s="109" t="e">
        <f>#REF!</f>
        <v>#REF!</v>
      </c>
    </row>
    <row r="110" spans="1:17" ht="15.75" hidden="1" thickBot="1" x14ac:dyDescent="0.3">
      <c r="B110" s="54"/>
      <c r="C110" s="2"/>
      <c r="D110" s="705" t="s">
        <v>368</v>
      </c>
      <c r="E110" s="705"/>
      <c r="F110" s="326"/>
      <c r="G110" s="516"/>
      <c r="H110" s="326"/>
      <c r="I110" s="326"/>
      <c r="J110" s="431"/>
      <c r="K110" s="431"/>
      <c r="L110" s="431"/>
      <c r="M110" s="468" t="e">
        <f t="shared" si="38"/>
        <v>#REF!</v>
      </c>
      <c r="N110" s="141"/>
      <c r="O110" s="159" t="e">
        <f t="shared" si="37"/>
        <v>#REF!</v>
      </c>
      <c r="P110" s="73" t="e">
        <f>#REF!</f>
        <v>#REF!</v>
      </c>
      <c r="Q110" s="1" t="e">
        <f>#REF!</f>
        <v>#REF!</v>
      </c>
    </row>
    <row r="111" spans="1:17" ht="15.75" hidden="1" thickBot="1" x14ac:dyDescent="0.3">
      <c r="B111" s="54"/>
      <c r="C111" s="2"/>
      <c r="D111" s="705" t="s">
        <v>515</v>
      </c>
      <c r="E111" s="705"/>
      <c r="F111" s="326"/>
      <c r="G111" s="516"/>
      <c r="H111" s="326"/>
      <c r="I111" s="326"/>
      <c r="J111" s="431"/>
      <c r="K111" s="431"/>
      <c r="L111" s="431"/>
      <c r="M111" s="468" t="e">
        <f t="shared" si="38"/>
        <v>#REF!</v>
      </c>
      <c r="N111" s="141"/>
      <c r="O111" s="159" t="e">
        <f t="shared" si="37"/>
        <v>#REF!</v>
      </c>
      <c r="P111" s="73" t="e">
        <f>#REF!</f>
        <v>#REF!</v>
      </c>
      <c r="Q111" s="1" t="e">
        <f>#REF!</f>
        <v>#REF!</v>
      </c>
    </row>
    <row r="112" spans="1:17" ht="15.75" hidden="1" thickBot="1" x14ac:dyDescent="0.3">
      <c r="B112" s="54"/>
      <c r="C112" s="2"/>
      <c r="D112" s="705" t="s">
        <v>517</v>
      </c>
      <c r="E112" s="705"/>
      <c r="F112" s="326"/>
      <c r="G112" s="516"/>
      <c r="H112" s="326"/>
      <c r="I112" s="326"/>
      <c r="J112" s="431"/>
      <c r="K112" s="431"/>
      <c r="L112" s="431"/>
      <c r="M112" s="468" t="e">
        <f t="shared" si="38"/>
        <v>#REF!</v>
      </c>
      <c r="N112" s="141"/>
      <c r="O112" s="159" t="e">
        <f t="shared" si="37"/>
        <v>#REF!</v>
      </c>
      <c r="P112" s="73" t="e">
        <f>#REF!</f>
        <v>#REF!</v>
      </c>
      <c r="Q112" s="1" t="e">
        <f>#REF!</f>
        <v>#REF!</v>
      </c>
    </row>
    <row r="113" spans="1:17" ht="15.75" hidden="1" thickBot="1" x14ac:dyDescent="0.3">
      <c r="B113" s="54"/>
      <c r="C113" s="2"/>
      <c r="D113" s="705" t="s">
        <v>518</v>
      </c>
      <c r="E113" s="705"/>
      <c r="F113" s="326"/>
      <c r="G113" s="516"/>
      <c r="H113" s="326"/>
      <c r="I113" s="326"/>
      <c r="J113" s="431"/>
      <c r="K113" s="431"/>
      <c r="L113" s="431"/>
      <c r="M113" s="468" t="e">
        <f t="shared" si="38"/>
        <v>#REF!</v>
      </c>
      <c r="N113" s="141"/>
      <c r="O113" s="159" t="e">
        <f t="shared" si="37"/>
        <v>#REF!</v>
      </c>
      <c r="P113" s="73" t="e">
        <f>#REF!</f>
        <v>#REF!</v>
      </c>
      <c r="Q113" s="1" t="e">
        <f>#REF!</f>
        <v>#REF!</v>
      </c>
    </row>
    <row r="114" spans="1:17" ht="15.75" hidden="1" thickBot="1" x14ac:dyDescent="0.3">
      <c r="B114" s="54"/>
      <c r="C114" s="2"/>
      <c r="D114" s="705" t="s">
        <v>522</v>
      </c>
      <c r="E114" s="705"/>
      <c r="F114" s="326"/>
      <c r="G114" s="516"/>
      <c r="H114" s="326"/>
      <c r="I114" s="326"/>
      <c r="J114" s="431"/>
      <c r="K114" s="431"/>
      <c r="L114" s="431"/>
      <c r="M114" s="468" t="e">
        <f t="shared" si="38"/>
        <v>#REF!</v>
      </c>
      <c r="N114" s="141"/>
      <c r="O114" s="159" t="e">
        <f t="shared" si="37"/>
        <v>#REF!</v>
      </c>
      <c r="P114" s="73" t="e">
        <f>#REF!</f>
        <v>#REF!</v>
      </c>
      <c r="Q114" s="1" t="e">
        <f>#REF!</f>
        <v>#REF!</v>
      </c>
    </row>
    <row r="115" spans="1:17" ht="15.75" hidden="1" thickBot="1" x14ac:dyDescent="0.3">
      <c r="B115" s="54"/>
      <c r="C115" s="2"/>
      <c r="D115" s="705" t="s">
        <v>520</v>
      </c>
      <c r="E115" s="705"/>
      <c r="F115" s="326"/>
      <c r="G115" s="516"/>
      <c r="H115" s="326"/>
      <c r="I115" s="326"/>
      <c r="J115" s="431"/>
      <c r="K115" s="431"/>
      <c r="L115" s="431"/>
      <c r="M115" s="468" t="e">
        <f t="shared" si="38"/>
        <v>#REF!</v>
      </c>
      <c r="N115" s="141"/>
      <c r="O115" s="159" t="e">
        <f t="shared" si="37"/>
        <v>#REF!</v>
      </c>
      <c r="P115" s="73" t="e">
        <f>#REF!</f>
        <v>#REF!</v>
      </c>
      <c r="Q115" s="1" t="e">
        <f>#REF!</f>
        <v>#REF!</v>
      </c>
    </row>
    <row r="116" spans="1:17" ht="25.5" hidden="1" customHeight="1" x14ac:dyDescent="0.25">
      <c r="B116" s="54"/>
      <c r="C116" s="2"/>
      <c r="D116" s="706" t="s">
        <v>524</v>
      </c>
      <c r="E116" s="706"/>
      <c r="F116" s="329"/>
      <c r="G116" s="519"/>
      <c r="H116" s="329"/>
      <c r="I116" s="329"/>
      <c r="J116" s="434"/>
      <c r="K116" s="434"/>
      <c r="L116" s="434"/>
      <c r="M116" s="471" t="e">
        <f t="shared" si="38"/>
        <v>#REF!</v>
      </c>
      <c r="N116" s="151"/>
      <c r="O116" s="159" t="e">
        <f t="shared" si="37"/>
        <v>#REF!</v>
      </c>
      <c r="P116" s="73" t="e">
        <f>#REF!</f>
        <v>#REF!</v>
      </c>
      <c r="Q116" s="1" t="e">
        <f>#REF!</f>
        <v>#REF!</v>
      </c>
    </row>
    <row r="117" spans="1:17" ht="15.75" hidden="1" thickBot="1" x14ac:dyDescent="0.3">
      <c r="B117" s="54"/>
      <c r="C117" s="2"/>
      <c r="D117" s="705" t="s">
        <v>525</v>
      </c>
      <c r="E117" s="705"/>
      <c r="F117" s="326"/>
      <c r="G117" s="516"/>
      <c r="H117" s="326"/>
      <c r="I117" s="326"/>
      <c r="J117" s="431"/>
      <c r="K117" s="431"/>
      <c r="L117" s="431"/>
      <c r="M117" s="468" t="e">
        <f t="shared" si="38"/>
        <v>#REF!</v>
      </c>
      <c r="N117" s="141"/>
      <c r="O117" s="159" t="e">
        <f t="shared" si="37"/>
        <v>#REF!</v>
      </c>
      <c r="P117" s="73" t="e">
        <f>#REF!</f>
        <v>#REF!</v>
      </c>
      <c r="Q117" s="1" t="e">
        <f>#REF!</f>
        <v>#REF!</v>
      </c>
    </row>
    <row r="118" spans="1:17" ht="25.5" hidden="1" customHeight="1" x14ac:dyDescent="0.25">
      <c r="B118" s="54"/>
      <c r="C118" s="2"/>
      <c r="D118" s="706" t="s">
        <v>527</v>
      </c>
      <c r="E118" s="706"/>
      <c r="F118" s="329"/>
      <c r="G118" s="519"/>
      <c r="H118" s="329"/>
      <c r="I118" s="329"/>
      <c r="J118" s="434"/>
      <c r="K118" s="434"/>
      <c r="L118" s="434"/>
      <c r="M118" s="471" t="e">
        <f t="shared" si="38"/>
        <v>#REF!</v>
      </c>
      <c r="N118" s="151"/>
      <c r="O118" s="159" t="e">
        <f t="shared" si="37"/>
        <v>#REF!</v>
      </c>
      <c r="P118" s="73" t="e">
        <f>#REF!</f>
        <v>#REF!</v>
      </c>
      <c r="Q118" s="1" t="e">
        <f>#REF!</f>
        <v>#REF!</v>
      </c>
    </row>
    <row r="119" spans="1:17" ht="25.5" hidden="1" customHeight="1" x14ac:dyDescent="0.25">
      <c r="B119" s="54"/>
      <c r="C119" s="2"/>
      <c r="D119" s="706" t="s">
        <v>529</v>
      </c>
      <c r="E119" s="706"/>
      <c r="F119" s="329"/>
      <c r="G119" s="519"/>
      <c r="H119" s="329"/>
      <c r="I119" s="329"/>
      <c r="J119" s="434"/>
      <c r="K119" s="434"/>
      <c r="L119" s="434"/>
      <c r="M119" s="471" t="e">
        <f t="shared" si="38"/>
        <v>#REF!</v>
      </c>
      <c r="N119" s="151"/>
      <c r="O119" s="159" t="e">
        <f t="shared" si="37"/>
        <v>#REF!</v>
      </c>
      <c r="P119" s="73" t="e">
        <f>#REF!</f>
        <v>#REF!</v>
      </c>
      <c r="Q119" s="1" t="e">
        <f>#REF!</f>
        <v>#REF!</v>
      </c>
    </row>
    <row r="120" spans="1:17" s="41" customFormat="1" ht="27.75" hidden="1" customHeight="1" x14ac:dyDescent="0.25">
      <c r="A120" s="125" t="s">
        <v>233</v>
      </c>
      <c r="B120" s="106" t="s">
        <v>665</v>
      </c>
      <c r="C120" s="792" t="s">
        <v>809</v>
      </c>
      <c r="D120" s="793"/>
      <c r="E120" s="793"/>
      <c r="F120" s="328">
        <f>F121+F122</f>
        <v>0</v>
      </c>
      <c r="G120" s="518">
        <f t="shared" ref="G120:K120" si="60">G121+G122</f>
        <v>0</v>
      </c>
      <c r="H120" s="328">
        <f t="shared" si="60"/>
        <v>0</v>
      </c>
      <c r="I120" s="328">
        <f t="shared" si="60"/>
        <v>0</v>
      </c>
      <c r="J120" s="433">
        <f t="shared" si="60"/>
        <v>0</v>
      </c>
      <c r="K120" s="433">
        <f t="shared" si="60"/>
        <v>0</v>
      </c>
      <c r="L120" s="433">
        <f t="shared" ref="L120" si="61">L121+L122</f>
        <v>0</v>
      </c>
      <c r="M120" s="470" t="e">
        <f t="shared" si="38"/>
        <v>#REF!</v>
      </c>
      <c r="N120" s="150">
        <f t="shared" ref="N120" si="62">N121+N122</f>
        <v>0</v>
      </c>
      <c r="O120" s="162" t="e">
        <f t="shared" si="37"/>
        <v>#REF!</v>
      </c>
      <c r="P120" s="108" t="e">
        <f>#REF!</f>
        <v>#REF!</v>
      </c>
      <c r="Q120" s="109" t="e">
        <f>#REF!</f>
        <v>#REF!</v>
      </c>
    </row>
    <row r="121" spans="1:17" ht="15.75" hidden="1" thickBot="1" x14ac:dyDescent="0.3">
      <c r="B121" s="54"/>
      <c r="C121" s="2"/>
      <c r="D121" s="705" t="s">
        <v>531</v>
      </c>
      <c r="E121" s="705"/>
      <c r="F121" s="326"/>
      <c r="G121" s="516"/>
      <c r="H121" s="326"/>
      <c r="I121" s="326"/>
      <c r="J121" s="431"/>
      <c r="K121" s="431"/>
      <c r="L121" s="431"/>
      <c r="M121" s="468" t="e">
        <f t="shared" si="38"/>
        <v>#REF!</v>
      </c>
      <c r="N121" s="141"/>
      <c r="O121" s="159" t="e">
        <f t="shared" si="37"/>
        <v>#REF!</v>
      </c>
      <c r="P121" s="73" t="e">
        <f>#REF!</f>
        <v>#REF!</v>
      </c>
      <c r="Q121" s="1" t="e">
        <f>#REF!</f>
        <v>#REF!</v>
      </c>
    </row>
    <row r="122" spans="1:17" ht="25.5" hidden="1" customHeight="1" x14ac:dyDescent="0.25">
      <c r="B122" s="54"/>
      <c r="C122" s="2"/>
      <c r="D122" s="706" t="s">
        <v>530</v>
      </c>
      <c r="E122" s="706"/>
      <c r="F122" s="329"/>
      <c r="G122" s="519"/>
      <c r="H122" s="329"/>
      <c r="I122" s="329"/>
      <c r="J122" s="434"/>
      <c r="K122" s="434"/>
      <c r="L122" s="434"/>
      <c r="M122" s="471" t="e">
        <f t="shared" si="38"/>
        <v>#REF!</v>
      </c>
      <c r="N122" s="151"/>
      <c r="O122" s="159" t="e">
        <f t="shared" si="37"/>
        <v>#REF!</v>
      </c>
      <c r="P122" s="73" t="e">
        <f>#REF!</f>
        <v>#REF!</v>
      </c>
      <c r="Q122" s="1" t="e">
        <f>#REF!</f>
        <v>#REF!</v>
      </c>
    </row>
    <row r="123" spans="1:17" s="41" customFormat="1" ht="15.75" hidden="1" thickBot="1" x14ac:dyDescent="0.3">
      <c r="A123" s="125" t="s">
        <v>234</v>
      </c>
      <c r="B123" s="106" t="s">
        <v>667</v>
      </c>
      <c r="C123" s="792" t="s">
        <v>810</v>
      </c>
      <c r="D123" s="793"/>
      <c r="E123" s="793"/>
      <c r="F123" s="328">
        <f>F124+F125+F126+F127+F128+F129+F130+F131+F132+F133+F134</f>
        <v>0</v>
      </c>
      <c r="G123" s="518">
        <f t="shared" ref="G123:K123" si="63">G124+G125+G126+G127+G128+G129+G130+G131+G132+G133+G134</f>
        <v>0</v>
      </c>
      <c r="H123" s="328">
        <f t="shared" si="63"/>
        <v>0</v>
      </c>
      <c r="I123" s="328">
        <f t="shared" si="63"/>
        <v>0</v>
      </c>
      <c r="J123" s="433">
        <f t="shared" si="63"/>
        <v>0</v>
      </c>
      <c r="K123" s="433">
        <f t="shared" si="63"/>
        <v>0</v>
      </c>
      <c r="L123" s="433">
        <f t="shared" ref="L123" si="64">L124+L125+L126+L127+L128+L129+L130+L131+L132+L133+L134</f>
        <v>0</v>
      </c>
      <c r="M123" s="470" t="e">
        <f t="shared" si="38"/>
        <v>#REF!</v>
      </c>
      <c r="N123" s="150">
        <f t="shared" ref="N123" si="65">N124+N125+N126+N127+N128+N129+N130+N131+N132+N133+N134</f>
        <v>0</v>
      </c>
      <c r="O123" s="162" t="e">
        <f t="shared" si="37"/>
        <v>#REF!</v>
      </c>
      <c r="P123" s="108" t="e">
        <f>#REF!</f>
        <v>#REF!</v>
      </c>
      <c r="Q123" s="109" t="e">
        <f>#REF!</f>
        <v>#REF!</v>
      </c>
    </row>
    <row r="124" spans="1:17" ht="15.75" hidden="1" thickBot="1" x14ac:dyDescent="0.3">
      <c r="B124" s="54"/>
      <c r="C124" s="2"/>
      <c r="D124" s="705" t="s">
        <v>354</v>
      </c>
      <c r="E124" s="705"/>
      <c r="F124" s="326"/>
      <c r="G124" s="516"/>
      <c r="H124" s="326"/>
      <c r="I124" s="326"/>
      <c r="J124" s="431"/>
      <c r="K124" s="431"/>
      <c r="L124" s="431"/>
      <c r="M124" s="468" t="e">
        <f t="shared" si="38"/>
        <v>#REF!</v>
      </c>
      <c r="N124" s="141"/>
      <c r="O124" s="159" t="e">
        <f t="shared" si="37"/>
        <v>#REF!</v>
      </c>
      <c r="P124" s="73" t="e">
        <f>#REF!</f>
        <v>#REF!</v>
      </c>
      <c r="Q124" s="1" t="e">
        <f>#REF!</f>
        <v>#REF!</v>
      </c>
    </row>
    <row r="125" spans="1:17" ht="15.75" hidden="1" thickBot="1" x14ac:dyDescent="0.3">
      <c r="B125" s="54"/>
      <c r="C125" s="2"/>
      <c r="D125" s="705" t="s">
        <v>357</v>
      </c>
      <c r="E125" s="705"/>
      <c r="F125" s="326"/>
      <c r="G125" s="516"/>
      <c r="H125" s="326"/>
      <c r="I125" s="326"/>
      <c r="J125" s="431"/>
      <c r="K125" s="431"/>
      <c r="L125" s="431"/>
      <c r="M125" s="468" t="e">
        <f t="shared" si="38"/>
        <v>#REF!</v>
      </c>
      <c r="N125" s="141"/>
      <c r="O125" s="159" t="e">
        <f t="shared" si="37"/>
        <v>#REF!</v>
      </c>
      <c r="P125" s="73" t="e">
        <f>#REF!</f>
        <v>#REF!</v>
      </c>
      <c r="Q125" s="1" t="e">
        <f>#REF!</f>
        <v>#REF!</v>
      </c>
    </row>
    <row r="126" spans="1:17" ht="15.75" hidden="1" thickBot="1" x14ac:dyDescent="0.3">
      <c r="B126" s="54"/>
      <c r="C126" s="2"/>
      <c r="D126" s="705" t="s">
        <v>358</v>
      </c>
      <c r="E126" s="705"/>
      <c r="F126" s="326"/>
      <c r="G126" s="516"/>
      <c r="H126" s="326"/>
      <c r="I126" s="326"/>
      <c r="J126" s="431"/>
      <c r="K126" s="431"/>
      <c r="L126" s="431"/>
      <c r="M126" s="468" t="e">
        <f t="shared" si="38"/>
        <v>#REF!</v>
      </c>
      <c r="N126" s="141"/>
      <c r="O126" s="159" t="e">
        <f t="shared" si="37"/>
        <v>#REF!</v>
      </c>
      <c r="P126" s="73" t="e">
        <f>#REF!</f>
        <v>#REF!</v>
      </c>
      <c r="Q126" s="1" t="e">
        <f>#REF!</f>
        <v>#REF!</v>
      </c>
    </row>
    <row r="127" spans="1:17" ht="15.75" hidden="1" thickBot="1" x14ac:dyDescent="0.3">
      <c r="B127" s="54"/>
      <c r="C127" s="2"/>
      <c r="D127" s="705" t="s">
        <v>355</v>
      </c>
      <c r="E127" s="705"/>
      <c r="F127" s="326"/>
      <c r="G127" s="516"/>
      <c r="H127" s="326"/>
      <c r="I127" s="326"/>
      <c r="J127" s="431"/>
      <c r="K127" s="431"/>
      <c r="L127" s="431"/>
      <c r="M127" s="468" t="e">
        <f t="shared" si="38"/>
        <v>#REF!</v>
      </c>
      <c r="N127" s="141"/>
      <c r="O127" s="159" t="e">
        <f t="shared" si="37"/>
        <v>#REF!</v>
      </c>
      <c r="P127" s="73" t="e">
        <f>#REF!</f>
        <v>#REF!</v>
      </c>
      <c r="Q127" s="1" t="e">
        <f>#REF!</f>
        <v>#REF!</v>
      </c>
    </row>
    <row r="128" spans="1:17" ht="15.75" hidden="1" thickBot="1" x14ac:dyDescent="0.3">
      <c r="B128" s="54"/>
      <c r="C128" s="2"/>
      <c r="D128" s="705" t="s">
        <v>811</v>
      </c>
      <c r="E128" s="705"/>
      <c r="F128" s="326"/>
      <c r="G128" s="516"/>
      <c r="H128" s="326"/>
      <c r="I128" s="326"/>
      <c r="J128" s="431"/>
      <c r="K128" s="431"/>
      <c r="L128" s="431"/>
      <c r="M128" s="468" t="e">
        <f t="shared" si="38"/>
        <v>#REF!</v>
      </c>
      <c r="N128" s="141"/>
      <c r="O128" s="159" t="e">
        <f t="shared" si="37"/>
        <v>#REF!</v>
      </c>
      <c r="P128" s="73" t="e">
        <f>#REF!</f>
        <v>#REF!</v>
      </c>
      <c r="Q128" s="1" t="e">
        <f>#REF!</f>
        <v>#REF!</v>
      </c>
    </row>
    <row r="129" spans="1:17" ht="25.5" hidden="1" customHeight="1" x14ac:dyDescent="0.25">
      <c r="B129" s="54"/>
      <c r="C129" s="2"/>
      <c r="D129" s="706" t="s">
        <v>532</v>
      </c>
      <c r="E129" s="706"/>
      <c r="F129" s="329"/>
      <c r="G129" s="519"/>
      <c r="H129" s="329"/>
      <c r="I129" s="329"/>
      <c r="J129" s="434"/>
      <c r="K129" s="434"/>
      <c r="L129" s="434"/>
      <c r="M129" s="471" t="e">
        <f t="shared" si="38"/>
        <v>#REF!</v>
      </c>
      <c r="N129" s="151"/>
      <c r="O129" s="159" t="e">
        <f t="shared" si="37"/>
        <v>#REF!</v>
      </c>
      <c r="P129" s="73" t="e">
        <f>#REF!</f>
        <v>#REF!</v>
      </c>
      <c r="Q129" s="1" t="e">
        <f>#REF!</f>
        <v>#REF!</v>
      </c>
    </row>
    <row r="130" spans="1:17" ht="25.5" hidden="1" customHeight="1" x14ac:dyDescent="0.25">
      <c r="B130" s="54"/>
      <c r="C130" s="2"/>
      <c r="D130" s="706" t="s">
        <v>533</v>
      </c>
      <c r="E130" s="706"/>
      <c r="F130" s="329"/>
      <c r="G130" s="519"/>
      <c r="H130" s="329"/>
      <c r="I130" s="329"/>
      <c r="J130" s="434"/>
      <c r="K130" s="434"/>
      <c r="L130" s="434"/>
      <c r="M130" s="471" t="e">
        <f t="shared" si="38"/>
        <v>#REF!</v>
      </c>
      <c r="N130" s="151"/>
      <c r="O130" s="159" t="e">
        <f t="shared" si="37"/>
        <v>#REF!</v>
      </c>
      <c r="P130" s="73" t="e">
        <f>#REF!</f>
        <v>#REF!</v>
      </c>
      <c r="Q130" s="1" t="e">
        <f>#REF!</f>
        <v>#REF!</v>
      </c>
    </row>
    <row r="131" spans="1:17" ht="15.75" hidden="1" thickBot="1" x14ac:dyDescent="0.3">
      <c r="B131" s="54"/>
      <c r="C131" s="2"/>
      <c r="D131" s="705" t="s">
        <v>364</v>
      </c>
      <c r="E131" s="705"/>
      <c r="F131" s="326"/>
      <c r="G131" s="516"/>
      <c r="H131" s="326"/>
      <c r="I131" s="326"/>
      <c r="J131" s="431"/>
      <c r="K131" s="431"/>
      <c r="L131" s="431"/>
      <c r="M131" s="468" t="e">
        <f t="shared" si="38"/>
        <v>#REF!</v>
      </c>
      <c r="N131" s="141"/>
      <c r="O131" s="159" t="e">
        <f t="shared" si="37"/>
        <v>#REF!</v>
      </c>
      <c r="P131" s="73" t="e">
        <f>#REF!</f>
        <v>#REF!</v>
      </c>
      <c r="Q131" s="1" t="e">
        <f>#REF!</f>
        <v>#REF!</v>
      </c>
    </row>
    <row r="132" spans="1:17" ht="15.75" hidden="1" thickBot="1" x14ac:dyDescent="0.3">
      <c r="B132" s="54"/>
      <c r="C132" s="2"/>
      <c r="D132" s="705" t="s">
        <v>356</v>
      </c>
      <c r="E132" s="705"/>
      <c r="F132" s="326"/>
      <c r="G132" s="516"/>
      <c r="H132" s="326"/>
      <c r="I132" s="326"/>
      <c r="J132" s="431"/>
      <c r="K132" s="431"/>
      <c r="L132" s="431"/>
      <c r="M132" s="468" t="e">
        <f t="shared" si="38"/>
        <v>#REF!</v>
      </c>
      <c r="N132" s="141"/>
      <c r="O132" s="159" t="e">
        <f t="shared" si="37"/>
        <v>#REF!</v>
      </c>
      <c r="P132" s="73" t="e">
        <f>#REF!</f>
        <v>#REF!</v>
      </c>
      <c r="Q132" s="1" t="e">
        <f>#REF!</f>
        <v>#REF!</v>
      </c>
    </row>
    <row r="133" spans="1:17" ht="25.5" hidden="1" customHeight="1" x14ac:dyDescent="0.25">
      <c r="B133" s="54"/>
      <c r="C133" s="2"/>
      <c r="D133" s="706" t="s">
        <v>534</v>
      </c>
      <c r="E133" s="706"/>
      <c r="F133" s="329"/>
      <c r="G133" s="519"/>
      <c r="H133" s="329"/>
      <c r="I133" s="329"/>
      <c r="J133" s="434"/>
      <c r="K133" s="434"/>
      <c r="L133" s="434"/>
      <c r="M133" s="471" t="e">
        <f t="shared" si="38"/>
        <v>#REF!</v>
      </c>
      <c r="N133" s="151"/>
      <c r="O133" s="159" t="e">
        <f t="shared" ref="O133:O196" si="66">SUM(M133:N133)</f>
        <v>#REF!</v>
      </c>
      <c r="P133" s="73" t="e">
        <f>#REF!</f>
        <v>#REF!</v>
      </c>
      <c r="Q133" s="1" t="e">
        <f>#REF!</f>
        <v>#REF!</v>
      </c>
    </row>
    <row r="134" spans="1:17" ht="15.75" hidden="1" thickBot="1" x14ac:dyDescent="0.3">
      <c r="B134" s="54"/>
      <c r="C134" s="2"/>
      <c r="D134" s="705" t="s">
        <v>535</v>
      </c>
      <c r="E134" s="705"/>
      <c r="F134" s="326"/>
      <c r="G134" s="516"/>
      <c r="H134" s="326"/>
      <c r="I134" s="326"/>
      <c r="J134" s="431"/>
      <c r="K134" s="431"/>
      <c r="L134" s="431"/>
      <c r="M134" s="468" t="e">
        <f t="shared" ref="M134:M197" si="67">P134+Q134</f>
        <v>#REF!</v>
      </c>
      <c r="N134" s="141"/>
      <c r="O134" s="159" t="e">
        <f t="shared" si="66"/>
        <v>#REF!</v>
      </c>
      <c r="P134" s="73" t="e">
        <f>#REF!</f>
        <v>#REF!</v>
      </c>
      <c r="Q134" s="1" t="e">
        <f>#REF!</f>
        <v>#REF!</v>
      </c>
    </row>
    <row r="135" spans="1:17" s="41" customFormat="1" ht="15.75" hidden="1" thickBot="1" x14ac:dyDescent="0.3">
      <c r="A135" s="125" t="s">
        <v>235</v>
      </c>
      <c r="B135" s="106" t="s">
        <v>666</v>
      </c>
      <c r="C135" s="730" t="s">
        <v>236</v>
      </c>
      <c r="D135" s="731"/>
      <c r="E135" s="731"/>
      <c r="F135" s="330"/>
      <c r="G135" s="520"/>
      <c r="H135" s="330"/>
      <c r="I135" s="330"/>
      <c r="J135" s="435"/>
      <c r="K135" s="435"/>
      <c r="L135" s="435"/>
      <c r="M135" s="472" t="e">
        <f t="shared" si="67"/>
        <v>#REF!</v>
      </c>
      <c r="N135" s="152"/>
      <c r="O135" s="162" t="e">
        <f t="shared" si="66"/>
        <v>#REF!</v>
      </c>
      <c r="P135" s="108" t="e">
        <f>#REF!</f>
        <v>#REF!</v>
      </c>
      <c r="Q135" s="109" t="e">
        <f>#REF!</f>
        <v>#REF!</v>
      </c>
    </row>
    <row r="136" spans="1:17" s="41" customFormat="1" ht="15.75" hidden="1" thickBot="1" x14ac:dyDescent="0.3">
      <c r="A136" s="125" t="s">
        <v>237</v>
      </c>
      <c r="B136" s="106" t="s">
        <v>668</v>
      </c>
      <c r="C136" s="730" t="s">
        <v>238</v>
      </c>
      <c r="D136" s="731"/>
      <c r="E136" s="731"/>
      <c r="F136" s="330"/>
      <c r="G136" s="520"/>
      <c r="H136" s="330"/>
      <c r="I136" s="330"/>
      <c r="J136" s="435"/>
      <c r="K136" s="435"/>
      <c r="L136" s="435"/>
      <c r="M136" s="472" t="e">
        <f t="shared" si="67"/>
        <v>#REF!</v>
      </c>
      <c r="N136" s="152"/>
      <c r="O136" s="162" t="e">
        <f t="shared" si="66"/>
        <v>#REF!</v>
      </c>
      <c r="P136" s="108" t="e">
        <f>#REF!</f>
        <v>#REF!</v>
      </c>
      <c r="Q136" s="109" t="e">
        <f>#REF!</f>
        <v>#REF!</v>
      </c>
    </row>
    <row r="137" spans="1:17" s="41" customFormat="1" ht="15.75" hidden="1" thickBot="1" x14ac:dyDescent="0.3">
      <c r="A137" s="125" t="s">
        <v>239</v>
      </c>
      <c r="B137" s="106" t="s">
        <v>669</v>
      </c>
      <c r="C137" s="730" t="s">
        <v>240</v>
      </c>
      <c r="D137" s="731"/>
      <c r="E137" s="731"/>
      <c r="F137" s="330"/>
      <c r="G137" s="520"/>
      <c r="H137" s="330"/>
      <c r="I137" s="330"/>
      <c r="J137" s="435"/>
      <c r="K137" s="435"/>
      <c r="L137" s="435"/>
      <c r="M137" s="472" t="e">
        <f t="shared" si="67"/>
        <v>#REF!</v>
      </c>
      <c r="N137" s="152"/>
      <c r="O137" s="162" t="e">
        <f t="shared" si="66"/>
        <v>#REF!</v>
      </c>
      <c r="P137" s="108" t="e">
        <f>#REF!</f>
        <v>#REF!</v>
      </c>
      <c r="Q137" s="109" t="e">
        <f>#REF!</f>
        <v>#REF!</v>
      </c>
    </row>
    <row r="138" spans="1:17" s="41" customFormat="1" ht="15.75" hidden="1" thickBot="1" x14ac:dyDescent="0.3">
      <c r="A138" s="125" t="s">
        <v>241</v>
      </c>
      <c r="B138" s="106" t="s">
        <v>670</v>
      </c>
      <c r="C138" s="730" t="s">
        <v>242</v>
      </c>
      <c r="D138" s="731"/>
      <c r="E138" s="731"/>
      <c r="F138" s="330">
        <f>F139+F140+F141+F142+F143+F144+F145+F146+F147+F148</f>
        <v>0</v>
      </c>
      <c r="G138" s="520">
        <f t="shared" ref="G138:K138" si="68">G139+G140+G141+G142+G143+G144+G145+G146+G147+G148</f>
        <v>0</v>
      </c>
      <c r="H138" s="330">
        <f t="shared" si="68"/>
        <v>0</v>
      </c>
      <c r="I138" s="330">
        <f t="shared" si="68"/>
        <v>0</v>
      </c>
      <c r="J138" s="435">
        <f t="shared" si="68"/>
        <v>0</v>
      </c>
      <c r="K138" s="435">
        <f t="shared" si="68"/>
        <v>0</v>
      </c>
      <c r="L138" s="435">
        <f t="shared" ref="L138" si="69">L139+L140+L141+L142+L143+L144+L145+L146+L147+L148</f>
        <v>0</v>
      </c>
      <c r="M138" s="472" t="e">
        <f t="shared" si="67"/>
        <v>#REF!</v>
      </c>
      <c r="N138" s="152">
        <f t="shared" ref="N138" si="70">N139+N140+N141+N142+N143+N144+N145+N146+N147+N148</f>
        <v>0</v>
      </c>
      <c r="O138" s="162" t="e">
        <f t="shared" si="66"/>
        <v>#REF!</v>
      </c>
      <c r="P138" s="108" t="e">
        <f>#REF!</f>
        <v>#REF!</v>
      </c>
      <c r="Q138" s="109" t="e">
        <f>#REF!</f>
        <v>#REF!</v>
      </c>
    </row>
    <row r="139" spans="1:17" ht="15.75" hidden="1" thickBot="1" x14ac:dyDescent="0.3">
      <c r="B139" s="54"/>
      <c r="C139" s="2"/>
      <c r="D139" s="705" t="s">
        <v>359</v>
      </c>
      <c r="E139" s="705"/>
      <c r="F139" s="326"/>
      <c r="G139" s="516"/>
      <c r="H139" s="326"/>
      <c r="I139" s="326"/>
      <c r="J139" s="431"/>
      <c r="K139" s="431"/>
      <c r="L139" s="431"/>
      <c r="M139" s="468" t="e">
        <f t="shared" si="67"/>
        <v>#REF!</v>
      </c>
      <c r="N139" s="141"/>
      <c r="O139" s="159" t="e">
        <f t="shared" si="66"/>
        <v>#REF!</v>
      </c>
      <c r="P139" s="73" t="e">
        <f>#REF!</f>
        <v>#REF!</v>
      </c>
      <c r="Q139" s="1" t="e">
        <f>#REF!</f>
        <v>#REF!</v>
      </c>
    </row>
    <row r="140" spans="1:17" ht="15.75" hidden="1" thickBot="1" x14ac:dyDescent="0.3">
      <c r="B140" s="54"/>
      <c r="C140" s="2"/>
      <c r="D140" s="705" t="s">
        <v>360</v>
      </c>
      <c r="E140" s="705"/>
      <c r="F140" s="326"/>
      <c r="G140" s="516"/>
      <c r="H140" s="326"/>
      <c r="I140" s="326"/>
      <c r="J140" s="431"/>
      <c r="K140" s="431"/>
      <c r="L140" s="431"/>
      <c r="M140" s="468" t="e">
        <f t="shared" si="67"/>
        <v>#REF!</v>
      </c>
      <c r="N140" s="141"/>
      <c r="O140" s="159" t="e">
        <f t="shared" si="66"/>
        <v>#REF!</v>
      </c>
      <c r="P140" s="73" t="e">
        <f>#REF!</f>
        <v>#REF!</v>
      </c>
      <c r="Q140" s="1" t="e">
        <f>#REF!</f>
        <v>#REF!</v>
      </c>
    </row>
    <row r="141" spans="1:17" ht="15.75" hidden="1" thickBot="1" x14ac:dyDescent="0.3">
      <c r="B141" s="54"/>
      <c r="C141" s="2"/>
      <c r="D141" s="705" t="s">
        <v>361</v>
      </c>
      <c r="E141" s="705"/>
      <c r="F141" s="326"/>
      <c r="G141" s="516"/>
      <c r="H141" s="326"/>
      <c r="I141" s="326"/>
      <c r="J141" s="431"/>
      <c r="K141" s="431"/>
      <c r="L141" s="431"/>
      <c r="M141" s="468" t="e">
        <f t="shared" si="67"/>
        <v>#REF!</v>
      </c>
      <c r="N141" s="141"/>
      <c r="O141" s="159" t="e">
        <f t="shared" si="66"/>
        <v>#REF!</v>
      </c>
      <c r="P141" s="73" t="e">
        <f>#REF!</f>
        <v>#REF!</v>
      </c>
      <c r="Q141" s="1" t="e">
        <f>#REF!</f>
        <v>#REF!</v>
      </c>
    </row>
    <row r="142" spans="1:17" ht="15.75" hidden="1" thickBot="1" x14ac:dyDescent="0.3">
      <c r="B142" s="54"/>
      <c r="C142" s="2"/>
      <c r="D142" s="705" t="s">
        <v>362</v>
      </c>
      <c r="E142" s="705"/>
      <c r="F142" s="326"/>
      <c r="G142" s="516"/>
      <c r="H142" s="326"/>
      <c r="I142" s="326"/>
      <c r="J142" s="431"/>
      <c r="K142" s="431"/>
      <c r="L142" s="431"/>
      <c r="M142" s="468" t="e">
        <f t="shared" si="67"/>
        <v>#REF!</v>
      </c>
      <c r="N142" s="141"/>
      <c r="O142" s="159" t="e">
        <f t="shared" si="66"/>
        <v>#REF!</v>
      </c>
      <c r="P142" s="73" t="e">
        <f>#REF!</f>
        <v>#REF!</v>
      </c>
      <c r="Q142" s="1" t="e">
        <f>#REF!</f>
        <v>#REF!</v>
      </c>
    </row>
    <row r="143" spans="1:17" ht="15.75" hidden="1" thickBot="1" x14ac:dyDescent="0.3">
      <c r="B143" s="54"/>
      <c r="C143" s="2"/>
      <c r="D143" s="705" t="s">
        <v>363</v>
      </c>
      <c r="E143" s="705"/>
      <c r="F143" s="326"/>
      <c r="G143" s="516"/>
      <c r="H143" s="326"/>
      <c r="I143" s="326"/>
      <c r="J143" s="431"/>
      <c r="K143" s="431"/>
      <c r="L143" s="431"/>
      <c r="M143" s="468" t="e">
        <f t="shared" si="67"/>
        <v>#REF!</v>
      </c>
      <c r="N143" s="141"/>
      <c r="O143" s="159" t="e">
        <f t="shared" si="66"/>
        <v>#REF!</v>
      </c>
      <c r="P143" s="73" t="e">
        <f>#REF!</f>
        <v>#REF!</v>
      </c>
      <c r="Q143" s="1" t="e">
        <f>#REF!</f>
        <v>#REF!</v>
      </c>
    </row>
    <row r="144" spans="1:17" ht="25.5" hidden="1" customHeight="1" x14ac:dyDescent="0.25">
      <c r="B144" s="54"/>
      <c r="C144" s="2"/>
      <c r="D144" s="706" t="s">
        <v>536</v>
      </c>
      <c r="E144" s="706"/>
      <c r="F144" s="329"/>
      <c r="G144" s="519"/>
      <c r="H144" s="329"/>
      <c r="I144" s="329"/>
      <c r="J144" s="434"/>
      <c r="K144" s="434"/>
      <c r="L144" s="434"/>
      <c r="M144" s="471" t="e">
        <f t="shared" si="67"/>
        <v>#REF!</v>
      </c>
      <c r="N144" s="151"/>
      <c r="O144" s="159" t="e">
        <f t="shared" si="66"/>
        <v>#REF!</v>
      </c>
      <c r="P144" s="73" t="e">
        <f>#REF!</f>
        <v>#REF!</v>
      </c>
      <c r="Q144" s="1" t="e">
        <f>#REF!</f>
        <v>#REF!</v>
      </c>
    </row>
    <row r="145" spans="1:17" ht="25.5" hidden="1" customHeight="1" x14ac:dyDescent="0.25">
      <c r="B145" s="54"/>
      <c r="C145" s="2"/>
      <c r="D145" s="706" t="s">
        <v>539</v>
      </c>
      <c r="E145" s="706"/>
      <c r="F145" s="329"/>
      <c r="G145" s="519"/>
      <c r="H145" s="329"/>
      <c r="I145" s="329"/>
      <c r="J145" s="434"/>
      <c r="K145" s="434"/>
      <c r="L145" s="434"/>
      <c r="M145" s="471" t="e">
        <f t="shared" si="67"/>
        <v>#REF!</v>
      </c>
      <c r="N145" s="151"/>
      <c r="O145" s="159" t="e">
        <f t="shared" si="66"/>
        <v>#REF!</v>
      </c>
      <c r="P145" s="73" t="e">
        <f>#REF!</f>
        <v>#REF!</v>
      </c>
      <c r="Q145" s="1" t="e">
        <f>#REF!</f>
        <v>#REF!</v>
      </c>
    </row>
    <row r="146" spans="1:17" ht="15.75" hidden="1" thickBot="1" x14ac:dyDescent="0.3">
      <c r="B146" s="54"/>
      <c r="C146" s="2"/>
      <c r="D146" s="705" t="s">
        <v>365</v>
      </c>
      <c r="E146" s="705"/>
      <c r="F146" s="326"/>
      <c r="G146" s="516"/>
      <c r="H146" s="326"/>
      <c r="I146" s="326"/>
      <c r="J146" s="431"/>
      <c r="K146" s="431"/>
      <c r="L146" s="431"/>
      <c r="M146" s="468" t="e">
        <f t="shared" si="67"/>
        <v>#REF!</v>
      </c>
      <c r="N146" s="141"/>
      <c r="O146" s="159" t="e">
        <f t="shared" si="66"/>
        <v>#REF!</v>
      </c>
      <c r="P146" s="73" t="e">
        <f>#REF!</f>
        <v>#REF!</v>
      </c>
      <c r="Q146" s="1" t="e">
        <f>#REF!</f>
        <v>#REF!</v>
      </c>
    </row>
    <row r="147" spans="1:17" ht="25.5" hidden="1" customHeight="1" x14ac:dyDescent="0.25">
      <c r="B147" s="54"/>
      <c r="C147" s="2"/>
      <c r="D147" s="706" t="s">
        <v>542</v>
      </c>
      <c r="E147" s="706"/>
      <c r="F147" s="329"/>
      <c r="G147" s="519"/>
      <c r="H147" s="329"/>
      <c r="I147" s="329"/>
      <c r="J147" s="434"/>
      <c r="K147" s="434"/>
      <c r="L147" s="434"/>
      <c r="M147" s="471" t="e">
        <f t="shared" si="67"/>
        <v>#REF!</v>
      </c>
      <c r="N147" s="151"/>
      <c r="O147" s="159" t="e">
        <f t="shared" si="66"/>
        <v>#REF!</v>
      </c>
      <c r="P147" s="73" t="e">
        <f>#REF!</f>
        <v>#REF!</v>
      </c>
      <c r="Q147" s="1" t="e">
        <f>#REF!</f>
        <v>#REF!</v>
      </c>
    </row>
    <row r="148" spans="1:17" ht="15.75" hidden="1" thickBot="1" x14ac:dyDescent="0.3">
      <c r="B148" s="54"/>
      <c r="C148" s="2"/>
      <c r="D148" s="705" t="s">
        <v>543</v>
      </c>
      <c r="E148" s="705"/>
      <c r="F148" s="326"/>
      <c r="G148" s="516"/>
      <c r="H148" s="326"/>
      <c r="I148" s="326"/>
      <c r="J148" s="431"/>
      <c r="K148" s="431"/>
      <c r="L148" s="431"/>
      <c r="M148" s="468" t="e">
        <f t="shared" si="67"/>
        <v>#REF!</v>
      </c>
      <c r="N148" s="141"/>
      <c r="O148" s="159" t="e">
        <f t="shared" si="66"/>
        <v>#REF!</v>
      </c>
      <c r="P148" s="73" t="e">
        <f>#REF!</f>
        <v>#REF!</v>
      </c>
      <c r="Q148" s="1" t="e">
        <f>#REF!</f>
        <v>#REF!</v>
      </c>
    </row>
    <row r="149" spans="1:17" s="41" customFormat="1" ht="15.75" hidden="1" thickBot="1" x14ac:dyDescent="0.3">
      <c r="A149" s="125" t="s">
        <v>243</v>
      </c>
      <c r="B149" s="134" t="s">
        <v>671</v>
      </c>
      <c r="C149" s="794" t="s">
        <v>244</v>
      </c>
      <c r="D149" s="795"/>
      <c r="E149" s="795"/>
      <c r="F149" s="331"/>
      <c r="G149" s="521"/>
      <c r="H149" s="331"/>
      <c r="I149" s="331"/>
      <c r="J149" s="436"/>
      <c r="K149" s="436"/>
      <c r="L149" s="436"/>
      <c r="M149" s="473" t="e">
        <f t="shared" si="67"/>
        <v>#REF!</v>
      </c>
      <c r="N149" s="153"/>
      <c r="O149" s="162" t="e">
        <f t="shared" si="66"/>
        <v>#REF!</v>
      </c>
      <c r="P149" s="108" t="e">
        <f>#REF!</f>
        <v>#REF!</v>
      </c>
      <c r="Q149" s="109" t="e">
        <f>#REF!</f>
        <v>#REF!</v>
      </c>
    </row>
    <row r="150" spans="1:17" ht="15.75" thickBot="1" x14ac:dyDescent="0.3">
      <c r="B150" s="98" t="s">
        <v>245</v>
      </c>
      <c r="C150" s="708" t="s">
        <v>246</v>
      </c>
      <c r="D150" s="709"/>
      <c r="E150" s="709"/>
      <c r="F150" s="322" t="e">
        <f>F151+F152+F155+F156+F157+F158+F159</f>
        <v>#REF!</v>
      </c>
      <c r="G150" s="512" t="e">
        <f t="shared" ref="G150:K150" si="71">G151+G152+G155+G156+G157+G158+G159</f>
        <v>#REF!</v>
      </c>
      <c r="H150" s="322" t="e">
        <f t="shared" si="71"/>
        <v>#REF!</v>
      </c>
      <c r="I150" s="322" t="e">
        <f t="shared" si="71"/>
        <v>#REF!</v>
      </c>
      <c r="J150" s="427" t="e">
        <f t="shared" si="71"/>
        <v>#REF!</v>
      </c>
      <c r="K150" s="427" t="e">
        <f t="shared" si="71"/>
        <v>#REF!</v>
      </c>
      <c r="L150" s="427" t="e">
        <f t="shared" ref="L150" si="72">L151+L152+L155+L156+L157+L158+L159</f>
        <v>#REF!</v>
      </c>
      <c r="M150" s="464">
        <f t="shared" si="67"/>
        <v>379810</v>
      </c>
      <c r="N150" s="144">
        <v>0</v>
      </c>
      <c r="O150" s="156">
        <f t="shared" si="66"/>
        <v>379810</v>
      </c>
      <c r="P150" s="84">
        <f>P156+P159</f>
        <v>0</v>
      </c>
      <c r="Q150" s="85">
        <f>Q156+Q159</f>
        <v>379810</v>
      </c>
    </row>
    <row r="151" spans="1:17" s="18" customFormat="1" hidden="1" x14ac:dyDescent="0.25">
      <c r="A151" s="125" t="s">
        <v>247</v>
      </c>
      <c r="B151" s="114" t="s">
        <v>672</v>
      </c>
      <c r="C151" s="710" t="s">
        <v>248</v>
      </c>
      <c r="D151" s="711"/>
      <c r="E151" s="711"/>
      <c r="F151" s="317"/>
      <c r="G151" s="507"/>
      <c r="H151" s="317"/>
      <c r="I151" s="317"/>
      <c r="J151" s="422"/>
      <c r="K151" s="422"/>
      <c r="L151" s="422"/>
      <c r="M151" s="459" t="e">
        <f t="shared" si="67"/>
        <v>#REF!</v>
      </c>
      <c r="N151" s="140"/>
      <c r="O151" s="158" t="e">
        <f t="shared" si="66"/>
        <v>#REF!</v>
      </c>
      <c r="P151" s="92" t="e">
        <f>#REF!</f>
        <v>#REF!</v>
      </c>
      <c r="Q151" s="93" t="e">
        <f>#REF!</f>
        <v>#REF!</v>
      </c>
    </row>
    <row r="152" spans="1:17" s="18" customFormat="1" hidden="1" x14ac:dyDescent="0.25">
      <c r="A152" s="125" t="s">
        <v>249</v>
      </c>
      <c r="B152" s="90" t="s">
        <v>673</v>
      </c>
      <c r="C152" s="712" t="s">
        <v>250</v>
      </c>
      <c r="D152" s="713"/>
      <c r="E152" s="713"/>
      <c r="F152" s="319">
        <f>F153+F154</f>
        <v>0</v>
      </c>
      <c r="G152" s="509">
        <f t="shared" ref="G152:K152" si="73">G153+G154</f>
        <v>0</v>
      </c>
      <c r="H152" s="319">
        <f t="shared" si="73"/>
        <v>0</v>
      </c>
      <c r="I152" s="319">
        <f t="shared" si="73"/>
        <v>0</v>
      </c>
      <c r="J152" s="424">
        <f t="shared" si="73"/>
        <v>0</v>
      </c>
      <c r="K152" s="424">
        <f t="shared" si="73"/>
        <v>0</v>
      </c>
      <c r="L152" s="424">
        <f t="shared" ref="L152" si="74">L153+L154</f>
        <v>0</v>
      </c>
      <c r="M152" s="461" t="e">
        <f t="shared" si="67"/>
        <v>#REF!</v>
      </c>
      <c r="N152" s="142">
        <f t="shared" ref="N152" si="75">N153+N154</f>
        <v>0</v>
      </c>
      <c r="O152" s="158" t="e">
        <f t="shared" si="66"/>
        <v>#REF!</v>
      </c>
      <c r="P152" s="92" t="e">
        <f>#REF!</f>
        <v>#REF!</v>
      </c>
      <c r="Q152" s="93" t="e">
        <f>#REF!</f>
        <v>#REF!</v>
      </c>
    </row>
    <row r="153" spans="1:17" hidden="1" x14ac:dyDescent="0.25">
      <c r="B153" s="54"/>
      <c r="C153" s="2"/>
      <c r="D153" s="705" t="s">
        <v>250</v>
      </c>
      <c r="E153" s="705"/>
      <c r="F153" s="326"/>
      <c r="G153" s="516"/>
      <c r="H153" s="326"/>
      <c r="I153" s="326"/>
      <c r="J153" s="431"/>
      <c r="K153" s="431"/>
      <c r="L153" s="431"/>
      <c r="M153" s="468" t="e">
        <f t="shared" si="67"/>
        <v>#REF!</v>
      </c>
      <c r="N153" s="141"/>
      <c r="O153" s="159" t="e">
        <f t="shared" si="66"/>
        <v>#REF!</v>
      </c>
      <c r="P153" s="73" t="e">
        <f>#REF!</f>
        <v>#REF!</v>
      </c>
      <c r="Q153" s="1" t="e">
        <f>#REF!</f>
        <v>#REF!</v>
      </c>
    </row>
    <row r="154" spans="1:17" hidden="1" x14ac:dyDescent="0.25">
      <c r="B154" s="54"/>
      <c r="C154" s="2"/>
      <c r="D154" s="705" t="s">
        <v>349</v>
      </c>
      <c r="E154" s="705"/>
      <c r="F154" s="326"/>
      <c r="G154" s="516"/>
      <c r="H154" s="326"/>
      <c r="I154" s="326"/>
      <c r="J154" s="431"/>
      <c r="K154" s="431"/>
      <c r="L154" s="431"/>
      <c r="M154" s="468" t="e">
        <f t="shared" si="67"/>
        <v>#REF!</v>
      </c>
      <c r="N154" s="141"/>
      <c r="O154" s="159" t="e">
        <f t="shared" si="66"/>
        <v>#REF!</v>
      </c>
      <c r="P154" s="73" t="e">
        <f>#REF!</f>
        <v>#REF!</v>
      </c>
      <c r="Q154" s="1" t="e">
        <f>#REF!</f>
        <v>#REF!</v>
      </c>
    </row>
    <row r="155" spans="1:17" s="18" customFormat="1" hidden="1" x14ac:dyDescent="0.25">
      <c r="A155" s="125" t="s">
        <v>251</v>
      </c>
      <c r="B155" s="90" t="s">
        <v>674</v>
      </c>
      <c r="C155" s="712" t="s">
        <v>252</v>
      </c>
      <c r="D155" s="713"/>
      <c r="E155" s="713"/>
      <c r="F155" s="319"/>
      <c r="G155" s="509"/>
      <c r="H155" s="319"/>
      <c r="I155" s="319"/>
      <c r="J155" s="424"/>
      <c r="K155" s="424"/>
      <c r="L155" s="424"/>
      <c r="M155" s="461" t="e">
        <f t="shared" si="67"/>
        <v>#REF!</v>
      </c>
      <c r="N155" s="142"/>
      <c r="O155" s="158" t="e">
        <f t="shared" si="66"/>
        <v>#REF!</v>
      </c>
      <c r="P155" s="92" t="e">
        <f>#REF!</f>
        <v>#REF!</v>
      </c>
      <c r="Q155" s="93" t="e">
        <f>#REF!</f>
        <v>#REF!</v>
      </c>
    </row>
    <row r="156" spans="1:17" s="18" customFormat="1" x14ac:dyDescent="0.25">
      <c r="A156" s="125" t="s">
        <v>253</v>
      </c>
      <c r="B156" s="90" t="s">
        <v>675</v>
      </c>
      <c r="C156" s="712" t="s">
        <v>254</v>
      </c>
      <c r="D156" s="713"/>
      <c r="E156" s="713"/>
      <c r="F156" s="319" t="e">
        <f>#REF!+#REF!</f>
        <v>#REF!</v>
      </c>
      <c r="G156" s="509" t="e">
        <f>#REF!+#REF!</f>
        <v>#REF!</v>
      </c>
      <c r="H156" s="319" t="e">
        <f>#REF!+#REF!</f>
        <v>#REF!</v>
      </c>
      <c r="I156" s="319" t="e">
        <f>#REF!+#REF!</f>
        <v>#REF!</v>
      </c>
      <c r="J156" s="424" t="e">
        <f>#REF!+#REF!</f>
        <v>#REF!</v>
      </c>
      <c r="K156" s="424" t="e">
        <f>#REF!+#REF!</f>
        <v>#REF!</v>
      </c>
      <c r="L156" s="424" t="e">
        <f>#REF!+#REF!</f>
        <v>#REF!</v>
      </c>
      <c r="M156" s="461">
        <f t="shared" si="67"/>
        <v>299260</v>
      </c>
      <c r="N156" s="142">
        <v>0</v>
      </c>
      <c r="O156" s="158">
        <f t="shared" si="66"/>
        <v>299260</v>
      </c>
      <c r="P156" s="92">
        <v>0</v>
      </c>
      <c r="Q156" s="93">
        <v>299260</v>
      </c>
    </row>
    <row r="157" spans="1:17" s="18" customFormat="1" hidden="1" x14ac:dyDescent="0.25">
      <c r="A157" s="125" t="s">
        <v>255</v>
      </c>
      <c r="B157" s="90" t="s">
        <v>676</v>
      </c>
      <c r="C157" s="712" t="s">
        <v>256</v>
      </c>
      <c r="D157" s="713"/>
      <c r="E157" s="713"/>
      <c r="F157" s="319" t="e">
        <f>#REF!+#REF!</f>
        <v>#REF!</v>
      </c>
      <c r="G157" s="509" t="e">
        <f>#REF!+#REF!</f>
        <v>#REF!</v>
      </c>
      <c r="H157" s="319" t="e">
        <f>#REF!+#REF!</f>
        <v>#REF!</v>
      </c>
      <c r="I157" s="319" t="e">
        <f>#REF!+#REF!</f>
        <v>#REF!</v>
      </c>
      <c r="J157" s="424" t="e">
        <f>#REF!+#REF!</f>
        <v>#REF!</v>
      </c>
      <c r="K157" s="424" t="e">
        <f>#REF!+#REF!</f>
        <v>#REF!</v>
      </c>
      <c r="L157" s="424" t="e">
        <f>#REF!+#REF!</f>
        <v>#REF!</v>
      </c>
      <c r="M157" s="461" t="e">
        <f t="shared" si="67"/>
        <v>#REF!</v>
      </c>
      <c r="N157" s="142" t="e">
        <f>#REF!+#REF!</f>
        <v>#REF!</v>
      </c>
      <c r="O157" s="158" t="e">
        <f t="shared" si="66"/>
        <v>#REF!</v>
      </c>
      <c r="P157" s="92" t="e">
        <f>#REF!</f>
        <v>#REF!</v>
      </c>
      <c r="Q157" s="93" t="e">
        <f>#REF!</f>
        <v>#REF!</v>
      </c>
    </row>
    <row r="158" spans="1:17" s="18" customFormat="1" hidden="1" x14ac:dyDescent="0.25">
      <c r="A158" s="125" t="s">
        <v>257</v>
      </c>
      <c r="B158" s="90" t="s">
        <v>677</v>
      </c>
      <c r="C158" s="712" t="s">
        <v>258</v>
      </c>
      <c r="D158" s="713"/>
      <c r="E158" s="713"/>
      <c r="F158" s="319" t="e">
        <f>#REF!+#REF!</f>
        <v>#REF!</v>
      </c>
      <c r="G158" s="509" t="e">
        <f>#REF!+#REF!</f>
        <v>#REF!</v>
      </c>
      <c r="H158" s="319" t="e">
        <f>#REF!+#REF!</f>
        <v>#REF!</v>
      </c>
      <c r="I158" s="319" t="e">
        <f>#REF!+#REF!</f>
        <v>#REF!</v>
      </c>
      <c r="J158" s="424" t="e">
        <f>#REF!+#REF!</f>
        <v>#REF!</v>
      </c>
      <c r="K158" s="424" t="e">
        <f>#REF!+#REF!</f>
        <v>#REF!</v>
      </c>
      <c r="L158" s="424" t="e">
        <f>#REF!+#REF!</f>
        <v>#REF!</v>
      </c>
      <c r="M158" s="461" t="e">
        <f t="shared" si="67"/>
        <v>#REF!</v>
      </c>
      <c r="N158" s="142" t="e">
        <f>#REF!+#REF!</f>
        <v>#REF!</v>
      </c>
      <c r="O158" s="158" t="e">
        <f t="shared" si="66"/>
        <v>#REF!</v>
      </c>
      <c r="P158" s="92" t="e">
        <f>#REF!</f>
        <v>#REF!</v>
      </c>
      <c r="Q158" s="93" t="e">
        <f>#REF!</f>
        <v>#REF!</v>
      </c>
    </row>
    <row r="159" spans="1:17" s="18" customFormat="1" ht="15.75" thickBot="1" x14ac:dyDescent="0.3">
      <c r="A159" s="125" t="s">
        <v>259</v>
      </c>
      <c r="B159" s="124" t="s">
        <v>678</v>
      </c>
      <c r="C159" s="802" t="s">
        <v>260</v>
      </c>
      <c r="D159" s="803"/>
      <c r="E159" s="803"/>
      <c r="F159" s="332" t="e">
        <f>#REF!+#REF!</f>
        <v>#REF!</v>
      </c>
      <c r="G159" s="522" t="e">
        <f>#REF!+#REF!</f>
        <v>#REF!</v>
      </c>
      <c r="H159" s="332" t="e">
        <f>#REF!+#REF!</f>
        <v>#REF!</v>
      </c>
      <c r="I159" s="332" t="e">
        <f>#REF!+#REF!</f>
        <v>#REF!</v>
      </c>
      <c r="J159" s="437" t="e">
        <f>#REF!+#REF!</f>
        <v>#REF!</v>
      </c>
      <c r="K159" s="437" t="e">
        <f>#REF!+#REF!</f>
        <v>#REF!</v>
      </c>
      <c r="L159" s="437" t="e">
        <f>#REF!+#REF!</f>
        <v>#REF!</v>
      </c>
      <c r="M159" s="474">
        <f t="shared" si="67"/>
        <v>80550</v>
      </c>
      <c r="N159" s="154">
        <v>0</v>
      </c>
      <c r="O159" s="158">
        <f t="shared" si="66"/>
        <v>80550</v>
      </c>
      <c r="P159" s="92">
        <v>0</v>
      </c>
      <c r="Q159" s="93">
        <v>80550</v>
      </c>
    </row>
    <row r="160" spans="1:17" ht="15.75" thickBot="1" x14ac:dyDescent="0.3">
      <c r="B160" s="98" t="s">
        <v>261</v>
      </c>
      <c r="C160" s="708" t="s">
        <v>262</v>
      </c>
      <c r="D160" s="709"/>
      <c r="E160" s="709"/>
      <c r="F160" s="322">
        <f>F161+F162+F163+F164</f>
        <v>0</v>
      </c>
      <c r="G160" s="512">
        <f t="shared" ref="G160:K160" si="76">G161+G162+G163+G164</f>
        <v>0</v>
      </c>
      <c r="H160" s="322">
        <f t="shared" si="76"/>
        <v>0</v>
      </c>
      <c r="I160" s="322">
        <f t="shared" si="76"/>
        <v>0</v>
      </c>
      <c r="J160" s="427">
        <f t="shared" si="76"/>
        <v>0</v>
      </c>
      <c r="K160" s="427">
        <f t="shared" si="76"/>
        <v>0</v>
      </c>
      <c r="L160" s="427">
        <f t="shared" ref="L160" si="77">L161+L162+L163+L164</f>
        <v>0</v>
      </c>
      <c r="M160" s="464">
        <v>0</v>
      </c>
      <c r="N160" s="144">
        <f t="shared" ref="N160" si="78">N161+N162+N163+N164</f>
        <v>0</v>
      </c>
      <c r="O160" s="156">
        <f t="shared" si="66"/>
        <v>0</v>
      </c>
      <c r="P160" s="84">
        <v>0</v>
      </c>
      <c r="Q160" s="85">
        <v>0</v>
      </c>
    </row>
    <row r="161" spans="1:17" s="18" customFormat="1" ht="15.75" hidden="1" thickBot="1" x14ac:dyDescent="0.3">
      <c r="A161" s="125" t="s">
        <v>263</v>
      </c>
      <c r="B161" s="221" t="s">
        <v>679</v>
      </c>
      <c r="C161" s="804" t="s">
        <v>264</v>
      </c>
      <c r="D161" s="805"/>
      <c r="E161" s="805"/>
      <c r="F161" s="333"/>
      <c r="G161" s="523"/>
      <c r="H161" s="333"/>
      <c r="I161" s="333"/>
      <c r="J161" s="438"/>
      <c r="K161" s="438"/>
      <c r="L161" s="438"/>
      <c r="M161" s="475" t="e">
        <f t="shared" si="67"/>
        <v>#REF!</v>
      </c>
      <c r="N161" s="222"/>
      <c r="O161" s="223" t="e">
        <f t="shared" si="66"/>
        <v>#REF!</v>
      </c>
      <c r="P161" s="224" t="e">
        <f>#REF!</f>
        <v>#REF!</v>
      </c>
      <c r="Q161" s="225" t="e">
        <f>#REF!</f>
        <v>#REF!</v>
      </c>
    </row>
    <row r="162" spans="1:17" s="18" customFormat="1" ht="15.75" hidden="1" thickBot="1" x14ac:dyDescent="0.3">
      <c r="A162" s="125" t="s">
        <v>265</v>
      </c>
      <c r="B162" s="229" t="s">
        <v>680</v>
      </c>
      <c r="C162" s="796" t="s">
        <v>870</v>
      </c>
      <c r="D162" s="797"/>
      <c r="E162" s="797"/>
      <c r="F162" s="334"/>
      <c r="G162" s="524"/>
      <c r="H162" s="334"/>
      <c r="I162" s="334"/>
      <c r="J162" s="439"/>
      <c r="K162" s="439"/>
      <c r="L162" s="439"/>
      <c r="M162" s="476" t="e">
        <f t="shared" si="67"/>
        <v>#REF!</v>
      </c>
      <c r="N162" s="230"/>
      <c r="O162" s="223" t="e">
        <f t="shared" si="66"/>
        <v>#REF!</v>
      </c>
      <c r="P162" s="224" t="e">
        <f>#REF!</f>
        <v>#REF!</v>
      </c>
      <c r="Q162" s="225" t="e">
        <f>#REF!</f>
        <v>#REF!</v>
      </c>
    </row>
    <row r="163" spans="1:17" s="18" customFormat="1" ht="15.75" hidden="1" thickBot="1" x14ac:dyDescent="0.3">
      <c r="A163" s="125" t="s">
        <v>266</v>
      </c>
      <c r="B163" s="229" t="s">
        <v>681</v>
      </c>
      <c r="C163" s="796" t="s">
        <v>267</v>
      </c>
      <c r="D163" s="797"/>
      <c r="E163" s="797"/>
      <c r="F163" s="334"/>
      <c r="G163" s="524"/>
      <c r="H163" s="334"/>
      <c r="I163" s="334"/>
      <c r="J163" s="439"/>
      <c r="K163" s="439"/>
      <c r="L163" s="439"/>
      <c r="M163" s="476" t="e">
        <f t="shared" si="67"/>
        <v>#REF!</v>
      </c>
      <c r="N163" s="230"/>
      <c r="O163" s="223" t="e">
        <f t="shared" si="66"/>
        <v>#REF!</v>
      </c>
      <c r="P163" s="224" t="e">
        <f>#REF!</f>
        <v>#REF!</v>
      </c>
      <c r="Q163" s="225" t="e">
        <f>#REF!</f>
        <v>#REF!</v>
      </c>
    </row>
    <row r="164" spans="1:17" s="18" customFormat="1" ht="15.75" hidden="1" thickBot="1" x14ac:dyDescent="0.3">
      <c r="A164" s="125" t="s">
        <v>268</v>
      </c>
      <c r="B164" s="231" t="s">
        <v>682</v>
      </c>
      <c r="C164" s="798" t="s">
        <v>366</v>
      </c>
      <c r="D164" s="799"/>
      <c r="E164" s="799"/>
      <c r="F164" s="335"/>
      <c r="G164" s="525"/>
      <c r="H164" s="335"/>
      <c r="I164" s="335"/>
      <c r="J164" s="440"/>
      <c r="K164" s="440"/>
      <c r="L164" s="440"/>
      <c r="M164" s="477" t="e">
        <f t="shared" si="67"/>
        <v>#REF!</v>
      </c>
      <c r="N164" s="232"/>
      <c r="O164" s="223" t="e">
        <f t="shared" si="66"/>
        <v>#REF!</v>
      </c>
      <c r="P164" s="224" t="e">
        <f>#REF!</f>
        <v>#REF!</v>
      </c>
      <c r="Q164" s="225" t="e">
        <f>#REF!</f>
        <v>#REF!</v>
      </c>
    </row>
    <row r="165" spans="1:17" ht="15.75" thickBot="1" x14ac:dyDescent="0.3">
      <c r="B165" s="98" t="s">
        <v>269</v>
      </c>
      <c r="C165" s="708" t="s">
        <v>270</v>
      </c>
      <c r="D165" s="709"/>
      <c r="E165" s="709"/>
      <c r="F165" s="322">
        <f>F166+F167+F178+F189+F200+F203+F215+F216+F217</f>
        <v>0</v>
      </c>
      <c r="G165" s="512">
        <f t="shared" ref="G165:K165" si="79">G166+G167+G178+G189+G200+G203+G215+G216+G217</f>
        <v>0</v>
      </c>
      <c r="H165" s="322">
        <f t="shared" si="79"/>
        <v>0</v>
      </c>
      <c r="I165" s="322">
        <f t="shared" si="79"/>
        <v>0</v>
      </c>
      <c r="J165" s="427">
        <f t="shared" si="79"/>
        <v>0</v>
      </c>
      <c r="K165" s="427">
        <f t="shared" si="79"/>
        <v>0</v>
      </c>
      <c r="L165" s="427">
        <f t="shared" ref="L165" si="80">L166+L167+L178+L189+L200+L203+L215+L216+L217</f>
        <v>0</v>
      </c>
      <c r="M165" s="464">
        <v>0</v>
      </c>
      <c r="N165" s="144">
        <f t="shared" ref="N165" si="81">N166+N167+N178+N189+N200+N203+N215+N216+N217</f>
        <v>0</v>
      </c>
      <c r="O165" s="156">
        <f t="shared" si="66"/>
        <v>0</v>
      </c>
      <c r="P165" s="84">
        <v>0</v>
      </c>
      <c r="Q165" s="85">
        <v>0</v>
      </c>
    </row>
    <row r="166" spans="1:17" s="18" customFormat="1" ht="25.5" hidden="1" customHeight="1" x14ac:dyDescent="0.25">
      <c r="A166" s="125" t="s">
        <v>271</v>
      </c>
      <c r="B166" s="90" t="s">
        <v>683</v>
      </c>
      <c r="C166" s="723" t="s">
        <v>367</v>
      </c>
      <c r="D166" s="724"/>
      <c r="E166" s="724"/>
      <c r="F166" s="336"/>
      <c r="G166" s="526"/>
      <c r="H166" s="336"/>
      <c r="I166" s="336"/>
      <c r="J166" s="441"/>
      <c r="K166" s="441"/>
      <c r="L166" s="441"/>
      <c r="M166" s="478" t="e">
        <f t="shared" si="67"/>
        <v>#REF!</v>
      </c>
      <c r="N166" s="155"/>
      <c r="O166" s="158" t="e">
        <f t="shared" si="66"/>
        <v>#REF!</v>
      </c>
      <c r="P166" s="92" t="e">
        <f>#REF!</f>
        <v>#REF!</v>
      </c>
      <c r="Q166" s="93" t="e">
        <f>#REF!</f>
        <v>#REF!</v>
      </c>
    </row>
    <row r="167" spans="1:17" s="18" customFormat="1" ht="16.350000000000001" hidden="1" customHeight="1" x14ac:dyDescent="0.25">
      <c r="A167" s="125" t="s">
        <v>272</v>
      </c>
      <c r="B167" s="90" t="s">
        <v>684</v>
      </c>
      <c r="C167" s="800" t="s">
        <v>812</v>
      </c>
      <c r="D167" s="801"/>
      <c r="E167" s="801"/>
      <c r="F167" s="336">
        <f>F168+F169+F170+F171+F172+F173+F174+F175+F176+F177</f>
        <v>0</v>
      </c>
      <c r="G167" s="526">
        <f t="shared" ref="G167:K167" si="82">G168+G169+G170+G171+G172+G173+G174+G175+G176+G177</f>
        <v>0</v>
      </c>
      <c r="H167" s="336">
        <f t="shared" si="82"/>
        <v>0</v>
      </c>
      <c r="I167" s="336">
        <f t="shared" si="82"/>
        <v>0</v>
      </c>
      <c r="J167" s="441">
        <f t="shared" si="82"/>
        <v>0</v>
      </c>
      <c r="K167" s="441">
        <f t="shared" si="82"/>
        <v>0</v>
      </c>
      <c r="L167" s="441">
        <f t="shared" ref="L167" si="83">L168+L169+L170+L171+L172+L173+L174+L175+L176+L177</f>
        <v>0</v>
      </c>
      <c r="M167" s="478" t="e">
        <f t="shared" si="67"/>
        <v>#REF!</v>
      </c>
      <c r="N167" s="155">
        <f t="shared" ref="N167" si="84">N168+N169+N170+N171+N172+N173+N174+N175+N176+N177</f>
        <v>0</v>
      </c>
      <c r="O167" s="158" t="e">
        <f t="shared" si="66"/>
        <v>#REF!</v>
      </c>
      <c r="P167" s="92" t="e">
        <f>#REF!</f>
        <v>#REF!</v>
      </c>
      <c r="Q167" s="93" t="e">
        <f>#REF!</f>
        <v>#REF!</v>
      </c>
    </row>
    <row r="168" spans="1:17" ht="15.75" hidden="1" thickBot="1" x14ac:dyDescent="0.3">
      <c r="B168" s="54"/>
      <c r="C168" s="2"/>
      <c r="D168" s="705" t="s">
        <v>813</v>
      </c>
      <c r="E168" s="705"/>
      <c r="F168" s="326"/>
      <c r="G168" s="516"/>
      <c r="H168" s="326"/>
      <c r="I168" s="326"/>
      <c r="J168" s="431"/>
      <c r="K168" s="431"/>
      <c r="L168" s="431"/>
      <c r="M168" s="468" t="e">
        <f t="shared" si="67"/>
        <v>#REF!</v>
      </c>
      <c r="N168" s="141"/>
      <c r="O168" s="159" t="e">
        <f t="shared" si="66"/>
        <v>#REF!</v>
      </c>
      <c r="P168" s="73" t="e">
        <f>#REF!</f>
        <v>#REF!</v>
      </c>
      <c r="Q168" s="1" t="e">
        <f>#REF!</f>
        <v>#REF!</v>
      </c>
    </row>
    <row r="169" spans="1:17" ht="15.75" hidden="1" thickBot="1" x14ac:dyDescent="0.3">
      <c r="B169" s="54"/>
      <c r="C169" s="2"/>
      <c r="D169" s="705" t="s">
        <v>814</v>
      </c>
      <c r="E169" s="705"/>
      <c r="F169" s="326"/>
      <c r="G169" s="516"/>
      <c r="H169" s="326"/>
      <c r="I169" s="326"/>
      <c r="J169" s="431"/>
      <c r="K169" s="431"/>
      <c r="L169" s="431"/>
      <c r="M169" s="468" t="e">
        <f t="shared" si="67"/>
        <v>#REF!</v>
      </c>
      <c r="N169" s="141"/>
      <c r="O169" s="159" t="e">
        <f t="shared" si="66"/>
        <v>#REF!</v>
      </c>
      <c r="P169" s="73" t="e">
        <f>#REF!</f>
        <v>#REF!</v>
      </c>
      <c r="Q169" s="1" t="e">
        <f>#REF!</f>
        <v>#REF!</v>
      </c>
    </row>
    <row r="170" spans="1:17" ht="15.75" hidden="1" thickBot="1" x14ac:dyDescent="0.3">
      <c r="B170" s="54"/>
      <c r="C170" s="2"/>
      <c r="D170" s="705" t="s">
        <v>545</v>
      </c>
      <c r="E170" s="705"/>
      <c r="F170" s="326"/>
      <c r="G170" s="516"/>
      <c r="H170" s="326"/>
      <c r="I170" s="326"/>
      <c r="J170" s="431"/>
      <c r="K170" s="431"/>
      <c r="L170" s="431"/>
      <c r="M170" s="468" t="e">
        <f t="shared" si="67"/>
        <v>#REF!</v>
      </c>
      <c r="N170" s="141"/>
      <c r="O170" s="159" t="e">
        <f t="shared" si="66"/>
        <v>#REF!</v>
      </c>
      <c r="P170" s="73" t="e">
        <f>#REF!</f>
        <v>#REF!</v>
      </c>
      <c r="Q170" s="1" t="e">
        <f>#REF!</f>
        <v>#REF!</v>
      </c>
    </row>
    <row r="171" spans="1:17" ht="25.5" hidden="1" customHeight="1" x14ac:dyDescent="0.25">
      <c r="B171" s="54"/>
      <c r="C171" s="2"/>
      <c r="D171" s="706" t="s">
        <v>548</v>
      </c>
      <c r="E171" s="706"/>
      <c r="F171" s="329"/>
      <c r="G171" s="519"/>
      <c r="H171" s="329"/>
      <c r="I171" s="329"/>
      <c r="J171" s="434"/>
      <c r="K171" s="434"/>
      <c r="L171" s="434"/>
      <c r="M171" s="471" t="e">
        <f t="shared" si="67"/>
        <v>#REF!</v>
      </c>
      <c r="N171" s="151"/>
      <c r="O171" s="159" t="e">
        <f t="shared" si="66"/>
        <v>#REF!</v>
      </c>
      <c r="P171" s="73" t="e">
        <f>#REF!</f>
        <v>#REF!</v>
      </c>
      <c r="Q171" s="1" t="e">
        <f>#REF!</f>
        <v>#REF!</v>
      </c>
    </row>
    <row r="172" spans="1:17" ht="15.75" hidden="1" thickBot="1" x14ac:dyDescent="0.3">
      <c r="B172" s="54"/>
      <c r="C172" s="2"/>
      <c r="D172" s="705" t="s">
        <v>550</v>
      </c>
      <c r="E172" s="705"/>
      <c r="F172" s="326"/>
      <c r="G172" s="516"/>
      <c r="H172" s="326"/>
      <c r="I172" s="326"/>
      <c r="J172" s="431"/>
      <c r="K172" s="431"/>
      <c r="L172" s="431"/>
      <c r="M172" s="468" t="e">
        <f t="shared" si="67"/>
        <v>#REF!</v>
      </c>
      <c r="N172" s="141"/>
      <c r="O172" s="159" t="e">
        <f t="shared" si="66"/>
        <v>#REF!</v>
      </c>
      <c r="P172" s="73" t="e">
        <f>#REF!</f>
        <v>#REF!</v>
      </c>
      <c r="Q172" s="1" t="e">
        <f>#REF!</f>
        <v>#REF!</v>
      </c>
    </row>
    <row r="173" spans="1:17" ht="15.75" hidden="1" thickBot="1" x14ac:dyDescent="0.3">
      <c r="B173" s="54"/>
      <c r="C173" s="2"/>
      <c r="D173" s="705" t="s">
        <v>551</v>
      </c>
      <c r="E173" s="705"/>
      <c r="F173" s="326"/>
      <c r="G173" s="516"/>
      <c r="H173" s="326"/>
      <c r="I173" s="326"/>
      <c r="J173" s="431"/>
      <c r="K173" s="431"/>
      <c r="L173" s="431"/>
      <c r="M173" s="468" t="e">
        <f t="shared" si="67"/>
        <v>#REF!</v>
      </c>
      <c r="N173" s="141"/>
      <c r="O173" s="159" t="e">
        <f t="shared" si="66"/>
        <v>#REF!</v>
      </c>
      <c r="P173" s="73" t="e">
        <f>#REF!</f>
        <v>#REF!</v>
      </c>
      <c r="Q173" s="1" t="e">
        <f>#REF!</f>
        <v>#REF!</v>
      </c>
    </row>
    <row r="174" spans="1:17" ht="25.5" hidden="1" customHeight="1" x14ac:dyDescent="0.25">
      <c r="B174" s="54"/>
      <c r="C174" s="2"/>
      <c r="D174" s="706" t="s">
        <v>555</v>
      </c>
      <c r="E174" s="706"/>
      <c r="F174" s="329"/>
      <c r="G174" s="519"/>
      <c r="H174" s="329"/>
      <c r="I174" s="329"/>
      <c r="J174" s="434"/>
      <c r="K174" s="434"/>
      <c r="L174" s="434"/>
      <c r="M174" s="471" t="e">
        <f t="shared" si="67"/>
        <v>#REF!</v>
      </c>
      <c r="N174" s="151"/>
      <c r="O174" s="159" t="e">
        <f t="shared" si="66"/>
        <v>#REF!</v>
      </c>
      <c r="P174" s="73" t="e">
        <f>#REF!</f>
        <v>#REF!</v>
      </c>
      <c r="Q174" s="1" t="e">
        <f>#REF!</f>
        <v>#REF!</v>
      </c>
    </row>
    <row r="175" spans="1:17" ht="25.5" hidden="1" customHeight="1" x14ac:dyDescent="0.25">
      <c r="B175" s="54"/>
      <c r="C175" s="2"/>
      <c r="D175" s="706" t="s">
        <v>558</v>
      </c>
      <c r="E175" s="706"/>
      <c r="F175" s="329"/>
      <c r="G175" s="519"/>
      <c r="H175" s="329"/>
      <c r="I175" s="329"/>
      <c r="J175" s="434"/>
      <c r="K175" s="434"/>
      <c r="L175" s="434"/>
      <c r="M175" s="471" t="e">
        <f t="shared" si="67"/>
        <v>#REF!</v>
      </c>
      <c r="N175" s="151"/>
      <c r="O175" s="159" t="e">
        <f t="shared" si="66"/>
        <v>#REF!</v>
      </c>
      <c r="P175" s="73" t="e">
        <f>#REF!</f>
        <v>#REF!</v>
      </c>
      <c r="Q175" s="1" t="e">
        <f>#REF!</f>
        <v>#REF!</v>
      </c>
    </row>
    <row r="176" spans="1:17" ht="25.5" hidden="1" customHeight="1" x14ac:dyDescent="0.25">
      <c r="B176" s="54"/>
      <c r="C176" s="2"/>
      <c r="D176" s="706" t="s">
        <v>560</v>
      </c>
      <c r="E176" s="706"/>
      <c r="F176" s="329"/>
      <c r="G176" s="519"/>
      <c r="H176" s="329"/>
      <c r="I176" s="329"/>
      <c r="J176" s="434"/>
      <c r="K176" s="434"/>
      <c r="L176" s="434"/>
      <c r="M176" s="471" t="e">
        <f t="shared" si="67"/>
        <v>#REF!</v>
      </c>
      <c r="N176" s="151"/>
      <c r="O176" s="159" t="e">
        <f t="shared" si="66"/>
        <v>#REF!</v>
      </c>
      <c r="P176" s="73" t="e">
        <f>#REF!</f>
        <v>#REF!</v>
      </c>
      <c r="Q176" s="1" t="e">
        <f>#REF!</f>
        <v>#REF!</v>
      </c>
    </row>
    <row r="177" spans="1:17" ht="25.5" hidden="1" customHeight="1" x14ac:dyDescent="0.25">
      <c r="B177" s="54"/>
      <c r="C177" s="2"/>
      <c r="D177" s="706" t="s">
        <v>563</v>
      </c>
      <c r="E177" s="706"/>
      <c r="F177" s="329"/>
      <c r="G177" s="519"/>
      <c r="H177" s="329"/>
      <c r="I177" s="329"/>
      <c r="J177" s="434"/>
      <c r="K177" s="434"/>
      <c r="L177" s="434"/>
      <c r="M177" s="471" t="e">
        <f t="shared" si="67"/>
        <v>#REF!</v>
      </c>
      <c r="N177" s="151"/>
      <c r="O177" s="159" t="e">
        <f t="shared" si="66"/>
        <v>#REF!</v>
      </c>
      <c r="P177" s="73" t="e">
        <f>#REF!</f>
        <v>#REF!</v>
      </c>
      <c r="Q177" s="1" t="e">
        <f>#REF!</f>
        <v>#REF!</v>
      </c>
    </row>
    <row r="178" spans="1:17" s="18" customFormat="1" ht="25.5" hidden="1" customHeight="1" x14ac:dyDescent="0.25">
      <c r="A178" s="128" t="s">
        <v>273</v>
      </c>
      <c r="B178" s="90" t="s">
        <v>685</v>
      </c>
      <c r="C178" s="800" t="s">
        <v>606</v>
      </c>
      <c r="D178" s="801"/>
      <c r="E178" s="801"/>
      <c r="F178" s="336">
        <f>F179+F180+F181+F182+F183+F184+F185+F186+F187+F188</f>
        <v>0</v>
      </c>
      <c r="G178" s="526">
        <f t="shared" ref="G178:K178" si="85">G179+G180+G181+G182+G183+G184+G185+G186+G187+G188</f>
        <v>0</v>
      </c>
      <c r="H178" s="336">
        <f t="shared" si="85"/>
        <v>0</v>
      </c>
      <c r="I178" s="336">
        <f t="shared" si="85"/>
        <v>0</v>
      </c>
      <c r="J178" s="441">
        <f t="shared" si="85"/>
        <v>0</v>
      </c>
      <c r="K178" s="441">
        <f t="shared" si="85"/>
        <v>0</v>
      </c>
      <c r="L178" s="441">
        <f t="shared" ref="L178" si="86">L179+L180+L181+L182+L183+L184+L185+L186+L187+L188</f>
        <v>0</v>
      </c>
      <c r="M178" s="478" t="e">
        <f t="shared" si="67"/>
        <v>#REF!</v>
      </c>
      <c r="N178" s="155">
        <f t="shared" ref="N178" si="87">N179+N180+N181+N182+N183+N184+N185+N186+N187+N188</f>
        <v>0</v>
      </c>
      <c r="O178" s="158" t="e">
        <f t="shared" si="66"/>
        <v>#REF!</v>
      </c>
      <c r="P178" s="92" t="e">
        <f>#REF!</f>
        <v>#REF!</v>
      </c>
      <c r="Q178" s="93" t="e">
        <f>#REF!</f>
        <v>#REF!</v>
      </c>
    </row>
    <row r="179" spans="1:17" ht="15.75" hidden="1" thickBot="1" x14ac:dyDescent="0.3">
      <c r="B179" s="54"/>
      <c r="C179" s="2"/>
      <c r="D179" s="705" t="s">
        <v>815</v>
      </c>
      <c r="E179" s="705"/>
      <c r="F179" s="326"/>
      <c r="G179" s="516"/>
      <c r="H179" s="326"/>
      <c r="I179" s="326"/>
      <c r="J179" s="431"/>
      <c r="K179" s="431"/>
      <c r="L179" s="431"/>
      <c r="M179" s="468" t="e">
        <f t="shared" si="67"/>
        <v>#REF!</v>
      </c>
      <c r="N179" s="141"/>
      <c r="O179" s="159" t="e">
        <f t="shared" si="66"/>
        <v>#REF!</v>
      </c>
      <c r="P179" s="73" t="e">
        <f>#REF!</f>
        <v>#REF!</v>
      </c>
      <c r="Q179" s="1" t="e">
        <f>#REF!</f>
        <v>#REF!</v>
      </c>
    </row>
    <row r="180" spans="1:17" ht="15.75" hidden="1" thickBot="1" x14ac:dyDescent="0.3">
      <c r="B180" s="54"/>
      <c r="C180" s="2"/>
      <c r="D180" s="705" t="s">
        <v>816</v>
      </c>
      <c r="E180" s="705"/>
      <c r="F180" s="326"/>
      <c r="G180" s="516"/>
      <c r="H180" s="326"/>
      <c r="I180" s="326"/>
      <c r="J180" s="431"/>
      <c r="K180" s="431"/>
      <c r="L180" s="431"/>
      <c r="M180" s="468" t="e">
        <f t="shared" si="67"/>
        <v>#REF!</v>
      </c>
      <c r="N180" s="141"/>
      <c r="O180" s="159" t="e">
        <f t="shared" si="66"/>
        <v>#REF!</v>
      </c>
      <c r="P180" s="73" t="e">
        <f>#REF!</f>
        <v>#REF!</v>
      </c>
      <c r="Q180" s="1" t="e">
        <f>#REF!</f>
        <v>#REF!</v>
      </c>
    </row>
    <row r="181" spans="1:17" ht="15.75" hidden="1" thickBot="1" x14ac:dyDescent="0.3">
      <c r="B181" s="54"/>
      <c r="C181" s="2"/>
      <c r="D181" s="705" t="s">
        <v>546</v>
      </c>
      <c r="E181" s="705"/>
      <c r="F181" s="326"/>
      <c r="G181" s="516"/>
      <c r="H181" s="326"/>
      <c r="I181" s="326"/>
      <c r="J181" s="431"/>
      <c r="K181" s="431"/>
      <c r="L181" s="431"/>
      <c r="M181" s="468" t="e">
        <f t="shared" si="67"/>
        <v>#REF!</v>
      </c>
      <c r="N181" s="141"/>
      <c r="O181" s="159" t="e">
        <f t="shared" si="66"/>
        <v>#REF!</v>
      </c>
      <c r="P181" s="73" t="e">
        <f>#REF!</f>
        <v>#REF!</v>
      </c>
      <c r="Q181" s="1" t="e">
        <f>#REF!</f>
        <v>#REF!</v>
      </c>
    </row>
    <row r="182" spans="1:17" ht="25.5" hidden="1" customHeight="1" x14ac:dyDescent="0.25">
      <c r="B182" s="54"/>
      <c r="C182" s="2"/>
      <c r="D182" s="706" t="s">
        <v>549</v>
      </c>
      <c r="E182" s="706"/>
      <c r="F182" s="329"/>
      <c r="G182" s="519"/>
      <c r="H182" s="329"/>
      <c r="I182" s="329"/>
      <c r="J182" s="434"/>
      <c r="K182" s="434"/>
      <c r="L182" s="434"/>
      <c r="M182" s="471" t="e">
        <f t="shared" si="67"/>
        <v>#REF!</v>
      </c>
      <c r="N182" s="151"/>
      <c r="O182" s="159" t="e">
        <f t="shared" si="66"/>
        <v>#REF!</v>
      </c>
      <c r="P182" s="73" t="e">
        <f>#REF!</f>
        <v>#REF!</v>
      </c>
      <c r="Q182" s="1" t="e">
        <f>#REF!</f>
        <v>#REF!</v>
      </c>
    </row>
    <row r="183" spans="1:17" ht="15.75" hidden="1" thickBot="1" x14ac:dyDescent="0.3">
      <c r="B183" s="54"/>
      <c r="C183" s="2"/>
      <c r="D183" s="705" t="s">
        <v>552</v>
      </c>
      <c r="E183" s="705"/>
      <c r="F183" s="326"/>
      <c r="G183" s="516"/>
      <c r="H183" s="326"/>
      <c r="I183" s="326"/>
      <c r="J183" s="431"/>
      <c r="K183" s="431"/>
      <c r="L183" s="431"/>
      <c r="M183" s="468" t="e">
        <f t="shared" si="67"/>
        <v>#REF!</v>
      </c>
      <c r="N183" s="141"/>
      <c r="O183" s="159" t="e">
        <f t="shared" si="66"/>
        <v>#REF!</v>
      </c>
      <c r="P183" s="73" t="e">
        <f>#REF!</f>
        <v>#REF!</v>
      </c>
      <c r="Q183" s="1" t="e">
        <f>#REF!</f>
        <v>#REF!</v>
      </c>
    </row>
    <row r="184" spans="1:17" ht="15.75" hidden="1" thickBot="1" x14ac:dyDescent="0.3">
      <c r="B184" s="54"/>
      <c r="C184" s="2"/>
      <c r="D184" s="705" t="s">
        <v>817</v>
      </c>
      <c r="E184" s="705"/>
      <c r="F184" s="326"/>
      <c r="G184" s="516"/>
      <c r="H184" s="326"/>
      <c r="I184" s="326"/>
      <c r="J184" s="431"/>
      <c r="K184" s="431"/>
      <c r="L184" s="431"/>
      <c r="M184" s="468" t="e">
        <f t="shared" si="67"/>
        <v>#REF!</v>
      </c>
      <c r="N184" s="141"/>
      <c r="O184" s="159" t="e">
        <f t="shared" si="66"/>
        <v>#REF!</v>
      </c>
      <c r="P184" s="73" t="e">
        <f>#REF!</f>
        <v>#REF!</v>
      </c>
      <c r="Q184" s="1" t="e">
        <f>#REF!</f>
        <v>#REF!</v>
      </c>
    </row>
    <row r="185" spans="1:17" ht="25.5" hidden="1" customHeight="1" x14ac:dyDescent="0.25">
      <c r="B185" s="54"/>
      <c r="C185" s="2"/>
      <c r="D185" s="706" t="s">
        <v>556</v>
      </c>
      <c r="E185" s="706"/>
      <c r="F185" s="329"/>
      <c r="G185" s="519"/>
      <c r="H185" s="329"/>
      <c r="I185" s="329"/>
      <c r="J185" s="434"/>
      <c r="K185" s="434"/>
      <c r="L185" s="434"/>
      <c r="M185" s="471" t="e">
        <f t="shared" si="67"/>
        <v>#REF!</v>
      </c>
      <c r="N185" s="151"/>
      <c r="O185" s="159" t="e">
        <f t="shared" si="66"/>
        <v>#REF!</v>
      </c>
      <c r="P185" s="73" t="e">
        <f>#REF!</f>
        <v>#REF!</v>
      </c>
      <c r="Q185" s="1" t="e">
        <f>#REF!</f>
        <v>#REF!</v>
      </c>
    </row>
    <row r="186" spans="1:17" ht="25.5" hidden="1" customHeight="1" x14ac:dyDescent="0.25">
      <c r="B186" s="54"/>
      <c r="C186" s="2"/>
      <c r="D186" s="706" t="s">
        <v>559</v>
      </c>
      <c r="E186" s="706"/>
      <c r="F186" s="329"/>
      <c r="G186" s="519"/>
      <c r="H186" s="329"/>
      <c r="I186" s="329"/>
      <c r="J186" s="434"/>
      <c r="K186" s="434"/>
      <c r="L186" s="434"/>
      <c r="M186" s="471" t="e">
        <f t="shared" si="67"/>
        <v>#REF!</v>
      </c>
      <c r="N186" s="151"/>
      <c r="O186" s="159" t="e">
        <f t="shared" si="66"/>
        <v>#REF!</v>
      </c>
      <c r="P186" s="73" t="e">
        <f>#REF!</f>
        <v>#REF!</v>
      </c>
      <c r="Q186" s="1" t="e">
        <f>#REF!</f>
        <v>#REF!</v>
      </c>
    </row>
    <row r="187" spans="1:17" ht="25.5" hidden="1" customHeight="1" x14ac:dyDescent="0.25">
      <c r="B187" s="54"/>
      <c r="C187" s="2"/>
      <c r="D187" s="706" t="s">
        <v>561</v>
      </c>
      <c r="E187" s="706"/>
      <c r="F187" s="329"/>
      <c r="G187" s="519"/>
      <c r="H187" s="329"/>
      <c r="I187" s="329"/>
      <c r="J187" s="434"/>
      <c r="K187" s="434"/>
      <c r="L187" s="434"/>
      <c r="M187" s="471" t="e">
        <f t="shared" si="67"/>
        <v>#REF!</v>
      </c>
      <c r="N187" s="151"/>
      <c r="O187" s="159" t="e">
        <f t="shared" si="66"/>
        <v>#REF!</v>
      </c>
      <c r="P187" s="73" t="e">
        <f>#REF!</f>
        <v>#REF!</v>
      </c>
      <c r="Q187" s="1" t="e">
        <f>#REF!</f>
        <v>#REF!</v>
      </c>
    </row>
    <row r="188" spans="1:17" ht="25.5" hidden="1" customHeight="1" x14ac:dyDescent="0.25">
      <c r="B188" s="54"/>
      <c r="C188" s="2"/>
      <c r="D188" s="706" t="s">
        <v>564</v>
      </c>
      <c r="E188" s="706"/>
      <c r="F188" s="329"/>
      <c r="G188" s="519"/>
      <c r="H188" s="329"/>
      <c r="I188" s="329"/>
      <c r="J188" s="434"/>
      <c r="K188" s="434"/>
      <c r="L188" s="434"/>
      <c r="M188" s="471" t="e">
        <f t="shared" si="67"/>
        <v>#REF!</v>
      </c>
      <c r="N188" s="151"/>
      <c r="O188" s="159" t="e">
        <f t="shared" si="66"/>
        <v>#REF!</v>
      </c>
      <c r="P188" s="73" t="e">
        <f>#REF!</f>
        <v>#REF!</v>
      </c>
      <c r="Q188" s="1" t="e">
        <f>#REF!</f>
        <v>#REF!</v>
      </c>
    </row>
    <row r="189" spans="1:17" s="18" customFormat="1" ht="15.75" hidden="1" thickBot="1" x14ac:dyDescent="0.3">
      <c r="A189" s="125" t="s">
        <v>274</v>
      </c>
      <c r="B189" s="90" t="s">
        <v>686</v>
      </c>
      <c r="C189" s="712" t="s">
        <v>275</v>
      </c>
      <c r="D189" s="713"/>
      <c r="E189" s="713"/>
      <c r="F189" s="319">
        <f>F190+F191+F192+F193+F194+F195+F196+F197+F198+F199</f>
        <v>0</v>
      </c>
      <c r="G189" s="509">
        <f t="shared" ref="G189:K189" si="88">G190+G191+G192+G193+G194+G195+G196+G197+G198+G199</f>
        <v>0</v>
      </c>
      <c r="H189" s="319">
        <f t="shared" si="88"/>
        <v>0</v>
      </c>
      <c r="I189" s="319">
        <f t="shared" si="88"/>
        <v>0</v>
      </c>
      <c r="J189" s="424">
        <f t="shared" si="88"/>
        <v>0</v>
      </c>
      <c r="K189" s="424">
        <f t="shared" si="88"/>
        <v>0</v>
      </c>
      <c r="L189" s="424">
        <f t="shared" ref="L189" si="89">L190+L191+L192+L193+L194+L195+L196+L197+L198+L199</f>
        <v>0</v>
      </c>
      <c r="M189" s="461" t="e">
        <f t="shared" si="67"/>
        <v>#REF!</v>
      </c>
      <c r="N189" s="142">
        <f t="shared" ref="N189" si="90">N190+N191+N192+N193+N194+N195+N196+N197+N198+N199</f>
        <v>0</v>
      </c>
      <c r="O189" s="158" t="e">
        <f t="shared" si="66"/>
        <v>#REF!</v>
      </c>
      <c r="P189" s="92" t="e">
        <f>#REF!</f>
        <v>#REF!</v>
      </c>
      <c r="Q189" s="93" t="e">
        <f>#REF!</f>
        <v>#REF!</v>
      </c>
    </row>
    <row r="190" spans="1:17" ht="15.75" hidden="1" thickBot="1" x14ac:dyDescent="0.3">
      <c r="B190" s="54"/>
      <c r="C190" s="2"/>
      <c r="D190" s="705" t="s">
        <v>371</v>
      </c>
      <c r="E190" s="705"/>
      <c r="F190" s="326"/>
      <c r="G190" s="516"/>
      <c r="H190" s="326"/>
      <c r="I190" s="326"/>
      <c r="J190" s="431"/>
      <c r="K190" s="431"/>
      <c r="L190" s="431"/>
      <c r="M190" s="468" t="e">
        <f t="shared" si="67"/>
        <v>#REF!</v>
      </c>
      <c r="N190" s="141"/>
      <c r="O190" s="159" t="e">
        <f t="shared" si="66"/>
        <v>#REF!</v>
      </c>
      <c r="P190" s="73" t="e">
        <f>#REF!</f>
        <v>#REF!</v>
      </c>
      <c r="Q190" s="1" t="e">
        <f>#REF!</f>
        <v>#REF!</v>
      </c>
    </row>
    <row r="191" spans="1:17" ht="15.75" hidden="1" thickBot="1" x14ac:dyDescent="0.3">
      <c r="B191" s="54"/>
      <c r="C191" s="2"/>
      <c r="D191" s="705" t="s">
        <v>544</v>
      </c>
      <c r="E191" s="705"/>
      <c r="F191" s="326"/>
      <c r="G191" s="516"/>
      <c r="H191" s="326"/>
      <c r="I191" s="326"/>
      <c r="J191" s="431"/>
      <c r="K191" s="431"/>
      <c r="L191" s="431"/>
      <c r="M191" s="468" t="e">
        <f t="shared" si="67"/>
        <v>#REF!</v>
      </c>
      <c r="N191" s="141"/>
      <c r="O191" s="159" t="e">
        <f t="shared" si="66"/>
        <v>#REF!</v>
      </c>
      <c r="P191" s="73" t="e">
        <f>#REF!</f>
        <v>#REF!</v>
      </c>
      <c r="Q191" s="1" t="e">
        <f>#REF!</f>
        <v>#REF!</v>
      </c>
    </row>
    <row r="192" spans="1:17" ht="15.75" hidden="1" thickBot="1" x14ac:dyDescent="0.3">
      <c r="B192" s="54"/>
      <c r="C192" s="2"/>
      <c r="D192" s="705" t="s">
        <v>547</v>
      </c>
      <c r="E192" s="705"/>
      <c r="F192" s="326"/>
      <c r="G192" s="516"/>
      <c r="H192" s="326"/>
      <c r="I192" s="326"/>
      <c r="J192" s="431"/>
      <c r="K192" s="431"/>
      <c r="L192" s="431"/>
      <c r="M192" s="468" t="e">
        <f t="shared" si="67"/>
        <v>#REF!</v>
      </c>
      <c r="N192" s="141"/>
      <c r="O192" s="159" t="e">
        <f t="shared" si="66"/>
        <v>#REF!</v>
      </c>
      <c r="P192" s="73" t="e">
        <f>#REF!</f>
        <v>#REF!</v>
      </c>
      <c r="Q192" s="1" t="e">
        <f>#REF!</f>
        <v>#REF!</v>
      </c>
    </row>
    <row r="193" spans="1:17" ht="15.75" hidden="1" thickBot="1" x14ac:dyDescent="0.3">
      <c r="B193" s="54"/>
      <c r="C193" s="2"/>
      <c r="D193" s="706" t="s">
        <v>818</v>
      </c>
      <c r="E193" s="706"/>
      <c r="F193" s="329"/>
      <c r="G193" s="519"/>
      <c r="H193" s="329"/>
      <c r="I193" s="329"/>
      <c r="J193" s="434"/>
      <c r="K193" s="434"/>
      <c r="L193" s="434"/>
      <c r="M193" s="471" t="e">
        <f t="shared" si="67"/>
        <v>#REF!</v>
      </c>
      <c r="N193" s="151"/>
      <c r="O193" s="159" t="e">
        <f t="shared" si="66"/>
        <v>#REF!</v>
      </c>
      <c r="P193" s="73" t="e">
        <f>#REF!</f>
        <v>#REF!</v>
      </c>
      <c r="Q193" s="1" t="e">
        <f>#REF!</f>
        <v>#REF!</v>
      </c>
    </row>
    <row r="194" spans="1:17" ht="15.75" hidden="1" thickBot="1" x14ac:dyDescent="0.3">
      <c r="B194" s="54"/>
      <c r="C194" s="2"/>
      <c r="D194" s="705" t="s">
        <v>554</v>
      </c>
      <c r="E194" s="705"/>
      <c r="F194" s="326"/>
      <c r="G194" s="516"/>
      <c r="H194" s="326"/>
      <c r="I194" s="326"/>
      <c r="J194" s="431"/>
      <c r="K194" s="431"/>
      <c r="L194" s="431"/>
      <c r="M194" s="468" t="e">
        <f t="shared" si="67"/>
        <v>#REF!</v>
      </c>
      <c r="N194" s="141"/>
      <c r="O194" s="159" t="e">
        <f t="shared" si="66"/>
        <v>#REF!</v>
      </c>
      <c r="P194" s="73" t="e">
        <f>#REF!</f>
        <v>#REF!</v>
      </c>
      <c r="Q194" s="1" t="e">
        <f>#REF!</f>
        <v>#REF!</v>
      </c>
    </row>
    <row r="195" spans="1:17" ht="15.75" hidden="1" thickBot="1" x14ac:dyDescent="0.3">
      <c r="B195" s="54"/>
      <c r="C195" s="2"/>
      <c r="D195" s="705" t="s">
        <v>553</v>
      </c>
      <c r="E195" s="705"/>
      <c r="F195" s="326"/>
      <c r="G195" s="516"/>
      <c r="H195" s="326"/>
      <c r="I195" s="326"/>
      <c r="J195" s="431"/>
      <c r="K195" s="431"/>
      <c r="L195" s="431"/>
      <c r="M195" s="468" t="e">
        <f t="shared" si="67"/>
        <v>#REF!</v>
      </c>
      <c r="N195" s="141"/>
      <c r="O195" s="159" t="e">
        <f t="shared" si="66"/>
        <v>#REF!</v>
      </c>
      <c r="P195" s="73" t="e">
        <f>#REF!</f>
        <v>#REF!</v>
      </c>
      <c r="Q195" s="1" t="e">
        <f>#REF!</f>
        <v>#REF!</v>
      </c>
    </row>
    <row r="196" spans="1:17" ht="25.5" hidden="1" customHeight="1" x14ac:dyDescent="0.25">
      <c r="B196" s="54"/>
      <c r="C196" s="2"/>
      <c r="D196" s="706" t="s">
        <v>557</v>
      </c>
      <c r="E196" s="706"/>
      <c r="F196" s="329"/>
      <c r="G196" s="519"/>
      <c r="H196" s="329"/>
      <c r="I196" s="329"/>
      <c r="J196" s="434"/>
      <c r="K196" s="434"/>
      <c r="L196" s="434"/>
      <c r="M196" s="471" t="e">
        <f t="shared" si="67"/>
        <v>#REF!</v>
      </c>
      <c r="N196" s="151"/>
      <c r="O196" s="159" t="e">
        <f t="shared" si="66"/>
        <v>#REF!</v>
      </c>
      <c r="P196" s="73" t="e">
        <f>#REF!</f>
        <v>#REF!</v>
      </c>
      <c r="Q196" s="1" t="e">
        <f>#REF!</f>
        <v>#REF!</v>
      </c>
    </row>
    <row r="197" spans="1:17" ht="15.75" hidden="1" thickBot="1" x14ac:dyDescent="0.3">
      <c r="B197" s="54"/>
      <c r="C197" s="2"/>
      <c r="D197" s="705" t="s">
        <v>819</v>
      </c>
      <c r="E197" s="705"/>
      <c r="F197" s="326"/>
      <c r="G197" s="516"/>
      <c r="H197" s="326"/>
      <c r="I197" s="326"/>
      <c r="J197" s="431"/>
      <c r="K197" s="431"/>
      <c r="L197" s="431"/>
      <c r="M197" s="468" t="e">
        <f t="shared" si="67"/>
        <v>#REF!</v>
      </c>
      <c r="N197" s="141"/>
      <c r="O197" s="159" t="e">
        <f t="shared" ref="O197:O228" si="91">SUM(M197:N197)</f>
        <v>#REF!</v>
      </c>
      <c r="P197" s="73" t="e">
        <f>#REF!</f>
        <v>#REF!</v>
      </c>
      <c r="Q197" s="1" t="e">
        <f>#REF!</f>
        <v>#REF!</v>
      </c>
    </row>
    <row r="198" spans="1:17" ht="25.5" hidden="1" customHeight="1" x14ac:dyDescent="0.25">
      <c r="B198" s="54"/>
      <c r="C198" s="2"/>
      <c r="D198" s="706" t="s">
        <v>562</v>
      </c>
      <c r="E198" s="706"/>
      <c r="F198" s="329"/>
      <c r="G198" s="519"/>
      <c r="H198" s="329"/>
      <c r="I198" s="329"/>
      <c r="J198" s="434"/>
      <c r="K198" s="434"/>
      <c r="L198" s="434"/>
      <c r="M198" s="471" t="e">
        <f t="shared" ref="M198:M257" si="92">P198+Q198</f>
        <v>#REF!</v>
      </c>
      <c r="N198" s="151"/>
      <c r="O198" s="159" t="e">
        <f t="shared" si="91"/>
        <v>#REF!</v>
      </c>
      <c r="P198" s="73" t="e">
        <f>#REF!</f>
        <v>#REF!</v>
      </c>
      <c r="Q198" s="1" t="e">
        <f>#REF!</f>
        <v>#REF!</v>
      </c>
    </row>
    <row r="199" spans="1:17" ht="25.5" hidden="1" customHeight="1" x14ac:dyDescent="0.25">
      <c r="B199" s="54"/>
      <c r="C199" s="2"/>
      <c r="D199" s="706" t="s">
        <v>565</v>
      </c>
      <c r="E199" s="706"/>
      <c r="F199" s="329"/>
      <c r="G199" s="519"/>
      <c r="H199" s="329"/>
      <c r="I199" s="329"/>
      <c r="J199" s="434"/>
      <c r="K199" s="434"/>
      <c r="L199" s="434"/>
      <c r="M199" s="471" t="e">
        <f t="shared" si="92"/>
        <v>#REF!</v>
      </c>
      <c r="N199" s="151"/>
      <c r="O199" s="159" t="e">
        <f t="shared" si="91"/>
        <v>#REF!</v>
      </c>
      <c r="P199" s="73" t="e">
        <f>#REF!</f>
        <v>#REF!</v>
      </c>
      <c r="Q199" s="1" t="e">
        <f>#REF!</f>
        <v>#REF!</v>
      </c>
    </row>
    <row r="200" spans="1:17" s="18" customFormat="1" ht="25.5" hidden="1" customHeight="1" x14ac:dyDescent="0.25">
      <c r="A200" s="125" t="s">
        <v>276</v>
      </c>
      <c r="B200" s="90" t="s">
        <v>687</v>
      </c>
      <c r="C200" s="800" t="s">
        <v>607</v>
      </c>
      <c r="D200" s="801"/>
      <c r="E200" s="801"/>
      <c r="F200" s="336">
        <f>F201+F202</f>
        <v>0</v>
      </c>
      <c r="G200" s="526">
        <f t="shared" ref="G200:K200" si="93">G201+G202</f>
        <v>0</v>
      </c>
      <c r="H200" s="336">
        <f t="shared" si="93"/>
        <v>0</v>
      </c>
      <c r="I200" s="336">
        <f t="shared" si="93"/>
        <v>0</v>
      </c>
      <c r="J200" s="441">
        <f t="shared" si="93"/>
        <v>0</v>
      </c>
      <c r="K200" s="441">
        <f t="shared" si="93"/>
        <v>0</v>
      </c>
      <c r="L200" s="441">
        <f t="shared" ref="L200" si="94">L201+L202</f>
        <v>0</v>
      </c>
      <c r="M200" s="478" t="e">
        <f t="shared" si="92"/>
        <v>#REF!</v>
      </c>
      <c r="N200" s="155">
        <f t="shared" ref="N200" si="95">N201+N202</f>
        <v>0</v>
      </c>
      <c r="O200" s="158" t="e">
        <f t="shared" si="91"/>
        <v>#REF!</v>
      </c>
      <c r="P200" s="92" t="e">
        <f>#REF!</f>
        <v>#REF!</v>
      </c>
      <c r="Q200" s="93" t="e">
        <f>#REF!</f>
        <v>#REF!</v>
      </c>
    </row>
    <row r="201" spans="1:17" ht="25.5" hidden="1" customHeight="1" x14ac:dyDescent="0.25">
      <c r="B201" s="54"/>
      <c r="C201" s="2"/>
      <c r="D201" s="706" t="s">
        <v>568</v>
      </c>
      <c r="E201" s="706"/>
      <c r="F201" s="329"/>
      <c r="G201" s="519"/>
      <c r="H201" s="329"/>
      <c r="I201" s="329"/>
      <c r="J201" s="434"/>
      <c r="K201" s="434"/>
      <c r="L201" s="434"/>
      <c r="M201" s="471" t="e">
        <f t="shared" si="92"/>
        <v>#REF!</v>
      </c>
      <c r="N201" s="151"/>
      <c r="O201" s="159" t="e">
        <f t="shared" si="91"/>
        <v>#REF!</v>
      </c>
      <c r="P201" s="73" t="e">
        <f>#REF!</f>
        <v>#REF!</v>
      </c>
      <c r="Q201" s="1" t="e">
        <f>#REF!</f>
        <v>#REF!</v>
      </c>
    </row>
    <row r="202" spans="1:17" ht="25.5" hidden="1" customHeight="1" x14ac:dyDescent="0.25">
      <c r="B202" s="54"/>
      <c r="C202" s="2"/>
      <c r="D202" s="706" t="s">
        <v>569</v>
      </c>
      <c r="E202" s="706"/>
      <c r="F202" s="329"/>
      <c r="G202" s="519"/>
      <c r="H202" s="329"/>
      <c r="I202" s="329"/>
      <c r="J202" s="434"/>
      <c r="K202" s="434"/>
      <c r="L202" s="434"/>
      <c r="M202" s="471" t="e">
        <f t="shared" si="92"/>
        <v>#REF!</v>
      </c>
      <c r="N202" s="151"/>
      <c r="O202" s="159" t="e">
        <f t="shared" si="91"/>
        <v>#REF!</v>
      </c>
      <c r="P202" s="73" t="e">
        <f>#REF!</f>
        <v>#REF!</v>
      </c>
      <c r="Q202" s="1" t="e">
        <f>#REF!</f>
        <v>#REF!</v>
      </c>
    </row>
    <row r="203" spans="1:17" s="18" customFormat="1" ht="15" hidden="1" customHeight="1" x14ac:dyDescent="0.25">
      <c r="A203" s="125" t="s">
        <v>277</v>
      </c>
      <c r="B203" s="90" t="s">
        <v>688</v>
      </c>
      <c r="C203" s="800" t="s">
        <v>820</v>
      </c>
      <c r="D203" s="801"/>
      <c r="E203" s="801"/>
      <c r="F203" s="336">
        <f>F204+F205+F206+F207+F208+F209+F210+F211+F212+F213+F214</f>
        <v>0</v>
      </c>
      <c r="G203" s="526">
        <f t="shared" ref="G203:K203" si="96">G204+G205+G206+G207+G208+G209+G210+G211+G212+G213+G214</f>
        <v>0</v>
      </c>
      <c r="H203" s="336">
        <f t="shared" si="96"/>
        <v>0</v>
      </c>
      <c r="I203" s="336">
        <f t="shared" si="96"/>
        <v>0</v>
      </c>
      <c r="J203" s="441">
        <f t="shared" si="96"/>
        <v>0</v>
      </c>
      <c r="K203" s="441">
        <f t="shared" si="96"/>
        <v>0</v>
      </c>
      <c r="L203" s="441">
        <f t="shared" ref="L203" si="97">L204+L205+L206+L207+L208+L209+L210+L211+L212+L213+L214</f>
        <v>0</v>
      </c>
      <c r="M203" s="478" t="e">
        <f t="shared" si="92"/>
        <v>#REF!</v>
      </c>
      <c r="N203" s="155">
        <f t="shared" ref="N203" si="98">N204+N205+N206+N207+N208+N209+N210+N211+N212+N213+N214</f>
        <v>0</v>
      </c>
      <c r="O203" s="158" t="e">
        <f t="shared" si="91"/>
        <v>#REF!</v>
      </c>
      <c r="P203" s="92" t="e">
        <f>#REF!</f>
        <v>#REF!</v>
      </c>
      <c r="Q203" s="93" t="e">
        <f>#REF!</f>
        <v>#REF!</v>
      </c>
    </row>
    <row r="204" spans="1:17" ht="15.75" hidden="1" thickBot="1" x14ac:dyDescent="0.3">
      <c r="B204" s="54"/>
      <c r="C204" s="2"/>
      <c r="D204" s="705" t="s">
        <v>372</v>
      </c>
      <c r="E204" s="705"/>
      <c r="F204" s="326"/>
      <c r="G204" s="516"/>
      <c r="H204" s="326"/>
      <c r="I204" s="326"/>
      <c r="J204" s="431"/>
      <c r="K204" s="431"/>
      <c r="L204" s="431"/>
      <c r="M204" s="468" t="e">
        <f t="shared" si="92"/>
        <v>#REF!</v>
      </c>
      <c r="N204" s="141"/>
      <c r="O204" s="159" t="e">
        <f t="shared" si="91"/>
        <v>#REF!</v>
      </c>
      <c r="P204" s="73" t="e">
        <f>#REF!</f>
        <v>#REF!</v>
      </c>
      <c r="Q204" s="1" t="e">
        <f>#REF!</f>
        <v>#REF!</v>
      </c>
    </row>
    <row r="205" spans="1:17" ht="15.75" hidden="1" thickBot="1" x14ac:dyDescent="0.3">
      <c r="B205" s="54"/>
      <c r="C205" s="2"/>
      <c r="D205" s="705" t="s">
        <v>821</v>
      </c>
      <c r="E205" s="705"/>
      <c r="F205" s="326"/>
      <c r="G205" s="516"/>
      <c r="H205" s="326"/>
      <c r="I205" s="326"/>
      <c r="J205" s="431"/>
      <c r="K205" s="431"/>
      <c r="L205" s="431"/>
      <c r="M205" s="468" t="e">
        <f t="shared" si="92"/>
        <v>#REF!</v>
      </c>
      <c r="N205" s="141"/>
      <c r="O205" s="159" t="e">
        <f t="shared" si="91"/>
        <v>#REF!</v>
      </c>
      <c r="P205" s="73" t="e">
        <f>#REF!</f>
        <v>#REF!</v>
      </c>
      <c r="Q205" s="1" t="e">
        <f>#REF!</f>
        <v>#REF!</v>
      </c>
    </row>
    <row r="206" spans="1:17" ht="15.75" hidden="1" thickBot="1" x14ac:dyDescent="0.3">
      <c r="B206" s="54"/>
      <c r="C206" s="2"/>
      <c r="D206" s="705" t="s">
        <v>375</v>
      </c>
      <c r="E206" s="705"/>
      <c r="F206" s="326"/>
      <c r="G206" s="516"/>
      <c r="H206" s="326"/>
      <c r="I206" s="326"/>
      <c r="J206" s="431"/>
      <c r="K206" s="431"/>
      <c r="L206" s="431"/>
      <c r="M206" s="468" t="e">
        <f t="shared" si="92"/>
        <v>#REF!</v>
      </c>
      <c r="N206" s="141"/>
      <c r="O206" s="159" t="e">
        <f t="shared" si="91"/>
        <v>#REF!</v>
      </c>
      <c r="P206" s="73" t="e">
        <f>#REF!</f>
        <v>#REF!</v>
      </c>
      <c r="Q206" s="1" t="e">
        <f>#REF!</f>
        <v>#REF!</v>
      </c>
    </row>
    <row r="207" spans="1:17" ht="15.75" hidden="1" thickBot="1" x14ac:dyDescent="0.3">
      <c r="B207" s="54"/>
      <c r="C207" s="2"/>
      <c r="D207" s="705" t="s">
        <v>373</v>
      </c>
      <c r="E207" s="705"/>
      <c r="F207" s="326"/>
      <c r="G207" s="516"/>
      <c r="H207" s="326"/>
      <c r="I207" s="326"/>
      <c r="J207" s="431"/>
      <c r="K207" s="431"/>
      <c r="L207" s="431"/>
      <c r="M207" s="468" t="e">
        <f t="shared" si="92"/>
        <v>#REF!</v>
      </c>
      <c r="N207" s="141"/>
      <c r="O207" s="159" t="e">
        <f t="shared" si="91"/>
        <v>#REF!</v>
      </c>
      <c r="P207" s="73" t="e">
        <f>#REF!</f>
        <v>#REF!</v>
      </c>
      <c r="Q207" s="1" t="e">
        <f>#REF!</f>
        <v>#REF!</v>
      </c>
    </row>
    <row r="208" spans="1:17" ht="15.75" hidden="1" thickBot="1" x14ac:dyDescent="0.3">
      <c r="B208" s="54"/>
      <c r="C208" s="2"/>
      <c r="D208" s="705" t="s">
        <v>822</v>
      </c>
      <c r="E208" s="705"/>
      <c r="F208" s="326"/>
      <c r="G208" s="516"/>
      <c r="H208" s="326"/>
      <c r="I208" s="326"/>
      <c r="J208" s="431"/>
      <c r="K208" s="431"/>
      <c r="L208" s="431"/>
      <c r="M208" s="468" t="e">
        <f t="shared" si="92"/>
        <v>#REF!</v>
      </c>
      <c r="N208" s="141"/>
      <c r="O208" s="159" t="e">
        <f t="shared" si="91"/>
        <v>#REF!</v>
      </c>
      <c r="P208" s="73" t="e">
        <f>#REF!</f>
        <v>#REF!</v>
      </c>
      <c r="Q208" s="1" t="e">
        <f>#REF!</f>
        <v>#REF!</v>
      </c>
    </row>
    <row r="209" spans="1:17" ht="25.5" hidden="1" customHeight="1" x14ac:dyDescent="0.25">
      <c r="B209" s="54"/>
      <c r="C209" s="2"/>
      <c r="D209" s="706" t="s">
        <v>537</v>
      </c>
      <c r="E209" s="706"/>
      <c r="F209" s="329"/>
      <c r="G209" s="519"/>
      <c r="H209" s="329"/>
      <c r="I209" s="329"/>
      <c r="J209" s="434"/>
      <c r="K209" s="434"/>
      <c r="L209" s="434"/>
      <c r="M209" s="471" t="e">
        <f t="shared" si="92"/>
        <v>#REF!</v>
      </c>
      <c r="N209" s="151"/>
      <c r="O209" s="159" t="e">
        <f t="shared" si="91"/>
        <v>#REF!</v>
      </c>
      <c r="P209" s="73" t="e">
        <f>#REF!</f>
        <v>#REF!</v>
      </c>
      <c r="Q209" s="1" t="e">
        <f>#REF!</f>
        <v>#REF!</v>
      </c>
    </row>
    <row r="210" spans="1:17" ht="25.5" hidden="1" customHeight="1" x14ac:dyDescent="0.25">
      <c r="B210" s="54"/>
      <c r="C210" s="2"/>
      <c r="D210" s="706" t="s">
        <v>540</v>
      </c>
      <c r="E210" s="706"/>
      <c r="F210" s="329"/>
      <c r="G210" s="519"/>
      <c r="H210" s="329"/>
      <c r="I210" s="329"/>
      <c r="J210" s="434"/>
      <c r="K210" s="434"/>
      <c r="L210" s="434"/>
      <c r="M210" s="471" t="e">
        <f t="shared" si="92"/>
        <v>#REF!</v>
      </c>
      <c r="N210" s="151"/>
      <c r="O210" s="159" t="e">
        <f t="shared" si="91"/>
        <v>#REF!</v>
      </c>
      <c r="P210" s="73" t="e">
        <f>#REF!</f>
        <v>#REF!</v>
      </c>
      <c r="Q210" s="1" t="e">
        <f>#REF!</f>
        <v>#REF!</v>
      </c>
    </row>
    <row r="211" spans="1:17" ht="15.75" hidden="1" thickBot="1" x14ac:dyDescent="0.3">
      <c r="B211" s="54"/>
      <c r="C211" s="2"/>
      <c r="D211" s="705" t="s">
        <v>823</v>
      </c>
      <c r="E211" s="705"/>
      <c r="F211" s="326"/>
      <c r="G211" s="516"/>
      <c r="H211" s="326"/>
      <c r="I211" s="326"/>
      <c r="J211" s="431"/>
      <c r="K211" s="431"/>
      <c r="L211" s="431"/>
      <c r="M211" s="468" t="e">
        <f t="shared" si="92"/>
        <v>#REF!</v>
      </c>
      <c r="N211" s="141"/>
      <c r="O211" s="159" t="e">
        <f t="shared" si="91"/>
        <v>#REF!</v>
      </c>
      <c r="P211" s="73" t="e">
        <f>#REF!</f>
        <v>#REF!</v>
      </c>
      <c r="Q211" s="1" t="e">
        <f>#REF!</f>
        <v>#REF!</v>
      </c>
    </row>
    <row r="212" spans="1:17" ht="15.75" hidden="1" thickBot="1" x14ac:dyDescent="0.3">
      <c r="B212" s="54"/>
      <c r="C212" s="2"/>
      <c r="D212" s="705" t="s">
        <v>374</v>
      </c>
      <c r="E212" s="705"/>
      <c r="F212" s="326"/>
      <c r="G212" s="516"/>
      <c r="H212" s="326"/>
      <c r="I212" s="326"/>
      <c r="J212" s="431"/>
      <c r="K212" s="431"/>
      <c r="L212" s="431"/>
      <c r="M212" s="468" t="e">
        <f t="shared" si="92"/>
        <v>#REF!</v>
      </c>
      <c r="N212" s="141"/>
      <c r="O212" s="159" t="e">
        <f t="shared" si="91"/>
        <v>#REF!</v>
      </c>
      <c r="P212" s="73" t="e">
        <f>#REF!</f>
        <v>#REF!</v>
      </c>
      <c r="Q212" s="1" t="e">
        <f>#REF!</f>
        <v>#REF!</v>
      </c>
    </row>
    <row r="213" spans="1:17" ht="15.75" hidden="1" thickBot="1" x14ac:dyDescent="0.3">
      <c r="B213" s="54"/>
      <c r="C213" s="2"/>
      <c r="D213" s="705" t="s">
        <v>824</v>
      </c>
      <c r="E213" s="705"/>
      <c r="F213" s="326"/>
      <c r="G213" s="516"/>
      <c r="H213" s="326"/>
      <c r="I213" s="326"/>
      <c r="J213" s="431"/>
      <c r="K213" s="431"/>
      <c r="L213" s="431"/>
      <c r="M213" s="468" t="e">
        <f t="shared" si="92"/>
        <v>#REF!</v>
      </c>
      <c r="N213" s="141"/>
      <c r="O213" s="159" t="e">
        <f t="shared" si="91"/>
        <v>#REF!</v>
      </c>
      <c r="P213" s="73" t="e">
        <f>#REF!</f>
        <v>#REF!</v>
      </c>
      <c r="Q213" s="1" t="e">
        <f>#REF!</f>
        <v>#REF!</v>
      </c>
    </row>
    <row r="214" spans="1:17" ht="15.75" hidden="1" thickBot="1" x14ac:dyDescent="0.3">
      <c r="B214" s="54"/>
      <c r="C214" s="2"/>
      <c r="D214" s="705" t="s">
        <v>566</v>
      </c>
      <c r="E214" s="705"/>
      <c r="F214" s="326"/>
      <c r="G214" s="516"/>
      <c r="H214" s="326"/>
      <c r="I214" s="326"/>
      <c r="J214" s="431"/>
      <c r="K214" s="431"/>
      <c r="L214" s="431"/>
      <c r="M214" s="468" t="e">
        <f t="shared" si="92"/>
        <v>#REF!</v>
      </c>
      <c r="N214" s="141"/>
      <c r="O214" s="159" t="e">
        <f t="shared" si="91"/>
        <v>#REF!</v>
      </c>
      <c r="P214" s="73" t="e">
        <f>#REF!</f>
        <v>#REF!</v>
      </c>
      <c r="Q214" s="1" t="e">
        <f>#REF!</f>
        <v>#REF!</v>
      </c>
    </row>
    <row r="215" spans="1:17" s="18" customFormat="1" ht="15.75" hidden="1" thickBot="1" x14ac:dyDescent="0.3">
      <c r="A215" s="125" t="s">
        <v>278</v>
      </c>
      <c r="B215" s="90" t="s">
        <v>689</v>
      </c>
      <c r="C215" s="712" t="s">
        <v>279</v>
      </c>
      <c r="D215" s="713"/>
      <c r="E215" s="713"/>
      <c r="F215" s="319"/>
      <c r="G215" s="509"/>
      <c r="H215" s="319"/>
      <c r="I215" s="319"/>
      <c r="J215" s="424"/>
      <c r="K215" s="424"/>
      <c r="L215" s="424"/>
      <c r="M215" s="461" t="e">
        <f t="shared" si="92"/>
        <v>#REF!</v>
      </c>
      <c r="N215" s="142"/>
      <c r="O215" s="158" t="e">
        <f t="shared" si="91"/>
        <v>#REF!</v>
      </c>
      <c r="P215" s="92" t="e">
        <f>#REF!</f>
        <v>#REF!</v>
      </c>
      <c r="Q215" s="93" t="e">
        <f>#REF!</f>
        <v>#REF!</v>
      </c>
    </row>
    <row r="216" spans="1:17" s="18" customFormat="1" ht="15.75" hidden="1" thickBot="1" x14ac:dyDescent="0.3">
      <c r="A216" s="125" t="s">
        <v>280</v>
      </c>
      <c r="B216" s="90" t="s">
        <v>690</v>
      </c>
      <c r="C216" s="712" t="s">
        <v>281</v>
      </c>
      <c r="D216" s="713"/>
      <c r="E216" s="713"/>
      <c r="F216" s="319"/>
      <c r="G216" s="509"/>
      <c r="H216" s="319"/>
      <c r="I216" s="319"/>
      <c r="J216" s="424"/>
      <c r="K216" s="424"/>
      <c r="L216" s="424"/>
      <c r="M216" s="461" t="e">
        <f t="shared" si="92"/>
        <v>#REF!</v>
      </c>
      <c r="N216" s="142"/>
      <c r="O216" s="158" t="e">
        <f t="shared" si="91"/>
        <v>#REF!</v>
      </c>
      <c r="P216" s="92" t="e">
        <f>#REF!</f>
        <v>#REF!</v>
      </c>
      <c r="Q216" s="93" t="e">
        <f>#REF!</f>
        <v>#REF!</v>
      </c>
    </row>
    <row r="217" spans="1:17" s="18" customFormat="1" ht="15.75" hidden="1" thickBot="1" x14ac:dyDescent="0.3">
      <c r="A217" s="125" t="s">
        <v>282</v>
      </c>
      <c r="B217" s="90" t="s">
        <v>691</v>
      </c>
      <c r="C217" s="712" t="s">
        <v>283</v>
      </c>
      <c r="D217" s="713"/>
      <c r="E217" s="713"/>
      <c r="F217" s="319">
        <f>F218+F219+F220+F221+F222+F223+F224+F225+F226+F227</f>
        <v>0</v>
      </c>
      <c r="G217" s="509">
        <f t="shared" ref="G217:K217" si="99">G218+G219+G220+G221+G222+G223+G224+G225+G226+G227</f>
        <v>0</v>
      </c>
      <c r="H217" s="319">
        <f t="shared" si="99"/>
        <v>0</v>
      </c>
      <c r="I217" s="319">
        <f t="shared" si="99"/>
        <v>0</v>
      </c>
      <c r="J217" s="424">
        <f t="shared" si="99"/>
        <v>0</v>
      </c>
      <c r="K217" s="424">
        <f t="shared" si="99"/>
        <v>0</v>
      </c>
      <c r="L217" s="424">
        <f t="shared" ref="L217" si="100">L218+L219+L220+L221+L222+L223+L224+L225+L226+L227</f>
        <v>0</v>
      </c>
      <c r="M217" s="461" t="e">
        <f t="shared" si="92"/>
        <v>#REF!</v>
      </c>
      <c r="N217" s="142">
        <f t="shared" ref="N217" si="101">N218+N219+N220+N221+N222+N223+N224+N225+N226+N227</f>
        <v>0</v>
      </c>
      <c r="O217" s="158" t="e">
        <f t="shared" si="91"/>
        <v>#REF!</v>
      </c>
      <c r="P217" s="92" t="e">
        <f>#REF!</f>
        <v>#REF!</v>
      </c>
      <c r="Q217" s="93" t="e">
        <f>#REF!</f>
        <v>#REF!</v>
      </c>
    </row>
    <row r="218" spans="1:17" ht="15.75" hidden="1" thickBot="1" x14ac:dyDescent="0.3">
      <c r="B218" s="54"/>
      <c r="C218" s="2"/>
      <c r="D218" s="705" t="s">
        <v>376</v>
      </c>
      <c r="E218" s="705"/>
      <c r="F218" s="326"/>
      <c r="G218" s="516"/>
      <c r="H218" s="326"/>
      <c r="I218" s="326"/>
      <c r="J218" s="431"/>
      <c r="K218" s="431"/>
      <c r="L218" s="431"/>
      <c r="M218" s="468" t="e">
        <f t="shared" si="92"/>
        <v>#REF!</v>
      </c>
      <c r="N218" s="141"/>
      <c r="O218" s="159" t="e">
        <f t="shared" si="91"/>
        <v>#REF!</v>
      </c>
      <c r="P218" s="73" t="e">
        <f>#REF!</f>
        <v>#REF!</v>
      </c>
      <c r="Q218" s="1" t="e">
        <f>#REF!</f>
        <v>#REF!</v>
      </c>
    </row>
    <row r="219" spans="1:17" ht="15.75" hidden="1" thickBot="1" x14ac:dyDescent="0.3">
      <c r="B219" s="54"/>
      <c r="C219" s="2"/>
      <c r="D219" s="705" t="s">
        <v>377</v>
      </c>
      <c r="E219" s="705"/>
      <c r="F219" s="326"/>
      <c r="G219" s="516"/>
      <c r="H219" s="326"/>
      <c r="I219" s="326"/>
      <c r="J219" s="431"/>
      <c r="K219" s="431"/>
      <c r="L219" s="431"/>
      <c r="M219" s="468" t="e">
        <f t="shared" si="92"/>
        <v>#REF!</v>
      </c>
      <c r="N219" s="141"/>
      <c r="O219" s="159" t="e">
        <f t="shared" si="91"/>
        <v>#REF!</v>
      </c>
      <c r="P219" s="73" t="e">
        <f>#REF!</f>
        <v>#REF!</v>
      </c>
      <c r="Q219" s="1" t="e">
        <f>#REF!</f>
        <v>#REF!</v>
      </c>
    </row>
    <row r="220" spans="1:17" ht="15.75" hidden="1" thickBot="1" x14ac:dyDescent="0.3">
      <c r="B220" s="54"/>
      <c r="C220" s="2"/>
      <c r="D220" s="705" t="s">
        <v>378</v>
      </c>
      <c r="E220" s="705"/>
      <c r="F220" s="326"/>
      <c r="G220" s="516"/>
      <c r="H220" s="326"/>
      <c r="I220" s="326"/>
      <c r="J220" s="431"/>
      <c r="K220" s="431"/>
      <c r="L220" s="431"/>
      <c r="M220" s="468" t="e">
        <f t="shared" si="92"/>
        <v>#REF!</v>
      </c>
      <c r="N220" s="141"/>
      <c r="O220" s="159" t="e">
        <f t="shared" si="91"/>
        <v>#REF!</v>
      </c>
      <c r="P220" s="73" t="e">
        <f>#REF!</f>
        <v>#REF!</v>
      </c>
      <c r="Q220" s="1" t="e">
        <f>#REF!</f>
        <v>#REF!</v>
      </c>
    </row>
    <row r="221" spans="1:17" ht="15.75" hidden="1" thickBot="1" x14ac:dyDescent="0.3">
      <c r="B221" s="54"/>
      <c r="C221" s="2"/>
      <c r="D221" s="705" t="s">
        <v>379</v>
      </c>
      <c r="E221" s="705"/>
      <c r="F221" s="326"/>
      <c r="G221" s="516"/>
      <c r="H221" s="326"/>
      <c r="I221" s="326"/>
      <c r="J221" s="431"/>
      <c r="K221" s="431"/>
      <c r="L221" s="431"/>
      <c r="M221" s="468" t="e">
        <f t="shared" si="92"/>
        <v>#REF!</v>
      </c>
      <c r="N221" s="141"/>
      <c r="O221" s="159" t="e">
        <f t="shared" si="91"/>
        <v>#REF!</v>
      </c>
      <c r="P221" s="73" t="e">
        <f>#REF!</f>
        <v>#REF!</v>
      </c>
      <c r="Q221" s="1" t="e">
        <f>#REF!</f>
        <v>#REF!</v>
      </c>
    </row>
    <row r="222" spans="1:17" ht="15.75" hidden="1" thickBot="1" x14ac:dyDescent="0.3">
      <c r="B222" s="54"/>
      <c r="C222" s="2"/>
      <c r="D222" s="705" t="s">
        <v>380</v>
      </c>
      <c r="E222" s="705"/>
      <c r="F222" s="326"/>
      <c r="G222" s="516"/>
      <c r="H222" s="326"/>
      <c r="I222" s="326"/>
      <c r="J222" s="431"/>
      <c r="K222" s="431"/>
      <c r="L222" s="431"/>
      <c r="M222" s="468" t="e">
        <f t="shared" si="92"/>
        <v>#REF!</v>
      </c>
      <c r="N222" s="141"/>
      <c r="O222" s="159" t="e">
        <f t="shared" si="91"/>
        <v>#REF!</v>
      </c>
      <c r="P222" s="73" t="e">
        <f>#REF!</f>
        <v>#REF!</v>
      </c>
      <c r="Q222" s="1" t="e">
        <f>#REF!</f>
        <v>#REF!</v>
      </c>
    </row>
    <row r="223" spans="1:17" ht="25.5" hidden="1" customHeight="1" x14ac:dyDescent="0.25">
      <c r="B223" s="54"/>
      <c r="C223" s="2"/>
      <c r="D223" s="706" t="s">
        <v>538</v>
      </c>
      <c r="E223" s="706"/>
      <c r="F223" s="329"/>
      <c r="G223" s="519"/>
      <c r="H223" s="329"/>
      <c r="I223" s="329"/>
      <c r="J223" s="434"/>
      <c r="K223" s="434"/>
      <c r="L223" s="434"/>
      <c r="M223" s="471" t="e">
        <f t="shared" si="92"/>
        <v>#REF!</v>
      </c>
      <c r="N223" s="151"/>
      <c r="O223" s="159" t="e">
        <f t="shared" si="91"/>
        <v>#REF!</v>
      </c>
      <c r="P223" s="73" t="e">
        <f>#REF!</f>
        <v>#REF!</v>
      </c>
      <c r="Q223" s="1" t="e">
        <f>#REF!</f>
        <v>#REF!</v>
      </c>
    </row>
    <row r="224" spans="1:17" ht="25.5" hidden="1" customHeight="1" x14ac:dyDescent="0.25">
      <c r="B224" s="54"/>
      <c r="C224" s="2"/>
      <c r="D224" s="706" t="s">
        <v>541</v>
      </c>
      <c r="E224" s="706"/>
      <c r="F224" s="329"/>
      <c r="G224" s="519"/>
      <c r="H224" s="329"/>
      <c r="I224" s="329"/>
      <c r="J224" s="434"/>
      <c r="K224" s="434"/>
      <c r="L224" s="434"/>
      <c r="M224" s="471" t="e">
        <f t="shared" si="92"/>
        <v>#REF!</v>
      </c>
      <c r="N224" s="151"/>
      <c r="O224" s="159" t="e">
        <f t="shared" si="91"/>
        <v>#REF!</v>
      </c>
      <c r="P224" s="73" t="e">
        <f>#REF!</f>
        <v>#REF!</v>
      </c>
      <c r="Q224" s="1" t="e">
        <f>#REF!</f>
        <v>#REF!</v>
      </c>
    </row>
    <row r="225" spans="1:17" ht="15.75" hidden="1" thickBot="1" x14ac:dyDescent="0.3">
      <c r="B225" s="54"/>
      <c r="C225" s="2"/>
      <c r="D225" s="705" t="s">
        <v>381</v>
      </c>
      <c r="E225" s="705"/>
      <c r="F225" s="326"/>
      <c r="G225" s="516"/>
      <c r="H225" s="326"/>
      <c r="I225" s="326"/>
      <c r="J225" s="431"/>
      <c r="K225" s="431"/>
      <c r="L225" s="431"/>
      <c r="M225" s="468" t="e">
        <f t="shared" si="92"/>
        <v>#REF!</v>
      </c>
      <c r="N225" s="141"/>
      <c r="O225" s="159" t="e">
        <f t="shared" si="91"/>
        <v>#REF!</v>
      </c>
      <c r="P225" s="73" t="e">
        <f>#REF!</f>
        <v>#REF!</v>
      </c>
      <c r="Q225" s="1" t="e">
        <f>#REF!</f>
        <v>#REF!</v>
      </c>
    </row>
    <row r="226" spans="1:17" ht="15.75" hidden="1" thickBot="1" x14ac:dyDescent="0.3">
      <c r="B226" s="54"/>
      <c r="C226" s="2"/>
      <c r="D226" s="705" t="s">
        <v>382</v>
      </c>
      <c r="E226" s="705"/>
      <c r="F226" s="326"/>
      <c r="G226" s="516"/>
      <c r="H226" s="326"/>
      <c r="I226" s="326"/>
      <c r="J226" s="431"/>
      <c r="K226" s="431"/>
      <c r="L226" s="431"/>
      <c r="M226" s="468" t="e">
        <f t="shared" si="92"/>
        <v>#REF!</v>
      </c>
      <c r="N226" s="141"/>
      <c r="O226" s="159" t="e">
        <f t="shared" si="91"/>
        <v>#REF!</v>
      </c>
      <c r="P226" s="73" t="e">
        <f>#REF!</f>
        <v>#REF!</v>
      </c>
      <c r="Q226" s="1" t="e">
        <f>#REF!</f>
        <v>#REF!</v>
      </c>
    </row>
    <row r="227" spans="1:17" ht="15.75" hidden="1" thickBot="1" x14ac:dyDescent="0.3">
      <c r="B227" s="56"/>
      <c r="C227" s="20"/>
      <c r="D227" s="707" t="s">
        <v>567</v>
      </c>
      <c r="E227" s="707"/>
      <c r="F227" s="337"/>
      <c r="G227" s="527"/>
      <c r="H227" s="337"/>
      <c r="I227" s="337"/>
      <c r="J227" s="442"/>
      <c r="K227" s="442"/>
      <c r="L227" s="442"/>
      <c r="M227" s="479" t="e">
        <f t="shared" si="92"/>
        <v>#REF!</v>
      </c>
      <c r="N227" s="143"/>
      <c r="O227" s="159" t="e">
        <f t="shared" si="91"/>
        <v>#REF!</v>
      </c>
      <c r="P227" s="73" t="e">
        <f>#REF!</f>
        <v>#REF!</v>
      </c>
      <c r="Q227" s="1" t="e">
        <f>#REF!</f>
        <v>#REF!</v>
      </c>
    </row>
    <row r="228" spans="1:17" ht="15.75" thickBot="1" x14ac:dyDescent="0.3">
      <c r="B228" s="98" t="s">
        <v>284</v>
      </c>
      <c r="C228" s="708" t="s">
        <v>285</v>
      </c>
      <c r="D228" s="709"/>
      <c r="E228" s="709"/>
      <c r="F228" s="322">
        <f>F229+F250+F256+F257</f>
        <v>0</v>
      </c>
      <c r="G228" s="512">
        <f t="shared" ref="G228:K228" si="102">G229+G250+G256+G257</f>
        <v>0</v>
      </c>
      <c r="H228" s="322">
        <f t="shared" si="102"/>
        <v>0</v>
      </c>
      <c r="I228" s="322">
        <f t="shared" si="102"/>
        <v>0</v>
      </c>
      <c r="J228" s="427">
        <f t="shared" si="102"/>
        <v>0</v>
      </c>
      <c r="K228" s="427">
        <f t="shared" si="102"/>
        <v>0</v>
      </c>
      <c r="L228" s="427">
        <f t="shared" ref="L228" si="103">L229+L250+L256+L257</f>
        <v>0</v>
      </c>
      <c r="M228" s="464">
        <v>0</v>
      </c>
      <c r="N228" s="144">
        <f t="shared" ref="N228" si="104">N229+N250+N256+N257</f>
        <v>0</v>
      </c>
      <c r="O228" s="156">
        <f t="shared" si="91"/>
        <v>0</v>
      </c>
      <c r="P228" s="84">
        <v>0</v>
      </c>
      <c r="Q228" s="85">
        <v>0</v>
      </c>
    </row>
    <row r="229" spans="1:17" ht="15.75" hidden="1" thickBot="1" x14ac:dyDescent="0.3">
      <c r="B229" s="114" t="s">
        <v>692</v>
      </c>
      <c r="C229" s="710" t="s">
        <v>286</v>
      </c>
      <c r="D229" s="711"/>
      <c r="E229" s="711"/>
      <c r="F229" s="317">
        <f>F230+F234+F241+F242+F243+F244+F245+F246+F247</f>
        <v>0</v>
      </c>
      <c r="G229" s="507">
        <f t="shared" ref="G229:K229" si="105">G230+G234+G241+G242+G243+G244+G245+G246+G247</f>
        <v>0</v>
      </c>
      <c r="H229" s="317">
        <f t="shared" si="105"/>
        <v>0</v>
      </c>
      <c r="I229" s="317">
        <f t="shared" si="105"/>
        <v>0</v>
      </c>
      <c r="J229" s="422">
        <f t="shared" si="105"/>
        <v>0</v>
      </c>
      <c r="K229" s="422">
        <f t="shared" si="105"/>
        <v>0</v>
      </c>
      <c r="L229" s="422">
        <f t="shared" ref="L229" si="106">L230+L234+L241+L242+L243+L244+L245+L246+L247</f>
        <v>0</v>
      </c>
      <c r="M229" s="459" t="e">
        <f t="shared" si="92"/>
        <v>#REF!</v>
      </c>
      <c r="N229" s="140">
        <f t="shared" ref="N229" si="107">N230+N234+N241+N242+N243+N244+N245+N246+N247</f>
        <v>0</v>
      </c>
      <c r="O229" s="157" t="e">
        <f t="shared" ref="O229:O257" si="108">SUM(M229:N229)</f>
        <v>#REF!</v>
      </c>
      <c r="P229" s="116" t="e">
        <f>#REF!</f>
        <v>#REF!</v>
      </c>
      <c r="Q229" s="117" t="e">
        <f>#REF!</f>
        <v>#REF!</v>
      </c>
    </row>
    <row r="230" spans="1:17" s="18" customFormat="1" ht="15.75" hidden="1" thickBot="1" x14ac:dyDescent="0.3">
      <c r="A230" s="125"/>
      <c r="B230" s="52" t="s">
        <v>693</v>
      </c>
      <c r="C230" s="702" t="s">
        <v>287</v>
      </c>
      <c r="D230" s="703"/>
      <c r="E230" s="703"/>
      <c r="F230" s="320">
        <f>F231+F232+F233</f>
        <v>0</v>
      </c>
      <c r="G230" s="510">
        <f t="shared" ref="G230:K230" si="109">G231+G232+G233</f>
        <v>0</v>
      </c>
      <c r="H230" s="320">
        <f t="shared" si="109"/>
        <v>0</v>
      </c>
      <c r="I230" s="320">
        <f t="shared" si="109"/>
        <v>0</v>
      </c>
      <c r="J230" s="425">
        <f t="shared" si="109"/>
        <v>0</v>
      </c>
      <c r="K230" s="425">
        <f t="shared" si="109"/>
        <v>0</v>
      </c>
      <c r="L230" s="425">
        <f t="shared" ref="L230" si="110">L231+L232+L233</f>
        <v>0</v>
      </c>
      <c r="M230" s="462" t="e">
        <f t="shared" si="92"/>
        <v>#REF!</v>
      </c>
      <c r="N230" s="148">
        <f t="shared" ref="N230" si="111">N231+N232+N233</f>
        <v>0</v>
      </c>
      <c r="O230" s="160" t="e">
        <f t="shared" si="108"/>
        <v>#REF!</v>
      </c>
      <c r="P230" s="75" t="e">
        <f>#REF!</f>
        <v>#REF!</v>
      </c>
      <c r="Q230" s="13" t="e">
        <f>#REF!</f>
        <v>#REF!</v>
      </c>
    </row>
    <row r="231" spans="1:17" s="189" customFormat="1" ht="15.75" hidden="1" thickBot="1" x14ac:dyDescent="0.3">
      <c r="A231" s="125" t="s">
        <v>288</v>
      </c>
      <c r="B231" s="169" t="s">
        <v>694</v>
      </c>
      <c r="C231" s="213"/>
      <c r="D231" s="808" t="s">
        <v>706</v>
      </c>
      <c r="E231" s="808"/>
      <c r="F231" s="338"/>
      <c r="G231" s="528"/>
      <c r="H231" s="338"/>
      <c r="I231" s="338"/>
      <c r="J231" s="443"/>
      <c r="K231" s="443"/>
      <c r="L231" s="443"/>
      <c r="M231" s="480" t="e">
        <f t="shared" si="92"/>
        <v>#REF!</v>
      </c>
      <c r="N231" s="233"/>
      <c r="O231" s="171" t="e">
        <f t="shared" si="108"/>
        <v>#REF!</v>
      </c>
      <c r="P231" s="179" t="e">
        <f>#REF!</f>
        <v>#REF!</v>
      </c>
      <c r="Q231" s="173" t="e">
        <f>#REF!</f>
        <v>#REF!</v>
      </c>
    </row>
    <row r="232" spans="1:17" s="189" customFormat="1" ht="15.75" hidden="1" thickBot="1" x14ac:dyDescent="0.3">
      <c r="A232" s="125" t="s">
        <v>289</v>
      </c>
      <c r="B232" s="169" t="s">
        <v>695</v>
      </c>
      <c r="C232" s="178"/>
      <c r="D232" s="704" t="s">
        <v>707</v>
      </c>
      <c r="E232" s="704"/>
      <c r="F232" s="318"/>
      <c r="G232" s="508"/>
      <c r="H232" s="318"/>
      <c r="I232" s="318"/>
      <c r="J232" s="423"/>
      <c r="K232" s="423"/>
      <c r="L232" s="423"/>
      <c r="M232" s="460" t="e">
        <f t="shared" si="92"/>
        <v>#REF!</v>
      </c>
      <c r="N232" s="170"/>
      <c r="O232" s="171" t="e">
        <f t="shared" si="108"/>
        <v>#REF!</v>
      </c>
      <c r="P232" s="179" t="e">
        <f>#REF!</f>
        <v>#REF!</v>
      </c>
      <c r="Q232" s="173" t="e">
        <f>#REF!</f>
        <v>#REF!</v>
      </c>
    </row>
    <row r="233" spans="1:17" s="189" customFormat="1" ht="15.75" hidden="1" thickBot="1" x14ac:dyDescent="0.3">
      <c r="A233" s="125" t="s">
        <v>290</v>
      </c>
      <c r="B233" s="169" t="s">
        <v>696</v>
      </c>
      <c r="C233" s="178"/>
      <c r="D233" s="704" t="s">
        <v>708</v>
      </c>
      <c r="E233" s="704"/>
      <c r="F233" s="318"/>
      <c r="G233" s="508"/>
      <c r="H233" s="318"/>
      <c r="I233" s="318"/>
      <c r="J233" s="423"/>
      <c r="K233" s="423"/>
      <c r="L233" s="423"/>
      <c r="M233" s="460" t="e">
        <f t="shared" si="92"/>
        <v>#REF!</v>
      </c>
      <c r="N233" s="170"/>
      <c r="O233" s="171" t="e">
        <f t="shared" si="108"/>
        <v>#REF!</v>
      </c>
      <c r="P233" s="179" t="e">
        <f>#REF!</f>
        <v>#REF!</v>
      </c>
      <c r="Q233" s="173" t="e">
        <f>#REF!</f>
        <v>#REF!</v>
      </c>
    </row>
    <row r="234" spans="1:17" s="18" customFormat="1" ht="15.75" hidden="1" thickBot="1" x14ac:dyDescent="0.3">
      <c r="A234" s="125"/>
      <c r="B234" s="52" t="s">
        <v>697</v>
      </c>
      <c r="C234" s="702" t="s">
        <v>291</v>
      </c>
      <c r="D234" s="703"/>
      <c r="E234" s="703"/>
      <c r="F234" s="320">
        <f>F235+F236+F237+F238+F239+F240</f>
        <v>0</v>
      </c>
      <c r="G234" s="510">
        <f t="shared" ref="G234:K234" si="112">G235+G236+G237+G238+G239+G240</f>
        <v>0</v>
      </c>
      <c r="H234" s="320">
        <f t="shared" si="112"/>
        <v>0</v>
      </c>
      <c r="I234" s="320">
        <f t="shared" si="112"/>
        <v>0</v>
      </c>
      <c r="J234" s="425">
        <f t="shared" si="112"/>
        <v>0</v>
      </c>
      <c r="K234" s="425">
        <f t="shared" si="112"/>
        <v>0</v>
      </c>
      <c r="L234" s="425">
        <f t="shared" ref="L234" si="113">L235+L236+L237+L238+L239+L240</f>
        <v>0</v>
      </c>
      <c r="M234" s="462" t="e">
        <f t="shared" si="92"/>
        <v>#REF!</v>
      </c>
      <c r="N234" s="148">
        <f t="shared" ref="N234" si="114">N235+N236+N237+N238+N239+N240</f>
        <v>0</v>
      </c>
      <c r="O234" s="160" t="e">
        <f t="shared" si="108"/>
        <v>#REF!</v>
      </c>
      <c r="P234" s="75" t="e">
        <f>#REF!</f>
        <v>#REF!</v>
      </c>
      <c r="Q234" s="13" t="e">
        <f>#REF!</f>
        <v>#REF!</v>
      </c>
    </row>
    <row r="235" spans="1:17" s="189" customFormat="1" ht="15.75" hidden="1" thickBot="1" x14ac:dyDescent="0.3">
      <c r="A235" s="125" t="s">
        <v>292</v>
      </c>
      <c r="B235" s="169" t="s">
        <v>698</v>
      </c>
      <c r="C235" s="178"/>
      <c r="D235" s="704" t="s">
        <v>383</v>
      </c>
      <c r="E235" s="704"/>
      <c r="F235" s="318"/>
      <c r="G235" s="508"/>
      <c r="H235" s="318"/>
      <c r="I235" s="318"/>
      <c r="J235" s="423"/>
      <c r="K235" s="423"/>
      <c r="L235" s="423"/>
      <c r="M235" s="460" t="e">
        <f t="shared" si="92"/>
        <v>#REF!</v>
      </c>
      <c r="N235" s="170"/>
      <c r="O235" s="171" t="e">
        <f t="shared" si="108"/>
        <v>#REF!</v>
      </c>
      <c r="P235" s="179" t="e">
        <f>#REF!</f>
        <v>#REF!</v>
      </c>
      <c r="Q235" s="173" t="e">
        <f>#REF!</f>
        <v>#REF!</v>
      </c>
    </row>
    <row r="236" spans="1:17" s="189" customFormat="1" ht="15.75" hidden="1" thickBot="1" x14ac:dyDescent="0.3">
      <c r="A236" s="125" t="s">
        <v>293</v>
      </c>
      <c r="B236" s="169" t="s">
        <v>699</v>
      </c>
      <c r="C236" s="178"/>
      <c r="D236" s="704" t="s">
        <v>384</v>
      </c>
      <c r="E236" s="704"/>
      <c r="F236" s="318"/>
      <c r="G236" s="508"/>
      <c r="H236" s="318"/>
      <c r="I236" s="318"/>
      <c r="J236" s="423"/>
      <c r="K236" s="423"/>
      <c r="L236" s="423"/>
      <c r="M236" s="460" t="e">
        <f t="shared" si="92"/>
        <v>#REF!</v>
      </c>
      <c r="N236" s="170"/>
      <c r="O236" s="171" t="e">
        <f t="shared" si="108"/>
        <v>#REF!</v>
      </c>
      <c r="P236" s="179" t="e">
        <f>#REF!</f>
        <v>#REF!</v>
      </c>
      <c r="Q236" s="173" t="e">
        <f>#REF!</f>
        <v>#REF!</v>
      </c>
    </row>
    <row r="237" spans="1:17" s="189" customFormat="1" ht="15.75" hidden="1" thickBot="1" x14ac:dyDescent="0.3">
      <c r="A237" s="125" t="s">
        <v>871</v>
      </c>
      <c r="B237" s="169" t="s">
        <v>872</v>
      </c>
      <c r="C237" s="178"/>
      <c r="D237" s="704" t="s">
        <v>873</v>
      </c>
      <c r="E237" s="704"/>
      <c r="F237" s="318"/>
      <c r="G237" s="508"/>
      <c r="H237" s="318"/>
      <c r="I237" s="318"/>
      <c r="J237" s="423"/>
      <c r="K237" s="423"/>
      <c r="L237" s="423"/>
      <c r="M237" s="460" t="e">
        <f t="shared" si="92"/>
        <v>#REF!</v>
      </c>
      <c r="N237" s="170"/>
      <c r="O237" s="171" t="e">
        <f t="shared" si="108"/>
        <v>#REF!</v>
      </c>
      <c r="P237" s="179" t="e">
        <f>#REF!</f>
        <v>#REF!</v>
      </c>
      <c r="Q237" s="173" t="e">
        <f>#REF!</f>
        <v>#REF!</v>
      </c>
    </row>
    <row r="238" spans="1:17" s="189" customFormat="1" ht="15.75" hidden="1" thickBot="1" x14ac:dyDescent="0.3">
      <c r="A238" s="125" t="s">
        <v>294</v>
      </c>
      <c r="B238" s="169" t="s">
        <v>700</v>
      </c>
      <c r="C238" s="178"/>
      <c r="D238" s="704" t="s">
        <v>295</v>
      </c>
      <c r="E238" s="704"/>
      <c r="F238" s="318"/>
      <c r="G238" s="508"/>
      <c r="H238" s="318"/>
      <c r="I238" s="318"/>
      <c r="J238" s="423"/>
      <c r="K238" s="423"/>
      <c r="L238" s="423"/>
      <c r="M238" s="460" t="e">
        <f t="shared" si="92"/>
        <v>#REF!</v>
      </c>
      <c r="N238" s="170"/>
      <c r="O238" s="171" t="e">
        <f t="shared" si="108"/>
        <v>#REF!</v>
      </c>
      <c r="P238" s="179" t="e">
        <f>#REF!</f>
        <v>#REF!</v>
      </c>
      <c r="Q238" s="173" t="e">
        <f>#REF!</f>
        <v>#REF!</v>
      </c>
    </row>
    <row r="239" spans="1:17" s="189" customFormat="1" ht="15.75" hidden="1" thickBot="1" x14ac:dyDescent="0.3">
      <c r="A239" s="125" t="s">
        <v>296</v>
      </c>
      <c r="B239" s="169" t="s">
        <v>701</v>
      </c>
      <c r="C239" s="178"/>
      <c r="D239" s="704" t="s">
        <v>297</v>
      </c>
      <c r="E239" s="704"/>
      <c r="F239" s="318"/>
      <c r="G239" s="508"/>
      <c r="H239" s="318"/>
      <c r="I239" s="318"/>
      <c r="J239" s="423"/>
      <c r="K239" s="423"/>
      <c r="L239" s="423"/>
      <c r="M239" s="460" t="e">
        <f t="shared" si="92"/>
        <v>#REF!</v>
      </c>
      <c r="N239" s="170"/>
      <c r="O239" s="171" t="e">
        <f t="shared" si="108"/>
        <v>#REF!</v>
      </c>
      <c r="P239" s="179" t="e">
        <f>#REF!</f>
        <v>#REF!</v>
      </c>
      <c r="Q239" s="173" t="e">
        <f>#REF!</f>
        <v>#REF!</v>
      </c>
    </row>
    <row r="240" spans="1:17" s="189" customFormat="1" ht="15.75" hidden="1" thickBot="1" x14ac:dyDescent="0.3">
      <c r="A240" s="125" t="s">
        <v>874</v>
      </c>
      <c r="B240" s="169" t="s">
        <v>875</v>
      </c>
      <c r="C240" s="178"/>
      <c r="D240" s="704" t="s">
        <v>876</v>
      </c>
      <c r="E240" s="704"/>
      <c r="F240" s="318"/>
      <c r="G240" s="508"/>
      <c r="H240" s="318"/>
      <c r="I240" s="318"/>
      <c r="J240" s="423"/>
      <c r="K240" s="423"/>
      <c r="L240" s="423"/>
      <c r="M240" s="460" t="e">
        <f t="shared" si="92"/>
        <v>#REF!</v>
      </c>
      <c r="N240" s="170"/>
      <c r="O240" s="171" t="e">
        <f t="shared" si="108"/>
        <v>#REF!</v>
      </c>
      <c r="P240" s="179" t="e">
        <f>#REF!</f>
        <v>#REF!</v>
      </c>
      <c r="Q240" s="173" t="e">
        <f>#REF!</f>
        <v>#REF!</v>
      </c>
    </row>
    <row r="241" spans="1:17" s="41" customFormat="1" ht="15.75" hidden="1" thickBot="1" x14ac:dyDescent="0.3">
      <c r="A241" s="125" t="s">
        <v>877</v>
      </c>
      <c r="B241" s="52" t="s">
        <v>878</v>
      </c>
      <c r="C241" s="702" t="s">
        <v>879</v>
      </c>
      <c r="D241" s="703"/>
      <c r="E241" s="703"/>
      <c r="F241" s="320"/>
      <c r="G241" s="510"/>
      <c r="H241" s="320"/>
      <c r="I241" s="320"/>
      <c r="J241" s="425"/>
      <c r="K241" s="425"/>
      <c r="L241" s="425"/>
      <c r="M241" s="462" t="e">
        <f t="shared" si="92"/>
        <v>#REF!</v>
      </c>
      <c r="N241" s="148"/>
      <c r="O241" s="160" t="e">
        <f t="shared" si="108"/>
        <v>#REF!</v>
      </c>
      <c r="P241" s="75" t="e">
        <f>#REF!</f>
        <v>#REF!</v>
      </c>
      <c r="Q241" s="13" t="e">
        <f>#REF!</f>
        <v>#REF!</v>
      </c>
    </row>
    <row r="242" spans="1:17" s="41" customFormat="1" ht="15.75" hidden="1" thickBot="1" x14ac:dyDescent="0.3">
      <c r="A242" s="125" t="s">
        <v>298</v>
      </c>
      <c r="B242" s="52" t="s">
        <v>702</v>
      </c>
      <c r="C242" s="702" t="s">
        <v>299</v>
      </c>
      <c r="D242" s="703"/>
      <c r="E242" s="703"/>
      <c r="F242" s="320"/>
      <c r="G242" s="510"/>
      <c r="H242" s="320"/>
      <c r="I242" s="320"/>
      <c r="J242" s="425"/>
      <c r="K242" s="425"/>
      <c r="L242" s="425"/>
      <c r="M242" s="462" t="e">
        <f t="shared" si="92"/>
        <v>#REF!</v>
      </c>
      <c r="N242" s="148"/>
      <c r="O242" s="160" t="e">
        <f t="shared" si="108"/>
        <v>#REF!</v>
      </c>
      <c r="P242" s="75" t="e">
        <f>#REF!</f>
        <v>#REF!</v>
      </c>
      <c r="Q242" s="13" t="e">
        <f>#REF!</f>
        <v>#REF!</v>
      </c>
    </row>
    <row r="243" spans="1:17" s="41" customFormat="1" ht="15.75" hidden="1" thickBot="1" x14ac:dyDescent="0.3">
      <c r="A243" s="125" t="s">
        <v>300</v>
      </c>
      <c r="B243" s="52" t="s">
        <v>703</v>
      </c>
      <c r="C243" s="702" t="s">
        <v>880</v>
      </c>
      <c r="D243" s="703"/>
      <c r="E243" s="703"/>
      <c r="F243" s="320"/>
      <c r="G243" s="510"/>
      <c r="H243" s="320"/>
      <c r="I243" s="320"/>
      <c r="J243" s="425"/>
      <c r="K243" s="425"/>
      <c r="L243" s="425"/>
      <c r="M243" s="462" t="e">
        <f t="shared" si="92"/>
        <v>#REF!</v>
      </c>
      <c r="N243" s="148"/>
      <c r="O243" s="160" t="e">
        <f t="shared" si="108"/>
        <v>#REF!</v>
      </c>
      <c r="P243" s="75" t="e">
        <f>#REF!</f>
        <v>#REF!</v>
      </c>
      <c r="Q243" s="13" t="e">
        <f>#REF!</f>
        <v>#REF!</v>
      </c>
    </row>
    <row r="244" spans="1:17" s="41" customFormat="1" ht="15.75" hidden="1" thickBot="1" x14ac:dyDescent="0.3">
      <c r="A244" s="125" t="s">
        <v>301</v>
      </c>
      <c r="B244" s="52" t="s">
        <v>704</v>
      </c>
      <c r="C244" s="702" t="s">
        <v>881</v>
      </c>
      <c r="D244" s="703"/>
      <c r="E244" s="703"/>
      <c r="F244" s="320"/>
      <c r="G244" s="510"/>
      <c r="H244" s="320"/>
      <c r="I244" s="320"/>
      <c r="J244" s="425"/>
      <c r="K244" s="425"/>
      <c r="L244" s="425"/>
      <c r="M244" s="462" t="e">
        <f t="shared" si="92"/>
        <v>#REF!</v>
      </c>
      <c r="N244" s="148"/>
      <c r="O244" s="160" t="e">
        <f t="shared" si="108"/>
        <v>#REF!</v>
      </c>
      <c r="P244" s="75" t="e">
        <f>#REF!</f>
        <v>#REF!</v>
      </c>
      <c r="Q244" s="13" t="e">
        <f>#REF!</f>
        <v>#REF!</v>
      </c>
    </row>
    <row r="245" spans="1:17" s="41" customFormat="1" ht="15.75" hidden="1" thickBot="1" x14ac:dyDescent="0.3">
      <c r="A245" s="125" t="s">
        <v>302</v>
      </c>
      <c r="B245" s="52" t="s">
        <v>705</v>
      </c>
      <c r="C245" s="702" t="s">
        <v>303</v>
      </c>
      <c r="D245" s="703"/>
      <c r="E245" s="703"/>
      <c r="F245" s="320"/>
      <c r="G245" s="510"/>
      <c r="H245" s="320"/>
      <c r="I245" s="320"/>
      <c r="J245" s="425"/>
      <c r="K245" s="425"/>
      <c r="L245" s="425"/>
      <c r="M245" s="462" t="e">
        <f t="shared" si="92"/>
        <v>#REF!</v>
      </c>
      <c r="N245" s="148"/>
      <c r="O245" s="160" t="e">
        <f t="shared" si="108"/>
        <v>#REF!</v>
      </c>
      <c r="P245" s="75" t="e">
        <f>#REF!</f>
        <v>#REF!</v>
      </c>
      <c r="Q245" s="13" t="e">
        <f>#REF!</f>
        <v>#REF!</v>
      </c>
    </row>
    <row r="246" spans="1:17" s="41" customFormat="1" ht="15.75" hidden="1" thickBot="1" x14ac:dyDescent="0.3">
      <c r="A246" s="125" t="s">
        <v>882</v>
      </c>
      <c r="B246" s="52" t="s">
        <v>883</v>
      </c>
      <c r="C246" s="702" t="s">
        <v>885</v>
      </c>
      <c r="D246" s="703"/>
      <c r="E246" s="703"/>
      <c r="F246" s="320"/>
      <c r="G246" s="510"/>
      <c r="H246" s="320"/>
      <c r="I246" s="320"/>
      <c r="J246" s="425"/>
      <c r="K246" s="425"/>
      <c r="L246" s="425"/>
      <c r="M246" s="462" t="e">
        <f t="shared" si="92"/>
        <v>#REF!</v>
      </c>
      <c r="N246" s="148"/>
      <c r="O246" s="160" t="e">
        <f t="shared" si="108"/>
        <v>#REF!</v>
      </c>
      <c r="P246" s="75" t="e">
        <f>#REF!</f>
        <v>#REF!</v>
      </c>
      <c r="Q246" s="13" t="e">
        <f>#REF!</f>
        <v>#REF!</v>
      </c>
    </row>
    <row r="247" spans="1:17" s="41" customFormat="1" ht="15.75" hidden="1" thickBot="1" x14ac:dyDescent="0.3">
      <c r="A247" s="125"/>
      <c r="B247" s="52" t="s">
        <v>884</v>
      </c>
      <c r="C247" s="702" t="s">
        <v>886</v>
      </c>
      <c r="D247" s="703"/>
      <c r="E247" s="703"/>
      <c r="F247" s="320">
        <f>F248+F249</f>
        <v>0</v>
      </c>
      <c r="G247" s="510">
        <f t="shared" ref="G247:K247" si="115">G248+G249</f>
        <v>0</v>
      </c>
      <c r="H247" s="320">
        <f t="shared" si="115"/>
        <v>0</v>
      </c>
      <c r="I247" s="320">
        <f t="shared" si="115"/>
        <v>0</v>
      </c>
      <c r="J247" s="425">
        <f t="shared" si="115"/>
        <v>0</v>
      </c>
      <c r="K247" s="425">
        <f t="shared" si="115"/>
        <v>0</v>
      </c>
      <c r="L247" s="425">
        <f t="shared" ref="L247" si="116">L248+L249</f>
        <v>0</v>
      </c>
      <c r="M247" s="462" t="e">
        <f t="shared" si="92"/>
        <v>#REF!</v>
      </c>
      <c r="N247" s="148">
        <f t="shared" ref="N247" si="117">N248+N249</f>
        <v>0</v>
      </c>
      <c r="O247" s="160" t="e">
        <f t="shared" si="108"/>
        <v>#REF!</v>
      </c>
      <c r="P247" s="75" t="e">
        <f>#REF!</f>
        <v>#REF!</v>
      </c>
      <c r="Q247" s="13" t="e">
        <f>#REF!</f>
        <v>#REF!</v>
      </c>
    </row>
    <row r="248" spans="1:17" s="189" customFormat="1" ht="15.75" hidden="1" thickBot="1" x14ac:dyDescent="0.3">
      <c r="A248" s="125" t="s">
        <v>888</v>
      </c>
      <c r="B248" s="169" t="s">
        <v>887</v>
      </c>
      <c r="C248" s="178"/>
      <c r="D248" s="704" t="s">
        <v>891</v>
      </c>
      <c r="E248" s="704"/>
      <c r="F248" s="318"/>
      <c r="G248" s="508"/>
      <c r="H248" s="318"/>
      <c r="I248" s="318"/>
      <c r="J248" s="423"/>
      <c r="K248" s="423"/>
      <c r="L248" s="423"/>
      <c r="M248" s="460" t="e">
        <f t="shared" si="92"/>
        <v>#REF!</v>
      </c>
      <c r="N248" s="170"/>
      <c r="O248" s="171" t="e">
        <f t="shared" si="108"/>
        <v>#REF!</v>
      </c>
      <c r="P248" s="179" t="e">
        <f>#REF!</f>
        <v>#REF!</v>
      </c>
      <c r="Q248" s="173" t="e">
        <f>#REF!</f>
        <v>#REF!</v>
      </c>
    </row>
    <row r="249" spans="1:17" s="189" customFormat="1" ht="15.75" hidden="1" thickBot="1" x14ac:dyDescent="0.3">
      <c r="A249" s="125" t="s">
        <v>889</v>
      </c>
      <c r="B249" s="169" t="s">
        <v>890</v>
      </c>
      <c r="C249" s="178"/>
      <c r="D249" s="704" t="s">
        <v>892</v>
      </c>
      <c r="E249" s="704"/>
      <c r="F249" s="318"/>
      <c r="G249" s="508"/>
      <c r="H249" s="318"/>
      <c r="I249" s="318"/>
      <c r="J249" s="423"/>
      <c r="K249" s="423"/>
      <c r="L249" s="423"/>
      <c r="M249" s="460" t="e">
        <f t="shared" si="92"/>
        <v>#REF!</v>
      </c>
      <c r="N249" s="170"/>
      <c r="O249" s="171" t="e">
        <f t="shared" si="108"/>
        <v>#REF!</v>
      </c>
      <c r="P249" s="179" t="e">
        <f>#REF!</f>
        <v>#REF!</v>
      </c>
      <c r="Q249" s="173" t="e">
        <f>#REF!</f>
        <v>#REF!</v>
      </c>
    </row>
    <row r="250" spans="1:17" ht="15.75" hidden="1" thickBot="1" x14ac:dyDescent="0.3">
      <c r="B250" s="90" t="s">
        <v>709</v>
      </c>
      <c r="C250" s="712" t="s">
        <v>304</v>
      </c>
      <c r="D250" s="713"/>
      <c r="E250" s="713"/>
      <c r="F250" s="319">
        <f>F251+F252+F253+F254+F255</f>
        <v>0</v>
      </c>
      <c r="G250" s="509">
        <f t="shared" ref="G250:K250" si="118">G251+G252+G253+G254+G255</f>
        <v>0</v>
      </c>
      <c r="H250" s="319">
        <f t="shared" si="118"/>
        <v>0</v>
      </c>
      <c r="I250" s="319">
        <f t="shared" si="118"/>
        <v>0</v>
      </c>
      <c r="J250" s="424">
        <f t="shared" si="118"/>
        <v>0</v>
      </c>
      <c r="K250" s="424">
        <f t="shared" si="118"/>
        <v>0</v>
      </c>
      <c r="L250" s="424">
        <f t="shared" ref="L250" si="119">L251+L252+L253+L254+L255</f>
        <v>0</v>
      </c>
      <c r="M250" s="461" t="e">
        <f t="shared" si="92"/>
        <v>#REF!</v>
      </c>
      <c r="N250" s="142">
        <f t="shared" ref="N250" si="120">N251+N252+N253+N254+N255</f>
        <v>0</v>
      </c>
      <c r="O250" s="158" t="e">
        <f t="shared" si="108"/>
        <v>#REF!</v>
      </c>
      <c r="P250" s="92" t="e">
        <f>#REF!</f>
        <v>#REF!</v>
      </c>
      <c r="Q250" s="93" t="e">
        <f>#REF!</f>
        <v>#REF!</v>
      </c>
    </row>
    <row r="251" spans="1:17" s="41" customFormat="1" ht="15.75" hidden="1" thickBot="1" x14ac:dyDescent="0.3">
      <c r="A251" s="125" t="s">
        <v>305</v>
      </c>
      <c r="B251" s="176" t="s">
        <v>710</v>
      </c>
      <c r="C251" s="782" t="s">
        <v>385</v>
      </c>
      <c r="D251" s="783"/>
      <c r="E251" s="783"/>
      <c r="F251" s="321"/>
      <c r="G251" s="511"/>
      <c r="H251" s="321"/>
      <c r="I251" s="321"/>
      <c r="J251" s="426"/>
      <c r="K251" s="426"/>
      <c r="L251" s="426"/>
      <c r="M251" s="463" t="e">
        <f t="shared" si="92"/>
        <v>#REF!</v>
      </c>
      <c r="N251" s="177"/>
      <c r="O251" s="191" t="e">
        <f t="shared" si="108"/>
        <v>#REF!</v>
      </c>
      <c r="P251" s="192" t="e">
        <f>#REF!</f>
        <v>#REF!</v>
      </c>
      <c r="Q251" s="193" t="e">
        <f>#REF!</f>
        <v>#REF!</v>
      </c>
    </row>
    <row r="252" spans="1:17" s="41" customFormat="1" ht="15.75" hidden="1" thickBot="1" x14ac:dyDescent="0.3">
      <c r="A252" s="125" t="s">
        <v>306</v>
      </c>
      <c r="B252" s="176" t="s">
        <v>711</v>
      </c>
      <c r="C252" s="782" t="s">
        <v>386</v>
      </c>
      <c r="D252" s="783"/>
      <c r="E252" s="783"/>
      <c r="F252" s="321"/>
      <c r="G252" s="511"/>
      <c r="H252" s="321"/>
      <c r="I252" s="321"/>
      <c r="J252" s="426"/>
      <c r="K252" s="426"/>
      <c r="L252" s="426"/>
      <c r="M252" s="463" t="e">
        <f t="shared" si="92"/>
        <v>#REF!</v>
      </c>
      <c r="N252" s="177"/>
      <c r="O252" s="191" t="e">
        <f t="shared" si="108"/>
        <v>#REF!</v>
      </c>
      <c r="P252" s="192" t="e">
        <f>#REF!</f>
        <v>#REF!</v>
      </c>
      <c r="Q252" s="193" t="e">
        <f>#REF!</f>
        <v>#REF!</v>
      </c>
    </row>
    <row r="253" spans="1:17" s="41" customFormat="1" ht="15.75" hidden="1" thickBot="1" x14ac:dyDescent="0.3">
      <c r="A253" s="125" t="s">
        <v>307</v>
      </c>
      <c r="B253" s="176" t="s">
        <v>712</v>
      </c>
      <c r="C253" s="782" t="s">
        <v>308</v>
      </c>
      <c r="D253" s="783"/>
      <c r="E253" s="783"/>
      <c r="F253" s="321"/>
      <c r="G253" s="511"/>
      <c r="H253" s="321"/>
      <c r="I253" s="321"/>
      <c r="J253" s="426"/>
      <c r="K253" s="426"/>
      <c r="L253" s="426"/>
      <c r="M253" s="463" t="e">
        <f t="shared" si="92"/>
        <v>#REF!</v>
      </c>
      <c r="N253" s="177"/>
      <c r="O253" s="191" t="e">
        <f t="shared" si="108"/>
        <v>#REF!</v>
      </c>
      <c r="P253" s="192" t="e">
        <f>#REF!</f>
        <v>#REF!</v>
      </c>
      <c r="Q253" s="193" t="e">
        <f>#REF!</f>
        <v>#REF!</v>
      </c>
    </row>
    <row r="254" spans="1:17" s="41" customFormat="1" ht="15.75" hidden="1" thickBot="1" x14ac:dyDescent="0.3">
      <c r="A254" s="125" t="s">
        <v>309</v>
      </c>
      <c r="B254" s="176" t="s">
        <v>713</v>
      </c>
      <c r="C254" s="782" t="s">
        <v>310</v>
      </c>
      <c r="D254" s="783"/>
      <c r="E254" s="783"/>
      <c r="F254" s="321"/>
      <c r="G254" s="511"/>
      <c r="H254" s="321"/>
      <c r="I254" s="321"/>
      <c r="J254" s="426"/>
      <c r="K254" s="426"/>
      <c r="L254" s="426"/>
      <c r="M254" s="463" t="e">
        <f t="shared" si="92"/>
        <v>#REF!</v>
      </c>
      <c r="N254" s="177"/>
      <c r="O254" s="191" t="e">
        <f t="shared" si="108"/>
        <v>#REF!</v>
      </c>
      <c r="P254" s="192" t="e">
        <f>#REF!</f>
        <v>#REF!</v>
      </c>
      <c r="Q254" s="193" t="e">
        <f>#REF!</f>
        <v>#REF!</v>
      </c>
    </row>
    <row r="255" spans="1:17" s="41" customFormat="1" ht="15.75" hidden="1" thickBot="1" x14ac:dyDescent="0.3">
      <c r="A255" s="125" t="s">
        <v>311</v>
      </c>
      <c r="B255" s="176" t="s">
        <v>714</v>
      </c>
      <c r="C255" s="782" t="s">
        <v>387</v>
      </c>
      <c r="D255" s="783"/>
      <c r="E255" s="783"/>
      <c r="F255" s="321"/>
      <c r="G255" s="511"/>
      <c r="H255" s="321"/>
      <c r="I255" s="321"/>
      <c r="J255" s="426"/>
      <c r="K255" s="426"/>
      <c r="L255" s="426"/>
      <c r="M255" s="463" t="e">
        <f t="shared" si="92"/>
        <v>#REF!</v>
      </c>
      <c r="N255" s="177"/>
      <c r="O255" s="191" t="e">
        <f t="shared" si="108"/>
        <v>#REF!</v>
      </c>
      <c r="P255" s="192" t="e">
        <f>#REF!</f>
        <v>#REF!</v>
      </c>
      <c r="Q255" s="193" t="e">
        <f>#REF!</f>
        <v>#REF!</v>
      </c>
    </row>
    <row r="256" spans="1:17" ht="15.75" hidden="1" thickBot="1" x14ac:dyDescent="0.3">
      <c r="A256" s="125" t="s">
        <v>313</v>
      </c>
      <c r="B256" s="90" t="s">
        <v>715</v>
      </c>
      <c r="C256" s="712" t="s">
        <v>312</v>
      </c>
      <c r="D256" s="713"/>
      <c r="E256" s="713"/>
      <c r="F256" s="319"/>
      <c r="G256" s="509"/>
      <c r="H256" s="319"/>
      <c r="I256" s="319"/>
      <c r="J256" s="424"/>
      <c r="K256" s="424"/>
      <c r="L256" s="424"/>
      <c r="M256" s="461" t="e">
        <f t="shared" si="92"/>
        <v>#REF!</v>
      </c>
      <c r="N256" s="142"/>
      <c r="O256" s="158" t="e">
        <f t="shared" si="108"/>
        <v>#REF!</v>
      </c>
      <c r="P256" s="92" t="e">
        <f>#REF!</f>
        <v>#REF!</v>
      </c>
      <c r="Q256" s="93" t="e">
        <f>#REF!</f>
        <v>#REF!</v>
      </c>
    </row>
    <row r="257" spans="1:17" ht="15.75" hidden="1" thickBot="1" x14ac:dyDescent="0.3">
      <c r="A257" s="125" t="s">
        <v>893</v>
      </c>
      <c r="B257" s="90" t="s">
        <v>894</v>
      </c>
      <c r="C257" s="712" t="s">
        <v>895</v>
      </c>
      <c r="D257" s="713"/>
      <c r="E257" s="713"/>
      <c r="F257" s="319"/>
      <c r="G257" s="509"/>
      <c r="H257" s="319"/>
      <c r="I257" s="319"/>
      <c r="J257" s="424"/>
      <c r="K257" s="424"/>
      <c r="L257" s="424"/>
      <c r="M257" s="461" t="e">
        <f t="shared" si="92"/>
        <v>#REF!</v>
      </c>
      <c r="N257" s="142"/>
      <c r="O257" s="158" t="e">
        <f t="shared" si="108"/>
        <v>#REF!</v>
      </c>
      <c r="P257" s="92" t="e">
        <f>#REF!</f>
        <v>#REF!</v>
      </c>
      <c r="Q257" s="93" t="e">
        <f>#REF!</f>
        <v>#REF!</v>
      </c>
    </row>
    <row r="258" spans="1:17" ht="15.75" thickBot="1" x14ac:dyDescent="0.3">
      <c r="B258" s="806" t="s">
        <v>314</v>
      </c>
      <c r="C258" s="807"/>
      <c r="D258" s="807"/>
      <c r="E258" s="807"/>
      <c r="F258" s="316" t="e">
        <f>F5+F24+F32+F62+F78+F150+F160+F165+F228</f>
        <v>#REF!</v>
      </c>
      <c r="G258" s="506" t="e">
        <f t="shared" ref="G258:K258" si="121">G5+G24+G32+G62+G78+G150+G160+G165+G228</f>
        <v>#REF!</v>
      </c>
      <c r="H258" s="316" t="e">
        <f t="shared" si="121"/>
        <v>#REF!</v>
      </c>
      <c r="I258" s="316" t="e">
        <f t="shared" si="121"/>
        <v>#REF!</v>
      </c>
      <c r="J258" s="421" t="e">
        <f t="shared" si="121"/>
        <v>#REF!</v>
      </c>
      <c r="K258" s="421" t="e">
        <f t="shared" si="121"/>
        <v>#REF!</v>
      </c>
      <c r="L258" s="421" t="e">
        <f t="shared" ref="L258" si="122">L5+L24+L32+L62+L78+L150+L160+L165+L228</f>
        <v>#REF!</v>
      </c>
      <c r="M258" s="458">
        <f>M5+M24+M32+M62+M78+M150+M160+M165+M228</f>
        <v>5834602</v>
      </c>
      <c r="N258" s="139">
        <f>N5+N24+N32+N62+N78+N150+N160+N165+N228</f>
        <v>2424044</v>
      </c>
      <c r="O258" s="156">
        <f>O5+O24+O32+O62+O78+O150+O160+O165+O228</f>
        <v>8258646</v>
      </c>
      <c r="P258" s="84">
        <f>P5+P24+P32+P62+P78+P150+P160+P165+P228</f>
        <v>1284903</v>
      </c>
      <c r="Q258" s="85">
        <f>Q5+Q24+Q32+Q62+Q78+Q150+Q160+Q165+Q228</f>
        <v>6973743</v>
      </c>
    </row>
    <row r="259" spans="1:17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</row>
    <row r="260" spans="1:17" x14ac:dyDescent="0.25">
      <c r="B260" s="25"/>
      <c r="C260" s="26"/>
      <c r="D260" s="26"/>
      <c r="E260" s="24"/>
      <c r="F260" s="24"/>
      <c r="G260" s="38"/>
      <c r="H260" s="24"/>
      <c r="I260" s="24"/>
      <c r="J260" s="24"/>
      <c r="K260" s="24"/>
      <c r="L260" s="24"/>
      <c r="M260" s="24"/>
      <c r="N260" s="24"/>
      <c r="O260" s="59"/>
      <c r="P260" s="14"/>
      <c r="Q260" s="14"/>
    </row>
    <row r="261" spans="1:1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</row>
    <row r="262" spans="1:1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</row>
    <row r="263" spans="1:1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</row>
    <row r="264" spans="1:17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</row>
    <row r="265" spans="1:17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</row>
    <row r="266" spans="1:17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</row>
    <row r="267" spans="1:17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59"/>
      <c r="P267" s="14"/>
      <c r="Q267" s="14"/>
    </row>
    <row r="268" spans="1:17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</row>
    <row r="269" spans="1:17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</row>
    <row r="270" spans="1:17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</row>
    <row r="271" spans="1:17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</row>
    <row r="272" spans="1:17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</row>
    <row r="273" spans="1:1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</row>
    <row r="274" spans="1:1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</row>
    <row r="275" spans="1:1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</row>
    <row r="276" spans="1:1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</row>
    <row r="277" spans="1:1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</row>
    <row r="278" spans="1:1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</row>
    <row r="279" spans="1:1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</row>
    <row r="280" spans="1:17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</row>
    <row r="281" spans="1:1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</row>
    <row r="282" spans="1:1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</row>
    <row r="283" spans="1:1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</row>
    <row r="284" spans="1:1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</row>
    <row r="285" spans="1:1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</row>
    <row r="286" spans="1:1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</row>
    <row r="287" spans="1:1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</row>
    <row r="288" spans="1:1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</row>
    <row r="289" spans="1:1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</row>
    <row r="290" spans="1:1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</row>
    <row r="291" spans="1:17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</row>
    <row r="292" spans="1:1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</row>
    <row r="293" spans="1:1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</row>
    <row r="294" spans="1:1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</row>
    <row r="295" spans="1:1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</row>
    <row r="296" spans="1:1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</row>
    <row r="297" spans="1:1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</row>
    <row r="298" spans="1:1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</row>
    <row r="299" spans="1:1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</row>
    <row r="300" spans="1:1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</row>
    <row r="301" spans="1:1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</row>
    <row r="302" spans="1:17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</row>
    <row r="303" spans="1:17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</row>
    <row r="304" spans="1:17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</row>
    <row r="305" spans="1:17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</row>
    <row r="306" spans="1:1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</row>
    <row r="307" spans="1:1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</row>
    <row r="308" spans="1:1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</row>
    <row r="309" spans="1:1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</row>
    <row r="310" spans="1:1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</row>
    <row r="311" spans="1:1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</row>
    <row r="312" spans="1:1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</row>
    <row r="313" spans="1:1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</row>
    <row r="314" spans="1:1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</row>
    <row r="315" spans="1:1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</row>
    <row r="316" spans="1:17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</row>
    <row r="317" spans="1:1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</row>
    <row r="318" spans="1:1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</row>
    <row r="319" spans="1:1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</row>
    <row r="320" spans="1:1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17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</row>
    <row r="322" spans="1:1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1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1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1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1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17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1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1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1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1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1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1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1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1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1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1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17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</row>
    <row r="339" spans="1:17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</row>
    <row r="340" spans="1:1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</row>
    <row r="341" spans="1:17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</row>
    <row r="342" spans="1:1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</row>
    <row r="343" spans="1:1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</row>
    <row r="344" spans="1:1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</row>
    <row r="345" spans="1:1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</row>
    <row r="346" spans="1:1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</row>
    <row r="347" spans="1:1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</row>
    <row r="348" spans="1:1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</row>
    <row r="349" spans="1:17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</row>
    <row r="350" spans="1:17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</row>
    <row r="351" spans="1:1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</row>
    <row r="352" spans="1:17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</row>
    <row r="353" spans="1:1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</row>
    <row r="354" spans="1:17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</row>
    <row r="355" spans="1:1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</row>
    <row r="356" spans="1:1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</row>
    <row r="357" spans="1:1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</row>
    <row r="358" spans="1:1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</row>
    <row r="359" spans="1:1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</row>
    <row r="360" spans="1:1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</row>
    <row r="361" spans="1:1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</row>
    <row r="362" spans="1:1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</row>
    <row r="363" spans="1:1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</row>
    <row r="364" spans="1:1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</row>
    <row r="365" spans="1:17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</row>
    <row r="366" spans="1:17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</row>
    <row r="367" spans="1:17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</row>
    <row r="368" spans="1:17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</row>
    <row r="369" spans="1:1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</row>
    <row r="370" spans="1:1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</row>
    <row r="371" spans="1:1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</row>
    <row r="372" spans="1:1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</row>
    <row r="373" spans="1:1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</row>
    <row r="374" spans="1:17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</row>
    <row r="375" spans="1:1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</row>
    <row r="376" spans="1:1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</row>
    <row r="377" spans="1:1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</row>
    <row r="378" spans="1:1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</row>
    <row r="379" spans="1:1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</row>
    <row r="380" spans="1:1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</row>
    <row r="381" spans="1:17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</row>
    <row r="382" spans="1:1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</row>
    <row r="383" spans="1:17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</row>
    <row r="384" spans="1:1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</row>
    <row r="385" spans="1:17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</row>
    <row r="386" spans="1:1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</row>
    <row r="387" spans="1:1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</row>
    <row r="388" spans="1:1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</row>
    <row r="389" spans="1:1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</row>
    <row r="390" spans="1:17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</row>
    <row r="391" spans="1:1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</row>
    <row r="392" spans="1:1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</row>
    <row r="393" spans="1:1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</row>
    <row r="394" spans="1:1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</row>
    <row r="395" spans="1:1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</row>
    <row r="396" spans="1:17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</row>
    <row r="397" spans="1:17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</row>
    <row r="398" spans="1:17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</row>
    <row r="399" spans="1:1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</row>
    <row r="400" spans="1:1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</row>
    <row r="401" spans="1:17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</row>
    <row r="402" spans="1:17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</row>
    <row r="403" spans="1:1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</row>
    <row r="404" spans="1:1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</row>
    <row r="405" spans="1:1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</row>
    <row r="406" spans="1:17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</row>
    <row r="407" spans="1:1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</row>
    <row r="408" spans="1:1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</row>
    <row r="409" spans="1:17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</row>
    <row r="410" spans="1:1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</row>
    <row r="411" spans="1:17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</row>
    <row r="412" spans="1:1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</row>
    <row r="413" spans="1:17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</row>
    <row r="414" spans="1:1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</row>
    <row r="415" spans="1:17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</row>
    <row r="416" spans="1:1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</row>
    <row r="417" spans="1:1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</row>
    <row r="418" spans="1:1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</row>
    <row r="419" spans="1:1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</row>
    <row r="420" spans="1:1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</row>
    <row r="421" spans="1:1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</row>
    <row r="422" spans="1:1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</row>
    <row r="423" spans="1:1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</row>
    <row r="424" spans="1:1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</row>
    <row r="425" spans="1:17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</row>
    <row r="426" spans="1:1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</row>
    <row r="427" spans="1:1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</row>
    <row r="428" spans="1:1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</row>
    <row r="429" spans="1:1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</row>
    <row r="430" spans="1:1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</row>
    <row r="431" spans="1:1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</row>
    <row r="432" spans="1:1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</row>
    <row r="433" spans="1:1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</row>
    <row r="434" spans="1:1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</row>
    <row r="435" spans="1:1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</row>
    <row r="436" spans="1:1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</row>
    <row r="437" spans="1:17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</row>
    <row r="438" spans="1:1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</row>
    <row r="439" spans="1:1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</row>
    <row r="440" spans="1:1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</row>
    <row r="441" spans="1:1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</row>
    <row r="442" spans="1:1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</row>
    <row r="443" spans="1:1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</row>
    <row r="444" spans="1:1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</row>
    <row r="445" spans="1:1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</row>
    <row r="446" spans="1:1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</row>
    <row r="447" spans="1:1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</row>
    <row r="448" spans="1:1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</row>
    <row r="449" spans="1:1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</row>
    <row r="450" spans="1:1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</row>
    <row r="451" spans="1:17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</row>
    <row r="452" spans="1:1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</row>
    <row r="453" spans="1:1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</row>
    <row r="454" spans="1:1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</row>
    <row r="455" spans="1:1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</row>
    <row r="456" spans="1:1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</row>
    <row r="457" spans="1:1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</row>
    <row r="458" spans="1:1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</row>
    <row r="459" spans="1:1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</row>
    <row r="460" spans="1:1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</row>
    <row r="461" spans="1:1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</row>
    <row r="462" spans="1:1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</row>
    <row r="463" spans="1:17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</row>
    <row r="464" spans="1:17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</row>
    <row r="465" spans="1:17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</row>
    <row r="466" spans="1:17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</row>
    <row r="467" spans="1:1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</row>
    <row r="468" spans="1:17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</row>
    <row r="469" spans="1:17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</row>
    <row r="470" spans="1:17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</row>
    <row r="471" spans="1:1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1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1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1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1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17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17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17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17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17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17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</row>
    <row r="482" spans="1:1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17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1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1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1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1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1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17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1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</row>
    <row r="491" spans="1:1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</row>
    <row r="492" spans="1:1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</row>
    <row r="493" spans="1:1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</row>
    <row r="494" spans="1:1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</row>
    <row r="495" spans="1:1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</row>
    <row r="496" spans="1:1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</row>
    <row r="497" spans="1:1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</row>
    <row r="498" spans="1:1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</row>
    <row r="499" spans="1:1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</row>
    <row r="500" spans="1:1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</row>
    <row r="501" spans="1:1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</row>
    <row r="502" spans="1:1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</row>
    <row r="503" spans="1:1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</row>
    <row r="504" spans="1:1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</row>
    <row r="505" spans="1:1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</row>
    <row r="506" spans="1:1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</row>
    <row r="507" spans="1:1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</row>
    <row r="508" spans="1:1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</row>
    <row r="509" spans="1:1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</row>
    <row r="510" spans="1:1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</row>
    <row r="511" spans="1:1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</row>
    <row r="512" spans="1:1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</row>
    <row r="513" spans="1:1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</row>
    <row r="514" spans="1:1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</row>
    <row r="515" spans="1:1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</row>
    <row r="516" spans="1:1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</row>
    <row r="517" spans="1:1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</row>
    <row r="518" spans="1:1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</row>
    <row r="519" spans="1:1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</row>
    <row r="520" spans="1:1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</row>
    <row r="521" spans="1:1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</row>
    <row r="522" spans="1:1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</row>
    <row r="523" spans="1:1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</row>
    <row r="524" spans="1:1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</row>
    <row r="525" spans="1:1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</row>
    <row r="526" spans="1:1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</row>
    <row r="527" spans="1:1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</row>
    <row r="528" spans="1:1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</row>
    <row r="529" spans="1:1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</row>
    <row r="530" spans="1:1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</row>
    <row r="531" spans="1:1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</row>
    <row r="532" spans="1:1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</row>
    <row r="533" spans="1:1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</row>
    <row r="534" spans="1:1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</row>
    <row r="535" spans="1:1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</row>
    <row r="536" spans="1:1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</row>
    <row r="537" spans="1:1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</row>
    <row r="538" spans="1:1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</row>
    <row r="539" spans="1:1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</row>
    <row r="540" spans="1:1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</row>
    <row r="541" spans="1:1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</row>
    <row r="542" spans="1:1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</row>
    <row r="543" spans="1:1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</row>
    <row r="544" spans="1:1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</row>
    <row r="545" spans="1:1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</row>
    <row r="546" spans="1:1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</row>
    <row r="547" spans="1:1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</row>
    <row r="548" spans="1:1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</row>
    <row r="549" spans="1:1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</row>
    <row r="550" spans="1:1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</row>
    <row r="551" spans="1:1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</row>
    <row r="552" spans="1:1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</row>
    <row r="553" spans="1:1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</row>
    <row r="554" spans="1:1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</row>
    <row r="555" spans="1:1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</row>
    <row r="556" spans="1:1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</row>
    <row r="557" spans="1:1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</row>
    <row r="558" spans="1:1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</row>
    <row r="559" spans="1:1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</row>
    <row r="560" spans="1:1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</row>
    <row r="561" spans="1:1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</row>
    <row r="562" spans="1:1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</row>
    <row r="563" spans="1:1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</row>
    <row r="564" spans="1:1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</row>
    <row r="565" spans="1:1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</row>
    <row r="566" spans="1:1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</row>
    <row r="567" spans="1:1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</row>
    <row r="568" spans="1:1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</row>
    <row r="569" spans="1:1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</row>
    <row r="570" spans="1:1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</row>
    <row r="571" spans="1:1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</row>
    <row r="572" spans="1:1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</row>
    <row r="573" spans="1:1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</row>
    <row r="574" spans="1:1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</row>
    <row r="575" spans="1:1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</row>
    <row r="576" spans="1:1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</row>
    <row r="577" spans="1:1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</row>
    <row r="578" spans="1:1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</row>
    <row r="579" spans="1:1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</row>
    <row r="580" spans="1:1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</row>
    <row r="581" spans="1:1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</row>
    <row r="582" spans="1:1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</row>
    <row r="583" spans="1:1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</row>
    <row r="584" spans="1:1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</row>
    <row r="585" spans="1:1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</row>
    <row r="586" spans="1:1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</row>
    <row r="587" spans="1:1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</row>
    <row r="588" spans="1:1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</row>
    <row r="589" spans="1:1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</row>
    <row r="590" spans="1:1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</row>
    <row r="591" spans="1:1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</row>
    <row r="592" spans="1:1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</row>
    <row r="593" spans="1:1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</row>
    <row r="594" spans="1:1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</row>
    <row r="595" spans="1:1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</row>
    <row r="596" spans="1:1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</row>
    <row r="597" spans="1:1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</row>
    <row r="598" spans="1:1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</row>
    <row r="599" spans="1:1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</row>
    <row r="600" spans="1:1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</row>
    <row r="601" spans="1:1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</row>
    <row r="602" spans="1:1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</row>
    <row r="603" spans="1:1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</row>
    <row r="604" spans="1:1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</row>
    <row r="605" spans="1:1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</row>
    <row r="606" spans="1:1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</row>
    <row r="607" spans="1:1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</row>
    <row r="608" spans="1:1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</row>
    <row r="609" spans="1:1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</row>
    <row r="610" spans="1:1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</row>
    <row r="611" spans="1:1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</row>
    <row r="612" spans="1:1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</row>
    <row r="613" spans="1:1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</row>
    <row r="614" spans="1:1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</row>
    <row r="615" spans="1:1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</row>
    <row r="616" spans="1:1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</row>
    <row r="617" spans="1:1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</row>
    <row r="618" spans="1:1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</row>
    <row r="619" spans="1:1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</row>
    <row r="620" spans="1:1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</row>
    <row r="621" spans="1:1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</row>
    <row r="622" spans="1:1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</row>
    <row r="623" spans="1:1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</row>
    <row r="624" spans="1:1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</row>
    <row r="625" spans="1:1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</row>
    <row r="626" spans="1:1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</row>
    <row r="627" spans="1:1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</row>
    <row r="628" spans="1:1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</row>
    <row r="629" spans="1:1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</row>
    <row r="630" spans="1:1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</row>
    <row r="631" spans="1:1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</row>
    <row r="632" spans="1:1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</row>
    <row r="633" spans="1:1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</row>
    <row r="634" spans="1:1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</row>
    <row r="635" spans="1:1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</row>
    <row r="636" spans="1:1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</row>
    <row r="637" spans="1:1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</row>
    <row r="638" spans="1:1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</row>
    <row r="639" spans="1:1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</row>
    <row r="640" spans="1:1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</row>
    <row r="641" spans="1:1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</row>
    <row r="642" spans="1:1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</row>
    <row r="643" spans="1:1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</row>
    <row r="644" spans="1:1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</row>
    <row r="645" spans="1:1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</row>
    <row r="646" spans="1:1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</row>
    <row r="647" spans="1:1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</row>
    <row r="648" spans="1:1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</row>
    <row r="649" spans="1:1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</row>
    <row r="650" spans="1:1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</row>
    <row r="651" spans="1:1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</row>
    <row r="652" spans="1:1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</row>
    <row r="653" spans="1:1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</row>
    <row r="654" spans="1:1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</row>
    <row r="655" spans="1:1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</row>
    <row r="656" spans="1:1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</row>
    <row r="657" spans="1:1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</row>
    <row r="658" spans="1:1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</row>
    <row r="659" spans="1:1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</row>
    <row r="660" spans="1:1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</row>
    <row r="661" spans="1:1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</row>
    <row r="662" spans="1:1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</row>
    <row r="663" spans="1:1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</row>
    <row r="664" spans="1:1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</row>
    <row r="665" spans="1:1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</row>
    <row r="666" spans="1:1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</row>
    <row r="667" spans="1:1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</row>
    <row r="668" spans="1:1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</row>
    <row r="669" spans="1:1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</row>
    <row r="670" spans="1:1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</row>
    <row r="671" spans="1:1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</row>
    <row r="672" spans="1:1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</row>
    <row r="673" spans="1:1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</row>
    <row r="674" spans="1:1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</row>
    <row r="675" spans="1:1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</row>
    <row r="676" spans="1:1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</row>
    <row r="677" spans="1:1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</row>
    <row r="678" spans="1:1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</row>
    <row r="679" spans="1:1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</row>
    <row r="680" spans="1:1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</row>
    <row r="681" spans="1:1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</row>
    <row r="682" spans="1:1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</row>
    <row r="683" spans="1:1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</row>
    <row r="684" spans="1:1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</row>
    <row r="685" spans="1:1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</row>
    <row r="686" spans="1:1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</row>
    <row r="687" spans="1:1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</row>
    <row r="688" spans="1:1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</row>
    <row r="689" spans="1:1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</row>
    <row r="690" spans="1:1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</row>
    <row r="691" spans="1:1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</row>
    <row r="692" spans="1:1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</row>
    <row r="693" spans="1:1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</row>
    <row r="694" spans="1:1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</row>
    <row r="695" spans="1:1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</row>
    <row r="696" spans="1:1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</row>
    <row r="697" spans="1:1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</row>
    <row r="698" spans="1:1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</row>
    <row r="699" spans="1:1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</row>
    <row r="700" spans="1:1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</row>
    <row r="701" spans="1:1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</row>
    <row r="702" spans="1:1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</row>
    <row r="703" spans="1:1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</row>
    <row r="704" spans="1:1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</row>
    <row r="705" spans="1:1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</row>
    <row r="706" spans="1:1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</row>
    <row r="707" spans="1:1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</row>
    <row r="708" spans="1:1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</row>
    <row r="709" spans="1:1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</row>
    <row r="710" spans="1:1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</row>
    <row r="711" spans="1:1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</row>
    <row r="712" spans="1:1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</row>
    <row r="713" spans="1:1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</row>
    <row r="714" spans="1:1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</row>
    <row r="715" spans="1:1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</row>
    <row r="716" spans="1:1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</row>
    <row r="717" spans="1:1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</row>
    <row r="718" spans="1:1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</row>
    <row r="719" spans="1:1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</row>
    <row r="720" spans="1:1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</row>
    <row r="721" spans="1:1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</row>
    <row r="722" spans="1:1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</row>
  </sheetData>
  <mergeCells count="248">
    <mergeCell ref="B258:E258"/>
    <mergeCell ref="P2:Q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G2:G4"/>
    <mergeCell ref="C42:E42"/>
    <mergeCell ref="C43:E43"/>
    <mergeCell ref="C44:E44"/>
    <mergeCell ref="H2:H4"/>
    <mergeCell ref="I2:I4"/>
    <mergeCell ref="L2:L4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K2:K4"/>
  </mergeCells>
  <pageMargins left="0.25" right="0.25" top="0.75" bottom="0.75" header="0.3" footer="0.3"/>
  <pageSetup paperSize="9" scale="85" orientation="landscape" horizontalDpi="4294967293" r:id="rId1"/>
  <headerFooter>
    <oddHeader>&amp;C&amp;"Times New Roman,Félkövér"&amp;12KözművelődésKiadások - 2018.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39997558519241921"/>
    <pageSetUpPr fitToPage="1"/>
  </sheetPr>
  <dimension ref="A1:U25"/>
  <sheetViews>
    <sheetView zoomScaleNormal="100" workbookViewId="0">
      <selection activeCell="C5" sqref="C5:C1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7" width="12.140625" hidden="1" customWidth="1"/>
    <col min="8" max="8" width="11.42578125" hidden="1" customWidth="1"/>
    <col min="9" max="9" width="11.42578125" customWidth="1"/>
    <col min="10" max="10" width="12.140625" customWidth="1"/>
    <col min="11" max="11" width="5.7109375" customWidth="1"/>
    <col min="12" max="12" width="31.28515625" customWidth="1"/>
    <col min="13" max="13" width="12.140625" customWidth="1"/>
    <col min="14" max="18" width="12.140625" hidden="1" customWidth="1"/>
    <col min="19" max="20" width="12.140625" customWidth="1"/>
    <col min="21" max="21" width="19.85546875" customWidth="1"/>
  </cols>
  <sheetData>
    <row r="1" spans="1:21" ht="15.75" x14ac:dyDescent="0.25">
      <c r="A1" s="642" t="s">
        <v>1127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</row>
    <row r="2" spans="1:2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">
        <v>827</v>
      </c>
    </row>
    <row r="3" spans="1:21" ht="51.75" customHeight="1" x14ac:dyDescent="0.25">
      <c r="A3" s="686" t="s">
        <v>574</v>
      </c>
      <c r="B3" s="687"/>
      <c r="C3" s="687"/>
      <c r="D3" s="687"/>
      <c r="E3" s="687"/>
      <c r="F3" s="687"/>
      <c r="G3" s="687"/>
      <c r="H3" s="687"/>
      <c r="I3" s="687"/>
      <c r="J3" s="688"/>
      <c r="K3" s="686" t="s">
        <v>575</v>
      </c>
      <c r="L3" s="687"/>
      <c r="M3" s="687"/>
      <c r="N3" s="687"/>
      <c r="O3" s="687"/>
      <c r="P3" s="687"/>
      <c r="Q3" s="687"/>
      <c r="R3" s="687"/>
      <c r="S3" s="687"/>
      <c r="T3" s="689"/>
      <c r="U3" s="690" t="s">
        <v>825</v>
      </c>
    </row>
    <row r="4" spans="1:21" ht="42.75" customHeight="1" x14ac:dyDescent="0.25">
      <c r="A4" s="692" t="s">
        <v>576</v>
      </c>
      <c r="B4" s="693"/>
      <c r="C4" s="307" t="s">
        <v>1125</v>
      </c>
      <c r="D4" s="453" t="s">
        <v>1085</v>
      </c>
      <c r="E4" s="505" t="s">
        <v>1092</v>
      </c>
      <c r="F4" s="568" t="s">
        <v>1099</v>
      </c>
      <c r="G4" s="600" t="s">
        <v>1106</v>
      </c>
      <c r="H4" s="600" t="s">
        <v>1117</v>
      </c>
      <c r="I4" s="608" t="s">
        <v>1118</v>
      </c>
      <c r="J4" s="600" t="s">
        <v>1076</v>
      </c>
      <c r="K4" s="692" t="s">
        <v>577</v>
      </c>
      <c r="L4" s="693"/>
      <c r="M4" s="307" t="s">
        <v>1125</v>
      </c>
      <c r="N4" s="489" t="s">
        <v>1085</v>
      </c>
      <c r="O4" s="505" t="s">
        <v>1092</v>
      </c>
      <c r="P4" s="568" t="s">
        <v>1099</v>
      </c>
      <c r="Q4" s="600" t="s">
        <v>1106</v>
      </c>
      <c r="R4" s="568" t="s">
        <v>1117</v>
      </c>
      <c r="S4" s="603" t="s">
        <v>1118</v>
      </c>
      <c r="T4" s="599" t="s">
        <v>1076</v>
      </c>
      <c r="U4" s="691"/>
    </row>
    <row r="5" spans="1:21" ht="30" x14ac:dyDescent="0.25">
      <c r="A5" s="679" t="s">
        <v>44</v>
      </c>
      <c r="B5" s="65" t="s">
        <v>2</v>
      </c>
      <c r="C5" s="66">
        <f>'Hivatal be'!F5</f>
        <v>0</v>
      </c>
      <c r="D5" s="66">
        <f>'Hivatal be'!G5</f>
        <v>0</v>
      </c>
      <c r="E5" s="66">
        <f>'Hivatal be'!H5</f>
        <v>0</v>
      </c>
      <c r="F5" s="66">
        <f>'Hivatal be'!I5</f>
        <v>0</v>
      </c>
      <c r="G5" s="66">
        <f>'Hivatal be'!J5</f>
        <v>0</v>
      </c>
      <c r="H5" s="66">
        <f>'Hivatal be'!K5</f>
        <v>0</v>
      </c>
      <c r="I5" s="66">
        <f>'Hivatal be'!L5</f>
        <v>1184113</v>
      </c>
      <c r="J5" s="67">
        <f>'Hivatal be'!M5</f>
        <v>1184113</v>
      </c>
      <c r="K5" s="679" t="s">
        <v>572</v>
      </c>
      <c r="L5" s="65" t="s">
        <v>119</v>
      </c>
      <c r="M5" s="66">
        <f>'Hivatal ki'!F5</f>
        <v>27574461</v>
      </c>
      <c r="N5" s="66">
        <f>'Hivatal ki'!G5</f>
        <v>28457896</v>
      </c>
      <c r="O5" s="66">
        <f>'Hivatal ki'!H5</f>
        <v>28339678</v>
      </c>
      <c r="P5" s="66">
        <f>'Hivatal ki'!I5</f>
        <v>28340645.213114753</v>
      </c>
      <c r="Q5" s="66">
        <f>'Hivatal ki'!J5</f>
        <v>28495341</v>
      </c>
      <c r="R5" s="66">
        <f>'Hivatal ki'!K5</f>
        <v>27694759</v>
      </c>
      <c r="S5" s="66">
        <f>'Hivatal ki'!L5</f>
        <v>29402035</v>
      </c>
      <c r="T5" s="67">
        <f>'Hivatal ki'!M5</f>
        <v>29238224</v>
      </c>
      <c r="U5" s="68"/>
    </row>
    <row r="6" spans="1:21" ht="30" x14ac:dyDescent="0.25">
      <c r="A6" s="680"/>
      <c r="B6" s="65" t="s">
        <v>31</v>
      </c>
      <c r="C6" s="66">
        <f>'Hivatal be'!F84</f>
        <v>0</v>
      </c>
      <c r="D6" s="66">
        <f>'Hivatal be'!G84</f>
        <v>0</v>
      </c>
      <c r="E6" s="66">
        <f>'Hivatal be'!H84</f>
        <v>0</v>
      </c>
      <c r="F6" s="66">
        <f>'Hivatal be'!I84</f>
        <v>0</v>
      </c>
      <c r="G6" s="66">
        <f>'Hivatal be'!J84</f>
        <v>0</v>
      </c>
      <c r="H6" s="66">
        <f>'Hivatal be'!K84</f>
        <v>0</v>
      </c>
      <c r="I6" s="66">
        <f>'Hivatal be'!L84</f>
        <v>0</v>
      </c>
      <c r="J6" s="67">
        <f>'Hivatal be'!M84</f>
        <v>0</v>
      </c>
      <c r="K6" s="680"/>
      <c r="L6" s="65" t="s">
        <v>153</v>
      </c>
      <c r="M6" s="66">
        <f>'Hivatal ki'!F24</f>
        <v>5871182</v>
      </c>
      <c r="N6" s="66">
        <f>'Hivatal ki'!G24</f>
        <v>6196215</v>
      </c>
      <c r="O6" s="66">
        <f>'Hivatal ki'!H24</f>
        <v>6250712.2599999998</v>
      </c>
      <c r="P6" s="66">
        <f>'Hivatal ki'!I24</f>
        <v>6250924.7868852457</v>
      </c>
      <c r="Q6" s="66">
        <f>'Hivatal ki'!J24</f>
        <v>6244710</v>
      </c>
      <c r="R6" s="66">
        <f>'Hivatal ki'!K24</f>
        <v>6244710</v>
      </c>
      <c r="S6" s="66">
        <f>'Hivatal ki'!L24</f>
        <v>6105689</v>
      </c>
      <c r="T6" s="67">
        <f>'Hivatal ki'!M24</f>
        <v>5972405</v>
      </c>
      <c r="U6" s="68"/>
    </row>
    <row r="7" spans="1:21" x14ac:dyDescent="0.25">
      <c r="A7" s="680"/>
      <c r="B7" s="682" t="s">
        <v>44</v>
      </c>
      <c r="C7" s="677">
        <f>'Hivatal be'!F119</f>
        <v>0</v>
      </c>
      <c r="D7" s="677">
        <f>'Hivatal be'!G119</f>
        <v>53511</v>
      </c>
      <c r="E7" s="677">
        <f>'Hivatal be'!H119</f>
        <v>89768</v>
      </c>
      <c r="F7" s="677">
        <f>'Hivatal be'!I119</f>
        <v>90948</v>
      </c>
      <c r="G7" s="677">
        <f>'Hivatal be'!J119</f>
        <v>182735</v>
      </c>
      <c r="H7" s="677">
        <f>'Hivatal be'!K119</f>
        <v>183625</v>
      </c>
      <c r="I7" s="677">
        <f>'Hivatal be'!L119</f>
        <v>444704</v>
      </c>
      <c r="J7" s="684">
        <f>'Hivatal be'!M119</f>
        <v>444704</v>
      </c>
      <c r="K7" s="680"/>
      <c r="L7" s="65" t="s">
        <v>162</v>
      </c>
      <c r="M7" s="66">
        <f>'Hivatal ki'!F32</f>
        <v>3565067</v>
      </c>
      <c r="N7" s="66">
        <f>'Hivatal ki'!G32</f>
        <v>4706016</v>
      </c>
      <c r="O7" s="66">
        <f>'Hivatal ki'!H32</f>
        <v>4805994</v>
      </c>
      <c r="P7" s="66">
        <f>'Hivatal ki'!I32</f>
        <v>4805994</v>
      </c>
      <c r="Q7" s="66">
        <f>'Hivatal ki'!J32</f>
        <v>4749300</v>
      </c>
      <c r="R7" s="66">
        <f>'Hivatal ki'!K32</f>
        <v>4659300</v>
      </c>
      <c r="S7" s="66">
        <f>'Hivatal ki'!L32</f>
        <v>4092440</v>
      </c>
      <c r="T7" s="67">
        <f>'Hivatal ki'!M32</f>
        <v>3951648</v>
      </c>
      <c r="U7" s="68"/>
    </row>
    <row r="8" spans="1:21" x14ac:dyDescent="0.25">
      <c r="A8" s="680"/>
      <c r="B8" s="683"/>
      <c r="C8" s="678"/>
      <c r="D8" s="678"/>
      <c r="E8" s="678"/>
      <c r="F8" s="678"/>
      <c r="G8" s="678"/>
      <c r="H8" s="678"/>
      <c r="I8" s="678"/>
      <c r="J8" s="685"/>
      <c r="K8" s="680"/>
      <c r="L8" s="65" t="s">
        <v>578</v>
      </c>
      <c r="M8" s="66">
        <f>'Hivatal ki'!F73</f>
        <v>0</v>
      </c>
      <c r="N8" s="66">
        <f>'Hivatal ki'!G73</f>
        <v>0</v>
      </c>
      <c r="O8" s="66">
        <f>'Hivatal ki'!H73</f>
        <v>0</v>
      </c>
      <c r="P8" s="66">
        <f>'Hivatal ki'!I73</f>
        <v>0</v>
      </c>
      <c r="Q8" s="66">
        <f>'Hivatal ki'!J73</f>
        <v>0</v>
      </c>
      <c r="R8" s="66">
        <f>'Hivatal ki'!K73</f>
        <v>0</v>
      </c>
      <c r="S8" s="66">
        <f>'Hivatal ki'!L73</f>
        <v>0</v>
      </c>
      <c r="T8" s="67">
        <f>'Hivatal ki'!M73</f>
        <v>0</v>
      </c>
      <c r="U8" s="68"/>
    </row>
    <row r="9" spans="1:21" x14ac:dyDescent="0.25">
      <c r="A9" s="680"/>
      <c r="B9" s="65" t="s">
        <v>68</v>
      </c>
      <c r="C9" s="66">
        <f>'Hivatal be'!F163</f>
        <v>0</v>
      </c>
      <c r="D9" s="66">
        <f>'Hivatal be'!G163</f>
        <v>0</v>
      </c>
      <c r="E9" s="66">
        <f>'Hivatal be'!H163</f>
        <v>0</v>
      </c>
      <c r="F9" s="66">
        <f>'Hivatal be'!I163</f>
        <v>0</v>
      </c>
      <c r="G9" s="66">
        <f>'Hivatal be'!J163</f>
        <v>0</v>
      </c>
      <c r="H9" s="66">
        <f>'Hivatal be'!K163</f>
        <v>0</v>
      </c>
      <c r="I9" s="66">
        <f>'Hivatal be'!L163</f>
        <v>0</v>
      </c>
      <c r="J9" s="67">
        <f>'Hivatal be'!M163</f>
        <v>0</v>
      </c>
      <c r="K9" s="680"/>
      <c r="L9" s="65" t="s">
        <v>221</v>
      </c>
      <c r="M9" s="66">
        <f>'Hivatal ki'!F89</f>
        <v>0</v>
      </c>
      <c r="N9" s="66">
        <f>'Hivatal ki'!G89</f>
        <v>0</v>
      </c>
      <c r="O9" s="66">
        <f>'Hivatal ki'!H89</f>
        <v>0</v>
      </c>
      <c r="P9" s="66">
        <f>'Hivatal ki'!I89</f>
        <v>0</v>
      </c>
      <c r="Q9" s="66">
        <f>'Hivatal ki'!J89</f>
        <v>0</v>
      </c>
      <c r="R9" s="66">
        <f>'Hivatal ki'!K89</f>
        <v>0</v>
      </c>
      <c r="S9" s="66">
        <f>'Hivatal ki'!L89</f>
        <v>0</v>
      </c>
      <c r="T9" s="67">
        <f>'Hivatal ki'!M89</f>
        <v>0</v>
      </c>
      <c r="U9" s="68"/>
    </row>
    <row r="10" spans="1:21" x14ac:dyDescent="0.25">
      <c r="A10" s="681"/>
      <c r="B10" s="69" t="s">
        <v>579</v>
      </c>
      <c r="C10" s="70">
        <f>SUM(C5:C9)</f>
        <v>0</v>
      </c>
      <c r="D10" s="70">
        <f t="shared" ref="D10:H10" si="0">SUM(D5:D9)</f>
        <v>53511</v>
      </c>
      <c r="E10" s="70">
        <f t="shared" si="0"/>
        <v>89768</v>
      </c>
      <c r="F10" s="70">
        <f t="shared" si="0"/>
        <v>90948</v>
      </c>
      <c r="G10" s="70">
        <f t="shared" si="0"/>
        <v>182735</v>
      </c>
      <c r="H10" s="70">
        <f t="shared" si="0"/>
        <v>183625</v>
      </c>
      <c r="I10" s="70">
        <f t="shared" ref="I10" si="1">SUM(I5:I9)</f>
        <v>1628817</v>
      </c>
      <c r="J10" s="71">
        <f t="shared" ref="J10" si="2">SUM(J5:J9)</f>
        <v>1628817</v>
      </c>
      <c r="K10" s="681"/>
      <c r="L10" s="69" t="s">
        <v>580</v>
      </c>
      <c r="M10" s="70">
        <f t="shared" ref="M10" si="3">SUM(M5:M9)</f>
        <v>37010710</v>
      </c>
      <c r="N10" s="70">
        <f t="shared" ref="N10:T10" si="4">SUM(N5:N9)</f>
        <v>39360127</v>
      </c>
      <c r="O10" s="70">
        <f t="shared" si="4"/>
        <v>39396384.259999998</v>
      </c>
      <c r="P10" s="70">
        <f t="shared" si="4"/>
        <v>39397564</v>
      </c>
      <c r="Q10" s="70">
        <f t="shared" si="4"/>
        <v>39489351</v>
      </c>
      <c r="R10" s="70">
        <f t="shared" si="4"/>
        <v>38598769</v>
      </c>
      <c r="S10" s="70">
        <f t="shared" ref="S10" si="5">SUM(S5:S9)</f>
        <v>39600164</v>
      </c>
      <c r="T10" s="71">
        <f t="shared" si="4"/>
        <v>39162277</v>
      </c>
      <c r="U10" s="72">
        <f>J10-T10</f>
        <v>-37533460</v>
      </c>
    </row>
    <row r="11" spans="1:21" ht="30" x14ac:dyDescent="0.25">
      <c r="A11" s="655" t="s">
        <v>59</v>
      </c>
      <c r="B11" s="65" t="s">
        <v>21</v>
      </c>
      <c r="C11" s="66">
        <f>'Hivatal be'!F48</f>
        <v>0</v>
      </c>
      <c r="D11" s="66">
        <f>'Hivatal be'!G48</f>
        <v>0</v>
      </c>
      <c r="E11" s="66">
        <f>'Hivatal be'!H48</f>
        <v>0</v>
      </c>
      <c r="F11" s="66">
        <f>'Hivatal be'!I48</f>
        <v>0</v>
      </c>
      <c r="G11" s="66">
        <f>'Hivatal be'!J48</f>
        <v>0</v>
      </c>
      <c r="H11" s="66">
        <f>'Hivatal be'!K48</f>
        <v>0</v>
      </c>
      <c r="I11" s="66">
        <f>'Hivatal be'!L48</f>
        <v>0</v>
      </c>
      <c r="J11" s="67">
        <f>'Hivatal be'!M48</f>
        <v>0</v>
      </c>
      <c r="K11" s="655" t="s">
        <v>573</v>
      </c>
      <c r="L11" s="65" t="s">
        <v>246</v>
      </c>
      <c r="M11" s="66">
        <f>'Hivatal ki'!F161</f>
        <v>0</v>
      </c>
      <c r="N11" s="66">
        <f>'Hivatal ki'!G161</f>
        <v>339216</v>
      </c>
      <c r="O11" s="66">
        <f>'Hivatal ki'!H161</f>
        <v>339216</v>
      </c>
      <c r="P11" s="66">
        <f>'Hivatal ki'!I161</f>
        <v>339216</v>
      </c>
      <c r="Q11" s="66">
        <f>'Hivatal ki'!J161</f>
        <v>339216</v>
      </c>
      <c r="R11" s="66">
        <f>'Hivatal ki'!K161</f>
        <v>169608</v>
      </c>
      <c r="S11" s="66">
        <f>'Hivatal ki'!L161</f>
        <v>84804</v>
      </c>
      <c r="T11" s="67">
        <f>'Hivatal ki'!M161</f>
        <v>84804</v>
      </c>
      <c r="U11" s="68"/>
    </row>
    <row r="12" spans="1:21" x14ac:dyDescent="0.25">
      <c r="A12" s="655"/>
      <c r="B12" s="65" t="s">
        <v>59</v>
      </c>
      <c r="C12" s="66">
        <f>'Hivatal be'!F153</f>
        <v>0</v>
      </c>
      <c r="D12" s="66">
        <f>'Hivatal be'!G153</f>
        <v>0</v>
      </c>
      <c r="E12" s="66">
        <f>'Hivatal be'!H153</f>
        <v>0</v>
      </c>
      <c r="F12" s="66">
        <f>'Hivatal be'!I153</f>
        <v>0</v>
      </c>
      <c r="G12" s="66">
        <f>'Hivatal be'!J153</f>
        <v>0</v>
      </c>
      <c r="H12" s="66">
        <f>'Hivatal be'!K153</f>
        <v>0</v>
      </c>
      <c r="I12" s="66">
        <f>'Hivatal be'!L153</f>
        <v>0</v>
      </c>
      <c r="J12" s="67">
        <f>'Hivatal be'!M153</f>
        <v>0</v>
      </c>
      <c r="K12" s="655"/>
      <c r="L12" s="65" t="s">
        <v>262</v>
      </c>
      <c r="M12" s="66">
        <f>'Hivatal ki'!F171</f>
        <v>0</v>
      </c>
      <c r="N12" s="66">
        <f>'Hivatal ki'!G171</f>
        <v>0</v>
      </c>
      <c r="O12" s="66">
        <f>'Hivatal ki'!H171</f>
        <v>0</v>
      </c>
      <c r="P12" s="66">
        <f>'Hivatal ki'!I171</f>
        <v>0</v>
      </c>
      <c r="Q12" s="66">
        <f>'Hivatal ki'!J171</f>
        <v>0</v>
      </c>
      <c r="R12" s="66">
        <f>'Hivatal ki'!K171</f>
        <v>0</v>
      </c>
      <c r="S12" s="66">
        <f>'Hivatal ki'!L171</f>
        <v>0</v>
      </c>
      <c r="T12" s="67">
        <f>'Hivatal ki'!M171</f>
        <v>0</v>
      </c>
      <c r="U12" s="68"/>
    </row>
    <row r="13" spans="1:21" ht="30" x14ac:dyDescent="0.25">
      <c r="A13" s="655"/>
      <c r="B13" s="65" t="s">
        <v>78</v>
      </c>
      <c r="C13" s="66">
        <f>'Hivatal be'!F189</f>
        <v>0</v>
      </c>
      <c r="D13" s="66">
        <f>'Hivatal be'!G189</f>
        <v>0</v>
      </c>
      <c r="E13" s="66">
        <f>'Hivatal be'!H189</f>
        <v>0</v>
      </c>
      <c r="F13" s="66">
        <f>'Hivatal be'!I189</f>
        <v>0</v>
      </c>
      <c r="G13" s="66">
        <f>'Hivatal be'!J189</f>
        <v>0</v>
      </c>
      <c r="H13" s="66">
        <f>'Hivatal be'!K189</f>
        <v>0</v>
      </c>
      <c r="I13" s="66">
        <f>'Hivatal be'!L189</f>
        <v>0</v>
      </c>
      <c r="J13" s="67">
        <f>'Hivatal be'!M189</f>
        <v>0</v>
      </c>
      <c r="K13" s="655"/>
      <c r="L13" s="65" t="s">
        <v>581</v>
      </c>
      <c r="M13" s="66">
        <f>'Hivatal ki'!F176</f>
        <v>0</v>
      </c>
      <c r="N13" s="66">
        <f>'Hivatal ki'!G176</f>
        <v>0</v>
      </c>
      <c r="O13" s="66">
        <f>'Hivatal ki'!H176</f>
        <v>0</v>
      </c>
      <c r="P13" s="66">
        <f>'Hivatal ki'!I176</f>
        <v>0</v>
      </c>
      <c r="Q13" s="66">
        <f>'Hivatal ki'!J176</f>
        <v>0</v>
      </c>
      <c r="R13" s="66">
        <f>'Hivatal ki'!K176</f>
        <v>0</v>
      </c>
      <c r="S13" s="66">
        <f>'Hivatal ki'!L176</f>
        <v>0</v>
      </c>
      <c r="T13" s="67">
        <f>'Hivatal ki'!M176</f>
        <v>0</v>
      </c>
      <c r="U13" s="68"/>
    </row>
    <row r="14" spans="1:21" x14ac:dyDescent="0.25">
      <c r="A14" s="655"/>
      <c r="B14" s="69" t="s">
        <v>582</v>
      </c>
      <c r="C14" s="70">
        <f>SUM(C11:C13)</f>
        <v>0</v>
      </c>
      <c r="D14" s="70">
        <f t="shared" ref="D14:J14" si="6">SUM(D11:D13)</f>
        <v>0</v>
      </c>
      <c r="E14" s="70">
        <f t="shared" ref="E14:G14" si="7">SUM(E11:E13)</f>
        <v>0</v>
      </c>
      <c r="F14" s="70">
        <f t="shared" si="7"/>
        <v>0</v>
      </c>
      <c r="G14" s="70">
        <f t="shared" si="7"/>
        <v>0</v>
      </c>
      <c r="H14" s="70">
        <f t="shared" si="6"/>
        <v>0</v>
      </c>
      <c r="I14" s="70">
        <f t="shared" ref="I14" si="8">SUM(I11:I13)</f>
        <v>0</v>
      </c>
      <c r="J14" s="71">
        <f t="shared" si="6"/>
        <v>0</v>
      </c>
      <c r="K14" s="655"/>
      <c r="L14" s="69" t="s">
        <v>583</v>
      </c>
      <c r="M14" s="70">
        <f>SUM(M11:M13)</f>
        <v>0</v>
      </c>
      <c r="N14" s="70">
        <f t="shared" ref="N14:T14" si="9">SUM(N11:N13)</f>
        <v>339216</v>
      </c>
      <c r="O14" s="70">
        <f t="shared" si="9"/>
        <v>339216</v>
      </c>
      <c r="P14" s="70">
        <f t="shared" si="9"/>
        <v>339216</v>
      </c>
      <c r="Q14" s="70">
        <f t="shared" ref="Q14" si="10">SUM(Q11:Q13)</f>
        <v>339216</v>
      </c>
      <c r="R14" s="70">
        <f t="shared" si="9"/>
        <v>169608</v>
      </c>
      <c r="S14" s="70">
        <f t="shared" ref="S14" si="11">SUM(S11:S13)</f>
        <v>84804</v>
      </c>
      <c r="T14" s="71">
        <f t="shared" si="9"/>
        <v>84804</v>
      </c>
      <c r="U14" s="72">
        <f>J14-T14</f>
        <v>-84804</v>
      </c>
    </row>
    <row r="15" spans="1:21" ht="15.75" thickBot="1" x14ac:dyDescent="0.3">
      <c r="A15" s="656" t="s">
        <v>584</v>
      </c>
      <c r="B15" s="657"/>
      <c r="C15" s="63">
        <f>C10+C14</f>
        <v>0</v>
      </c>
      <c r="D15" s="63">
        <f t="shared" ref="D15:J15" si="12">D10+D14</f>
        <v>53511</v>
      </c>
      <c r="E15" s="63">
        <f t="shared" ref="E15:G15" si="13">E10+E14</f>
        <v>89768</v>
      </c>
      <c r="F15" s="63">
        <f t="shared" si="13"/>
        <v>90948</v>
      </c>
      <c r="G15" s="63">
        <f t="shared" si="13"/>
        <v>182735</v>
      </c>
      <c r="H15" s="63">
        <f t="shared" si="12"/>
        <v>183625</v>
      </c>
      <c r="I15" s="63">
        <f t="shared" ref="I15" si="14">I10+I14</f>
        <v>1628817</v>
      </c>
      <c r="J15" s="5">
        <f t="shared" si="12"/>
        <v>1628817</v>
      </c>
      <c r="K15" s="658" t="s">
        <v>585</v>
      </c>
      <c r="L15" s="659"/>
      <c r="M15" s="63">
        <f t="shared" ref="M15" si="15">M10+M14</f>
        <v>37010710</v>
      </c>
      <c r="N15" s="63">
        <f t="shared" ref="N15:T15" si="16">N10+N14</f>
        <v>39699343</v>
      </c>
      <c r="O15" s="63">
        <f t="shared" ref="O15:Q15" si="17">O10+O14</f>
        <v>39735600.259999998</v>
      </c>
      <c r="P15" s="63">
        <f t="shared" si="17"/>
        <v>39736780</v>
      </c>
      <c r="Q15" s="63">
        <f t="shared" si="17"/>
        <v>39828567</v>
      </c>
      <c r="R15" s="63">
        <f t="shared" si="16"/>
        <v>38768377</v>
      </c>
      <c r="S15" s="63">
        <f t="shared" ref="S15" si="18">S10+S14</f>
        <v>39684968</v>
      </c>
      <c r="T15" s="5">
        <f t="shared" si="16"/>
        <v>39247081</v>
      </c>
      <c r="U15" s="6">
        <f>U10+U14</f>
        <v>-37618264</v>
      </c>
    </row>
    <row r="16" spans="1:21" x14ac:dyDescent="0.25">
      <c r="A16" s="660" t="s">
        <v>586</v>
      </c>
      <c r="B16" s="661"/>
      <c r="C16" s="661"/>
      <c r="D16" s="661"/>
      <c r="E16" s="661"/>
      <c r="F16" s="661"/>
      <c r="G16" s="661"/>
      <c r="H16" s="661"/>
      <c r="I16" s="661"/>
      <c r="J16" s="661"/>
      <c r="K16" s="662"/>
      <c r="L16" s="663"/>
      <c r="M16" s="663"/>
      <c r="N16" s="663"/>
      <c r="O16" s="663"/>
      <c r="P16" s="663"/>
      <c r="Q16" s="663"/>
      <c r="R16" s="663"/>
      <c r="S16" s="663"/>
      <c r="T16" s="663"/>
      <c r="U16" s="7"/>
    </row>
    <row r="17" spans="1:21" x14ac:dyDescent="0.25">
      <c r="A17" s="666" t="s">
        <v>570</v>
      </c>
      <c r="B17" s="667"/>
      <c r="C17" s="201">
        <f>'Hivatal be'!F229</f>
        <v>730910</v>
      </c>
      <c r="D17" s="201">
        <f>'Hivatal be'!G229</f>
        <v>619472</v>
      </c>
      <c r="E17" s="201">
        <f>'Hivatal be'!H229</f>
        <v>619472</v>
      </c>
      <c r="F17" s="201">
        <f>'Hivatal be'!I229</f>
        <v>619472</v>
      </c>
      <c r="G17" s="201">
        <f>'Hivatal be'!J229</f>
        <v>619472</v>
      </c>
      <c r="H17" s="201">
        <f>'Hivatal be'!K229</f>
        <v>619472</v>
      </c>
      <c r="I17" s="201">
        <f>'Hivatal be'!L229</f>
        <v>730910</v>
      </c>
      <c r="J17" s="8">
        <f>'Hivatal be'!M229</f>
        <v>730910</v>
      </c>
      <c r="K17" s="664"/>
      <c r="L17" s="665"/>
      <c r="M17" s="665"/>
      <c r="N17" s="665"/>
      <c r="O17" s="665"/>
      <c r="P17" s="665"/>
      <c r="Q17" s="665"/>
      <c r="R17" s="665"/>
      <c r="S17" s="665"/>
      <c r="T17" s="665"/>
      <c r="U17" s="9">
        <f>J17</f>
        <v>730910</v>
      </c>
    </row>
    <row r="18" spans="1:21" x14ac:dyDescent="0.25">
      <c r="A18" s="666" t="s">
        <v>587</v>
      </c>
      <c r="B18" s="667"/>
      <c r="C18" s="672">
        <f t="shared" ref="C18:J18" si="19">C15+C17</f>
        <v>730910</v>
      </c>
      <c r="D18" s="672">
        <f t="shared" si="19"/>
        <v>672983</v>
      </c>
      <c r="E18" s="672">
        <f t="shared" si="19"/>
        <v>709240</v>
      </c>
      <c r="F18" s="672">
        <f t="shared" si="19"/>
        <v>710420</v>
      </c>
      <c r="G18" s="672">
        <f t="shared" ref="G18" si="20">G15+G17</f>
        <v>802207</v>
      </c>
      <c r="H18" s="672">
        <f t="shared" si="19"/>
        <v>803097</v>
      </c>
      <c r="I18" s="672">
        <f t="shared" ref="I18" si="21">I15+I17</f>
        <v>2359727</v>
      </c>
      <c r="J18" s="675">
        <f t="shared" si="19"/>
        <v>2359727</v>
      </c>
      <c r="K18" s="666" t="s">
        <v>588</v>
      </c>
      <c r="L18" s="667"/>
      <c r="M18" s="672">
        <f t="shared" ref="M18:T18" si="22">M15</f>
        <v>37010710</v>
      </c>
      <c r="N18" s="672">
        <f t="shared" si="22"/>
        <v>39699343</v>
      </c>
      <c r="O18" s="672">
        <f t="shared" si="22"/>
        <v>39735600.259999998</v>
      </c>
      <c r="P18" s="672">
        <f t="shared" si="22"/>
        <v>39736780</v>
      </c>
      <c r="Q18" s="672">
        <f t="shared" ref="Q18" si="23">Q15</f>
        <v>39828567</v>
      </c>
      <c r="R18" s="672">
        <f t="shared" si="22"/>
        <v>38768377</v>
      </c>
      <c r="S18" s="672">
        <f t="shared" ref="S18" si="24">S15</f>
        <v>39684968</v>
      </c>
      <c r="T18" s="672">
        <f t="shared" si="22"/>
        <v>39247081</v>
      </c>
      <c r="U18" s="668">
        <f>J18-T18</f>
        <v>-36887354</v>
      </c>
    </row>
    <row r="19" spans="1:21" x14ac:dyDescent="0.25">
      <c r="A19" s="666"/>
      <c r="B19" s="667"/>
      <c r="C19" s="674"/>
      <c r="D19" s="674"/>
      <c r="E19" s="674"/>
      <c r="F19" s="674"/>
      <c r="G19" s="674"/>
      <c r="H19" s="674"/>
      <c r="I19" s="674"/>
      <c r="J19" s="676"/>
      <c r="K19" s="666"/>
      <c r="L19" s="667"/>
      <c r="M19" s="673"/>
      <c r="N19" s="673"/>
      <c r="O19" s="673"/>
      <c r="P19" s="673"/>
      <c r="Q19" s="673"/>
      <c r="R19" s="673"/>
      <c r="S19" s="673"/>
      <c r="T19" s="674"/>
      <c r="U19" s="669">
        <f>J19-T19</f>
        <v>0</v>
      </c>
    </row>
    <row r="20" spans="1:21" x14ac:dyDescent="0.25">
      <c r="A20" s="670" t="s">
        <v>589</v>
      </c>
      <c r="B20" s="671"/>
      <c r="C20" s="671"/>
      <c r="D20" s="671"/>
      <c r="E20" s="671"/>
      <c r="F20" s="671"/>
      <c r="G20" s="671"/>
      <c r="H20" s="671"/>
      <c r="I20" s="671"/>
      <c r="J20" s="671"/>
      <c r="K20" s="670" t="s">
        <v>590</v>
      </c>
      <c r="L20" s="671"/>
      <c r="M20" s="671"/>
      <c r="N20" s="671"/>
      <c r="O20" s="671"/>
      <c r="P20" s="671"/>
      <c r="Q20" s="671"/>
      <c r="R20" s="671"/>
      <c r="S20" s="671"/>
      <c r="T20" s="671"/>
      <c r="U20" s="10"/>
    </row>
    <row r="21" spans="1:21" x14ac:dyDescent="0.25">
      <c r="A21" s="666" t="s">
        <v>88</v>
      </c>
      <c r="B21" s="667"/>
      <c r="C21" s="201">
        <f>'Hivatal be'!F215-'Hivatal be'!F229</f>
        <v>36279800</v>
      </c>
      <c r="D21" s="201">
        <f>'Hivatal be'!G215-'Hivatal be'!G229</f>
        <v>36942400</v>
      </c>
      <c r="E21" s="201">
        <f>'Hivatal be'!H215-'Hivatal be'!H229</f>
        <v>36942400</v>
      </c>
      <c r="F21" s="201">
        <f>'Hivatal be'!I215-'Hivatal be'!I229</f>
        <v>36942400</v>
      </c>
      <c r="G21" s="201">
        <f>'Hivatal be'!J215-'Hivatal be'!J229</f>
        <v>36942400</v>
      </c>
      <c r="H21" s="201">
        <f>'Hivatal be'!K215-'Hivatal be'!K229</f>
        <v>36942400</v>
      </c>
      <c r="I21" s="201">
        <f>'Hivatal be'!L215-'Hivatal be'!L229</f>
        <v>37325241</v>
      </c>
      <c r="J21" s="8">
        <f>'Hivatal be'!M215-'Hivatal be'!M229</f>
        <v>37325241</v>
      </c>
      <c r="K21" s="666" t="s">
        <v>285</v>
      </c>
      <c r="L21" s="667"/>
      <c r="M21" s="201">
        <f>'Hivatal ki'!F239</f>
        <v>0</v>
      </c>
      <c r="N21" s="201">
        <f>'Hivatal ki'!G239</f>
        <v>0</v>
      </c>
      <c r="O21" s="201">
        <f>'Hivatal ki'!H239</f>
        <v>0</v>
      </c>
      <c r="P21" s="201">
        <f>'Hivatal ki'!I239</f>
        <v>0</v>
      </c>
      <c r="Q21" s="201">
        <f>'Hivatal ki'!J239</f>
        <v>0</v>
      </c>
      <c r="R21" s="201">
        <f>'Hivatal ki'!K239</f>
        <v>0</v>
      </c>
      <c r="S21" s="201">
        <f>'Hivatal ki'!L239</f>
        <v>0</v>
      </c>
      <c r="T21" s="8">
        <f>'Hivatal ki'!M239</f>
        <v>0</v>
      </c>
      <c r="U21" s="9">
        <f>J21-T21</f>
        <v>37325241</v>
      </c>
    </row>
    <row r="22" spans="1:21" x14ac:dyDescent="0.25">
      <c r="A22" s="670" t="s">
        <v>591</v>
      </c>
      <c r="B22" s="671"/>
      <c r="C22" s="671"/>
      <c r="D22" s="671"/>
      <c r="E22" s="671"/>
      <c r="F22" s="671"/>
      <c r="G22" s="671"/>
      <c r="H22" s="671"/>
      <c r="I22" s="671"/>
      <c r="J22" s="671"/>
      <c r="K22" s="670" t="s">
        <v>592</v>
      </c>
      <c r="L22" s="671"/>
      <c r="M22" s="671"/>
      <c r="N22" s="671"/>
      <c r="O22" s="671"/>
      <c r="P22" s="671"/>
      <c r="Q22" s="671"/>
      <c r="R22" s="671"/>
      <c r="S22" s="671"/>
      <c r="T22" s="671"/>
      <c r="U22" s="10"/>
    </row>
    <row r="23" spans="1:21" ht="15.75" thickBot="1" x14ac:dyDescent="0.3">
      <c r="A23" s="658" t="s">
        <v>571</v>
      </c>
      <c r="B23" s="659"/>
      <c r="C23" s="63">
        <f t="shared" ref="C23:J23" si="25">C18+C21</f>
        <v>37010710</v>
      </c>
      <c r="D23" s="63">
        <f t="shared" si="25"/>
        <v>37615383</v>
      </c>
      <c r="E23" s="63">
        <f t="shared" si="25"/>
        <v>37651640</v>
      </c>
      <c r="F23" s="63">
        <f t="shared" si="25"/>
        <v>37652820</v>
      </c>
      <c r="G23" s="63">
        <f t="shared" ref="G23" si="26">G18+G21</f>
        <v>37744607</v>
      </c>
      <c r="H23" s="63">
        <f t="shared" si="25"/>
        <v>37745497</v>
      </c>
      <c r="I23" s="63">
        <f t="shared" si="25"/>
        <v>39684968</v>
      </c>
      <c r="J23" s="5">
        <f t="shared" si="25"/>
        <v>39684968</v>
      </c>
      <c r="K23" s="658" t="s">
        <v>571</v>
      </c>
      <c r="L23" s="659"/>
      <c r="M23" s="63">
        <f t="shared" ref="M23:U23" si="27">M18+M21</f>
        <v>37010710</v>
      </c>
      <c r="N23" s="63">
        <f t="shared" si="27"/>
        <v>39699343</v>
      </c>
      <c r="O23" s="63">
        <f t="shared" si="27"/>
        <v>39735600.259999998</v>
      </c>
      <c r="P23" s="63">
        <f t="shared" ref="P23:Q23" si="28">P18+P21</f>
        <v>39736780</v>
      </c>
      <c r="Q23" s="63">
        <f t="shared" si="28"/>
        <v>39828567</v>
      </c>
      <c r="R23" s="63">
        <f t="shared" si="27"/>
        <v>38768377</v>
      </c>
      <c r="S23" s="63">
        <f t="shared" si="27"/>
        <v>39684968</v>
      </c>
      <c r="T23" s="5">
        <f t="shared" si="27"/>
        <v>39247081</v>
      </c>
      <c r="U23" s="6">
        <f t="shared" si="27"/>
        <v>437887</v>
      </c>
    </row>
    <row r="25" spans="1:21" x14ac:dyDescent="0.25">
      <c r="M25" s="203"/>
      <c r="N25" s="203"/>
      <c r="O25" s="203"/>
      <c r="P25" s="203"/>
      <c r="Q25" s="203"/>
      <c r="R25" s="203"/>
      <c r="S25" s="203"/>
    </row>
  </sheetData>
  <mergeCells count="51">
    <mergeCell ref="A22:J22"/>
    <mergeCell ref="K22:T22"/>
    <mergeCell ref="A23:B23"/>
    <mergeCell ref="K23:L23"/>
    <mergeCell ref="R18:R19"/>
    <mergeCell ref="T18:T19"/>
    <mergeCell ref="H18:H19"/>
    <mergeCell ref="N18:N19"/>
    <mergeCell ref="Q18:Q19"/>
    <mergeCell ref="S18:S19"/>
    <mergeCell ref="I18:I19"/>
    <mergeCell ref="U18:U19"/>
    <mergeCell ref="A20:J20"/>
    <mergeCell ref="K20:T20"/>
    <mergeCell ref="A21:B21"/>
    <mergeCell ref="K21:L21"/>
    <mergeCell ref="A18:B19"/>
    <mergeCell ref="C18:C19"/>
    <mergeCell ref="D18:D19"/>
    <mergeCell ref="J18:J19"/>
    <mergeCell ref="K18:L19"/>
    <mergeCell ref="M18:M19"/>
    <mergeCell ref="E18:E19"/>
    <mergeCell ref="O18:O19"/>
    <mergeCell ref="F18:F19"/>
    <mergeCell ref="P18:P19"/>
    <mergeCell ref="G18:G19"/>
    <mergeCell ref="A11:A14"/>
    <mergeCell ref="K11:K14"/>
    <mergeCell ref="A15:B15"/>
    <mergeCell ref="K15:L15"/>
    <mergeCell ref="A16:J16"/>
    <mergeCell ref="K16:T17"/>
    <mergeCell ref="A17:B17"/>
    <mergeCell ref="A5:A10"/>
    <mergeCell ref="K5:K10"/>
    <mergeCell ref="B7:B8"/>
    <mergeCell ref="C7:C8"/>
    <mergeCell ref="D7:D8"/>
    <mergeCell ref="J7:J8"/>
    <mergeCell ref="H7:H8"/>
    <mergeCell ref="E7:E8"/>
    <mergeCell ref="F7:F8"/>
    <mergeCell ref="G7:G8"/>
    <mergeCell ref="I7:I8"/>
    <mergeCell ref="A1:U1"/>
    <mergeCell ref="A3:J3"/>
    <mergeCell ref="K3:T3"/>
    <mergeCell ref="U3:U4"/>
    <mergeCell ref="A4:B4"/>
    <mergeCell ref="K4:L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AF436"/>
  <sheetViews>
    <sheetView topLeftCell="A3" zoomScaleNormal="100" workbookViewId="0">
      <selection activeCell="M235" sqref="M235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6" width="11.7109375" style="12" customWidth="1"/>
    <col min="7" max="10" width="11.7109375" style="12" hidden="1" customWidth="1"/>
    <col min="11" max="11" width="11.85546875" style="12" hidden="1" customWidth="1"/>
    <col min="12" max="12" width="11.85546875" style="12" bestFit="1" customWidth="1"/>
    <col min="13" max="13" width="11.7109375" style="12" customWidth="1"/>
    <col min="14" max="14" width="10" style="12" customWidth="1"/>
    <col min="15" max="15" width="13.5703125" style="12" customWidth="1"/>
    <col min="16" max="16" width="13.42578125" style="12" customWidth="1"/>
    <col min="17" max="17" width="10.7109375" style="12" bestFit="1" customWidth="1"/>
    <col min="18" max="22" width="10.140625" style="12" bestFit="1" customWidth="1"/>
    <col min="23" max="23" width="11.85546875" style="12" bestFit="1" customWidth="1"/>
    <col min="24" max="29" width="10.140625" style="12" bestFit="1" customWidth="1"/>
    <col min="30" max="30" width="10.7109375" style="50" bestFit="1" customWidth="1"/>
    <col min="31" max="16384" width="9.140625" style="17"/>
  </cols>
  <sheetData>
    <row r="1" spans="1:32" ht="15.75" thickBot="1" x14ac:dyDescent="0.3">
      <c r="AC1" s="11" t="s">
        <v>827</v>
      </c>
    </row>
    <row r="2" spans="1:32" ht="32.25" customHeight="1" x14ac:dyDescent="0.25">
      <c r="B2" s="750" t="s">
        <v>0</v>
      </c>
      <c r="C2" s="695"/>
      <c r="D2" s="695"/>
      <c r="E2" s="695"/>
      <c r="F2" s="694" t="s">
        <v>1125</v>
      </c>
      <c r="G2" s="750" t="s">
        <v>1085</v>
      </c>
      <c r="H2" s="750" t="s">
        <v>1092</v>
      </c>
      <c r="I2" s="750" t="s">
        <v>1099</v>
      </c>
      <c r="J2" s="763" t="s">
        <v>1106</v>
      </c>
      <c r="K2" s="763" t="s">
        <v>1117</v>
      </c>
      <c r="L2" s="763" t="s">
        <v>1118</v>
      </c>
      <c r="M2" s="852" t="s">
        <v>1109</v>
      </c>
      <c r="N2" s="756" t="s">
        <v>1112</v>
      </c>
      <c r="O2" s="756"/>
      <c r="P2" s="757"/>
      <c r="Q2" s="694" t="s">
        <v>1111</v>
      </c>
      <c r="R2" s="695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6"/>
      <c r="AD2" s="237"/>
    </row>
    <row r="3" spans="1:32" ht="15" customHeight="1" x14ac:dyDescent="0.25">
      <c r="B3" s="751"/>
      <c r="C3" s="752"/>
      <c r="D3" s="752"/>
      <c r="E3" s="752"/>
      <c r="F3" s="745"/>
      <c r="G3" s="751"/>
      <c r="H3" s="751"/>
      <c r="I3" s="751"/>
      <c r="J3" s="764"/>
      <c r="K3" s="764"/>
      <c r="L3" s="764"/>
      <c r="M3" s="853"/>
      <c r="N3" s="855" t="s">
        <v>839</v>
      </c>
      <c r="O3" s="761" t="s">
        <v>1126</v>
      </c>
      <c r="P3" s="761" t="s">
        <v>848</v>
      </c>
      <c r="Q3" s="697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9"/>
      <c r="AD3" s="237"/>
    </row>
    <row r="4" spans="1:32" ht="39" customHeight="1" thickBot="1" x14ac:dyDescent="0.3">
      <c r="B4" s="753"/>
      <c r="C4" s="754"/>
      <c r="D4" s="754"/>
      <c r="E4" s="754"/>
      <c r="F4" s="746"/>
      <c r="G4" s="753"/>
      <c r="H4" s="753"/>
      <c r="I4" s="753"/>
      <c r="J4" s="765"/>
      <c r="K4" s="765"/>
      <c r="L4" s="765"/>
      <c r="M4" s="854"/>
      <c r="N4" s="856"/>
      <c r="O4" s="762"/>
      <c r="P4" s="762"/>
      <c r="Q4" s="129" t="s">
        <v>593</v>
      </c>
      <c r="R4" s="64" t="s">
        <v>594</v>
      </c>
      <c r="S4" s="64" t="s">
        <v>595</v>
      </c>
      <c r="T4" s="81" t="s">
        <v>596</v>
      </c>
      <c r="U4" s="81" t="s">
        <v>597</v>
      </c>
      <c r="V4" s="376" t="s">
        <v>598</v>
      </c>
      <c r="W4" s="398" t="s">
        <v>1086</v>
      </c>
      <c r="X4" s="420" t="s">
        <v>599</v>
      </c>
      <c r="Y4" s="81" t="s">
        <v>600</v>
      </c>
      <c r="Z4" s="529" t="s">
        <v>601</v>
      </c>
      <c r="AA4" s="376" t="s">
        <v>602</v>
      </c>
      <c r="AB4" s="376" t="s">
        <v>603</v>
      </c>
      <c r="AC4" s="530" t="s">
        <v>604</v>
      </c>
      <c r="AD4" s="237"/>
    </row>
    <row r="5" spans="1:32" ht="15.75" thickBot="1" x14ac:dyDescent="0.3">
      <c r="B5" s="82" t="s">
        <v>1</v>
      </c>
      <c r="C5" s="739" t="s">
        <v>2</v>
      </c>
      <c r="D5" s="739"/>
      <c r="E5" s="725"/>
      <c r="F5" s="83">
        <f t="shared" ref="F5:M5" si="0">F6+F13+F14+F15+F26+F37</f>
        <v>0</v>
      </c>
      <c r="G5" s="492">
        <f t="shared" ref="G5:K5" si="1">G6+G13+G14+G15+G26+G37</f>
        <v>0</v>
      </c>
      <c r="H5" s="492">
        <f t="shared" ref="H5:J5" si="2">H6+H13+H14+H15+H26+H37</f>
        <v>0</v>
      </c>
      <c r="I5" s="492">
        <f t="shared" si="2"/>
        <v>0</v>
      </c>
      <c r="J5" s="444">
        <f t="shared" si="2"/>
        <v>0</v>
      </c>
      <c r="K5" s="444">
        <f t="shared" si="1"/>
        <v>0</v>
      </c>
      <c r="L5" s="444">
        <f t="shared" ref="L5" si="3">L6+L13+L14+L15+L26+L37</f>
        <v>1184113</v>
      </c>
      <c r="M5" s="308">
        <f t="shared" si="0"/>
        <v>1184113</v>
      </c>
      <c r="N5" s="87">
        <f t="shared" ref="N5:AC5" si="4">N6+N13+N14+N15+N26+N37</f>
        <v>0</v>
      </c>
      <c r="O5" s="362">
        <f t="shared" si="4"/>
        <v>1184113</v>
      </c>
      <c r="P5" s="86">
        <f t="shared" si="4"/>
        <v>0</v>
      </c>
      <c r="Q5" s="84">
        <f t="shared" si="4"/>
        <v>0</v>
      </c>
      <c r="R5" s="85">
        <f t="shared" si="4"/>
        <v>0</v>
      </c>
      <c r="S5" s="85">
        <f t="shared" si="4"/>
        <v>0</v>
      </c>
      <c r="T5" s="85">
        <f t="shared" si="4"/>
        <v>0</v>
      </c>
      <c r="U5" s="85">
        <f t="shared" si="4"/>
        <v>0</v>
      </c>
      <c r="V5" s="88">
        <f t="shared" si="4"/>
        <v>0</v>
      </c>
      <c r="W5" s="399">
        <f>SUM(Q5:V5)</f>
        <v>0</v>
      </c>
      <c r="X5" s="362">
        <f t="shared" si="4"/>
        <v>0</v>
      </c>
      <c r="Y5" s="85">
        <f t="shared" si="4"/>
        <v>0</v>
      </c>
      <c r="Z5" s="88">
        <f t="shared" si="4"/>
        <v>0</v>
      </c>
      <c r="AA5" s="88">
        <f t="shared" si="4"/>
        <v>1184113</v>
      </c>
      <c r="AB5" s="88">
        <f t="shared" si="4"/>
        <v>0</v>
      </c>
      <c r="AC5" s="89">
        <f t="shared" si="4"/>
        <v>0</v>
      </c>
      <c r="AD5" s="51"/>
      <c r="AF5" s="168"/>
    </row>
    <row r="6" spans="1:32" s="18" customFormat="1" hidden="1" x14ac:dyDescent="0.25">
      <c r="A6" s="125"/>
      <c r="B6" s="122" t="s">
        <v>716</v>
      </c>
      <c r="C6" s="733" t="s">
        <v>3</v>
      </c>
      <c r="D6" s="734"/>
      <c r="E6" s="734"/>
      <c r="F6" s="115">
        <f t="shared" ref="F6:M6" si="5">F7+F8+F9+F10+F11+F12</f>
        <v>0</v>
      </c>
      <c r="G6" s="493">
        <f t="shared" ref="G6:K6" si="6">G7+G8+G9+G10+G11+G12</f>
        <v>0</v>
      </c>
      <c r="H6" s="493">
        <f t="shared" ref="H6:J6" si="7">H7+H8+H9+H10+H11+H12</f>
        <v>0</v>
      </c>
      <c r="I6" s="493">
        <f t="shared" si="7"/>
        <v>0</v>
      </c>
      <c r="J6" s="445">
        <f t="shared" si="7"/>
        <v>0</v>
      </c>
      <c r="K6" s="445">
        <f t="shared" si="6"/>
        <v>0</v>
      </c>
      <c r="L6" s="445">
        <f t="shared" ref="L6" si="8">L7+L8+L9+L10+L11+L12</f>
        <v>0</v>
      </c>
      <c r="M6" s="309">
        <f t="shared" si="5"/>
        <v>0</v>
      </c>
      <c r="N6" s="119">
        <f t="shared" ref="N6:AC6" si="9">N7+N8+N9+N10+N11+N12</f>
        <v>0</v>
      </c>
      <c r="O6" s="363"/>
      <c r="P6" s="118">
        <f t="shared" si="9"/>
        <v>0</v>
      </c>
      <c r="Q6" s="116">
        <f t="shared" si="9"/>
        <v>0</v>
      </c>
      <c r="R6" s="117">
        <f t="shared" si="9"/>
        <v>0</v>
      </c>
      <c r="S6" s="117">
        <f t="shared" si="9"/>
        <v>0</v>
      </c>
      <c r="T6" s="117">
        <f t="shared" si="9"/>
        <v>0</v>
      </c>
      <c r="U6" s="117">
        <f t="shared" si="9"/>
        <v>0</v>
      </c>
      <c r="V6" s="120">
        <f t="shared" si="9"/>
        <v>0</v>
      </c>
      <c r="W6" s="400">
        <f t="shared" ref="W6:W69" si="10">SUM(Q6:V6)</f>
        <v>0</v>
      </c>
      <c r="X6" s="363">
        <f t="shared" si="9"/>
        <v>0</v>
      </c>
      <c r="Y6" s="117">
        <f t="shared" si="9"/>
        <v>0</v>
      </c>
      <c r="Z6" s="120">
        <f t="shared" si="9"/>
        <v>0</v>
      </c>
      <c r="AA6" s="120">
        <f t="shared" si="9"/>
        <v>0</v>
      </c>
      <c r="AB6" s="120">
        <f t="shared" si="9"/>
        <v>0</v>
      </c>
      <c r="AC6" s="121">
        <f t="shared" si="9"/>
        <v>0</v>
      </c>
      <c r="AD6" s="51"/>
      <c r="AF6" s="168"/>
    </row>
    <row r="7" spans="1:32" hidden="1" x14ac:dyDescent="0.25">
      <c r="A7" s="125" t="s">
        <v>4</v>
      </c>
      <c r="B7" s="52" t="s">
        <v>717</v>
      </c>
      <c r="C7" s="239" t="s">
        <v>5</v>
      </c>
      <c r="D7" s="240"/>
      <c r="E7" s="215"/>
      <c r="F7" s="78"/>
      <c r="G7" s="491"/>
      <c r="H7" s="491"/>
      <c r="I7" s="491"/>
      <c r="J7" s="446"/>
      <c r="K7" s="446"/>
      <c r="L7" s="446"/>
      <c r="M7" s="310"/>
      <c r="N7" s="43"/>
      <c r="O7" s="366"/>
      <c r="P7" s="76"/>
      <c r="Q7" s="75"/>
      <c r="R7" s="13"/>
      <c r="S7" s="13"/>
      <c r="T7" s="13"/>
      <c r="U7" s="13"/>
      <c r="V7" s="80"/>
      <c r="W7" s="403">
        <f t="shared" si="10"/>
        <v>0</v>
      </c>
      <c r="X7" s="366"/>
      <c r="Y7" s="13"/>
      <c r="Z7" s="80"/>
      <c r="AA7" s="80"/>
      <c r="AB7" s="80"/>
      <c r="AC7" s="45"/>
      <c r="AD7" s="55"/>
      <c r="AE7" s="168"/>
      <c r="AF7" s="168"/>
    </row>
    <row r="8" spans="1:32" hidden="1" x14ac:dyDescent="0.25">
      <c r="A8" s="125" t="s">
        <v>6</v>
      </c>
      <c r="B8" s="52" t="s">
        <v>718</v>
      </c>
      <c r="C8" s="166" t="s">
        <v>790</v>
      </c>
      <c r="D8" s="240"/>
      <c r="E8" s="215"/>
      <c r="F8" s="78"/>
      <c r="G8" s="491"/>
      <c r="H8" s="491"/>
      <c r="I8" s="491"/>
      <c r="J8" s="446"/>
      <c r="K8" s="446"/>
      <c r="L8" s="446"/>
      <c r="M8" s="310"/>
      <c r="N8" s="43"/>
      <c r="O8" s="366"/>
      <c r="P8" s="76"/>
      <c r="Q8" s="75"/>
      <c r="R8" s="13"/>
      <c r="S8" s="13"/>
      <c r="T8" s="13"/>
      <c r="U8" s="13"/>
      <c r="V8" s="80"/>
      <c r="W8" s="403">
        <f t="shared" si="10"/>
        <v>0</v>
      </c>
      <c r="X8" s="366"/>
      <c r="Y8" s="13"/>
      <c r="Z8" s="80"/>
      <c r="AA8" s="80"/>
      <c r="AB8" s="80"/>
      <c r="AC8" s="45"/>
      <c r="AD8" s="55"/>
      <c r="AE8" s="168"/>
      <c r="AF8" s="168"/>
    </row>
    <row r="9" spans="1:32" ht="25.5" hidden="1" customHeight="1" x14ac:dyDescent="0.25">
      <c r="A9" s="125" t="s">
        <v>7</v>
      </c>
      <c r="B9" s="52" t="s">
        <v>719</v>
      </c>
      <c r="C9" s="747" t="s">
        <v>8</v>
      </c>
      <c r="D9" s="748"/>
      <c r="E9" s="749"/>
      <c r="F9" s="78"/>
      <c r="G9" s="491"/>
      <c r="H9" s="491"/>
      <c r="I9" s="491"/>
      <c r="J9" s="446"/>
      <c r="K9" s="446"/>
      <c r="L9" s="446"/>
      <c r="M9" s="310"/>
      <c r="N9" s="43"/>
      <c r="O9" s="366"/>
      <c r="P9" s="76"/>
      <c r="Q9" s="75"/>
      <c r="R9" s="13"/>
      <c r="S9" s="13"/>
      <c r="T9" s="13"/>
      <c r="U9" s="13"/>
      <c r="V9" s="80"/>
      <c r="W9" s="403">
        <f t="shared" si="10"/>
        <v>0</v>
      </c>
      <c r="X9" s="366"/>
      <c r="Y9" s="13"/>
      <c r="Z9" s="80"/>
      <c r="AA9" s="80"/>
      <c r="AB9" s="80"/>
      <c r="AC9" s="45"/>
      <c r="AD9" s="55"/>
      <c r="AE9" s="168"/>
      <c r="AF9" s="168"/>
    </row>
    <row r="10" spans="1:32" hidden="1" x14ac:dyDescent="0.25">
      <c r="A10" s="125" t="s">
        <v>9</v>
      </c>
      <c r="B10" s="52" t="s">
        <v>720</v>
      </c>
      <c r="C10" s="166" t="s">
        <v>10</v>
      </c>
      <c r="D10" s="240"/>
      <c r="E10" s="215"/>
      <c r="F10" s="78"/>
      <c r="G10" s="491"/>
      <c r="H10" s="491"/>
      <c r="I10" s="491"/>
      <c r="J10" s="446"/>
      <c r="K10" s="446"/>
      <c r="L10" s="446"/>
      <c r="M10" s="310"/>
      <c r="N10" s="43"/>
      <c r="O10" s="366"/>
      <c r="P10" s="76"/>
      <c r="Q10" s="75"/>
      <c r="R10" s="13"/>
      <c r="S10" s="13"/>
      <c r="T10" s="13"/>
      <c r="U10" s="13"/>
      <c r="V10" s="80"/>
      <c r="W10" s="403">
        <f t="shared" si="10"/>
        <v>0</v>
      </c>
      <c r="X10" s="366"/>
      <c r="Y10" s="13"/>
      <c r="Z10" s="80"/>
      <c r="AA10" s="80"/>
      <c r="AB10" s="80"/>
      <c r="AC10" s="45"/>
      <c r="AD10" s="55"/>
      <c r="AE10" s="168"/>
      <c r="AF10" s="168"/>
    </row>
    <row r="11" spans="1:32" hidden="1" x14ac:dyDescent="0.25">
      <c r="A11" s="125" t="s">
        <v>11</v>
      </c>
      <c r="B11" s="52" t="s">
        <v>721</v>
      </c>
      <c r="C11" s="166" t="s">
        <v>791</v>
      </c>
      <c r="D11" s="240"/>
      <c r="E11" s="215"/>
      <c r="F11" s="78"/>
      <c r="G11" s="491"/>
      <c r="H11" s="491"/>
      <c r="I11" s="491"/>
      <c r="J11" s="446"/>
      <c r="K11" s="446"/>
      <c r="L11" s="446"/>
      <c r="M11" s="310"/>
      <c r="N11" s="43"/>
      <c r="O11" s="366"/>
      <c r="P11" s="76"/>
      <c r="Q11" s="187"/>
      <c r="R11" s="13"/>
      <c r="S11" s="13"/>
      <c r="T11" s="13"/>
      <c r="U11" s="13"/>
      <c r="V11" s="80"/>
      <c r="W11" s="403">
        <f t="shared" si="10"/>
        <v>0</v>
      </c>
      <c r="X11" s="366"/>
      <c r="Y11" s="13"/>
      <c r="Z11" s="80"/>
      <c r="AA11" s="80"/>
      <c r="AB11" s="80"/>
      <c r="AC11" s="45"/>
      <c r="AD11" s="55"/>
      <c r="AE11" s="168"/>
      <c r="AF11" s="168"/>
    </row>
    <row r="12" spans="1:32" hidden="1" x14ac:dyDescent="0.25">
      <c r="A12" s="125" t="s">
        <v>12</v>
      </c>
      <c r="B12" s="52" t="s">
        <v>722</v>
      </c>
      <c r="C12" s="166" t="s">
        <v>13</v>
      </c>
      <c r="D12" s="240"/>
      <c r="E12" s="215"/>
      <c r="F12" s="78"/>
      <c r="G12" s="491"/>
      <c r="H12" s="491"/>
      <c r="I12" s="491"/>
      <c r="J12" s="446"/>
      <c r="K12" s="446"/>
      <c r="L12" s="446"/>
      <c r="M12" s="310"/>
      <c r="N12" s="43"/>
      <c r="O12" s="366"/>
      <c r="P12" s="76"/>
      <c r="Q12" s="75"/>
      <c r="R12" s="13"/>
      <c r="S12" s="13"/>
      <c r="T12" s="13"/>
      <c r="U12" s="13"/>
      <c r="V12" s="80"/>
      <c r="W12" s="403">
        <f t="shared" si="10"/>
        <v>0</v>
      </c>
      <c r="X12" s="366"/>
      <c r="Y12" s="13"/>
      <c r="Z12" s="80"/>
      <c r="AA12" s="80"/>
      <c r="AB12" s="80"/>
      <c r="AC12" s="45"/>
      <c r="AD12" s="55"/>
      <c r="AE12" s="168"/>
      <c r="AF12" s="168"/>
    </row>
    <row r="13" spans="1:32" s="18" customFormat="1" hidden="1" x14ac:dyDescent="0.25">
      <c r="A13" s="125" t="s">
        <v>14</v>
      </c>
      <c r="B13" s="90" t="s">
        <v>723</v>
      </c>
      <c r="C13" s="716" t="s">
        <v>393</v>
      </c>
      <c r="D13" s="717"/>
      <c r="E13" s="717"/>
      <c r="F13" s="91"/>
      <c r="G13" s="494"/>
      <c r="H13" s="494"/>
      <c r="I13" s="494"/>
      <c r="J13" s="447"/>
      <c r="K13" s="447"/>
      <c r="L13" s="447"/>
      <c r="M13" s="311"/>
      <c r="N13" s="95"/>
      <c r="O13" s="365"/>
      <c r="P13" s="94"/>
      <c r="Q13" s="92"/>
      <c r="R13" s="93"/>
      <c r="S13" s="93"/>
      <c r="T13" s="93"/>
      <c r="U13" s="93"/>
      <c r="V13" s="96"/>
      <c r="W13" s="402">
        <f t="shared" si="10"/>
        <v>0</v>
      </c>
      <c r="X13" s="365"/>
      <c r="Y13" s="93"/>
      <c r="Z13" s="96"/>
      <c r="AA13" s="96"/>
      <c r="AB13" s="96"/>
      <c r="AC13" s="97"/>
      <c r="AD13" s="51"/>
      <c r="AE13" s="168"/>
      <c r="AF13" s="168"/>
    </row>
    <row r="14" spans="1:32" s="18" customFormat="1" ht="25.5" hidden="1" customHeight="1" x14ac:dyDescent="0.25">
      <c r="A14" s="125" t="s">
        <v>15</v>
      </c>
      <c r="B14" s="90" t="s">
        <v>724</v>
      </c>
      <c r="C14" s="723" t="s">
        <v>350</v>
      </c>
      <c r="D14" s="724"/>
      <c r="E14" s="724"/>
      <c r="F14" s="91"/>
      <c r="G14" s="494"/>
      <c r="H14" s="494"/>
      <c r="I14" s="494"/>
      <c r="J14" s="447"/>
      <c r="K14" s="447"/>
      <c r="L14" s="447"/>
      <c r="M14" s="311"/>
      <c r="N14" s="95"/>
      <c r="O14" s="365"/>
      <c r="P14" s="94"/>
      <c r="Q14" s="92"/>
      <c r="R14" s="93"/>
      <c r="S14" s="93"/>
      <c r="T14" s="93"/>
      <c r="U14" s="93"/>
      <c r="V14" s="96"/>
      <c r="W14" s="402">
        <f t="shared" si="10"/>
        <v>0</v>
      </c>
      <c r="X14" s="365"/>
      <c r="Y14" s="93"/>
      <c r="Z14" s="96"/>
      <c r="AA14" s="96"/>
      <c r="AB14" s="96"/>
      <c r="AC14" s="97"/>
      <c r="AD14" s="51"/>
      <c r="AE14" s="168"/>
      <c r="AF14" s="168"/>
    </row>
    <row r="15" spans="1:32" s="18" customFormat="1" ht="25.5" hidden="1" customHeight="1" x14ac:dyDescent="0.25">
      <c r="A15" s="125" t="s">
        <v>16</v>
      </c>
      <c r="B15" s="90" t="s">
        <v>725</v>
      </c>
      <c r="C15" s="723" t="s">
        <v>608</v>
      </c>
      <c r="D15" s="724"/>
      <c r="E15" s="724"/>
      <c r="F15" s="91">
        <f t="shared" ref="F15:M15" si="11">F16+F17+F18+F19+F20+F21+F22+F23+F24+F25</f>
        <v>0</v>
      </c>
      <c r="G15" s="494">
        <f t="shared" ref="G15:K15" si="12">G16+G17+G18+G19+G20+G21+G22+G23+G24+G25</f>
        <v>0</v>
      </c>
      <c r="H15" s="494">
        <f t="shared" ref="H15:J15" si="13">H16+H17+H18+H19+H20+H21+H22+H23+H24+H25</f>
        <v>0</v>
      </c>
      <c r="I15" s="494">
        <f t="shared" si="13"/>
        <v>0</v>
      </c>
      <c r="J15" s="447">
        <f t="shared" si="13"/>
        <v>0</v>
      </c>
      <c r="K15" s="447">
        <f t="shared" si="12"/>
        <v>0</v>
      </c>
      <c r="L15" s="447">
        <f t="shared" ref="L15" si="14">L16+L17+L18+L19+L20+L21+L22+L23+L24+L25</f>
        <v>0</v>
      </c>
      <c r="M15" s="311">
        <f t="shared" si="11"/>
        <v>0</v>
      </c>
      <c r="N15" s="95">
        <f t="shared" ref="N15:P15" si="15">N16+N17+N18+N19+N20+N21+N22+N23+N24+N25</f>
        <v>0</v>
      </c>
      <c r="O15" s="365"/>
      <c r="P15" s="94">
        <f t="shared" si="15"/>
        <v>0</v>
      </c>
      <c r="Q15" s="92">
        <f>Q16+Q17+Q18+Q19+Q20+Q21+Q22+Q23+Q24+Q25</f>
        <v>0</v>
      </c>
      <c r="R15" s="93">
        <f t="shared" ref="R15:AC15" si="16">R16+R17+R18+R19+R20+R21+R22+R23+R24+R25</f>
        <v>0</v>
      </c>
      <c r="S15" s="93">
        <f t="shared" si="16"/>
        <v>0</v>
      </c>
      <c r="T15" s="93">
        <f t="shared" si="16"/>
        <v>0</v>
      </c>
      <c r="U15" s="93">
        <f t="shared" si="16"/>
        <v>0</v>
      </c>
      <c r="V15" s="96">
        <f t="shared" si="16"/>
        <v>0</v>
      </c>
      <c r="W15" s="402">
        <f t="shared" si="10"/>
        <v>0</v>
      </c>
      <c r="X15" s="365">
        <f t="shared" si="16"/>
        <v>0</v>
      </c>
      <c r="Y15" s="93">
        <f t="shared" si="16"/>
        <v>0</v>
      </c>
      <c r="Z15" s="96">
        <f t="shared" si="16"/>
        <v>0</v>
      </c>
      <c r="AA15" s="96">
        <f t="shared" si="16"/>
        <v>0</v>
      </c>
      <c r="AB15" s="96">
        <f t="shared" si="16"/>
        <v>0</v>
      </c>
      <c r="AC15" s="97">
        <f t="shared" si="16"/>
        <v>0</v>
      </c>
      <c r="AD15" s="51"/>
      <c r="AE15" s="168"/>
      <c r="AF15" s="168"/>
    </row>
    <row r="16" spans="1:32" ht="25.5" hidden="1" customHeight="1" x14ac:dyDescent="0.25">
      <c r="B16" s="54"/>
      <c r="C16" s="241"/>
      <c r="D16" s="706" t="s">
        <v>443</v>
      </c>
      <c r="E16" s="706"/>
      <c r="F16" s="77"/>
      <c r="G16" s="495"/>
      <c r="H16" s="495"/>
      <c r="I16" s="495"/>
      <c r="J16" s="448"/>
      <c r="K16" s="448"/>
      <c r="L16" s="448"/>
      <c r="M16" s="312"/>
      <c r="N16" s="42"/>
      <c r="O16" s="367"/>
      <c r="P16" s="74"/>
      <c r="Q16" s="73"/>
      <c r="R16" s="1"/>
      <c r="S16" s="1"/>
      <c r="T16" s="1"/>
      <c r="U16" s="1"/>
      <c r="V16" s="79"/>
      <c r="W16" s="404">
        <f t="shared" si="10"/>
        <v>0</v>
      </c>
      <c r="X16" s="367"/>
      <c r="Y16" s="1"/>
      <c r="Z16" s="79"/>
      <c r="AA16" s="79"/>
      <c r="AB16" s="79"/>
      <c r="AC16" s="44"/>
      <c r="AD16" s="55"/>
      <c r="AE16" s="168"/>
      <c r="AF16" s="168"/>
    </row>
    <row r="17" spans="1:32" hidden="1" x14ac:dyDescent="0.25">
      <c r="B17" s="54"/>
      <c r="C17" s="241"/>
      <c r="D17" s="705" t="s">
        <v>467</v>
      </c>
      <c r="E17" s="705"/>
      <c r="F17" s="77"/>
      <c r="G17" s="495"/>
      <c r="H17" s="495"/>
      <c r="I17" s="495"/>
      <c r="J17" s="448"/>
      <c r="K17" s="448"/>
      <c r="L17" s="448"/>
      <c r="M17" s="312"/>
      <c r="N17" s="42"/>
      <c r="O17" s="367"/>
      <c r="P17" s="74"/>
      <c r="Q17" s="73"/>
      <c r="R17" s="1"/>
      <c r="S17" s="1"/>
      <c r="T17" s="1"/>
      <c r="U17" s="1"/>
      <c r="V17" s="79"/>
      <c r="W17" s="404">
        <f t="shared" si="10"/>
        <v>0</v>
      </c>
      <c r="X17" s="367"/>
      <c r="Y17" s="1"/>
      <c r="Z17" s="79"/>
      <c r="AA17" s="79"/>
      <c r="AB17" s="79"/>
      <c r="AC17" s="44"/>
      <c r="AD17" s="55"/>
      <c r="AE17" s="168"/>
      <c r="AF17" s="168"/>
    </row>
    <row r="18" spans="1:32" hidden="1" x14ac:dyDescent="0.25">
      <c r="B18" s="54"/>
      <c r="C18" s="241"/>
      <c r="D18" s="705" t="s">
        <v>444</v>
      </c>
      <c r="E18" s="705"/>
      <c r="F18" s="77"/>
      <c r="G18" s="495"/>
      <c r="H18" s="495"/>
      <c r="I18" s="495"/>
      <c r="J18" s="448"/>
      <c r="K18" s="448"/>
      <c r="L18" s="448"/>
      <c r="M18" s="312"/>
      <c r="N18" s="42"/>
      <c r="O18" s="367"/>
      <c r="P18" s="74"/>
      <c r="Q18" s="73"/>
      <c r="R18" s="1"/>
      <c r="S18" s="1"/>
      <c r="T18" s="1"/>
      <c r="U18" s="1"/>
      <c r="V18" s="79"/>
      <c r="W18" s="404">
        <f t="shared" si="10"/>
        <v>0</v>
      </c>
      <c r="X18" s="367"/>
      <c r="Y18" s="1"/>
      <c r="Z18" s="79"/>
      <c r="AA18" s="79"/>
      <c r="AB18" s="79"/>
      <c r="AC18" s="44"/>
      <c r="AD18" s="55"/>
      <c r="AE18" s="168"/>
      <c r="AF18" s="168"/>
    </row>
    <row r="19" spans="1:32" ht="25.5" hidden="1" customHeight="1" x14ac:dyDescent="0.25">
      <c r="B19" s="54"/>
      <c r="C19" s="241"/>
      <c r="D19" s="706" t="s">
        <v>445</v>
      </c>
      <c r="E19" s="706"/>
      <c r="F19" s="77"/>
      <c r="G19" s="495"/>
      <c r="H19" s="495"/>
      <c r="I19" s="495"/>
      <c r="J19" s="448"/>
      <c r="K19" s="448"/>
      <c r="L19" s="448"/>
      <c r="M19" s="312"/>
      <c r="N19" s="42"/>
      <c r="O19" s="367"/>
      <c r="P19" s="74"/>
      <c r="Q19" s="73"/>
      <c r="R19" s="1"/>
      <c r="S19" s="1"/>
      <c r="T19" s="1"/>
      <c r="U19" s="1"/>
      <c r="V19" s="79"/>
      <c r="W19" s="404">
        <f t="shared" si="10"/>
        <v>0</v>
      </c>
      <c r="X19" s="367"/>
      <c r="Y19" s="1"/>
      <c r="Z19" s="79"/>
      <c r="AA19" s="79"/>
      <c r="AB19" s="79"/>
      <c r="AC19" s="44"/>
      <c r="AD19" s="55"/>
      <c r="AE19" s="168"/>
      <c r="AF19" s="168"/>
    </row>
    <row r="20" spans="1:32" hidden="1" x14ac:dyDescent="0.25">
      <c r="B20" s="54"/>
      <c r="C20" s="241"/>
      <c r="D20" s="705" t="s">
        <v>446</v>
      </c>
      <c r="E20" s="705"/>
      <c r="F20" s="77"/>
      <c r="G20" s="495"/>
      <c r="H20" s="495"/>
      <c r="I20" s="495"/>
      <c r="J20" s="448"/>
      <c r="K20" s="448"/>
      <c r="L20" s="448"/>
      <c r="M20" s="312"/>
      <c r="N20" s="42"/>
      <c r="O20" s="367"/>
      <c r="P20" s="74"/>
      <c r="Q20" s="73"/>
      <c r="R20" s="1"/>
      <c r="S20" s="1"/>
      <c r="T20" s="1"/>
      <c r="U20" s="1"/>
      <c r="V20" s="79"/>
      <c r="W20" s="404">
        <f t="shared" si="10"/>
        <v>0</v>
      </c>
      <c r="X20" s="367"/>
      <c r="Y20" s="1"/>
      <c r="Z20" s="79"/>
      <c r="AA20" s="79"/>
      <c r="AB20" s="79"/>
      <c r="AC20" s="44"/>
      <c r="AD20" s="55"/>
      <c r="AE20" s="168"/>
      <c r="AF20" s="168"/>
    </row>
    <row r="21" spans="1:32" hidden="1" x14ac:dyDescent="0.25">
      <c r="B21" s="54"/>
      <c r="C21" s="241"/>
      <c r="D21" s="705" t="s">
        <v>792</v>
      </c>
      <c r="E21" s="705"/>
      <c r="F21" s="77"/>
      <c r="G21" s="495"/>
      <c r="H21" s="495"/>
      <c r="I21" s="495"/>
      <c r="J21" s="448"/>
      <c r="K21" s="448"/>
      <c r="L21" s="448"/>
      <c r="M21" s="312"/>
      <c r="N21" s="42"/>
      <c r="O21" s="367"/>
      <c r="P21" s="74"/>
      <c r="Q21" s="73"/>
      <c r="R21" s="1"/>
      <c r="S21" s="1"/>
      <c r="T21" s="1"/>
      <c r="U21" s="1"/>
      <c r="V21" s="79"/>
      <c r="W21" s="404">
        <f t="shared" si="10"/>
        <v>0</v>
      </c>
      <c r="X21" s="367"/>
      <c r="Y21" s="1"/>
      <c r="Z21" s="79"/>
      <c r="AA21" s="79"/>
      <c r="AB21" s="79"/>
      <c r="AC21" s="44"/>
      <c r="AD21" s="55"/>
      <c r="AE21" s="168"/>
      <c r="AF21" s="168"/>
    </row>
    <row r="22" spans="1:32" ht="25.5" hidden="1" customHeight="1" x14ac:dyDescent="0.25">
      <c r="B22" s="54"/>
      <c r="C22" s="241"/>
      <c r="D22" s="706" t="s">
        <v>447</v>
      </c>
      <c r="E22" s="706"/>
      <c r="F22" s="77"/>
      <c r="G22" s="495"/>
      <c r="H22" s="495"/>
      <c r="I22" s="495"/>
      <c r="J22" s="448"/>
      <c r="K22" s="448"/>
      <c r="L22" s="448"/>
      <c r="M22" s="312"/>
      <c r="N22" s="42"/>
      <c r="O22" s="367"/>
      <c r="P22" s="74"/>
      <c r="Q22" s="73"/>
      <c r="R22" s="1"/>
      <c r="S22" s="1"/>
      <c r="T22" s="1"/>
      <c r="U22" s="1"/>
      <c r="V22" s="79"/>
      <c r="W22" s="404">
        <f t="shared" si="10"/>
        <v>0</v>
      </c>
      <c r="X22" s="367"/>
      <c r="Y22" s="1"/>
      <c r="Z22" s="79"/>
      <c r="AA22" s="79"/>
      <c r="AB22" s="79"/>
      <c r="AC22" s="44"/>
      <c r="AD22" s="55"/>
      <c r="AE22" s="168"/>
      <c r="AF22" s="168"/>
    </row>
    <row r="23" spans="1:32" ht="25.5" hidden="1" customHeight="1" x14ac:dyDescent="0.25">
      <c r="B23" s="54"/>
      <c r="C23" s="241"/>
      <c r="D23" s="706" t="s">
        <v>448</v>
      </c>
      <c r="E23" s="706"/>
      <c r="F23" s="77"/>
      <c r="G23" s="495"/>
      <c r="H23" s="495"/>
      <c r="I23" s="495"/>
      <c r="J23" s="448"/>
      <c r="K23" s="448"/>
      <c r="L23" s="448"/>
      <c r="M23" s="312"/>
      <c r="N23" s="42"/>
      <c r="O23" s="367"/>
      <c r="P23" s="74"/>
      <c r="Q23" s="73"/>
      <c r="R23" s="1"/>
      <c r="S23" s="1"/>
      <c r="T23" s="1"/>
      <c r="U23" s="1"/>
      <c r="V23" s="79"/>
      <c r="W23" s="404">
        <f t="shared" si="10"/>
        <v>0</v>
      </c>
      <c r="X23" s="367"/>
      <c r="Y23" s="1"/>
      <c r="Z23" s="79"/>
      <c r="AA23" s="79"/>
      <c r="AB23" s="79"/>
      <c r="AC23" s="44"/>
      <c r="AD23" s="55"/>
      <c r="AE23" s="168"/>
      <c r="AF23" s="168"/>
    </row>
    <row r="24" spans="1:32" ht="25.5" hidden="1" customHeight="1" x14ac:dyDescent="0.25">
      <c r="B24" s="54"/>
      <c r="C24" s="241"/>
      <c r="D24" s="706" t="s">
        <v>449</v>
      </c>
      <c r="E24" s="706"/>
      <c r="F24" s="77"/>
      <c r="G24" s="495"/>
      <c r="H24" s="495"/>
      <c r="I24" s="495"/>
      <c r="J24" s="448"/>
      <c r="K24" s="448"/>
      <c r="L24" s="448"/>
      <c r="M24" s="312"/>
      <c r="N24" s="42"/>
      <c r="O24" s="367"/>
      <c r="P24" s="74"/>
      <c r="Q24" s="73"/>
      <c r="R24" s="1"/>
      <c r="S24" s="1"/>
      <c r="T24" s="1"/>
      <c r="U24" s="1"/>
      <c r="V24" s="79"/>
      <c r="W24" s="404">
        <f t="shared" si="10"/>
        <v>0</v>
      </c>
      <c r="X24" s="367"/>
      <c r="Y24" s="1"/>
      <c r="Z24" s="79"/>
      <c r="AA24" s="79"/>
      <c r="AB24" s="79"/>
      <c r="AC24" s="44"/>
      <c r="AD24" s="55"/>
      <c r="AE24" s="168"/>
      <c r="AF24" s="168"/>
    </row>
    <row r="25" spans="1:32" ht="25.5" hidden="1" customHeight="1" x14ac:dyDescent="0.25">
      <c r="B25" s="54"/>
      <c r="C25" s="241"/>
      <c r="D25" s="706" t="s">
        <v>450</v>
      </c>
      <c r="E25" s="706"/>
      <c r="F25" s="77"/>
      <c r="G25" s="495"/>
      <c r="H25" s="495"/>
      <c r="I25" s="495"/>
      <c r="J25" s="448"/>
      <c r="K25" s="448"/>
      <c r="L25" s="448"/>
      <c r="M25" s="312"/>
      <c r="N25" s="42"/>
      <c r="O25" s="367"/>
      <c r="P25" s="74"/>
      <c r="Q25" s="73"/>
      <c r="R25" s="1"/>
      <c r="S25" s="1"/>
      <c r="T25" s="1"/>
      <c r="U25" s="1"/>
      <c r="V25" s="79"/>
      <c r="W25" s="404">
        <f t="shared" si="10"/>
        <v>0</v>
      </c>
      <c r="X25" s="367"/>
      <c r="Y25" s="1"/>
      <c r="Z25" s="79"/>
      <c r="AA25" s="79"/>
      <c r="AB25" s="79"/>
      <c r="AC25" s="44"/>
      <c r="AD25" s="55"/>
      <c r="AE25" s="168"/>
      <c r="AF25" s="168"/>
    </row>
    <row r="26" spans="1:32" s="18" customFormat="1" hidden="1" x14ac:dyDescent="0.25">
      <c r="A26" s="125" t="s">
        <v>17</v>
      </c>
      <c r="B26" s="90" t="s">
        <v>726</v>
      </c>
      <c r="C26" s="723" t="s">
        <v>793</v>
      </c>
      <c r="D26" s="724"/>
      <c r="E26" s="724"/>
      <c r="F26" s="91">
        <f t="shared" ref="F26:M26" si="17">F27+F28+F29+F30+F31+F32+F33+F34+F35+F36</f>
        <v>0</v>
      </c>
      <c r="G26" s="494">
        <f t="shared" ref="G26:K26" si="18">G27+G28+G29+G30+G31+G32+G33+G34+G35+G36</f>
        <v>0</v>
      </c>
      <c r="H26" s="494">
        <f t="shared" ref="H26:J26" si="19">H27+H28+H29+H30+H31+H32+H33+H34+H35+H36</f>
        <v>0</v>
      </c>
      <c r="I26" s="494">
        <f t="shared" si="19"/>
        <v>0</v>
      </c>
      <c r="J26" s="447">
        <f t="shared" si="19"/>
        <v>0</v>
      </c>
      <c r="K26" s="447">
        <f t="shared" si="18"/>
        <v>0</v>
      </c>
      <c r="L26" s="447">
        <f t="shared" ref="L26" si="20">L27+L28+L29+L30+L31+L32+L33+L34+L35+L36</f>
        <v>0</v>
      </c>
      <c r="M26" s="311">
        <f t="shared" si="17"/>
        <v>0</v>
      </c>
      <c r="N26" s="95">
        <f t="shared" ref="N26:P26" si="21">N27+N28+N29+N30+N31+N32+N33+N34+N35+N36</f>
        <v>0</v>
      </c>
      <c r="O26" s="365"/>
      <c r="P26" s="94">
        <f t="shared" si="21"/>
        <v>0</v>
      </c>
      <c r="Q26" s="92">
        <f>Q27+Q28+Q29+Q30+Q31+Q32+Q33+Q34+Q35+Q36</f>
        <v>0</v>
      </c>
      <c r="R26" s="93">
        <f t="shared" ref="R26:AC26" si="22">R27+R28+R29+R30+R31+R32+R33+R34+R35+R36</f>
        <v>0</v>
      </c>
      <c r="S26" s="93">
        <f t="shared" si="22"/>
        <v>0</v>
      </c>
      <c r="T26" s="93">
        <f t="shared" si="22"/>
        <v>0</v>
      </c>
      <c r="U26" s="93">
        <f t="shared" si="22"/>
        <v>0</v>
      </c>
      <c r="V26" s="96">
        <f t="shared" si="22"/>
        <v>0</v>
      </c>
      <c r="W26" s="402">
        <f t="shared" si="10"/>
        <v>0</v>
      </c>
      <c r="X26" s="365">
        <f t="shared" si="22"/>
        <v>0</v>
      </c>
      <c r="Y26" s="93">
        <f t="shared" si="22"/>
        <v>0</v>
      </c>
      <c r="Z26" s="96">
        <f t="shared" si="22"/>
        <v>0</v>
      </c>
      <c r="AA26" s="96">
        <f t="shared" si="22"/>
        <v>0</v>
      </c>
      <c r="AB26" s="96">
        <f t="shared" si="22"/>
        <v>0</v>
      </c>
      <c r="AC26" s="97">
        <f t="shared" si="22"/>
        <v>0</v>
      </c>
      <c r="AD26" s="51"/>
      <c r="AE26" s="168"/>
      <c r="AF26" s="168"/>
    </row>
    <row r="27" spans="1:32" ht="25.5" hidden="1" customHeight="1" x14ac:dyDescent="0.25">
      <c r="B27" s="54"/>
      <c r="C27" s="241"/>
      <c r="D27" s="706" t="s">
        <v>451</v>
      </c>
      <c r="E27" s="706"/>
      <c r="F27" s="77"/>
      <c r="G27" s="495"/>
      <c r="H27" s="495"/>
      <c r="I27" s="495"/>
      <c r="J27" s="448"/>
      <c r="K27" s="448"/>
      <c r="L27" s="448"/>
      <c r="M27" s="312"/>
      <c r="N27" s="42"/>
      <c r="O27" s="367"/>
      <c r="P27" s="74"/>
      <c r="Q27" s="73"/>
      <c r="R27" s="1"/>
      <c r="S27" s="1"/>
      <c r="T27" s="1"/>
      <c r="U27" s="1"/>
      <c r="V27" s="79"/>
      <c r="W27" s="404">
        <f t="shared" si="10"/>
        <v>0</v>
      </c>
      <c r="X27" s="367"/>
      <c r="Y27" s="1"/>
      <c r="Z27" s="79"/>
      <c r="AA27" s="79"/>
      <c r="AB27" s="79"/>
      <c r="AC27" s="44"/>
      <c r="AD27" s="55"/>
      <c r="AE27" s="168"/>
      <c r="AF27" s="168"/>
    </row>
    <row r="28" spans="1:32" ht="25.5" hidden="1" customHeight="1" x14ac:dyDescent="0.25">
      <c r="B28" s="54"/>
      <c r="C28" s="241"/>
      <c r="D28" s="706" t="s">
        <v>455</v>
      </c>
      <c r="E28" s="706"/>
      <c r="F28" s="77"/>
      <c r="G28" s="495"/>
      <c r="H28" s="495"/>
      <c r="I28" s="495"/>
      <c r="J28" s="448"/>
      <c r="K28" s="448"/>
      <c r="L28" s="448"/>
      <c r="M28" s="312"/>
      <c r="N28" s="42"/>
      <c r="O28" s="367"/>
      <c r="P28" s="74"/>
      <c r="Q28" s="73"/>
      <c r="R28" s="1"/>
      <c r="S28" s="1"/>
      <c r="T28" s="1"/>
      <c r="U28" s="1"/>
      <c r="V28" s="79"/>
      <c r="W28" s="404">
        <f t="shared" si="10"/>
        <v>0</v>
      </c>
      <c r="X28" s="367"/>
      <c r="Y28" s="1"/>
      <c r="Z28" s="79"/>
      <c r="AA28" s="79"/>
      <c r="AB28" s="79"/>
      <c r="AC28" s="44"/>
      <c r="AD28" s="55"/>
      <c r="AE28" s="168"/>
      <c r="AF28" s="168"/>
    </row>
    <row r="29" spans="1:32" hidden="1" x14ac:dyDescent="0.25">
      <c r="B29" s="54"/>
      <c r="C29" s="241"/>
      <c r="D29" s="706" t="s">
        <v>795</v>
      </c>
      <c r="E29" s="706"/>
      <c r="F29" s="77"/>
      <c r="G29" s="495"/>
      <c r="H29" s="495"/>
      <c r="I29" s="495"/>
      <c r="J29" s="448"/>
      <c r="K29" s="448"/>
      <c r="L29" s="448"/>
      <c r="M29" s="312"/>
      <c r="N29" s="42"/>
      <c r="O29" s="367"/>
      <c r="P29" s="74"/>
      <c r="Q29" s="73"/>
      <c r="R29" s="1"/>
      <c r="S29" s="1"/>
      <c r="T29" s="1"/>
      <c r="U29" s="1"/>
      <c r="V29" s="79"/>
      <c r="W29" s="404">
        <f t="shared" si="10"/>
        <v>0</v>
      </c>
      <c r="X29" s="367"/>
      <c r="Y29" s="1"/>
      <c r="Z29" s="79"/>
      <c r="AA29" s="79"/>
      <c r="AB29" s="79"/>
      <c r="AC29" s="44"/>
      <c r="AD29" s="55"/>
      <c r="AE29" s="168"/>
      <c r="AF29" s="168"/>
    </row>
    <row r="30" spans="1:32" ht="25.5" hidden="1" customHeight="1" x14ac:dyDescent="0.25">
      <c r="B30" s="54"/>
      <c r="C30" s="241"/>
      <c r="D30" s="706" t="s">
        <v>463</v>
      </c>
      <c r="E30" s="706"/>
      <c r="F30" s="77"/>
      <c r="G30" s="495"/>
      <c r="H30" s="495"/>
      <c r="I30" s="495"/>
      <c r="J30" s="448"/>
      <c r="K30" s="448"/>
      <c r="L30" s="448"/>
      <c r="M30" s="312"/>
      <c r="N30" s="42"/>
      <c r="O30" s="367"/>
      <c r="P30" s="74"/>
      <c r="Q30" s="73"/>
      <c r="R30" s="1"/>
      <c r="S30" s="1"/>
      <c r="T30" s="1"/>
      <c r="U30" s="1"/>
      <c r="V30" s="79"/>
      <c r="W30" s="404">
        <f t="shared" si="10"/>
        <v>0</v>
      </c>
      <c r="X30" s="367"/>
      <c r="Y30" s="1"/>
      <c r="Z30" s="79"/>
      <c r="AA30" s="79"/>
      <c r="AB30" s="79"/>
      <c r="AC30" s="44"/>
      <c r="AD30" s="55"/>
      <c r="AE30" s="168"/>
      <c r="AF30" s="168"/>
    </row>
    <row r="31" spans="1:32" hidden="1" x14ac:dyDescent="0.25">
      <c r="B31" s="54"/>
      <c r="C31" s="241"/>
      <c r="D31" s="705" t="s">
        <v>794</v>
      </c>
      <c r="E31" s="705"/>
      <c r="F31" s="77"/>
      <c r="G31" s="495"/>
      <c r="H31" s="495"/>
      <c r="I31" s="495"/>
      <c r="J31" s="448"/>
      <c r="K31" s="448"/>
      <c r="L31" s="448"/>
      <c r="M31" s="312"/>
      <c r="N31" s="42"/>
      <c r="O31" s="367"/>
      <c r="P31" s="74"/>
      <c r="Q31" s="73"/>
      <c r="R31" s="1"/>
      <c r="S31" s="1"/>
      <c r="T31" s="1"/>
      <c r="U31" s="1"/>
      <c r="V31" s="79"/>
      <c r="W31" s="404">
        <f t="shared" si="10"/>
        <v>0</v>
      </c>
      <c r="X31" s="367"/>
      <c r="Y31" s="1"/>
      <c r="Z31" s="79"/>
      <c r="AA31" s="79"/>
      <c r="AB31" s="79"/>
      <c r="AC31" s="44"/>
      <c r="AD31" s="55"/>
      <c r="AE31" s="168"/>
      <c r="AF31" s="168"/>
    </row>
    <row r="32" spans="1:32" ht="25.5" hidden="1" customHeight="1" x14ac:dyDescent="0.25">
      <c r="B32" s="54"/>
      <c r="C32" s="241"/>
      <c r="D32" s="706" t="s">
        <v>468</v>
      </c>
      <c r="E32" s="706"/>
      <c r="F32" s="77"/>
      <c r="G32" s="495"/>
      <c r="H32" s="495"/>
      <c r="I32" s="495"/>
      <c r="J32" s="448"/>
      <c r="K32" s="448"/>
      <c r="L32" s="448"/>
      <c r="M32" s="312"/>
      <c r="N32" s="42"/>
      <c r="O32" s="367"/>
      <c r="P32" s="74"/>
      <c r="Q32" s="73"/>
      <c r="R32" s="1"/>
      <c r="S32" s="1"/>
      <c r="T32" s="1"/>
      <c r="U32" s="1"/>
      <c r="V32" s="79"/>
      <c r="W32" s="404">
        <f t="shared" si="10"/>
        <v>0</v>
      </c>
      <c r="X32" s="367"/>
      <c r="Y32" s="1"/>
      <c r="Z32" s="79"/>
      <c r="AA32" s="79"/>
      <c r="AB32" s="79"/>
      <c r="AC32" s="44"/>
      <c r="AD32" s="55"/>
      <c r="AE32" s="168"/>
      <c r="AF32" s="168"/>
    </row>
    <row r="33" spans="1:32" ht="25.5" hidden="1" customHeight="1" x14ac:dyDescent="0.25">
      <c r="B33" s="54"/>
      <c r="C33" s="241"/>
      <c r="D33" s="706" t="s">
        <v>472</v>
      </c>
      <c r="E33" s="706"/>
      <c r="F33" s="77"/>
      <c r="G33" s="495"/>
      <c r="H33" s="495"/>
      <c r="I33" s="495"/>
      <c r="J33" s="448"/>
      <c r="K33" s="448"/>
      <c r="L33" s="448"/>
      <c r="M33" s="312"/>
      <c r="N33" s="42"/>
      <c r="O33" s="367"/>
      <c r="P33" s="74"/>
      <c r="Q33" s="73"/>
      <c r="R33" s="1"/>
      <c r="S33" s="1"/>
      <c r="T33" s="1"/>
      <c r="U33" s="1"/>
      <c r="V33" s="79"/>
      <c r="W33" s="404">
        <f t="shared" si="10"/>
        <v>0</v>
      </c>
      <c r="X33" s="367"/>
      <c r="Y33" s="1"/>
      <c r="Z33" s="79"/>
      <c r="AA33" s="79"/>
      <c r="AB33" s="79"/>
      <c r="AC33" s="44"/>
      <c r="AD33" s="55"/>
      <c r="AE33" s="168"/>
      <c r="AF33" s="168"/>
    </row>
    <row r="34" spans="1:32" ht="25.5" hidden="1" customHeight="1" x14ac:dyDescent="0.25">
      <c r="B34" s="54"/>
      <c r="C34" s="241"/>
      <c r="D34" s="706" t="s">
        <v>477</v>
      </c>
      <c r="E34" s="706"/>
      <c r="F34" s="77"/>
      <c r="G34" s="495"/>
      <c r="H34" s="495"/>
      <c r="I34" s="495"/>
      <c r="J34" s="448"/>
      <c r="K34" s="448"/>
      <c r="L34" s="448"/>
      <c r="M34" s="312"/>
      <c r="N34" s="42"/>
      <c r="O34" s="367"/>
      <c r="P34" s="74"/>
      <c r="Q34" s="73"/>
      <c r="R34" s="1"/>
      <c r="S34" s="1"/>
      <c r="T34" s="1"/>
      <c r="U34" s="1"/>
      <c r="V34" s="79"/>
      <c r="W34" s="404">
        <f t="shared" si="10"/>
        <v>0</v>
      </c>
      <c r="X34" s="367"/>
      <c r="Y34" s="1"/>
      <c r="Z34" s="79"/>
      <c r="AA34" s="79"/>
      <c r="AB34" s="79"/>
      <c r="AC34" s="44"/>
      <c r="AD34" s="55"/>
      <c r="AE34" s="168"/>
      <c r="AF34" s="168"/>
    </row>
    <row r="35" spans="1:32" ht="25.5" hidden="1" customHeight="1" x14ac:dyDescent="0.25">
      <c r="B35" s="54"/>
      <c r="C35" s="241"/>
      <c r="D35" s="706" t="s">
        <v>481</v>
      </c>
      <c r="E35" s="706"/>
      <c r="F35" s="77"/>
      <c r="G35" s="495"/>
      <c r="H35" s="495"/>
      <c r="I35" s="495"/>
      <c r="J35" s="448"/>
      <c r="K35" s="448"/>
      <c r="L35" s="448"/>
      <c r="M35" s="312"/>
      <c r="N35" s="42"/>
      <c r="O35" s="367"/>
      <c r="P35" s="74"/>
      <c r="Q35" s="73"/>
      <c r="R35" s="1"/>
      <c r="S35" s="1"/>
      <c r="T35" s="1"/>
      <c r="U35" s="1"/>
      <c r="V35" s="79"/>
      <c r="W35" s="404">
        <f t="shared" si="10"/>
        <v>0</v>
      </c>
      <c r="X35" s="367"/>
      <c r="Y35" s="1"/>
      <c r="Z35" s="79"/>
      <c r="AA35" s="79"/>
      <c r="AB35" s="79"/>
      <c r="AC35" s="44"/>
      <c r="AD35" s="55"/>
      <c r="AE35" s="168"/>
      <c r="AF35" s="168"/>
    </row>
    <row r="36" spans="1:32" ht="25.5" hidden="1" customHeight="1" x14ac:dyDescent="0.25">
      <c r="B36" s="54"/>
      <c r="C36" s="241"/>
      <c r="D36" s="706" t="s">
        <v>486</v>
      </c>
      <c r="E36" s="706"/>
      <c r="F36" s="77"/>
      <c r="G36" s="495"/>
      <c r="H36" s="495"/>
      <c r="I36" s="495"/>
      <c r="J36" s="448"/>
      <c r="K36" s="448"/>
      <c r="L36" s="448"/>
      <c r="M36" s="312"/>
      <c r="N36" s="42"/>
      <c r="O36" s="367"/>
      <c r="P36" s="74"/>
      <c r="Q36" s="73"/>
      <c r="R36" s="1"/>
      <c r="S36" s="1"/>
      <c r="T36" s="1"/>
      <c r="U36" s="1"/>
      <c r="V36" s="79"/>
      <c r="W36" s="404">
        <f t="shared" si="10"/>
        <v>0</v>
      </c>
      <c r="X36" s="367"/>
      <c r="Y36" s="1"/>
      <c r="Z36" s="79"/>
      <c r="AA36" s="79"/>
      <c r="AB36" s="79"/>
      <c r="AC36" s="44"/>
      <c r="AD36" s="55"/>
      <c r="AE36" s="168"/>
      <c r="AF36" s="168"/>
    </row>
    <row r="37" spans="1:32" s="18" customFormat="1" x14ac:dyDescent="0.25">
      <c r="A37" s="125" t="s">
        <v>18</v>
      </c>
      <c r="B37" s="90" t="s">
        <v>727</v>
      </c>
      <c r="C37" s="716" t="s">
        <v>19</v>
      </c>
      <c r="D37" s="717"/>
      <c r="E37" s="717"/>
      <c r="F37" s="91">
        <f t="shared" ref="F37:M37" si="23">F38+F39+F40+F41+F42+F43+F44+F45+F46+F47</f>
        <v>0</v>
      </c>
      <c r="G37" s="494">
        <f t="shared" ref="G37:K37" si="24">G38+G39+G40+G41+G42+G43+G44+G45+G46+G47</f>
        <v>0</v>
      </c>
      <c r="H37" s="494">
        <f t="shared" ref="H37:J37" si="25">H38+H39+H40+H41+H42+H43+H44+H45+H46+H47</f>
        <v>0</v>
      </c>
      <c r="I37" s="494">
        <f t="shared" si="25"/>
        <v>0</v>
      </c>
      <c r="J37" s="447">
        <f t="shared" si="25"/>
        <v>0</v>
      </c>
      <c r="K37" s="447">
        <f t="shared" si="24"/>
        <v>0</v>
      </c>
      <c r="L37" s="447">
        <f t="shared" ref="L37" si="26">L38+L39+L40+L41+L42+L43+L44+L45+L46+L47</f>
        <v>1184113</v>
      </c>
      <c r="M37" s="311">
        <f t="shared" si="23"/>
        <v>1184113</v>
      </c>
      <c r="N37" s="95">
        <f t="shared" ref="N37:P37" si="27">N38+N39+N40+N41+N42+N43+N44+N45+N46+N47</f>
        <v>0</v>
      </c>
      <c r="O37" s="365">
        <f t="shared" si="27"/>
        <v>1184113</v>
      </c>
      <c r="P37" s="94">
        <f t="shared" si="27"/>
        <v>0</v>
      </c>
      <c r="Q37" s="92">
        <f>Q38+Q39+Q40+Q41+Q42+Q43+Q44+Q45+Q46+Q47</f>
        <v>0</v>
      </c>
      <c r="R37" s="93">
        <f t="shared" ref="R37:AC37" si="28">R38+R39+R40+R41+R42+R43+R44+R45+R46+R47</f>
        <v>0</v>
      </c>
      <c r="S37" s="93">
        <f t="shared" si="28"/>
        <v>0</v>
      </c>
      <c r="T37" s="93">
        <f t="shared" si="28"/>
        <v>0</v>
      </c>
      <c r="U37" s="93">
        <f t="shared" si="28"/>
        <v>0</v>
      </c>
      <c r="V37" s="96">
        <f t="shared" si="28"/>
        <v>0</v>
      </c>
      <c r="W37" s="402">
        <f t="shared" si="10"/>
        <v>0</v>
      </c>
      <c r="X37" s="365">
        <f t="shared" si="28"/>
        <v>0</v>
      </c>
      <c r="Y37" s="93">
        <f t="shared" si="28"/>
        <v>0</v>
      </c>
      <c r="Z37" s="96">
        <f t="shared" si="28"/>
        <v>0</v>
      </c>
      <c r="AA37" s="96">
        <f t="shared" si="28"/>
        <v>1184113</v>
      </c>
      <c r="AB37" s="96">
        <f t="shared" si="28"/>
        <v>0</v>
      </c>
      <c r="AC37" s="97">
        <f t="shared" si="28"/>
        <v>0</v>
      </c>
      <c r="AD37" s="51"/>
      <c r="AE37" s="168"/>
      <c r="AF37" s="168"/>
    </row>
    <row r="38" spans="1:32" hidden="1" x14ac:dyDescent="0.25">
      <c r="B38" s="54"/>
      <c r="C38" s="241"/>
      <c r="D38" s="705" t="s">
        <v>452</v>
      </c>
      <c r="E38" s="705"/>
      <c r="F38" s="77"/>
      <c r="G38" s="495"/>
      <c r="H38" s="495"/>
      <c r="I38" s="495"/>
      <c r="J38" s="448"/>
      <c r="K38" s="448"/>
      <c r="L38" s="448"/>
      <c r="M38" s="312"/>
      <c r="N38" s="42"/>
      <c r="O38" s="367"/>
      <c r="P38" s="74"/>
      <c r="Q38" s="73"/>
      <c r="R38" s="1"/>
      <c r="S38" s="1"/>
      <c r="T38" s="1"/>
      <c r="U38" s="1"/>
      <c r="V38" s="79"/>
      <c r="W38" s="404">
        <f t="shared" si="10"/>
        <v>0</v>
      </c>
      <c r="X38" s="367"/>
      <c r="Y38" s="1"/>
      <c r="Z38" s="79"/>
      <c r="AA38" s="79"/>
      <c r="AB38" s="79"/>
      <c r="AC38" s="44"/>
      <c r="AD38" s="55"/>
      <c r="AE38" s="168"/>
    </row>
    <row r="39" spans="1:32" hidden="1" x14ac:dyDescent="0.25">
      <c r="B39" s="54"/>
      <c r="C39" s="241"/>
      <c r="D39" s="705" t="s">
        <v>456</v>
      </c>
      <c r="E39" s="705"/>
      <c r="F39" s="77"/>
      <c r="G39" s="495"/>
      <c r="H39" s="495"/>
      <c r="I39" s="495"/>
      <c r="J39" s="448"/>
      <c r="K39" s="448"/>
      <c r="L39" s="448"/>
      <c r="M39" s="312"/>
      <c r="N39" s="42"/>
      <c r="O39" s="367"/>
      <c r="P39" s="74"/>
      <c r="Q39" s="73"/>
      <c r="R39" s="1"/>
      <c r="S39" s="1"/>
      <c r="T39" s="1"/>
      <c r="U39" s="1"/>
      <c r="V39" s="79"/>
      <c r="W39" s="404">
        <f t="shared" si="10"/>
        <v>0</v>
      </c>
      <c r="X39" s="367"/>
      <c r="Y39" s="1"/>
      <c r="Z39" s="79"/>
      <c r="AA39" s="79"/>
      <c r="AB39" s="79"/>
      <c r="AC39" s="44"/>
      <c r="AD39" s="55"/>
      <c r="AE39" s="168"/>
    </row>
    <row r="40" spans="1:32" hidden="1" x14ac:dyDescent="0.25">
      <c r="B40" s="54"/>
      <c r="C40" s="241"/>
      <c r="D40" s="705" t="s">
        <v>459</v>
      </c>
      <c r="E40" s="705"/>
      <c r="F40" s="77"/>
      <c r="G40" s="495"/>
      <c r="H40" s="495"/>
      <c r="I40" s="495"/>
      <c r="J40" s="448"/>
      <c r="K40" s="448"/>
      <c r="L40" s="448"/>
      <c r="M40" s="312"/>
      <c r="N40" s="42"/>
      <c r="O40" s="367"/>
      <c r="P40" s="74"/>
      <c r="Q40" s="73"/>
      <c r="R40" s="1"/>
      <c r="S40" s="1"/>
      <c r="T40" s="1"/>
      <c r="U40" s="1"/>
      <c r="V40" s="79"/>
      <c r="W40" s="404">
        <f t="shared" si="10"/>
        <v>0</v>
      </c>
      <c r="X40" s="367"/>
      <c r="Y40" s="1"/>
      <c r="Z40" s="79"/>
      <c r="AA40" s="79"/>
      <c r="AB40" s="79"/>
      <c r="AC40" s="44"/>
      <c r="AD40" s="55"/>
      <c r="AE40" s="168"/>
    </row>
    <row r="41" spans="1:32" ht="15.75" thickBot="1" x14ac:dyDescent="0.3">
      <c r="B41" s="54"/>
      <c r="C41" s="241"/>
      <c r="D41" s="705" t="s">
        <v>464</v>
      </c>
      <c r="E41" s="705"/>
      <c r="F41" s="77">
        <v>0</v>
      </c>
      <c r="G41" s="495"/>
      <c r="H41" s="495"/>
      <c r="I41" s="495"/>
      <c r="J41" s="448"/>
      <c r="K41" s="448"/>
      <c r="L41" s="448">
        <v>1184113</v>
      </c>
      <c r="M41" s="312">
        <f>SUM(W41:AC41)</f>
        <v>1184113</v>
      </c>
      <c r="N41" s="42"/>
      <c r="O41" s="367">
        <v>1184113</v>
      </c>
      <c r="P41" s="74"/>
      <c r="Q41" s="73"/>
      <c r="R41" s="1"/>
      <c r="S41" s="1"/>
      <c r="T41" s="1"/>
      <c r="U41" s="1"/>
      <c r="V41" s="79"/>
      <c r="W41" s="404">
        <f t="shared" si="10"/>
        <v>0</v>
      </c>
      <c r="X41" s="367"/>
      <c r="Y41" s="1"/>
      <c r="Z41" s="79"/>
      <c r="AA41" s="79">
        <v>1184113</v>
      </c>
      <c r="AB41" s="79"/>
      <c r="AC41" s="44"/>
      <c r="AD41" s="55"/>
      <c r="AE41" s="168"/>
    </row>
    <row r="42" spans="1:32" hidden="1" x14ac:dyDescent="0.25">
      <c r="B42" s="54"/>
      <c r="C42" s="241"/>
      <c r="D42" s="705" t="s">
        <v>394</v>
      </c>
      <c r="E42" s="705"/>
      <c r="F42" s="77"/>
      <c r="G42" s="495"/>
      <c r="H42" s="495"/>
      <c r="I42" s="495"/>
      <c r="J42" s="448"/>
      <c r="K42" s="448"/>
      <c r="L42" s="448"/>
      <c r="M42" s="312"/>
      <c r="N42" s="42"/>
      <c r="O42" s="367"/>
      <c r="P42" s="74"/>
      <c r="Q42" s="73"/>
      <c r="R42" s="1"/>
      <c r="S42" s="1"/>
      <c r="T42" s="1"/>
      <c r="U42" s="1"/>
      <c r="V42" s="79"/>
      <c r="W42" s="404">
        <f t="shared" si="10"/>
        <v>0</v>
      </c>
      <c r="X42" s="367"/>
      <c r="Y42" s="1"/>
      <c r="Z42" s="79"/>
      <c r="AA42" s="79"/>
      <c r="AB42" s="79"/>
      <c r="AC42" s="44"/>
      <c r="AD42" s="55"/>
      <c r="AE42" s="168"/>
    </row>
    <row r="43" spans="1:32" hidden="1" x14ac:dyDescent="0.25">
      <c r="B43" s="54"/>
      <c r="C43" s="241"/>
      <c r="D43" s="705" t="s">
        <v>469</v>
      </c>
      <c r="E43" s="705"/>
      <c r="F43" s="77"/>
      <c r="G43" s="495"/>
      <c r="H43" s="495"/>
      <c r="I43" s="495"/>
      <c r="J43" s="448"/>
      <c r="K43" s="448"/>
      <c r="L43" s="448"/>
      <c r="M43" s="312"/>
      <c r="N43" s="42"/>
      <c r="O43" s="367"/>
      <c r="P43" s="74"/>
      <c r="Q43" s="73"/>
      <c r="R43" s="1"/>
      <c r="S43" s="1"/>
      <c r="T43" s="1"/>
      <c r="U43" s="1"/>
      <c r="V43" s="79"/>
      <c r="W43" s="404">
        <f t="shared" si="10"/>
        <v>0</v>
      </c>
      <c r="X43" s="367"/>
      <c r="Y43" s="1"/>
      <c r="Z43" s="79"/>
      <c r="AA43" s="79"/>
      <c r="AB43" s="79"/>
      <c r="AC43" s="44"/>
      <c r="AD43" s="55"/>
      <c r="AE43" s="168"/>
    </row>
    <row r="44" spans="1:32" ht="25.5" hidden="1" customHeight="1" x14ac:dyDescent="0.25">
      <c r="B44" s="54"/>
      <c r="C44" s="241"/>
      <c r="D44" s="706" t="s">
        <v>473</v>
      </c>
      <c r="E44" s="706"/>
      <c r="F44" s="77"/>
      <c r="G44" s="495"/>
      <c r="H44" s="495"/>
      <c r="I44" s="495"/>
      <c r="J44" s="448"/>
      <c r="K44" s="448"/>
      <c r="L44" s="448"/>
      <c r="M44" s="312"/>
      <c r="N44" s="42"/>
      <c r="O44" s="367"/>
      <c r="P44" s="74"/>
      <c r="Q44" s="73"/>
      <c r="R44" s="1"/>
      <c r="S44" s="1"/>
      <c r="T44" s="1"/>
      <c r="U44" s="1"/>
      <c r="V44" s="79"/>
      <c r="W44" s="404">
        <f t="shared" si="10"/>
        <v>0</v>
      </c>
      <c r="X44" s="367"/>
      <c r="Y44" s="1"/>
      <c r="Z44" s="79"/>
      <c r="AA44" s="79"/>
      <c r="AB44" s="79"/>
      <c r="AC44" s="44"/>
      <c r="AD44" s="55"/>
      <c r="AE44" s="168"/>
    </row>
    <row r="45" spans="1:32" hidden="1" x14ac:dyDescent="0.25">
      <c r="B45" s="54"/>
      <c r="C45" s="241"/>
      <c r="D45" s="705" t="s">
        <v>478</v>
      </c>
      <c r="E45" s="705"/>
      <c r="F45" s="77"/>
      <c r="G45" s="495"/>
      <c r="H45" s="495"/>
      <c r="I45" s="495"/>
      <c r="J45" s="448"/>
      <c r="K45" s="448"/>
      <c r="L45" s="448"/>
      <c r="M45" s="312"/>
      <c r="N45" s="42"/>
      <c r="O45" s="367"/>
      <c r="P45" s="74"/>
      <c r="Q45" s="73"/>
      <c r="R45" s="1"/>
      <c r="S45" s="1"/>
      <c r="T45" s="1"/>
      <c r="U45" s="1"/>
      <c r="V45" s="79"/>
      <c r="W45" s="404">
        <f t="shared" si="10"/>
        <v>0</v>
      </c>
      <c r="X45" s="367"/>
      <c r="Y45" s="1"/>
      <c r="Z45" s="79"/>
      <c r="AA45" s="79"/>
      <c r="AB45" s="79"/>
      <c r="AC45" s="44"/>
      <c r="AD45" s="55"/>
      <c r="AE45" s="168"/>
    </row>
    <row r="46" spans="1:32" ht="25.5" hidden="1" customHeight="1" x14ac:dyDescent="0.25">
      <c r="B46" s="54"/>
      <c r="C46" s="241"/>
      <c r="D46" s="706" t="s">
        <v>482</v>
      </c>
      <c r="E46" s="706"/>
      <c r="F46" s="77"/>
      <c r="G46" s="495"/>
      <c r="H46" s="495"/>
      <c r="I46" s="495"/>
      <c r="J46" s="448"/>
      <c r="K46" s="448"/>
      <c r="L46" s="448"/>
      <c r="M46" s="312"/>
      <c r="N46" s="42"/>
      <c r="O46" s="367"/>
      <c r="P46" s="74"/>
      <c r="Q46" s="73"/>
      <c r="R46" s="1"/>
      <c r="S46" s="1"/>
      <c r="T46" s="1"/>
      <c r="U46" s="1"/>
      <c r="V46" s="79"/>
      <c r="W46" s="404">
        <f t="shared" si="10"/>
        <v>0</v>
      </c>
      <c r="X46" s="367"/>
      <c r="Y46" s="1"/>
      <c r="Z46" s="79"/>
      <c r="AA46" s="79"/>
      <c r="AB46" s="79"/>
      <c r="AC46" s="44"/>
      <c r="AD46" s="55"/>
      <c r="AE46" s="168"/>
    </row>
    <row r="47" spans="1:32" ht="25.5" hidden="1" customHeight="1" thickBot="1" x14ac:dyDescent="0.3">
      <c r="B47" s="56"/>
      <c r="C47" s="242"/>
      <c r="D47" s="738" t="s">
        <v>487</v>
      </c>
      <c r="E47" s="738"/>
      <c r="F47" s="77"/>
      <c r="G47" s="495"/>
      <c r="H47" s="495"/>
      <c r="I47" s="495"/>
      <c r="J47" s="448"/>
      <c r="K47" s="448"/>
      <c r="L47" s="448"/>
      <c r="M47" s="312"/>
      <c r="N47" s="42"/>
      <c r="O47" s="367"/>
      <c r="P47" s="74"/>
      <c r="Q47" s="73"/>
      <c r="R47" s="1"/>
      <c r="S47" s="1"/>
      <c r="T47" s="1"/>
      <c r="U47" s="1"/>
      <c r="V47" s="79"/>
      <c r="W47" s="404">
        <f t="shared" si="10"/>
        <v>0</v>
      </c>
      <c r="X47" s="367"/>
      <c r="Y47" s="1"/>
      <c r="Z47" s="79"/>
      <c r="AA47" s="79"/>
      <c r="AB47" s="79"/>
      <c r="AC47" s="44"/>
      <c r="AD47" s="55"/>
      <c r="AE47" s="168"/>
    </row>
    <row r="48" spans="1:32" ht="15.75" thickBot="1" x14ac:dyDescent="0.3">
      <c r="B48" s="98" t="s">
        <v>20</v>
      </c>
      <c r="C48" s="739" t="s">
        <v>21</v>
      </c>
      <c r="D48" s="739"/>
      <c r="E48" s="725"/>
      <c r="F48" s="83">
        <f t="shared" ref="F48:M48" si="29">F49+F50+F51+F62+F73</f>
        <v>0</v>
      </c>
      <c r="G48" s="492">
        <f t="shared" ref="G48:K48" si="30">G49+G50+G51+G62+G73</f>
        <v>0</v>
      </c>
      <c r="H48" s="492">
        <f t="shared" ref="H48:J48" si="31">H49+H50+H51+H62+H73</f>
        <v>0</v>
      </c>
      <c r="I48" s="492">
        <f t="shared" si="31"/>
        <v>0</v>
      </c>
      <c r="J48" s="444">
        <f t="shared" si="31"/>
        <v>0</v>
      </c>
      <c r="K48" s="444">
        <f t="shared" si="30"/>
        <v>0</v>
      </c>
      <c r="L48" s="444">
        <f t="shared" ref="L48" si="32">L49+L50+L51+L62+L73</f>
        <v>0</v>
      </c>
      <c r="M48" s="308">
        <f t="shared" si="29"/>
        <v>0</v>
      </c>
      <c r="N48" s="87">
        <f t="shared" ref="N48:P48" si="33">N49+N50+N51+N62+N73</f>
        <v>0</v>
      </c>
      <c r="O48" s="362"/>
      <c r="P48" s="86">
        <f t="shared" si="33"/>
        <v>0</v>
      </c>
      <c r="Q48" s="84">
        <f>Q49+Q50+Q51+Q62+Q73</f>
        <v>0</v>
      </c>
      <c r="R48" s="85">
        <f t="shared" ref="R48:AC48" si="34">R49+R50+R51+R62+R73</f>
        <v>0</v>
      </c>
      <c r="S48" s="85">
        <f t="shared" si="34"/>
        <v>0</v>
      </c>
      <c r="T48" s="85">
        <f t="shared" si="34"/>
        <v>0</v>
      </c>
      <c r="U48" s="85">
        <f t="shared" si="34"/>
        <v>0</v>
      </c>
      <c r="V48" s="88">
        <f t="shared" si="34"/>
        <v>0</v>
      </c>
      <c r="W48" s="399">
        <f t="shared" si="10"/>
        <v>0</v>
      </c>
      <c r="X48" s="362">
        <f t="shared" si="34"/>
        <v>0</v>
      </c>
      <c r="Y48" s="85">
        <f t="shared" si="34"/>
        <v>0</v>
      </c>
      <c r="Z48" s="88">
        <f t="shared" si="34"/>
        <v>0</v>
      </c>
      <c r="AA48" s="88">
        <f t="shared" si="34"/>
        <v>0</v>
      </c>
      <c r="AB48" s="88">
        <f t="shared" si="34"/>
        <v>0</v>
      </c>
      <c r="AC48" s="89">
        <f t="shared" si="34"/>
        <v>0</v>
      </c>
      <c r="AD48" s="51"/>
      <c r="AE48" s="168"/>
    </row>
    <row r="49" spans="1:31" s="18" customFormat="1" hidden="1" x14ac:dyDescent="0.25">
      <c r="A49" s="125" t="s">
        <v>22</v>
      </c>
      <c r="B49" s="114" t="s">
        <v>728</v>
      </c>
      <c r="C49" s="733" t="s">
        <v>395</v>
      </c>
      <c r="D49" s="734"/>
      <c r="E49" s="734"/>
      <c r="F49" s="91"/>
      <c r="G49" s="494"/>
      <c r="H49" s="494"/>
      <c r="I49" s="494"/>
      <c r="J49" s="447"/>
      <c r="K49" s="447"/>
      <c r="L49" s="447"/>
      <c r="M49" s="311"/>
      <c r="N49" s="95"/>
      <c r="O49" s="365"/>
      <c r="P49" s="94"/>
      <c r="Q49" s="92"/>
      <c r="R49" s="93"/>
      <c r="S49" s="93"/>
      <c r="T49" s="93"/>
      <c r="U49" s="93"/>
      <c r="V49" s="96"/>
      <c r="W49" s="402">
        <f t="shared" si="10"/>
        <v>0</v>
      </c>
      <c r="X49" s="365"/>
      <c r="Y49" s="93"/>
      <c r="Z49" s="96"/>
      <c r="AA49" s="96"/>
      <c r="AB49" s="96"/>
      <c r="AC49" s="97"/>
      <c r="AD49" s="51"/>
      <c r="AE49" s="168"/>
    </row>
    <row r="50" spans="1:31" s="18" customFormat="1" ht="25.5" hidden="1" customHeight="1" x14ac:dyDescent="0.25">
      <c r="A50" s="125" t="s">
        <v>23</v>
      </c>
      <c r="B50" s="90" t="s">
        <v>729</v>
      </c>
      <c r="C50" s="723" t="s">
        <v>24</v>
      </c>
      <c r="D50" s="724"/>
      <c r="E50" s="724"/>
      <c r="F50" s="91"/>
      <c r="G50" s="494"/>
      <c r="H50" s="494"/>
      <c r="I50" s="494"/>
      <c r="J50" s="447"/>
      <c r="K50" s="447"/>
      <c r="L50" s="447"/>
      <c r="M50" s="311"/>
      <c r="N50" s="95"/>
      <c r="O50" s="365"/>
      <c r="P50" s="94"/>
      <c r="Q50" s="92"/>
      <c r="R50" s="93"/>
      <c r="S50" s="93"/>
      <c r="T50" s="93"/>
      <c r="U50" s="93"/>
      <c r="V50" s="96"/>
      <c r="W50" s="402">
        <f t="shared" si="10"/>
        <v>0</v>
      </c>
      <c r="X50" s="365"/>
      <c r="Y50" s="93"/>
      <c r="Z50" s="96"/>
      <c r="AA50" s="96"/>
      <c r="AB50" s="96"/>
      <c r="AC50" s="97"/>
      <c r="AD50" s="51"/>
      <c r="AE50" s="168"/>
    </row>
    <row r="51" spans="1:31" s="18" customFormat="1" ht="25.5" hidden="1" customHeight="1" x14ac:dyDescent="0.25">
      <c r="A51" s="125" t="s">
        <v>25</v>
      </c>
      <c r="B51" s="90" t="s">
        <v>730</v>
      </c>
      <c r="C51" s="723" t="s">
        <v>26</v>
      </c>
      <c r="D51" s="724"/>
      <c r="E51" s="724"/>
      <c r="F51" s="91">
        <f t="shared" ref="F51:M51" si="35">F52+F53+F54+F55+F56+F57+F58+F59+F60+F61</f>
        <v>0</v>
      </c>
      <c r="G51" s="494">
        <f t="shared" ref="G51:K51" si="36">G52+G53+G54+G55+G56+G57+G58+G59+G60+G61</f>
        <v>0</v>
      </c>
      <c r="H51" s="494">
        <f t="shared" ref="H51:J51" si="37">H52+H53+H54+H55+H56+H57+H58+H59+H60+H61</f>
        <v>0</v>
      </c>
      <c r="I51" s="494">
        <f t="shared" si="37"/>
        <v>0</v>
      </c>
      <c r="J51" s="447">
        <f t="shared" si="37"/>
        <v>0</v>
      </c>
      <c r="K51" s="447">
        <f t="shared" si="36"/>
        <v>0</v>
      </c>
      <c r="L51" s="447">
        <f t="shared" ref="L51" si="38">L52+L53+L54+L55+L56+L57+L58+L59+L60+L61</f>
        <v>0</v>
      </c>
      <c r="M51" s="311">
        <f t="shared" si="35"/>
        <v>0</v>
      </c>
      <c r="N51" s="95">
        <f t="shared" ref="N51:P51" si="39">N52+N53+N54+N55+N56+N57+N58+N59+N60+N61</f>
        <v>0</v>
      </c>
      <c r="O51" s="365"/>
      <c r="P51" s="94">
        <f t="shared" si="39"/>
        <v>0</v>
      </c>
      <c r="Q51" s="92">
        <f>Q52+Q53+Q54+Q55+Q56+Q57+Q58+Q59+Q60+Q61</f>
        <v>0</v>
      </c>
      <c r="R51" s="93">
        <f t="shared" ref="R51:AC51" si="40">R52+R53+R54+R55+R56+R57+R58+R59+R60+R61</f>
        <v>0</v>
      </c>
      <c r="S51" s="93">
        <f t="shared" si="40"/>
        <v>0</v>
      </c>
      <c r="T51" s="93">
        <f t="shared" si="40"/>
        <v>0</v>
      </c>
      <c r="U51" s="93">
        <f t="shared" si="40"/>
        <v>0</v>
      </c>
      <c r="V51" s="96">
        <f t="shared" si="40"/>
        <v>0</v>
      </c>
      <c r="W51" s="402">
        <f t="shared" si="10"/>
        <v>0</v>
      </c>
      <c r="X51" s="365">
        <f t="shared" si="40"/>
        <v>0</v>
      </c>
      <c r="Y51" s="93">
        <f t="shared" si="40"/>
        <v>0</v>
      </c>
      <c r="Z51" s="96">
        <f t="shared" si="40"/>
        <v>0</v>
      </c>
      <c r="AA51" s="96">
        <f t="shared" si="40"/>
        <v>0</v>
      </c>
      <c r="AB51" s="96">
        <f t="shared" si="40"/>
        <v>0</v>
      </c>
      <c r="AC51" s="97">
        <f t="shared" si="40"/>
        <v>0</v>
      </c>
      <c r="AD51" s="51"/>
      <c r="AE51" s="168"/>
    </row>
    <row r="52" spans="1:31" hidden="1" x14ac:dyDescent="0.25">
      <c r="B52" s="54"/>
      <c r="C52" s="241"/>
      <c r="D52" s="705" t="s">
        <v>796</v>
      </c>
      <c r="E52" s="705"/>
      <c r="F52" s="77"/>
      <c r="G52" s="495"/>
      <c r="H52" s="495"/>
      <c r="I52" s="495"/>
      <c r="J52" s="448"/>
      <c r="K52" s="448"/>
      <c r="L52" s="448"/>
      <c r="M52" s="312"/>
      <c r="N52" s="42"/>
      <c r="O52" s="367"/>
      <c r="P52" s="74"/>
      <c r="Q52" s="73"/>
      <c r="R52" s="1"/>
      <c r="S52" s="1"/>
      <c r="T52" s="1"/>
      <c r="U52" s="1"/>
      <c r="V52" s="79"/>
      <c r="W52" s="404">
        <f t="shared" si="10"/>
        <v>0</v>
      </c>
      <c r="X52" s="367"/>
      <c r="Y52" s="1"/>
      <c r="Z52" s="79"/>
      <c r="AA52" s="79"/>
      <c r="AB52" s="79"/>
      <c r="AC52" s="44"/>
      <c r="AD52" s="55"/>
      <c r="AE52" s="168"/>
    </row>
    <row r="53" spans="1:31" hidden="1" x14ac:dyDescent="0.25">
      <c r="B53" s="54"/>
      <c r="C53" s="241"/>
      <c r="D53" s="705" t="s">
        <v>797</v>
      </c>
      <c r="E53" s="705"/>
      <c r="F53" s="77"/>
      <c r="G53" s="495"/>
      <c r="H53" s="495"/>
      <c r="I53" s="495"/>
      <c r="J53" s="448"/>
      <c r="K53" s="448"/>
      <c r="L53" s="448"/>
      <c r="M53" s="312"/>
      <c r="N53" s="42"/>
      <c r="O53" s="367"/>
      <c r="P53" s="74"/>
      <c r="Q53" s="73"/>
      <c r="R53" s="1"/>
      <c r="S53" s="1"/>
      <c r="T53" s="1"/>
      <c r="U53" s="1"/>
      <c r="V53" s="79"/>
      <c r="W53" s="404">
        <f t="shared" si="10"/>
        <v>0</v>
      </c>
      <c r="X53" s="367"/>
      <c r="Y53" s="1"/>
      <c r="Z53" s="79"/>
      <c r="AA53" s="79"/>
      <c r="AB53" s="79"/>
      <c r="AC53" s="44"/>
      <c r="AD53" s="55"/>
      <c r="AE53" s="168"/>
    </row>
    <row r="54" spans="1:31" hidden="1" x14ac:dyDescent="0.25">
      <c r="B54" s="54"/>
      <c r="C54" s="241"/>
      <c r="D54" s="705" t="s">
        <v>460</v>
      </c>
      <c r="E54" s="705"/>
      <c r="F54" s="77"/>
      <c r="G54" s="495"/>
      <c r="H54" s="495"/>
      <c r="I54" s="495"/>
      <c r="J54" s="448"/>
      <c r="K54" s="448"/>
      <c r="L54" s="448"/>
      <c r="M54" s="312"/>
      <c r="N54" s="42"/>
      <c r="O54" s="367"/>
      <c r="P54" s="74"/>
      <c r="Q54" s="73"/>
      <c r="R54" s="1"/>
      <c r="S54" s="1"/>
      <c r="T54" s="1"/>
      <c r="U54" s="1"/>
      <c r="V54" s="79"/>
      <c r="W54" s="404">
        <f t="shared" si="10"/>
        <v>0</v>
      </c>
      <c r="X54" s="367"/>
      <c r="Y54" s="1"/>
      <c r="Z54" s="79"/>
      <c r="AA54" s="79"/>
      <c r="AB54" s="79"/>
      <c r="AC54" s="44"/>
      <c r="AD54" s="55"/>
      <c r="AE54" s="168"/>
    </row>
    <row r="55" spans="1:31" ht="25.5" hidden="1" customHeight="1" x14ac:dyDescent="0.25">
      <c r="B55" s="54"/>
      <c r="C55" s="241"/>
      <c r="D55" s="706" t="s">
        <v>465</v>
      </c>
      <c r="E55" s="706"/>
      <c r="F55" s="77"/>
      <c r="G55" s="495"/>
      <c r="H55" s="495"/>
      <c r="I55" s="495"/>
      <c r="J55" s="448"/>
      <c r="K55" s="448"/>
      <c r="L55" s="448"/>
      <c r="M55" s="312"/>
      <c r="N55" s="42"/>
      <c r="O55" s="367"/>
      <c r="P55" s="74"/>
      <c r="Q55" s="73"/>
      <c r="R55" s="1"/>
      <c r="S55" s="1"/>
      <c r="T55" s="1"/>
      <c r="U55" s="1"/>
      <c r="V55" s="79"/>
      <c r="W55" s="404">
        <f t="shared" si="10"/>
        <v>0</v>
      </c>
      <c r="X55" s="367"/>
      <c r="Y55" s="1"/>
      <c r="Z55" s="79"/>
      <c r="AA55" s="79"/>
      <c r="AB55" s="79"/>
      <c r="AC55" s="44"/>
      <c r="AD55" s="55"/>
      <c r="AE55" s="168"/>
    </row>
    <row r="56" spans="1:31" hidden="1" x14ac:dyDescent="0.25">
      <c r="B56" s="54"/>
      <c r="C56" s="241"/>
      <c r="D56" s="705" t="s">
        <v>396</v>
      </c>
      <c r="E56" s="705"/>
      <c r="F56" s="77"/>
      <c r="G56" s="495"/>
      <c r="H56" s="495"/>
      <c r="I56" s="495"/>
      <c r="J56" s="448"/>
      <c r="K56" s="448"/>
      <c r="L56" s="448"/>
      <c r="M56" s="312"/>
      <c r="N56" s="42"/>
      <c r="O56" s="367"/>
      <c r="P56" s="74"/>
      <c r="Q56" s="73"/>
      <c r="R56" s="1"/>
      <c r="S56" s="1"/>
      <c r="T56" s="1"/>
      <c r="U56" s="1"/>
      <c r="V56" s="79"/>
      <c r="W56" s="404">
        <f t="shared" si="10"/>
        <v>0</v>
      </c>
      <c r="X56" s="367"/>
      <c r="Y56" s="1"/>
      <c r="Z56" s="79"/>
      <c r="AA56" s="79"/>
      <c r="AB56" s="79"/>
      <c r="AC56" s="44"/>
      <c r="AD56" s="55"/>
      <c r="AE56" s="168"/>
    </row>
    <row r="57" spans="1:31" hidden="1" x14ac:dyDescent="0.25">
      <c r="B57" s="54"/>
      <c r="C57" s="241"/>
      <c r="D57" s="705" t="s">
        <v>798</v>
      </c>
      <c r="E57" s="705"/>
      <c r="F57" s="77"/>
      <c r="G57" s="495"/>
      <c r="H57" s="495"/>
      <c r="I57" s="495"/>
      <c r="J57" s="448"/>
      <c r="K57" s="448"/>
      <c r="L57" s="448"/>
      <c r="M57" s="312"/>
      <c r="N57" s="42"/>
      <c r="O57" s="367"/>
      <c r="P57" s="74"/>
      <c r="Q57" s="73"/>
      <c r="R57" s="1"/>
      <c r="S57" s="1"/>
      <c r="T57" s="1"/>
      <c r="U57" s="1"/>
      <c r="V57" s="79"/>
      <c r="W57" s="404">
        <f t="shared" si="10"/>
        <v>0</v>
      </c>
      <c r="X57" s="367"/>
      <c r="Y57" s="1"/>
      <c r="Z57" s="79"/>
      <c r="AA57" s="79"/>
      <c r="AB57" s="79"/>
      <c r="AC57" s="44"/>
      <c r="AD57" s="55"/>
      <c r="AE57" s="168"/>
    </row>
    <row r="58" spans="1:31" ht="25.5" hidden="1" customHeight="1" x14ac:dyDescent="0.25">
      <c r="B58" s="54"/>
      <c r="C58" s="241"/>
      <c r="D58" s="706" t="s">
        <v>474</v>
      </c>
      <c r="E58" s="706"/>
      <c r="F58" s="77"/>
      <c r="G58" s="495"/>
      <c r="H58" s="495"/>
      <c r="I58" s="495"/>
      <c r="J58" s="448"/>
      <c r="K58" s="448"/>
      <c r="L58" s="448"/>
      <c r="M58" s="312"/>
      <c r="N58" s="42"/>
      <c r="O58" s="367"/>
      <c r="P58" s="74"/>
      <c r="Q58" s="73"/>
      <c r="R58" s="1"/>
      <c r="S58" s="1"/>
      <c r="T58" s="1"/>
      <c r="U58" s="1"/>
      <c r="V58" s="79"/>
      <c r="W58" s="404">
        <f t="shared" si="10"/>
        <v>0</v>
      </c>
      <c r="X58" s="367"/>
      <c r="Y58" s="1"/>
      <c r="Z58" s="79"/>
      <c r="AA58" s="79"/>
      <c r="AB58" s="79"/>
      <c r="AC58" s="44"/>
      <c r="AD58" s="55"/>
      <c r="AE58" s="168"/>
    </row>
    <row r="59" spans="1:31" ht="25.5" hidden="1" customHeight="1" x14ac:dyDescent="0.25">
      <c r="B59" s="54"/>
      <c r="C59" s="241"/>
      <c r="D59" s="706" t="s">
        <v>479</v>
      </c>
      <c r="E59" s="706"/>
      <c r="F59" s="77"/>
      <c r="G59" s="495"/>
      <c r="H59" s="495"/>
      <c r="I59" s="495"/>
      <c r="J59" s="448"/>
      <c r="K59" s="448"/>
      <c r="L59" s="448"/>
      <c r="M59" s="312"/>
      <c r="N59" s="42"/>
      <c r="O59" s="367"/>
      <c r="P59" s="74"/>
      <c r="Q59" s="73"/>
      <c r="R59" s="1"/>
      <c r="S59" s="1"/>
      <c r="T59" s="1"/>
      <c r="U59" s="1"/>
      <c r="V59" s="79"/>
      <c r="W59" s="404">
        <f t="shared" si="10"/>
        <v>0</v>
      </c>
      <c r="X59" s="367"/>
      <c r="Y59" s="1"/>
      <c r="Z59" s="79"/>
      <c r="AA59" s="79"/>
      <c r="AB59" s="79"/>
      <c r="AC59" s="44"/>
      <c r="AD59" s="55"/>
      <c r="AE59" s="168"/>
    </row>
    <row r="60" spans="1:31" ht="25.5" hidden="1" customHeight="1" x14ac:dyDescent="0.25">
      <c r="B60" s="54"/>
      <c r="C60" s="241"/>
      <c r="D60" s="706" t="s">
        <v>483</v>
      </c>
      <c r="E60" s="706"/>
      <c r="F60" s="77"/>
      <c r="G60" s="495"/>
      <c r="H60" s="495"/>
      <c r="I60" s="495"/>
      <c r="J60" s="448"/>
      <c r="K60" s="448"/>
      <c r="L60" s="448"/>
      <c r="M60" s="312"/>
      <c r="N60" s="42"/>
      <c r="O60" s="367"/>
      <c r="P60" s="74"/>
      <c r="Q60" s="73"/>
      <c r="R60" s="1"/>
      <c r="S60" s="1"/>
      <c r="T60" s="1"/>
      <c r="U60" s="1"/>
      <c r="V60" s="79"/>
      <c r="W60" s="404">
        <f t="shared" si="10"/>
        <v>0</v>
      </c>
      <c r="X60" s="367"/>
      <c r="Y60" s="1"/>
      <c r="Z60" s="79"/>
      <c r="AA60" s="79"/>
      <c r="AB60" s="79"/>
      <c r="AC60" s="44"/>
      <c r="AD60" s="55"/>
      <c r="AE60" s="168"/>
    </row>
    <row r="61" spans="1:31" ht="25.5" hidden="1" customHeight="1" x14ac:dyDescent="0.25">
      <c r="B61" s="54"/>
      <c r="C61" s="241"/>
      <c r="D61" s="706" t="s">
        <v>488</v>
      </c>
      <c r="E61" s="706"/>
      <c r="F61" s="77"/>
      <c r="G61" s="495"/>
      <c r="H61" s="495"/>
      <c r="I61" s="495"/>
      <c r="J61" s="448"/>
      <c r="K61" s="448"/>
      <c r="L61" s="448"/>
      <c r="M61" s="312"/>
      <c r="N61" s="42"/>
      <c r="O61" s="367"/>
      <c r="P61" s="74"/>
      <c r="Q61" s="73"/>
      <c r="R61" s="1"/>
      <c r="S61" s="1"/>
      <c r="T61" s="1"/>
      <c r="U61" s="1"/>
      <c r="V61" s="79"/>
      <c r="W61" s="404">
        <f t="shared" si="10"/>
        <v>0</v>
      </c>
      <c r="X61" s="367"/>
      <c r="Y61" s="1"/>
      <c r="Z61" s="79"/>
      <c r="AA61" s="79"/>
      <c r="AB61" s="79"/>
      <c r="AC61" s="44"/>
      <c r="AD61" s="55"/>
      <c r="AE61" s="168"/>
    </row>
    <row r="62" spans="1:31" s="18" customFormat="1" ht="25.5" hidden="1" customHeight="1" x14ac:dyDescent="0.25">
      <c r="A62" s="125" t="s">
        <v>27</v>
      </c>
      <c r="B62" s="90" t="s">
        <v>731</v>
      </c>
      <c r="C62" s="723" t="s">
        <v>28</v>
      </c>
      <c r="D62" s="724"/>
      <c r="E62" s="724"/>
      <c r="F62" s="91">
        <f t="shared" ref="F62:M62" si="41">F63+F64+F65+F66+F67+F68+F69+F70+F71+F72</f>
        <v>0</v>
      </c>
      <c r="G62" s="494">
        <f t="shared" ref="G62:K62" si="42">G63+G64+G65+G66+G67+G68+G69+G70+G71+G72</f>
        <v>0</v>
      </c>
      <c r="H62" s="494">
        <f t="shared" ref="H62:J62" si="43">H63+H64+H65+H66+H67+H68+H69+H70+H71+H72</f>
        <v>0</v>
      </c>
      <c r="I62" s="494">
        <f t="shared" si="43"/>
        <v>0</v>
      </c>
      <c r="J62" s="447">
        <f t="shared" si="43"/>
        <v>0</v>
      </c>
      <c r="K62" s="447">
        <f t="shared" si="42"/>
        <v>0</v>
      </c>
      <c r="L62" s="447">
        <f t="shared" ref="L62" si="44">L63+L64+L65+L66+L67+L68+L69+L70+L71+L72</f>
        <v>0</v>
      </c>
      <c r="M62" s="311">
        <f t="shared" si="41"/>
        <v>0</v>
      </c>
      <c r="N62" s="95">
        <f t="shared" ref="N62:AC62" si="45">N63+N64+N65+N66+N67+N68+N69+N70+N71+N72</f>
        <v>0</v>
      </c>
      <c r="O62" s="365"/>
      <c r="P62" s="94">
        <f t="shared" si="45"/>
        <v>0</v>
      </c>
      <c r="Q62" s="92">
        <f t="shared" si="45"/>
        <v>0</v>
      </c>
      <c r="R62" s="93">
        <f t="shared" si="45"/>
        <v>0</v>
      </c>
      <c r="S62" s="93">
        <f t="shared" si="45"/>
        <v>0</v>
      </c>
      <c r="T62" s="93">
        <f t="shared" si="45"/>
        <v>0</v>
      </c>
      <c r="U62" s="93">
        <f t="shared" si="45"/>
        <v>0</v>
      </c>
      <c r="V62" s="96">
        <f t="shared" si="45"/>
        <v>0</v>
      </c>
      <c r="W62" s="402">
        <f t="shared" si="10"/>
        <v>0</v>
      </c>
      <c r="X62" s="365">
        <f t="shared" si="45"/>
        <v>0</v>
      </c>
      <c r="Y62" s="93">
        <f t="shared" si="45"/>
        <v>0</v>
      </c>
      <c r="Z62" s="96">
        <f t="shared" si="45"/>
        <v>0</v>
      </c>
      <c r="AA62" s="96">
        <f t="shared" si="45"/>
        <v>0</v>
      </c>
      <c r="AB62" s="96">
        <f t="shared" si="45"/>
        <v>0</v>
      </c>
      <c r="AC62" s="97">
        <f t="shared" si="45"/>
        <v>0</v>
      </c>
      <c r="AD62" s="51"/>
      <c r="AE62" s="168"/>
    </row>
    <row r="63" spans="1:31" ht="25.5" hidden="1" customHeight="1" x14ac:dyDescent="0.25">
      <c r="B63" s="54"/>
      <c r="C63" s="241"/>
      <c r="D63" s="706" t="s">
        <v>453</v>
      </c>
      <c r="E63" s="706"/>
      <c r="F63" s="77"/>
      <c r="G63" s="495"/>
      <c r="H63" s="495"/>
      <c r="I63" s="495"/>
      <c r="J63" s="448"/>
      <c r="K63" s="448"/>
      <c r="L63" s="448"/>
      <c r="M63" s="312"/>
      <c r="N63" s="42"/>
      <c r="O63" s="367"/>
      <c r="P63" s="74"/>
      <c r="Q63" s="73"/>
      <c r="R63" s="1"/>
      <c r="S63" s="1"/>
      <c r="T63" s="1"/>
      <c r="U63" s="1"/>
      <c r="V63" s="79"/>
      <c r="W63" s="404">
        <f t="shared" si="10"/>
        <v>0</v>
      </c>
      <c r="X63" s="367"/>
      <c r="Y63" s="1"/>
      <c r="Z63" s="79"/>
      <c r="AA63" s="79"/>
      <c r="AB63" s="79"/>
      <c r="AC63" s="44"/>
      <c r="AD63" s="55"/>
      <c r="AE63" s="168"/>
    </row>
    <row r="64" spans="1:31" ht="25.5" hidden="1" customHeight="1" x14ac:dyDescent="0.25">
      <c r="B64" s="54"/>
      <c r="C64" s="241"/>
      <c r="D64" s="706" t="s">
        <v>457</v>
      </c>
      <c r="E64" s="706"/>
      <c r="F64" s="77"/>
      <c r="G64" s="495"/>
      <c r="H64" s="495"/>
      <c r="I64" s="495"/>
      <c r="J64" s="448"/>
      <c r="K64" s="448"/>
      <c r="L64" s="448"/>
      <c r="M64" s="312"/>
      <c r="N64" s="42"/>
      <c r="O64" s="367"/>
      <c r="P64" s="74"/>
      <c r="Q64" s="73"/>
      <c r="R64" s="1"/>
      <c r="S64" s="1"/>
      <c r="T64" s="1"/>
      <c r="U64" s="1"/>
      <c r="V64" s="79"/>
      <c r="W64" s="404">
        <f t="shared" si="10"/>
        <v>0</v>
      </c>
      <c r="X64" s="367"/>
      <c r="Y64" s="1"/>
      <c r="Z64" s="79"/>
      <c r="AA64" s="79"/>
      <c r="AB64" s="79"/>
      <c r="AC64" s="44"/>
      <c r="AD64" s="55"/>
      <c r="AE64" s="168"/>
    </row>
    <row r="65" spans="1:31" ht="25.5" hidden="1" customHeight="1" x14ac:dyDescent="0.25">
      <c r="B65" s="54"/>
      <c r="C65" s="241"/>
      <c r="D65" s="706" t="s">
        <v>461</v>
      </c>
      <c r="E65" s="706"/>
      <c r="F65" s="77"/>
      <c r="G65" s="495"/>
      <c r="H65" s="495"/>
      <c r="I65" s="495"/>
      <c r="J65" s="448"/>
      <c r="K65" s="448"/>
      <c r="L65" s="448"/>
      <c r="M65" s="312"/>
      <c r="N65" s="42"/>
      <c r="O65" s="367"/>
      <c r="P65" s="74"/>
      <c r="Q65" s="73"/>
      <c r="R65" s="1"/>
      <c r="S65" s="1"/>
      <c r="T65" s="1"/>
      <c r="U65" s="1"/>
      <c r="V65" s="79"/>
      <c r="W65" s="404">
        <f t="shared" si="10"/>
        <v>0</v>
      </c>
      <c r="X65" s="367"/>
      <c r="Y65" s="1"/>
      <c r="Z65" s="79"/>
      <c r="AA65" s="79"/>
      <c r="AB65" s="79"/>
      <c r="AC65" s="44"/>
      <c r="AD65" s="55"/>
      <c r="AE65" s="168"/>
    </row>
    <row r="66" spans="1:31" ht="25.5" hidden="1" customHeight="1" x14ac:dyDescent="0.25">
      <c r="B66" s="54"/>
      <c r="C66" s="241"/>
      <c r="D66" s="706" t="s">
        <v>466</v>
      </c>
      <c r="E66" s="706"/>
      <c r="F66" s="77"/>
      <c r="G66" s="495"/>
      <c r="H66" s="495"/>
      <c r="I66" s="495"/>
      <c r="J66" s="448"/>
      <c r="K66" s="448"/>
      <c r="L66" s="448"/>
      <c r="M66" s="312"/>
      <c r="N66" s="42"/>
      <c r="O66" s="367"/>
      <c r="P66" s="74"/>
      <c r="Q66" s="73"/>
      <c r="R66" s="1"/>
      <c r="S66" s="1"/>
      <c r="T66" s="1"/>
      <c r="U66" s="1"/>
      <c r="V66" s="79"/>
      <c r="W66" s="404">
        <f t="shared" si="10"/>
        <v>0</v>
      </c>
      <c r="X66" s="367"/>
      <c r="Y66" s="1"/>
      <c r="Z66" s="79"/>
      <c r="AA66" s="79"/>
      <c r="AB66" s="79"/>
      <c r="AC66" s="44"/>
      <c r="AD66" s="55"/>
      <c r="AE66" s="168"/>
    </row>
    <row r="67" spans="1:31" ht="25.5" hidden="1" customHeight="1" x14ac:dyDescent="0.25">
      <c r="B67" s="54"/>
      <c r="C67" s="241"/>
      <c r="D67" s="706" t="s">
        <v>397</v>
      </c>
      <c r="E67" s="706"/>
      <c r="F67" s="77"/>
      <c r="G67" s="495"/>
      <c r="H67" s="495"/>
      <c r="I67" s="495"/>
      <c r="J67" s="448"/>
      <c r="K67" s="448"/>
      <c r="L67" s="448"/>
      <c r="M67" s="312"/>
      <c r="N67" s="42"/>
      <c r="O67" s="367"/>
      <c r="P67" s="74"/>
      <c r="Q67" s="73"/>
      <c r="R67" s="1"/>
      <c r="S67" s="1"/>
      <c r="T67" s="1"/>
      <c r="U67" s="1"/>
      <c r="V67" s="79"/>
      <c r="W67" s="404">
        <f t="shared" si="10"/>
        <v>0</v>
      </c>
      <c r="X67" s="367"/>
      <c r="Y67" s="1"/>
      <c r="Z67" s="79"/>
      <c r="AA67" s="79"/>
      <c r="AB67" s="79"/>
      <c r="AC67" s="44"/>
      <c r="AD67" s="55"/>
      <c r="AE67" s="168"/>
    </row>
    <row r="68" spans="1:31" ht="25.5" hidden="1" customHeight="1" x14ac:dyDescent="0.25">
      <c r="B68" s="54"/>
      <c r="C68" s="241"/>
      <c r="D68" s="706" t="s">
        <v>470</v>
      </c>
      <c r="E68" s="706"/>
      <c r="F68" s="77"/>
      <c r="G68" s="495"/>
      <c r="H68" s="495"/>
      <c r="I68" s="495"/>
      <c r="J68" s="448"/>
      <c r="K68" s="448"/>
      <c r="L68" s="448"/>
      <c r="M68" s="312"/>
      <c r="N68" s="42"/>
      <c r="O68" s="367"/>
      <c r="P68" s="74"/>
      <c r="Q68" s="73"/>
      <c r="R68" s="1"/>
      <c r="S68" s="1"/>
      <c r="T68" s="1"/>
      <c r="U68" s="1"/>
      <c r="V68" s="79"/>
      <c r="W68" s="404">
        <f t="shared" si="10"/>
        <v>0</v>
      </c>
      <c r="X68" s="367"/>
      <c r="Y68" s="1"/>
      <c r="Z68" s="79"/>
      <c r="AA68" s="79"/>
      <c r="AB68" s="79"/>
      <c r="AC68" s="44"/>
      <c r="AD68" s="55"/>
      <c r="AE68" s="168"/>
    </row>
    <row r="69" spans="1:31" ht="25.5" hidden="1" customHeight="1" x14ac:dyDescent="0.25">
      <c r="B69" s="54"/>
      <c r="C69" s="241"/>
      <c r="D69" s="706" t="s">
        <v>475</v>
      </c>
      <c r="E69" s="706"/>
      <c r="F69" s="77"/>
      <c r="G69" s="495"/>
      <c r="H69" s="495"/>
      <c r="I69" s="495"/>
      <c r="J69" s="448"/>
      <c r="K69" s="448"/>
      <c r="L69" s="448"/>
      <c r="M69" s="312"/>
      <c r="N69" s="42"/>
      <c r="O69" s="367"/>
      <c r="P69" s="74"/>
      <c r="Q69" s="73"/>
      <c r="R69" s="1"/>
      <c r="S69" s="1"/>
      <c r="T69" s="1"/>
      <c r="U69" s="1"/>
      <c r="V69" s="79"/>
      <c r="W69" s="404">
        <f t="shared" si="10"/>
        <v>0</v>
      </c>
      <c r="X69" s="367"/>
      <c r="Y69" s="1"/>
      <c r="Z69" s="79"/>
      <c r="AA69" s="79"/>
      <c r="AB69" s="79"/>
      <c r="AC69" s="44"/>
      <c r="AD69" s="55"/>
      <c r="AE69" s="168"/>
    </row>
    <row r="70" spans="1:31" ht="25.5" hidden="1" customHeight="1" x14ac:dyDescent="0.25">
      <c r="B70" s="54"/>
      <c r="C70" s="241"/>
      <c r="D70" s="706" t="s">
        <v>480</v>
      </c>
      <c r="E70" s="706"/>
      <c r="F70" s="77"/>
      <c r="G70" s="495"/>
      <c r="H70" s="495"/>
      <c r="I70" s="495"/>
      <c r="J70" s="448"/>
      <c r="K70" s="448"/>
      <c r="L70" s="448"/>
      <c r="M70" s="312"/>
      <c r="N70" s="42"/>
      <c r="O70" s="367"/>
      <c r="P70" s="74"/>
      <c r="Q70" s="73"/>
      <c r="R70" s="1"/>
      <c r="S70" s="1"/>
      <c r="T70" s="1"/>
      <c r="U70" s="1"/>
      <c r="V70" s="79"/>
      <c r="W70" s="404">
        <f t="shared" ref="W70:W133" si="46">SUM(Q70:V70)</f>
        <v>0</v>
      </c>
      <c r="X70" s="367"/>
      <c r="Y70" s="1"/>
      <c r="Z70" s="79"/>
      <c r="AA70" s="79"/>
      <c r="AB70" s="79"/>
      <c r="AC70" s="44"/>
      <c r="AD70" s="55"/>
      <c r="AE70" s="168"/>
    </row>
    <row r="71" spans="1:31" ht="25.5" hidden="1" customHeight="1" x14ac:dyDescent="0.25">
      <c r="B71" s="54"/>
      <c r="C71" s="241"/>
      <c r="D71" s="706" t="s">
        <v>484</v>
      </c>
      <c r="E71" s="706"/>
      <c r="F71" s="77"/>
      <c r="G71" s="495"/>
      <c r="H71" s="495"/>
      <c r="I71" s="495"/>
      <c r="J71" s="448"/>
      <c r="K71" s="448"/>
      <c r="L71" s="448"/>
      <c r="M71" s="312"/>
      <c r="N71" s="42"/>
      <c r="O71" s="367"/>
      <c r="P71" s="74"/>
      <c r="Q71" s="73"/>
      <c r="R71" s="1"/>
      <c r="S71" s="1"/>
      <c r="T71" s="1"/>
      <c r="U71" s="1"/>
      <c r="V71" s="79"/>
      <c r="W71" s="404">
        <f t="shared" si="46"/>
        <v>0</v>
      </c>
      <c r="X71" s="367"/>
      <c r="Y71" s="1"/>
      <c r="Z71" s="79"/>
      <c r="AA71" s="79"/>
      <c r="AB71" s="79"/>
      <c r="AC71" s="44"/>
      <c r="AD71" s="55"/>
      <c r="AE71" s="168"/>
    </row>
    <row r="72" spans="1:31" ht="25.5" hidden="1" customHeight="1" x14ac:dyDescent="0.25">
      <c r="B72" s="54"/>
      <c r="C72" s="241"/>
      <c r="D72" s="706" t="s">
        <v>489</v>
      </c>
      <c r="E72" s="706"/>
      <c r="F72" s="77"/>
      <c r="G72" s="495"/>
      <c r="H72" s="495"/>
      <c r="I72" s="495"/>
      <c r="J72" s="448"/>
      <c r="K72" s="448"/>
      <c r="L72" s="448"/>
      <c r="M72" s="312"/>
      <c r="N72" s="42"/>
      <c r="O72" s="367"/>
      <c r="P72" s="74"/>
      <c r="Q72" s="73"/>
      <c r="R72" s="1"/>
      <c r="S72" s="1"/>
      <c r="T72" s="1"/>
      <c r="U72" s="1"/>
      <c r="V72" s="79"/>
      <c r="W72" s="404">
        <f t="shared" si="46"/>
        <v>0</v>
      </c>
      <c r="X72" s="367"/>
      <c r="Y72" s="1"/>
      <c r="Z72" s="79"/>
      <c r="AA72" s="79"/>
      <c r="AB72" s="79"/>
      <c r="AC72" s="44"/>
      <c r="AD72" s="55"/>
      <c r="AE72" s="168"/>
    </row>
    <row r="73" spans="1:31" s="18" customFormat="1" hidden="1" x14ac:dyDescent="0.25">
      <c r="A73" s="125" t="s">
        <v>29</v>
      </c>
      <c r="B73" s="90" t="s">
        <v>732</v>
      </c>
      <c r="C73" s="716" t="s">
        <v>799</v>
      </c>
      <c r="D73" s="717"/>
      <c r="E73" s="717"/>
      <c r="F73" s="91">
        <f t="shared" ref="F73:M73" si="47">F74+F75+F76+F77+F78+F79+F80+F81+F82+F83</f>
        <v>0</v>
      </c>
      <c r="G73" s="494">
        <f t="shared" ref="G73:K73" si="48">G74+G75+G76+G77+G78+G79+G80+G81+G82+G83</f>
        <v>0</v>
      </c>
      <c r="H73" s="494">
        <f t="shared" ref="H73:J73" si="49">H74+H75+H76+H77+H78+H79+H80+H81+H82+H83</f>
        <v>0</v>
      </c>
      <c r="I73" s="494">
        <f t="shared" si="49"/>
        <v>0</v>
      </c>
      <c r="J73" s="447">
        <f t="shared" si="49"/>
        <v>0</v>
      </c>
      <c r="K73" s="447">
        <f t="shared" si="48"/>
        <v>0</v>
      </c>
      <c r="L73" s="447">
        <f t="shared" ref="L73" si="50">L74+L75+L76+L77+L78+L79+L80+L81+L82+L83</f>
        <v>0</v>
      </c>
      <c r="M73" s="311">
        <f t="shared" si="47"/>
        <v>0</v>
      </c>
      <c r="N73" s="95">
        <f t="shared" ref="N73:AC73" si="51">N74+N75+N76+N77+N78+N79+N80+N81+N82+N83</f>
        <v>0</v>
      </c>
      <c r="O73" s="365"/>
      <c r="P73" s="94">
        <f t="shared" si="51"/>
        <v>0</v>
      </c>
      <c r="Q73" s="92">
        <f t="shared" si="51"/>
        <v>0</v>
      </c>
      <c r="R73" s="93">
        <f t="shared" si="51"/>
        <v>0</v>
      </c>
      <c r="S73" s="93">
        <f t="shared" si="51"/>
        <v>0</v>
      </c>
      <c r="T73" s="93">
        <f t="shared" si="51"/>
        <v>0</v>
      </c>
      <c r="U73" s="93">
        <f t="shared" si="51"/>
        <v>0</v>
      </c>
      <c r="V73" s="96">
        <f t="shared" si="51"/>
        <v>0</v>
      </c>
      <c r="W73" s="402">
        <f t="shared" si="46"/>
        <v>0</v>
      </c>
      <c r="X73" s="365">
        <f t="shared" si="51"/>
        <v>0</v>
      </c>
      <c r="Y73" s="93">
        <f t="shared" si="51"/>
        <v>0</v>
      </c>
      <c r="Z73" s="96">
        <f t="shared" si="51"/>
        <v>0</v>
      </c>
      <c r="AA73" s="96">
        <f t="shared" si="51"/>
        <v>0</v>
      </c>
      <c r="AB73" s="96">
        <f t="shared" si="51"/>
        <v>0</v>
      </c>
      <c r="AC73" s="97">
        <f t="shared" si="51"/>
        <v>0</v>
      </c>
      <c r="AD73" s="51"/>
      <c r="AE73" s="168"/>
    </row>
    <row r="74" spans="1:31" hidden="1" x14ac:dyDescent="0.25">
      <c r="B74" s="54"/>
      <c r="C74" s="241"/>
      <c r="D74" s="705" t="s">
        <v>454</v>
      </c>
      <c r="E74" s="705"/>
      <c r="F74" s="77"/>
      <c r="G74" s="495"/>
      <c r="H74" s="495"/>
      <c r="I74" s="495"/>
      <c r="J74" s="448"/>
      <c r="K74" s="448"/>
      <c r="L74" s="448"/>
      <c r="M74" s="312"/>
      <c r="N74" s="42"/>
      <c r="O74" s="367"/>
      <c r="P74" s="74"/>
      <c r="Q74" s="73"/>
      <c r="R74" s="1"/>
      <c r="S74" s="1"/>
      <c r="T74" s="1"/>
      <c r="U74" s="1"/>
      <c r="V74" s="79"/>
      <c r="W74" s="404">
        <f t="shared" si="46"/>
        <v>0</v>
      </c>
      <c r="X74" s="367"/>
      <c r="Y74" s="1"/>
      <c r="Z74" s="79"/>
      <c r="AA74" s="79"/>
      <c r="AB74" s="79"/>
      <c r="AC74" s="44"/>
      <c r="AD74" s="55"/>
      <c r="AE74" s="168"/>
    </row>
    <row r="75" spans="1:31" hidden="1" x14ac:dyDescent="0.25">
      <c r="B75" s="54"/>
      <c r="C75" s="241"/>
      <c r="D75" s="705" t="s">
        <v>458</v>
      </c>
      <c r="E75" s="705"/>
      <c r="F75" s="77"/>
      <c r="G75" s="495"/>
      <c r="H75" s="495"/>
      <c r="I75" s="495"/>
      <c r="J75" s="448"/>
      <c r="K75" s="448"/>
      <c r="L75" s="448"/>
      <c r="M75" s="312"/>
      <c r="N75" s="42"/>
      <c r="O75" s="367"/>
      <c r="P75" s="74"/>
      <c r="Q75" s="73"/>
      <c r="R75" s="1"/>
      <c r="S75" s="1"/>
      <c r="T75" s="1"/>
      <c r="U75" s="1"/>
      <c r="V75" s="79"/>
      <c r="W75" s="404">
        <f t="shared" si="46"/>
        <v>0</v>
      </c>
      <c r="X75" s="367"/>
      <c r="Y75" s="1"/>
      <c r="Z75" s="79"/>
      <c r="AA75" s="79"/>
      <c r="AB75" s="79"/>
      <c r="AC75" s="44"/>
      <c r="AD75" s="55"/>
      <c r="AE75" s="168"/>
    </row>
    <row r="76" spans="1:31" hidden="1" x14ac:dyDescent="0.25">
      <c r="B76" s="54"/>
      <c r="C76" s="241"/>
      <c r="D76" s="705" t="s">
        <v>462</v>
      </c>
      <c r="E76" s="705"/>
      <c r="F76" s="77"/>
      <c r="G76" s="495"/>
      <c r="H76" s="495"/>
      <c r="I76" s="495"/>
      <c r="J76" s="448"/>
      <c r="K76" s="448"/>
      <c r="L76" s="448"/>
      <c r="M76" s="312"/>
      <c r="N76" s="42"/>
      <c r="O76" s="367"/>
      <c r="P76" s="74"/>
      <c r="Q76" s="73"/>
      <c r="R76" s="1"/>
      <c r="S76" s="1"/>
      <c r="T76" s="1"/>
      <c r="U76" s="1"/>
      <c r="V76" s="79"/>
      <c r="W76" s="404">
        <f t="shared" si="46"/>
        <v>0</v>
      </c>
      <c r="X76" s="367"/>
      <c r="Y76" s="1"/>
      <c r="Z76" s="79"/>
      <c r="AA76" s="79"/>
      <c r="AB76" s="79"/>
      <c r="AC76" s="44"/>
      <c r="AD76" s="55"/>
      <c r="AE76" s="168"/>
    </row>
    <row r="77" spans="1:31" hidden="1" x14ac:dyDescent="0.25">
      <c r="B77" s="54"/>
      <c r="C77" s="241"/>
      <c r="D77" s="705" t="s">
        <v>800</v>
      </c>
      <c r="E77" s="705"/>
      <c r="F77" s="77"/>
      <c r="G77" s="495"/>
      <c r="H77" s="495"/>
      <c r="I77" s="495"/>
      <c r="J77" s="448"/>
      <c r="K77" s="448"/>
      <c r="L77" s="448"/>
      <c r="M77" s="312"/>
      <c r="N77" s="42"/>
      <c r="O77" s="367"/>
      <c r="P77" s="74"/>
      <c r="Q77" s="73"/>
      <c r="R77" s="1"/>
      <c r="S77" s="1"/>
      <c r="T77" s="1"/>
      <c r="U77" s="1"/>
      <c r="V77" s="79"/>
      <c r="W77" s="404">
        <f t="shared" si="46"/>
        <v>0</v>
      </c>
      <c r="X77" s="367"/>
      <c r="Y77" s="1"/>
      <c r="Z77" s="79"/>
      <c r="AA77" s="79"/>
      <c r="AB77" s="79"/>
      <c r="AC77" s="44"/>
      <c r="AD77" s="55"/>
      <c r="AE77" s="168"/>
    </row>
    <row r="78" spans="1:31" hidden="1" x14ac:dyDescent="0.25">
      <c r="B78" s="54"/>
      <c r="C78" s="241"/>
      <c r="D78" s="705" t="s">
        <v>398</v>
      </c>
      <c r="E78" s="705"/>
      <c r="F78" s="77"/>
      <c r="G78" s="495"/>
      <c r="H78" s="495"/>
      <c r="I78" s="495"/>
      <c r="J78" s="448"/>
      <c r="K78" s="448"/>
      <c r="L78" s="448"/>
      <c r="M78" s="312"/>
      <c r="N78" s="42"/>
      <c r="O78" s="367"/>
      <c r="P78" s="74"/>
      <c r="Q78" s="73"/>
      <c r="R78" s="1"/>
      <c r="S78" s="1"/>
      <c r="T78" s="1"/>
      <c r="U78" s="1"/>
      <c r="V78" s="79"/>
      <c r="W78" s="404">
        <f t="shared" si="46"/>
        <v>0</v>
      </c>
      <c r="X78" s="367"/>
      <c r="Y78" s="1"/>
      <c r="Z78" s="79"/>
      <c r="AA78" s="79"/>
      <c r="AB78" s="79"/>
      <c r="AC78" s="44"/>
      <c r="AD78" s="55"/>
      <c r="AE78" s="168"/>
    </row>
    <row r="79" spans="1:31" hidden="1" x14ac:dyDescent="0.25">
      <c r="B79" s="54"/>
      <c r="C79" s="241"/>
      <c r="D79" s="705" t="s">
        <v>471</v>
      </c>
      <c r="E79" s="705"/>
      <c r="F79" s="77"/>
      <c r="G79" s="495"/>
      <c r="H79" s="495"/>
      <c r="I79" s="495"/>
      <c r="J79" s="448"/>
      <c r="K79" s="448"/>
      <c r="L79" s="448"/>
      <c r="M79" s="312"/>
      <c r="N79" s="42"/>
      <c r="O79" s="367"/>
      <c r="P79" s="74"/>
      <c r="Q79" s="73"/>
      <c r="R79" s="1"/>
      <c r="S79" s="1"/>
      <c r="T79" s="1"/>
      <c r="U79" s="1"/>
      <c r="V79" s="79"/>
      <c r="W79" s="404">
        <f t="shared" si="46"/>
        <v>0</v>
      </c>
      <c r="X79" s="367"/>
      <c r="Y79" s="1"/>
      <c r="Z79" s="79"/>
      <c r="AA79" s="79"/>
      <c r="AB79" s="79"/>
      <c r="AC79" s="44"/>
      <c r="AD79" s="55"/>
      <c r="AE79" s="168"/>
    </row>
    <row r="80" spans="1:31" ht="25.5" hidden="1" customHeight="1" x14ac:dyDescent="0.25">
      <c r="B80" s="54"/>
      <c r="C80" s="241"/>
      <c r="D80" s="706" t="s">
        <v>476</v>
      </c>
      <c r="E80" s="706"/>
      <c r="F80" s="77"/>
      <c r="G80" s="495"/>
      <c r="H80" s="495"/>
      <c r="I80" s="495"/>
      <c r="J80" s="448"/>
      <c r="K80" s="448"/>
      <c r="L80" s="448"/>
      <c r="M80" s="312"/>
      <c r="N80" s="42"/>
      <c r="O80" s="367"/>
      <c r="P80" s="74"/>
      <c r="Q80" s="73"/>
      <c r="R80" s="1"/>
      <c r="S80" s="1"/>
      <c r="T80" s="1"/>
      <c r="U80" s="1"/>
      <c r="V80" s="79"/>
      <c r="W80" s="404">
        <f t="shared" si="46"/>
        <v>0</v>
      </c>
      <c r="X80" s="367"/>
      <c r="Y80" s="1"/>
      <c r="Z80" s="79"/>
      <c r="AA80" s="79"/>
      <c r="AB80" s="79"/>
      <c r="AC80" s="44"/>
      <c r="AD80" s="55"/>
      <c r="AE80" s="168"/>
    </row>
    <row r="81" spans="1:32" hidden="1" x14ac:dyDescent="0.25">
      <c r="B81" s="54"/>
      <c r="C81" s="241"/>
      <c r="D81" s="705" t="s">
        <v>801</v>
      </c>
      <c r="E81" s="705"/>
      <c r="F81" s="77"/>
      <c r="G81" s="495"/>
      <c r="H81" s="495"/>
      <c r="I81" s="495"/>
      <c r="J81" s="448"/>
      <c r="K81" s="448"/>
      <c r="L81" s="448"/>
      <c r="M81" s="312"/>
      <c r="N81" s="42"/>
      <c r="O81" s="367"/>
      <c r="P81" s="74"/>
      <c r="Q81" s="73"/>
      <c r="R81" s="1"/>
      <c r="S81" s="1"/>
      <c r="T81" s="1"/>
      <c r="U81" s="1"/>
      <c r="V81" s="79"/>
      <c r="W81" s="404">
        <f t="shared" si="46"/>
        <v>0</v>
      </c>
      <c r="X81" s="367"/>
      <c r="Y81" s="1"/>
      <c r="Z81" s="79"/>
      <c r="AA81" s="79"/>
      <c r="AB81" s="79"/>
      <c r="AC81" s="44"/>
      <c r="AD81" s="55"/>
      <c r="AE81" s="168"/>
    </row>
    <row r="82" spans="1:32" ht="25.5" hidden="1" customHeight="1" x14ac:dyDescent="0.25">
      <c r="B82" s="54"/>
      <c r="C82" s="241"/>
      <c r="D82" s="706" t="s">
        <v>485</v>
      </c>
      <c r="E82" s="706"/>
      <c r="F82" s="77"/>
      <c r="G82" s="495"/>
      <c r="H82" s="495"/>
      <c r="I82" s="495"/>
      <c r="J82" s="448"/>
      <c r="K82" s="448"/>
      <c r="L82" s="448"/>
      <c r="M82" s="312"/>
      <c r="N82" s="42"/>
      <c r="O82" s="367"/>
      <c r="P82" s="74"/>
      <c r="Q82" s="73"/>
      <c r="R82" s="1"/>
      <c r="S82" s="1"/>
      <c r="T82" s="1"/>
      <c r="U82" s="1"/>
      <c r="V82" s="79"/>
      <c r="W82" s="404">
        <f t="shared" si="46"/>
        <v>0</v>
      </c>
      <c r="X82" s="367"/>
      <c r="Y82" s="1"/>
      <c r="Z82" s="79"/>
      <c r="AA82" s="79"/>
      <c r="AB82" s="79"/>
      <c r="AC82" s="44"/>
      <c r="AD82" s="55"/>
      <c r="AE82" s="168"/>
    </row>
    <row r="83" spans="1:32" ht="25.5" hidden="1" customHeight="1" thickBot="1" x14ac:dyDescent="0.3">
      <c r="B83" s="56"/>
      <c r="C83" s="242"/>
      <c r="D83" s="738" t="s">
        <v>490</v>
      </c>
      <c r="E83" s="738"/>
      <c r="F83" s="77"/>
      <c r="G83" s="495"/>
      <c r="H83" s="495"/>
      <c r="I83" s="495"/>
      <c r="J83" s="448"/>
      <c r="K83" s="448"/>
      <c r="L83" s="448"/>
      <c r="M83" s="312"/>
      <c r="N83" s="42"/>
      <c r="O83" s="367"/>
      <c r="P83" s="74"/>
      <c r="Q83" s="73"/>
      <c r="R83" s="1"/>
      <c r="S83" s="1"/>
      <c r="T83" s="1"/>
      <c r="U83" s="1"/>
      <c r="V83" s="79"/>
      <c r="W83" s="404">
        <f t="shared" si="46"/>
        <v>0</v>
      </c>
      <c r="X83" s="367"/>
      <c r="Y83" s="1"/>
      <c r="Z83" s="79"/>
      <c r="AA83" s="79"/>
      <c r="AB83" s="79"/>
      <c r="AC83" s="44"/>
      <c r="AD83" s="55"/>
      <c r="AE83" s="168"/>
    </row>
    <row r="84" spans="1:32" ht="15.75" thickBot="1" x14ac:dyDescent="0.3">
      <c r="B84" s="98" t="s">
        <v>30</v>
      </c>
      <c r="C84" s="725" t="s">
        <v>31</v>
      </c>
      <c r="D84" s="726"/>
      <c r="E84" s="726"/>
      <c r="F84" s="83">
        <f t="shared" ref="F84:M84" si="52">F85+F88+F89+F90+F95+F106</f>
        <v>0</v>
      </c>
      <c r="G84" s="492">
        <f t="shared" ref="G84:K84" si="53">G85+G88+G89+G90+G95+G106</f>
        <v>0</v>
      </c>
      <c r="H84" s="492">
        <f t="shared" ref="H84:J84" si="54">H85+H88+H89+H90+H95+H106</f>
        <v>0</v>
      </c>
      <c r="I84" s="492">
        <f t="shared" si="54"/>
        <v>0</v>
      </c>
      <c r="J84" s="444">
        <f t="shared" si="54"/>
        <v>0</v>
      </c>
      <c r="K84" s="444">
        <f t="shared" si="53"/>
        <v>0</v>
      </c>
      <c r="L84" s="444">
        <f t="shared" ref="L84" si="55">L85+L88+L89+L90+L95+L106</f>
        <v>0</v>
      </c>
      <c r="M84" s="308">
        <f t="shared" si="52"/>
        <v>0</v>
      </c>
      <c r="N84" s="87">
        <f t="shared" ref="N84:P84" si="56">N85+N88+N89+N90+N95+N106</f>
        <v>0</v>
      </c>
      <c r="O84" s="362"/>
      <c r="P84" s="86">
        <f t="shared" si="56"/>
        <v>0</v>
      </c>
      <c r="Q84" s="84">
        <f>Q85+Q88+Q89+Q90+Q95+Q106</f>
        <v>0</v>
      </c>
      <c r="R84" s="85">
        <f t="shared" ref="R84:AC84" si="57">R85+R88+R89+R90+R95+R106</f>
        <v>0</v>
      </c>
      <c r="S84" s="85">
        <f t="shared" si="57"/>
        <v>0</v>
      </c>
      <c r="T84" s="85">
        <f t="shared" si="57"/>
        <v>0</v>
      </c>
      <c r="U84" s="85">
        <f t="shared" si="57"/>
        <v>0</v>
      </c>
      <c r="V84" s="88">
        <f t="shared" si="57"/>
        <v>0</v>
      </c>
      <c r="W84" s="399">
        <f t="shared" si="46"/>
        <v>0</v>
      </c>
      <c r="X84" s="362">
        <f t="shared" si="57"/>
        <v>0</v>
      </c>
      <c r="Y84" s="85">
        <f t="shared" si="57"/>
        <v>0</v>
      </c>
      <c r="Z84" s="88">
        <f t="shared" si="57"/>
        <v>0</v>
      </c>
      <c r="AA84" s="88">
        <f t="shared" si="57"/>
        <v>0</v>
      </c>
      <c r="AB84" s="88">
        <f t="shared" si="57"/>
        <v>0</v>
      </c>
      <c r="AC84" s="89">
        <f t="shared" si="57"/>
        <v>0</v>
      </c>
      <c r="AD84" s="51"/>
      <c r="AE84" s="168"/>
    </row>
    <row r="85" spans="1:32" s="18" customFormat="1" hidden="1" x14ac:dyDescent="0.25">
      <c r="A85" s="125"/>
      <c r="B85" s="114" t="s">
        <v>733</v>
      </c>
      <c r="C85" s="733" t="s">
        <v>32</v>
      </c>
      <c r="D85" s="734"/>
      <c r="E85" s="734"/>
      <c r="F85" s="115">
        <f t="shared" ref="F85:M85" si="58">F86+F87</f>
        <v>0</v>
      </c>
      <c r="G85" s="493">
        <f t="shared" ref="G85:K85" si="59">G86+G87</f>
        <v>0</v>
      </c>
      <c r="H85" s="493">
        <f t="shared" ref="H85:J85" si="60">H86+H87</f>
        <v>0</v>
      </c>
      <c r="I85" s="493">
        <f t="shared" si="60"/>
        <v>0</v>
      </c>
      <c r="J85" s="445">
        <f t="shared" si="60"/>
        <v>0</v>
      </c>
      <c r="K85" s="445">
        <f t="shared" si="59"/>
        <v>0</v>
      </c>
      <c r="L85" s="445">
        <f t="shared" ref="L85" si="61">L86+L87</f>
        <v>0</v>
      </c>
      <c r="M85" s="309">
        <f t="shared" si="58"/>
        <v>0</v>
      </c>
      <c r="N85" s="119">
        <f t="shared" ref="N85:P85" si="62">N86+N87</f>
        <v>0</v>
      </c>
      <c r="O85" s="363"/>
      <c r="P85" s="118">
        <f t="shared" si="62"/>
        <v>0</v>
      </c>
      <c r="Q85" s="116">
        <f>Q86+Q87</f>
        <v>0</v>
      </c>
      <c r="R85" s="117">
        <f t="shared" ref="R85:AC85" si="63">R86+R87</f>
        <v>0</v>
      </c>
      <c r="S85" s="117">
        <f t="shared" si="63"/>
        <v>0</v>
      </c>
      <c r="T85" s="117">
        <f t="shared" si="63"/>
        <v>0</v>
      </c>
      <c r="U85" s="117">
        <f t="shared" si="63"/>
        <v>0</v>
      </c>
      <c r="V85" s="120">
        <f t="shared" si="63"/>
        <v>0</v>
      </c>
      <c r="W85" s="400">
        <f t="shared" si="46"/>
        <v>0</v>
      </c>
      <c r="X85" s="363">
        <f t="shared" si="63"/>
        <v>0</v>
      </c>
      <c r="Y85" s="117">
        <f t="shared" si="63"/>
        <v>0</v>
      </c>
      <c r="Z85" s="120">
        <f t="shared" si="63"/>
        <v>0</v>
      </c>
      <c r="AA85" s="120">
        <f t="shared" si="63"/>
        <v>0</v>
      </c>
      <c r="AB85" s="120">
        <f t="shared" si="63"/>
        <v>0</v>
      </c>
      <c r="AC85" s="121">
        <f t="shared" si="63"/>
        <v>0</v>
      </c>
      <c r="AD85" s="51"/>
      <c r="AE85" s="168"/>
    </row>
    <row r="86" spans="1:32" s="41" customFormat="1" hidden="1" x14ac:dyDescent="0.25">
      <c r="A86" s="125" t="s">
        <v>33</v>
      </c>
      <c r="B86" s="52" t="s">
        <v>734</v>
      </c>
      <c r="C86" s="167" t="s">
        <v>315</v>
      </c>
      <c r="D86" s="240"/>
      <c r="E86" s="215"/>
      <c r="F86" s="78"/>
      <c r="G86" s="491"/>
      <c r="H86" s="491"/>
      <c r="I86" s="491"/>
      <c r="J86" s="446"/>
      <c r="K86" s="446"/>
      <c r="L86" s="446"/>
      <c r="M86" s="310"/>
      <c r="N86" s="43"/>
      <c r="O86" s="366"/>
      <c r="P86" s="76">
        <f>M86</f>
        <v>0</v>
      </c>
      <c r="Q86" s="75"/>
      <c r="R86" s="13"/>
      <c r="S86" s="13"/>
      <c r="T86" s="13"/>
      <c r="U86" s="13"/>
      <c r="V86" s="80"/>
      <c r="W86" s="403">
        <f t="shared" si="46"/>
        <v>0</v>
      </c>
      <c r="X86" s="366"/>
      <c r="Y86" s="13"/>
      <c r="Z86" s="80"/>
      <c r="AA86" s="80"/>
      <c r="AB86" s="80"/>
      <c r="AC86" s="45"/>
      <c r="AD86" s="53"/>
      <c r="AE86" s="183"/>
    </row>
    <row r="87" spans="1:32" s="41" customFormat="1" hidden="1" x14ac:dyDescent="0.25">
      <c r="A87" s="125" t="s">
        <v>896</v>
      </c>
      <c r="B87" s="52" t="s">
        <v>897</v>
      </c>
      <c r="C87" s="167" t="s">
        <v>898</v>
      </c>
      <c r="D87" s="240"/>
      <c r="E87" s="215"/>
      <c r="F87" s="78"/>
      <c r="G87" s="491"/>
      <c r="H87" s="491"/>
      <c r="I87" s="491"/>
      <c r="J87" s="446"/>
      <c r="K87" s="446"/>
      <c r="L87" s="446"/>
      <c r="M87" s="310"/>
      <c r="N87" s="43"/>
      <c r="O87" s="366"/>
      <c r="P87" s="76">
        <f>M87</f>
        <v>0</v>
      </c>
      <c r="Q87" s="75"/>
      <c r="R87" s="13"/>
      <c r="S87" s="13"/>
      <c r="T87" s="13"/>
      <c r="U87" s="13"/>
      <c r="V87" s="80"/>
      <c r="W87" s="403">
        <f t="shared" si="46"/>
        <v>0</v>
      </c>
      <c r="X87" s="366"/>
      <c r="Y87" s="13"/>
      <c r="Z87" s="80"/>
      <c r="AA87" s="80"/>
      <c r="AB87" s="80"/>
      <c r="AC87" s="45"/>
      <c r="AD87" s="53"/>
      <c r="AE87" s="183"/>
    </row>
    <row r="88" spans="1:32" s="18" customFormat="1" hidden="1" x14ac:dyDescent="0.25">
      <c r="A88" s="125" t="s">
        <v>899</v>
      </c>
      <c r="B88" s="90" t="s">
        <v>901</v>
      </c>
      <c r="C88" s="712" t="s">
        <v>903</v>
      </c>
      <c r="D88" s="713"/>
      <c r="E88" s="713"/>
      <c r="F88" s="91"/>
      <c r="G88" s="494"/>
      <c r="H88" s="494"/>
      <c r="I88" s="494"/>
      <c r="J88" s="447"/>
      <c r="K88" s="447"/>
      <c r="L88" s="447"/>
      <c r="M88" s="311"/>
      <c r="N88" s="95"/>
      <c r="O88" s="365"/>
      <c r="P88" s="94">
        <f>M88</f>
        <v>0</v>
      </c>
      <c r="Q88" s="92"/>
      <c r="R88" s="93"/>
      <c r="S88" s="93"/>
      <c r="T88" s="93"/>
      <c r="U88" s="93"/>
      <c r="V88" s="96"/>
      <c r="W88" s="402">
        <f t="shared" si="46"/>
        <v>0</v>
      </c>
      <c r="X88" s="365"/>
      <c r="Y88" s="93"/>
      <c r="Z88" s="96"/>
      <c r="AA88" s="96"/>
      <c r="AB88" s="96"/>
      <c r="AC88" s="97"/>
      <c r="AD88" s="51"/>
      <c r="AE88" s="168"/>
    </row>
    <row r="89" spans="1:32" s="18" customFormat="1" hidden="1" x14ac:dyDescent="0.25">
      <c r="A89" s="125" t="s">
        <v>900</v>
      </c>
      <c r="B89" s="90" t="s">
        <v>902</v>
      </c>
      <c r="C89" s="712" t="s">
        <v>904</v>
      </c>
      <c r="D89" s="713"/>
      <c r="E89" s="713"/>
      <c r="F89" s="91"/>
      <c r="G89" s="494"/>
      <c r="H89" s="494"/>
      <c r="I89" s="494"/>
      <c r="J89" s="447"/>
      <c r="K89" s="447"/>
      <c r="L89" s="447"/>
      <c r="M89" s="311"/>
      <c r="N89" s="95"/>
      <c r="O89" s="365"/>
      <c r="P89" s="94">
        <f>M89</f>
        <v>0</v>
      </c>
      <c r="Q89" s="92"/>
      <c r="R89" s="93"/>
      <c r="S89" s="93"/>
      <c r="T89" s="93"/>
      <c r="U89" s="93"/>
      <c r="V89" s="96"/>
      <c r="W89" s="402">
        <f t="shared" si="46"/>
        <v>0</v>
      </c>
      <c r="X89" s="365"/>
      <c r="Y89" s="93"/>
      <c r="Z89" s="96"/>
      <c r="AA89" s="96"/>
      <c r="AB89" s="96"/>
      <c r="AC89" s="97"/>
      <c r="AD89" s="51"/>
      <c r="AE89" s="168"/>
    </row>
    <row r="90" spans="1:32" s="18" customFormat="1" hidden="1" x14ac:dyDescent="0.25">
      <c r="A90" s="125" t="s">
        <v>34</v>
      </c>
      <c r="B90" s="90" t="s">
        <v>735</v>
      </c>
      <c r="C90" s="712" t="s">
        <v>35</v>
      </c>
      <c r="D90" s="713"/>
      <c r="E90" s="713"/>
      <c r="F90" s="91">
        <f t="shared" ref="F90:M90" si="64">F91+F92+F93+F94</f>
        <v>0</v>
      </c>
      <c r="G90" s="494">
        <f t="shared" ref="G90:K90" si="65">G91+G92+G93+G94</f>
        <v>0</v>
      </c>
      <c r="H90" s="494">
        <f t="shared" ref="H90:J90" si="66">H91+H92+H93+H94</f>
        <v>0</v>
      </c>
      <c r="I90" s="494">
        <f t="shared" si="66"/>
        <v>0</v>
      </c>
      <c r="J90" s="447">
        <f t="shared" si="66"/>
        <v>0</v>
      </c>
      <c r="K90" s="447">
        <f t="shared" si="65"/>
        <v>0</v>
      </c>
      <c r="L90" s="447">
        <f t="shared" ref="L90" si="67">L91+L92+L93+L94</f>
        <v>0</v>
      </c>
      <c r="M90" s="311">
        <f t="shared" si="64"/>
        <v>0</v>
      </c>
      <c r="N90" s="95">
        <f t="shared" ref="N90:P90" si="68">N91+N92+N93+N94</f>
        <v>0</v>
      </c>
      <c r="O90" s="365"/>
      <c r="P90" s="94">
        <f t="shared" si="68"/>
        <v>0</v>
      </c>
      <c r="Q90" s="92">
        <f>Q91+Q92+Q93+Q94</f>
        <v>0</v>
      </c>
      <c r="R90" s="93">
        <f t="shared" ref="R90:AC90" si="69">R91+R92+R93+R94</f>
        <v>0</v>
      </c>
      <c r="S90" s="93">
        <f t="shared" si="69"/>
        <v>0</v>
      </c>
      <c r="T90" s="93">
        <f t="shared" si="69"/>
        <v>0</v>
      </c>
      <c r="U90" s="93">
        <f t="shared" si="69"/>
        <v>0</v>
      </c>
      <c r="V90" s="96">
        <f t="shared" si="69"/>
        <v>0</v>
      </c>
      <c r="W90" s="402">
        <f t="shared" si="46"/>
        <v>0</v>
      </c>
      <c r="X90" s="365">
        <f t="shared" si="69"/>
        <v>0</v>
      </c>
      <c r="Y90" s="93">
        <f t="shared" si="69"/>
        <v>0</v>
      </c>
      <c r="Z90" s="96">
        <f t="shared" si="69"/>
        <v>0</v>
      </c>
      <c r="AA90" s="96">
        <f t="shared" si="69"/>
        <v>0</v>
      </c>
      <c r="AB90" s="96">
        <f t="shared" si="69"/>
        <v>0</v>
      </c>
      <c r="AC90" s="97">
        <f t="shared" si="69"/>
        <v>0</v>
      </c>
      <c r="AD90" s="51"/>
      <c r="AE90" s="168"/>
    </row>
    <row r="91" spans="1:32" hidden="1" x14ac:dyDescent="0.25">
      <c r="B91" s="54"/>
      <c r="C91" s="2"/>
      <c r="D91" s="705" t="s">
        <v>316</v>
      </c>
      <c r="E91" s="705"/>
      <c r="F91" s="77"/>
      <c r="G91" s="495"/>
      <c r="H91" s="495"/>
      <c r="I91" s="495"/>
      <c r="J91" s="448"/>
      <c r="K91" s="448"/>
      <c r="L91" s="448"/>
      <c r="M91" s="312"/>
      <c r="N91" s="42"/>
      <c r="O91" s="367"/>
      <c r="P91" s="74">
        <f>M91</f>
        <v>0</v>
      </c>
      <c r="Q91" s="73"/>
      <c r="R91" s="1"/>
      <c r="S91" s="1"/>
      <c r="T91" s="1"/>
      <c r="U91" s="1"/>
      <c r="V91" s="79"/>
      <c r="W91" s="404">
        <f t="shared" si="46"/>
        <v>0</v>
      </c>
      <c r="X91" s="367"/>
      <c r="Y91" s="1"/>
      <c r="Z91" s="79"/>
      <c r="AA91" s="79"/>
      <c r="AB91" s="79"/>
      <c r="AC91" s="44"/>
      <c r="AD91" s="55"/>
      <c r="AE91" s="168"/>
    </row>
    <row r="92" spans="1:32" hidden="1" x14ac:dyDescent="0.25">
      <c r="B92" s="54"/>
      <c r="C92" s="2"/>
      <c r="D92" s="705" t="s">
        <v>317</v>
      </c>
      <c r="E92" s="705"/>
      <c r="F92" s="77"/>
      <c r="G92" s="495"/>
      <c r="H92" s="495"/>
      <c r="I92" s="495"/>
      <c r="J92" s="448"/>
      <c r="K92" s="448"/>
      <c r="L92" s="448"/>
      <c r="M92" s="312"/>
      <c r="N92" s="42"/>
      <c r="O92" s="367"/>
      <c r="P92" s="74">
        <f>M92</f>
        <v>0</v>
      </c>
      <c r="Q92" s="73"/>
      <c r="R92" s="1"/>
      <c r="S92" s="1"/>
      <c r="T92" s="1"/>
      <c r="U92" s="1"/>
      <c r="V92" s="79"/>
      <c r="W92" s="404">
        <f t="shared" si="46"/>
        <v>0</v>
      </c>
      <c r="X92" s="367"/>
      <c r="Y92" s="1"/>
      <c r="Z92" s="79"/>
      <c r="AA92" s="79"/>
      <c r="AB92" s="79"/>
      <c r="AC92" s="44"/>
      <c r="AD92" s="55"/>
      <c r="AE92" s="168"/>
    </row>
    <row r="93" spans="1:32" hidden="1" x14ac:dyDescent="0.25">
      <c r="B93" s="54"/>
      <c r="C93" s="2"/>
      <c r="D93" s="705" t="s">
        <v>318</v>
      </c>
      <c r="E93" s="705"/>
      <c r="F93" s="77"/>
      <c r="G93" s="495"/>
      <c r="H93" s="495"/>
      <c r="I93" s="495"/>
      <c r="J93" s="448"/>
      <c r="K93" s="448"/>
      <c r="L93" s="448"/>
      <c r="M93" s="312"/>
      <c r="N93" s="42"/>
      <c r="O93" s="367"/>
      <c r="P93" s="74">
        <f>M93</f>
        <v>0</v>
      </c>
      <c r="Q93" s="73"/>
      <c r="R93" s="1"/>
      <c r="S93" s="1"/>
      <c r="T93" s="1"/>
      <c r="U93" s="1"/>
      <c r="V93" s="79"/>
      <c r="W93" s="404">
        <f t="shared" si="46"/>
        <v>0</v>
      </c>
      <c r="X93" s="367"/>
      <c r="Y93" s="1"/>
      <c r="Z93" s="79"/>
      <c r="AA93" s="79"/>
      <c r="AB93" s="79"/>
      <c r="AC93" s="44"/>
      <c r="AD93" s="55"/>
      <c r="AE93" s="168"/>
    </row>
    <row r="94" spans="1:32" hidden="1" x14ac:dyDescent="0.25">
      <c r="B94" s="54"/>
      <c r="C94" s="2"/>
      <c r="D94" s="705" t="s">
        <v>319</v>
      </c>
      <c r="E94" s="705"/>
      <c r="F94" s="77"/>
      <c r="G94" s="495"/>
      <c r="H94" s="495"/>
      <c r="I94" s="495"/>
      <c r="J94" s="448"/>
      <c r="K94" s="448"/>
      <c r="L94" s="448"/>
      <c r="M94" s="312"/>
      <c r="N94" s="42"/>
      <c r="O94" s="367"/>
      <c r="P94" s="74">
        <f>M94</f>
        <v>0</v>
      </c>
      <c r="Q94" s="73"/>
      <c r="R94" s="1"/>
      <c r="S94" s="1"/>
      <c r="T94" s="1"/>
      <c r="U94" s="1"/>
      <c r="V94" s="79"/>
      <c r="W94" s="404">
        <f t="shared" si="46"/>
        <v>0</v>
      </c>
      <c r="X94" s="367"/>
      <c r="Y94" s="1"/>
      <c r="Z94" s="79"/>
      <c r="AA94" s="79"/>
      <c r="AB94" s="79"/>
      <c r="AC94" s="44"/>
      <c r="AD94" s="55"/>
      <c r="AE94" s="168"/>
      <c r="AF94" s="168"/>
    </row>
    <row r="95" spans="1:32" s="18" customFormat="1" hidden="1" x14ac:dyDescent="0.25">
      <c r="A95" s="125"/>
      <c r="B95" s="90" t="s">
        <v>736</v>
      </c>
      <c r="C95" s="712" t="s">
        <v>37</v>
      </c>
      <c r="D95" s="713"/>
      <c r="E95" s="713"/>
      <c r="F95" s="91">
        <f t="shared" ref="F95:M95" si="70">F96+F99+F100+F101+F102</f>
        <v>0</v>
      </c>
      <c r="G95" s="494">
        <f t="shared" ref="G95:K95" si="71">G96+G99+G100+G101+G102</f>
        <v>0</v>
      </c>
      <c r="H95" s="494">
        <f t="shared" ref="H95:J95" si="72">H96+H99+H100+H101+H102</f>
        <v>0</v>
      </c>
      <c r="I95" s="494">
        <f t="shared" si="72"/>
        <v>0</v>
      </c>
      <c r="J95" s="447">
        <f t="shared" si="72"/>
        <v>0</v>
      </c>
      <c r="K95" s="447">
        <f t="shared" si="71"/>
        <v>0</v>
      </c>
      <c r="L95" s="447">
        <f t="shared" ref="L95" si="73">L96+L99+L100+L101+L102</f>
        <v>0</v>
      </c>
      <c r="M95" s="311">
        <f t="shared" si="70"/>
        <v>0</v>
      </c>
      <c r="N95" s="95">
        <f t="shared" ref="N95:P95" si="74">N96+N99+N100+N101+N102</f>
        <v>0</v>
      </c>
      <c r="O95" s="365"/>
      <c r="P95" s="94">
        <f t="shared" si="74"/>
        <v>0</v>
      </c>
      <c r="Q95" s="92">
        <f>Q96+Q99+Q100+Q101+Q102</f>
        <v>0</v>
      </c>
      <c r="R95" s="93">
        <f t="shared" ref="R95:AC95" si="75">R96+R99+R100+R101+R102</f>
        <v>0</v>
      </c>
      <c r="S95" s="93">
        <f t="shared" si="75"/>
        <v>0</v>
      </c>
      <c r="T95" s="93">
        <f t="shared" si="75"/>
        <v>0</v>
      </c>
      <c r="U95" s="93">
        <f t="shared" si="75"/>
        <v>0</v>
      </c>
      <c r="V95" s="96">
        <f t="shared" si="75"/>
        <v>0</v>
      </c>
      <c r="W95" s="402">
        <f t="shared" si="46"/>
        <v>0</v>
      </c>
      <c r="X95" s="365">
        <f t="shared" si="75"/>
        <v>0</v>
      </c>
      <c r="Y95" s="93">
        <f t="shared" si="75"/>
        <v>0</v>
      </c>
      <c r="Z95" s="96">
        <f t="shared" si="75"/>
        <v>0</v>
      </c>
      <c r="AA95" s="96">
        <f t="shared" si="75"/>
        <v>0</v>
      </c>
      <c r="AB95" s="96">
        <f t="shared" si="75"/>
        <v>0</v>
      </c>
      <c r="AC95" s="97">
        <f t="shared" si="75"/>
        <v>0</v>
      </c>
      <c r="AD95" s="51"/>
      <c r="AE95" s="168"/>
      <c r="AF95" s="168"/>
    </row>
    <row r="96" spans="1:32" s="41" customFormat="1" hidden="1" x14ac:dyDescent="0.25">
      <c r="A96" s="125" t="s">
        <v>36</v>
      </c>
      <c r="B96" s="52" t="s">
        <v>905</v>
      </c>
      <c r="C96" s="167" t="s">
        <v>906</v>
      </c>
      <c r="D96" s="240"/>
      <c r="E96" s="215"/>
      <c r="F96" s="78">
        <f t="shared" ref="F96:M96" si="76">F97+F98</f>
        <v>0</v>
      </c>
      <c r="G96" s="491">
        <f t="shared" ref="G96:K96" si="77">G97+G98</f>
        <v>0</v>
      </c>
      <c r="H96" s="491">
        <f t="shared" ref="H96:J96" si="78">H97+H98</f>
        <v>0</v>
      </c>
      <c r="I96" s="491">
        <f t="shared" si="78"/>
        <v>0</v>
      </c>
      <c r="J96" s="446">
        <f t="shared" si="78"/>
        <v>0</v>
      </c>
      <c r="K96" s="446">
        <f t="shared" si="77"/>
        <v>0</v>
      </c>
      <c r="L96" s="446">
        <f t="shared" ref="L96" si="79">L97+L98</f>
        <v>0</v>
      </c>
      <c r="M96" s="310">
        <f t="shared" si="76"/>
        <v>0</v>
      </c>
      <c r="N96" s="43">
        <f t="shared" ref="N96:P96" si="80">N97+N98</f>
        <v>0</v>
      </c>
      <c r="O96" s="366"/>
      <c r="P96" s="76">
        <f t="shared" si="80"/>
        <v>0</v>
      </c>
      <c r="Q96" s="75">
        <f>Q97+Q98</f>
        <v>0</v>
      </c>
      <c r="R96" s="13">
        <f t="shared" ref="R96:AC96" si="81">R97+R98</f>
        <v>0</v>
      </c>
      <c r="S96" s="13">
        <f t="shared" si="81"/>
        <v>0</v>
      </c>
      <c r="T96" s="13">
        <f t="shared" si="81"/>
        <v>0</v>
      </c>
      <c r="U96" s="13">
        <f t="shared" si="81"/>
        <v>0</v>
      </c>
      <c r="V96" s="80">
        <f t="shared" si="81"/>
        <v>0</v>
      </c>
      <c r="W96" s="403">
        <f t="shared" si="46"/>
        <v>0</v>
      </c>
      <c r="X96" s="366">
        <f t="shared" si="81"/>
        <v>0</v>
      </c>
      <c r="Y96" s="13">
        <f t="shared" si="81"/>
        <v>0</v>
      </c>
      <c r="Z96" s="80">
        <f t="shared" si="81"/>
        <v>0</v>
      </c>
      <c r="AA96" s="80">
        <f t="shared" si="81"/>
        <v>0</v>
      </c>
      <c r="AB96" s="80">
        <f t="shared" si="81"/>
        <v>0</v>
      </c>
      <c r="AC96" s="45">
        <f t="shared" si="81"/>
        <v>0</v>
      </c>
      <c r="AD96" s="53"/>
      <c r="AE96" s="183"/>
    </row>
    <row r="97" spans="1:32" hidden="1" x14ac:dyDescent="0.25">
      <c r="B97" s="54"/>
      <c r="C97" s="2"/>
      <c r="D97" s="705" t="s">
        <v>399</v>
      </c>
      <c r="E97" s="735"/>
      <c r="F97" s="77"/>
      <c r="G97" s="495"/>
      <c r="H97" s="495"/>
      <c r="I97" s="495"/>
      <c r="J97" s="448"/>
      <c r="K97" s="448"/>
      <c r="L97" s="448"/>
      <c r="M97" s="312"/>
      <c r="N97" s="42"/>
      <c r="O97" s="367"/>
      <c r="P97" s="74">
        <f>M97</f>
        <v>0</v>
      </c>
      <c r="Q97" s="73"/>
      <c r="R97" s="1"/>
      <c r="S97" s="1"/>
      <c r="T97" s="1"/>
      <c r="U97" s="1"/>
      <c r="V97" s="79"/>
      <c r="W97" s="404">
        <f t="shared" si="46"/>
        <v>0</v>
      </c>
      <c r="X97" s="367"/>
      <c r="Y97" s="1"/>
      <c r="Z97" s="79"/>
      <c r="AA97" s="79"/>
      <c r="AB97" s="79"/>
      <c r="AC97" s="44"/>
      <c r="AD97" s="55"/>
      <c r="AE97" s="168"/>
      <c r="AF97" s="168"/>
    </row>
    <row r="98" spans="1:32" hidden="1" x14ac:dyDescent="0.25">
      <c r="B98" s="54"/>
      <c r="C98" s="2"/>
      <c r="D98" s="705" t="s">
        <v>400</v>
      </c>
      <c r="E98" s="735"/>
      <c r="F98" s="77"/>
      <c r="G98" s="495"/>
      <c r="H98" s="495"/>
      <c r="I98" s="495"/>
      <c r="J98" s="448"/>
      <c r="K98" s="448"/>
      <c r="L98" s="448"/>
      <c r="M98" s="312"/>
      <c r="N98" s="42"/>
      <c r="O98" s="367"/>
      <c r="P98" s="74">
        <f>M98</f>
        <v>0</v>
      </c>
      <c r="Q98" s="188"/>
      <c r="R98" s="1"/>
      <c r="S98" s="1"/>
      <c r="T98" s="1"/>
      <c r="U98" s="1"/>
      <c r="V98" s="79"/>
      <c r="W98" s="404">
        <f t="shared" si="46"/>
        <v>0</v>
      </c>
      <c r="X98" s="367"/>
      <c r="Y98" s="1"/>
      <c r="Z98" s="79"/>
      <c r="AA98" s="79"/>
      <c r="AB98" s="79"/>
      <c r="AC98" s="44"/>
      <c r="AD98" s="55"/>
      <c r="AE98" s="168"/>
      <c r="AF98" s="168"/>
    </row>
    <row r="99" spans="1:32" s="41" customFormat="1" hidden="1" x14ac:dyDescent="0.25">
      <c r="A99" s="125" t="s">
        <v>907</v>
      </c>
      <c r="B99" s="52" t="s">
        <v>908</v>
      </c>
      <c r="C99" s="239" t="s">
        <v>911</v>
      </c>
      <c r="D99" s="240"/>
      <c r="E99" s="215"/>
      <c r="F99" s="78"/>
      <c r="G99" s="491"/>
      <c r="H99" s="491"/>
      <c r="I99" s="491"/>
      <c r="J99" s="446"/>
      <c r="K99" s="446"/>
      <c r="L99" s="446"/>
      <c r="M99" s="310"/>
      <c r="N99" s="43"/>
      <c r="O99" s="366"/>
      <c r="P99" s="76">
        <f>M99</f>
        <v>0</v>
      </c>
      <c r="Q99" s="75"/>
      <c r="R99" s="13"/>
      <c r="S99" s="13"/>
      <c r="T99" s="13"/>
      <c r="U99" s="13"/>
      <c r="V99" s="80"/>
      <c r="W99" s="403">
        <f t="shared" si="46"/>
        <v>0</v>
      </c>
      <c r="X99" s="366"/>
      <c r="Y99" s="13"/>
      <c r="Z99" s="80"/>
      <c r="AA99" s="80"/>
      <c r="AB99" s="80"/>
      <c r="AC99" s="45"/>
      <c r="AD99" s="53"/>
      <c r="AE99" s="168"/>
      <c r="AF99" s="168"/>
    </row>
    <row r="100" spans="1:32" s="41" customFormat="1" hidden="1" x14ac:dyDescent="0.25">
      <c r="A100" s="125" t="s">
        <v>910</v>
      </c>
      <c r="B100" s="52" t="s">
        <v>909</v>
      </c>
      <c r="C100" s="239" t="s">
        <v>912</v>
      </c>
      <c r="D100" s="240"/>
      <c r="E100" s="215"/>
      <c r="F100" s="78"/>
      <c r="G100" s="491"/>
      <c r="H100" s="491"/>
      <c r="I100" s="491"/>
      <c r="J100" s="446"/>
      <c r="K100" s="446"/>
      <c r="L100" s="446"/>
      <c r="M100" s="310"/>
      <c r="N100" s="43"/>
      <c r="O100" s="366"/>
      <c r="P100" s="76">
        <f>M100</f>
        <v>0</v>
      </c>
      <c r="Q100" s="75"/>
      <c r="R100" s="13"/>
      <c r="S100" s="13"/>
      <c r="T100" s="13"/>
      <c r="U100" s="13"/>
      <c r="V100" s="80"/>
      <c r="W100" s="403">
        <f t="shared" si="46"/>
        <v>0</v>
      </c>
      <c r="X100" s="366"/>
      <c r="Y100" s="13"/>
      <c r="Z100" s="80"/>
      <c r="AA100" s="80"/>
      <c r="AB100" s="80"/>
      <c r="AC100" s="45"/>
      <c r="AD100" s="53"/>
      <c r="AE100" s="168"/>
      <c r="AF100" s="168"/>
    </row>
    <row r="101" spans="1:32" s="41" customFormat="1" hidden="1" x14ac:dyDescent="0.25">
      <c r="A101" s="125" t="s">
        <v>38</v>
      </c>
      <c r="B101" s="52" t="s">
        <v>737</v>
      </c>
      <c r="C101" s="239" t="s">
        <v>913</v>
      </c>
      <c r="D101" s="240"/>
      <c r="E101" s="215"/>
      <c r="F101" s="78"/>
      <c r="G101" s="491"/>
      <c r="H101" s="491"/>
      <c r="I101" s="491"/>
      <c r="J101" s="446"/>
      <c r="K101" s="446"/>
      <c r="L101" s="446"/>
      <c r="M101" s="310"/>
      <c r="N101" s="43"/>
      <c r="O101" s="366"/>
      <c r="P101" s="76">
        <f>M101</f>
        <v>0</v>
      </c>
      <c r="Q101" s="75"/>
      <c r="R101" s="13"/>
      <c r="S101" s="13"/>
      <c r="T101" s="13"/>
      <c r="U101" s="13"/>
      <c r="V101" s="80"/>
      <c r="W101" s="403">
        <f t="shared" si="46"/>
        <v>0</v>
      </c>
      <c r="X101" s="366"/>
      <c r="Y101" s="13"/>
      <c r="Z101" s="80"/>
      <c r="AA101" s="80"/>
      <c r="AB101" s="80"/>
      <c r="AC101" s="45"/>
      <c r="AD101" s="53"/>
      <c r="AE101" s="168"/>
      <c r="AF101" s="168"/>
    </row>
    <row r="102" spans="1:32" s="41" customFormat="1" hidden="1" x14ac:dyDescent="0.25">
      <c r="A102" s="125" t="s">
        <v>39</v>
      </c>
      <c r="B102" s="52" t="s">
        <v>738</v>
      </c>
      <c r="C102" s="239" t="s">
        <v>40</v>
      </c>
      <c r="D102" s="240"/>
      <c r="E102" s="215"/>
      <c r="F102" s="78">
        <f t="shared" ref="F102:M102" si="82">F103+F104+F105</f>
        <v>0</v>
      </c>
      <c r="G102" s="491">
        <f t="shared" ref="G102:K102" si="83">G103+G104+G105</f>
        <v>0</v>
      </c>
      <c r="H102" s="491">
        <f t="shared" ref="H102:J102" si="84">H103+H104+H105</f>
        <v>0</v>
      </c>
      <c r="I102" s="491">
        <f t="shared" si="84"/>
        <v>0</v>
      </c>
      <c r="J102" s="446">
        <f t="shared" si="84"/>
        <v>0</v>
      </c>
      <c r="K102" s="446">
        <f t="shared" si="83"/>
        <v>0</v>
      </c>
      <c r="L102" s="446">
        <f t="shared" ref="L102" si="85">L103+L104+L105</f>
        <v>0</v>
      </c>
      <c r="M102" s="310">
        <f t="shared" si="82"/>
        <v>0</v>
      </c>
      <c r="N102" s="43">
        <f t="shared" ref="N102:P102" si="86">N103+N104+N105</f>
        <v>0</v>
      </c>
      <c r="O102" s="366"/>
      <c r="P102" s="76">
        <f t="shared" si="86"/>
        <v>0</v>
      </c>
      <c r="Q102" s="75">
        <f>Q103+Q104+Q105</f>
        <v>0</v>
      </c>
      <c r="R102" s="13">
        <f t="shared" ref="R102:AC102" si="87">R103+R104+R105</f>
        <v>0</v>
      </c>
      <c r="S102" s="13">
        <f t="shared" si="87"/>
        <v>0</v>
      </c>
      <c r="T102" s="13">
        <f t="shared" si="87"/>
        <v>0</v>
      </c>
      <c r="U102" s="13">
        <f t="shared" si="87"/>
        <v>0</v>
      </c>
      <c r="V102" s="80">
        <f t="shared" si="87"/>
        <v>0</v>
      </c>
      <c r="W102" s="403">
        <f t="shared" si="46"/>
        <v>0</v>
      </c>
      <c r="X102" s="366">
        <f t="shared" si="87"/>
        <v>0</v>
      </c>
      <c r="Y102" s="13">
        <f t="shared" si="87"/>
        <v>0</v>
      </c>
      <c r="Z102" s="80">
        <f t="shared" si="87"/>
        <v>0</v>
      </c>
      <c r="AA102" s="80">
        <f t="shared" si="87"/>
        <v>0</v>
      </c>
      <c r="AB102" s="80">
        <f t="shared" si="87"/>
        <v>0</v>
      </c>
      <c r="AC102" s="45">
        <f t="shared" si="87"/>
        <v>0</v>
      </c>
      <c r="AD102" s="53"/>
      <c r="AE102" s="168"/>
      <c r="AF102" s="168"/>
    </row>
    <row r="103" spans="1:32" hidden="1" x14ac:dyDescent="0.25">
      <c r="B103" s="54"/>
      <c r="C103" s="2"/>
      <c r="D103" s="208" t="s">
        <v>320</v>
      </c>
      <c r="E103" s="211"/>
      <c r="F103" s="77"/>
      <c r="G103" s="495"/>
      <c r="H103" s="495"/>
      <c r="I103" s="495"/>
      <c r="J103" s="448"/>
      <c r="K103" s="448"/>
      <c r="L103" s="448"/>
      <c r="M103" s="312"/>
      <c r="N103" s="42"/>
      <c r="O103" s="367"/>
      <c r="P103" s="74">
        <f>M103</f>
        <v>0</v>
      </c>
      <c r="Q103" s="73"/>
      <c r="R103" s="1"/>
      <c r="S103" s="1"/>
      <c r="T103" s="1"/>
      <c r="U103" s="1"/>
      <c r="V103" s="79"/>
      <c r="W103" s="404">
        <f t="shared" si="46"/>
        <v>0</v>
      </c>
      <c r="X103" s="367"/>
      <c r="Y103" s="1"/>
      <c r="Z103" s="79"/>
      <c r="AA103" s="79"/>
      <c r="AB103" s="79"/>
      <c r="AC103" s="44"/>
      <c r="AD103" s="55"/>
      <c r="AE103" s="168"/>
      <c r="AF103" s="168"/>
    </row>
    <row r="104" spans="1:32" hidden="1" x14ac:dyDescent="0.25">
      <c r="B104" s="54"/>
      <c r="C104" s="2"/>
      <c r="D104" s="208" t="s">
        <v>321</v>
      </c>
      <c r="E104" s="211"/>
      <c r="F104" s="77"/>
      <c r="G104" s="495"/>
      <c r="H104" s="495"/>
      <c r="I104" s="495"/>
      <c r="J104" s="448"/>
      <c r="K104" s="448"/>
      <c r="L104" s="448"/>
      <c r="M104" s="312"/>
      <c r="N104" s="42"/>
      <c r="O104" s="367"/>
      <c r="P104" s="74">
        <f>M104</f>
        <v>0</v>
      </c>
      <c r="Q104" s="73"/>
      <c r="R104" s="1"/>
      <c r="S104" s="1"/>
      <c r="T104" s="1"/>
      <c r="U104" s="1"/>
      <c r="V104" s="79"/>
      <c r="W104" s="404">
        <f t="shared" si="46"/>
        <v>0</v>
      </c>
      <c r="X104" s="367"/>
      <c r="Y104" s="1"/>
      <c r="Z104" s="79"/>
      <c r="AA104" s="79"/>
      <c r="AB104" s="79"/>
      <c r="AC104" s="44"/>
      <c r="AD104" s="55"/>
      <c r="AE104" s="168"/>
      <c r="AF104" s="168"/>
    </row>
    <row r="105" spans="1:32" hidden="1" x14ac:dyDescent="0.25">
      <c r="B105" s="54"/>
      <c r="C105" s="2"/>
      <c r="D105" s="208" t="s">
        <v>401</v>
      </c>
      <c r="E105" s="211"/>
      <c r="F105" s="77"/>
      <c r="G105" s="495"/>
      <c r="H105" s="495"/>
      <c r="I105" s="495"/>
      <c r="J105" s="448"/>
      <c r="K105" s="448"/>
      <c r="L105" s="448"/>
      <c r="M105" s="312"/>
      <c r="N105" s="42"/>
      <c r="O105" s="367"/>
      <c r="P105" s="74">
        <f>M105</f>
        <v>0</v>
      </c>
      <c r="Q105" s="73"/>
      <c r="R105" s="1"/>
      <c r="S105" s="1"/>
      <c r="T105" s="1"/>
      <c r="U105" s="1"/>
      <c r="V105" s="79"/>
      <c r="W105" s="404">
        <f t="shared" si="46"/>
        <v>0</v>
      </c>
      <c r="X105" s="367"/>
      <c r="Y105" s="1"/>
      <c r="Z105" s="79"/>
      <c r="AA105" s="79"/>
      <c r="AB105" s="79"/>
      <c r="AC105" s="44"/>
      <c r="AD105" s="55"/>
      <c r="AE105" s="168"/>
      <c r="AF105" s="168"/>
    </row>
    <row r="106" spans="1:32" s="18" customFormat="1" hidden="1" x14ac:dyDescent="0.25">
      <c r="A106" s="125" t="s">
        <v>41</v>
      </c>
      <c r="B106" s="90" t="s">
        <v>739</v>
      </c>
      <c r="C106" s="712" t="s">
        <v>42</v>
      </c>
      <c r="D106" s="713"/>
      <c r="E106" s="713"/>
      <c r="F106" s="91">
        <f t="shared" ref="F106:M106" si="88">F107+F108+F109+F110+F111+F112+F113+F114+F115+F116+F117+F118</f>
        <v>0</v>
      </c>
      <c r="G106" s="494">
        <f t="shared" ref="G106:K106" si="89">G107+G108+G109+G110+G111+G112+G113+G114+G115+G116+G117+G118</f>
        <v>0</v>
      </c>
      <c r="H106" s="494">
        <f t="shared" ref="H106:J106" si="90">H107+H108+H109+H110+H111+H112+H113+H114+H115+H116+H117+H118</f>
        <v>0</v>
      </c>
      <c r="I106" s="494">
        <f t="shared" si="90"/>
        <v>0</v>
      </c>
      <c r="J106" s="447">
        <f t="shared" si="90"/>
        <v>0</v>
      </c>
      <c r="K106" s="447">
        <f t="shared" si="89"/>
        <v>0</v>
      </c>
      <c r="L106" s="447">
        <f t="shared" ref="L106" si="91">L107+L108+L109+L110+L111+L112+L113+L114+L115+L116+L117+L118</f>
        <v>0</v>
      </c>
      <c r="M106" s="311">
        <f t="shared" si="88"/>
        <v>0</v>
      </c>
      <c r="N106" s="95">
        <f t="shared" ref="N106:AC106" si="92">N107+N108+N109+N110+N111+N112+N113+N114+N115+N116+N117+N118</f>
        <v>0</v>
      </c>
      <c r="O106" s="365"/>
      <c r="P106" s="94">
        <f t="shared" si="92"/>
        <v>0</v>
      </c>
      <c r="Q106" s="92">
        <f t="shared" si="92"/>
        <v>0</v>
      </c>
      <c r="R106" s="93">
        <f t="shared" si="92"/>
        <v>0</v>
      </c>
      <c r="S106" s="93">
        <f t="shared" si="92"/>
        <v>0</v>
      </c>
      <c r="T106" s="93">
        <f t="shared" si="92"/>
        <v>0</v>
      </c>
      <c r="U106" s="93">
        <f t="shared" si="92"/>
        <v>0</v>
      </c>
      <c r="V106" s="96">
        <f t="shared" si="92"/>
        <v>0</v>
      </c>
      <c r="W106" s="402">
        <f t="shared" si="46"/>
        <v>0</v>
      </c>
      <c r="X106" s="365">
        <f t="shared" si="92"/>
        <v>0</v>
      </c>
      <c r="Y106" s="93">
        <f t="shared" si="92"/>
        <v>0</v>
      </c>
      <c r="Z106" s="96">
        <f t="shared" si="92"/>
        <v>0</v>
      </c>
      <c r="AA106" s="96">
        <f t="shared" si="92"/>
        <v>0</v>
      </c>
      <c r="AB106" s="96">
        <f t="shared" si="92"/>
        <v>0</v>
      </c>
      <c r="AC106" s="97">
        <f t="shared" si="92"/>
        <v>0</v>
      </c>
      <c r="AD106" s="51"/>
      <c r="AE106" s="168"/>
      <c r="AF106" s="168"/>
    </row>
    <row r="107" spans="1:32" hidden="1" x14ac:dyDescent="0.25">
      <c r="B107" s="54"/>
      <c r="C107" s="2"/>
      <c r="D107" s="705" t="s">
        <v>322</v>
      </c>
      <c r="E107" s="705"/>
      <c r="F107" s="77"/>
      <c r="G107" s="495"/>
      <c r="H107" s="495"/>
      <c r="I107" s="495"/>
      <c r="J107" s="448"/>
      <c r="K107" s="448"/>
      <c r="L107" s="448"/>
      <c r="M107" s="312"/>
      <c r="N107" s="42"/>
      <c r="O107" s="367"/>
      <c r="P107" s="74">
        <f t="shared" ref="P107:P118" si="93">M107</f>
        <v>0</v>
      </c>
      <c r="Q107" s="73"/>
      <c r="R107" s="1"/>
      <c r="S107" s="1"/>
      <c r="T107" s="1"/>
      <c r="U107" s="1"/>
      <c r="V107" s="79"/>
      <c r="W107" s="404">
        <f t="shared" si="46"/>
        <v>0</v>
      </c>
      <c r="X107" s="367"/>
      <c r="Y107" s="1"/>
      <c r="Z107" s="79"/>
      <c r="AA107" s="79"/>
      <c r="AB107" s="79"/>
      <c r="AC107" s="44"/>
      <c r="AD107" s="55"/>
      <c r="AE107" s="168"/>
      <c r="AF107" s="168" t="e">
        <f>AE107-#REF!</f>
        <v>#REF!</v>
      </c>
    </row>
    <row r="108" spans="1:32" hidden="1" x14ac:dyDescent="0.25">
      <c r="B108" s="54"/>
      <c r="C108" s="2"/>
      <c r="D108" s="705" t="s">
        <v>323</v>
      </c>
      <c r="E108" s="705"/>
      <c r="F108" s="77"/>
      <c r="G108" s="495"/>
      <c r="H108" s="495"/>
      <c r="I108" s="495"/>
      <c r="J108" s="448"/>
      <c r="K108" s="448"/>
      <c r="L108" s="448"/>
      <c r="M108" s="312"/>
      <c r="N108" s="42"/>
      <c r="O108" s="367"/>
      <c r="P108" s="74">
        <f t="shared" si="93"/>
        <v>0</v>
      </c>
      <c r="Q108" s="73"/>
      <c r="R108" s="1"/>
      <c r="S108" s="1"/>
      <c r="T108" s="1"/>
      <c r="U108" s="1"/>
      <c r="V108" s="79"/>
      <c r="W108" s="404">
        <f t="shared" si="46"/>
        <v>0</v>
      </c>
      <c r="X108" s="367"/>
      <c r="Y108" s="1"/>
      <c r="Z108" s="79"/>
      <c r="AA108" s="79"/>
      <c r="AB108" s="79"/>
      <c r="AC108" s="44"/>
      <c r="AD108" s="55"/>
      <c r="AE108" s="168"/>
      <c r="AF108" s="168" t="e">
        <f>AE108-#REF!</f>
        <v>#REF!</v>
      </c>
    </row>
    <row r="109" spans="1:32" hidden="1" x14ac:dyDescent="0.25">
      <c r="B109" s="54"/>
      <c r="C109" s="2"/>
      <c r="D109" s="705" t="s">
        <v>324</v>
      </c>
      <c r="E109" s="705"/>
      <c r="F109" s="77"/>
      <c r="G109" s="495"/>
      <c r="H109" s="495"/>
      <c r="I109" s="495"/>
      <c r="J109" s="448"/>
      <c r="K109" s="448"/>
      <c r="L109" s="448"/>
      <c r="M109" s="312"/>
      <c r="N109" s="42"/>
      <c r="O109" s="367"/>
      <c r="P109" s="74">
        <f t="shared" si="93"/>
        <v>0</v>
      </c>
      <c r="Q109" s="73"/>
      <c r="R109" s="1"/>
      <c r="S109" s="1"/>
      <c r="T109" s="1"/>
      <c r="U109" s="1"/>
      <c r="V109" s="79"/>
      <c r="W109" s="404">
        <f t="shared" si="46"/>
        <v>0</v>
      </c>
      <c r="X109" s="367"/>
      <c r="Y109" s="1"/>
      <c r="Z109" s="79"/>
      <c r="AA109" s="79"/>
      <c r="AB109" s="79"/>
      <c r="AC109" s="44"/>
      <c r="AD109" s="55"/>
      <c r="AE109" s="168"/>
      <c r="AF109" s="168" t="e">
        <f>AE109-#REF!</f>
        <v>#REF!</v>
      </c>
    </row>
    <row r="110" spans="1:32" hidden="1" x14ac:dyDescent="0.25">
      <c r="B110" s="54"/>
      <c r="C110" s="2"/>
      <c r="D110" s="705" t="s">
        <v>325</v>
      </c>
      <c r="E110" s="705"/>
      <c r="F110" s="77"/>
      <c r="G110" s="495"/>
      <c r="H110" s="495"/>
      <c r="I110" s="495"/>
      <c r="J110" s="448"/>
      <c r="K110" s="448"/>
      <c r="L110" s="448"/>
      <c r="M110" s="312"/>
      <c r="N110" s="42"/>
      <c r="O110" s="367"/>
      <c r="P110" s="74">
        <f t="shared" si="93"/>
        <v>0</v>
      </c>
      <c r="Q110" s="73"/>
      <c r="R110" s="1"/>
      <c r="S110" s="1"/>
      <c r="T110" s="1"/>
      <c r="U110" s="1"/>
      <c r="V110" s="79"/>
      <c r="W110" s="404">
        <f t="shared" si="46"/>
        <v>0</v>
      </c>
      <c r="X110" s="367"/>
      <c r="Y110" s="1"/>
      <c r="Z110" s="79"/>
      <c r="AA110" s="79"/>
      <c r="AB110" s="79"/>
      <c r="AC110" s="44"/>
      <c r="AD110" s="55"/>
      <c r="AE110" s="168"/>
      <c r="AF110" s="168" t="e">
        <f>AE110-#REF!</f>
        <v>#REF!</v>
      </c>
    </row>
    <row r="111" spans="1:32" hidden="1" x14ac:dyDescent="0.25">
      <c r="B111" s="54"/>
      <c r="C111" s="2"/>
      <c r="D111" s="705" t="s">
        <v>326</v>
      </c>
      <c r="E111" s="705"/>
      <c r="F111" s="77"/>
      <c r="G111" s="495"/>
      <c r="H111" s="495"/>
      <c r="I111" s="495"/>
      <c r="J111" s="448"/>
      <c r="K111" s="448"/>
      <c r="L111" s="448"/>
      <c r="M111" s="312"/>
      <c r="N111" s="42"/>
      <c r="O111" s="367"/>
      <c r="P111" s="74">
        <f t="shared" si="93"/>
        <v>0</v>
      </c>
      <c r="Q111" s="73"/>
      <c r="R111" s="1"/>
      <c r="S111" s="1"/>
      <c r="T111" s="1"/>
      <c r="U111" s="1"/>
      <c r="V111" s="79"/>
      <c r="W111" s="404">
        <f t="shared" si="46"/>
        <v>0</v>
      </c>
      <c r="X111" s="367"/>
      <c r="Y111" s="1"/>
      <c r="Z111" s="79"/>
      <c r="AA111" s="79"/>
      <c r="AB111" s="79"/>
      <c r="AC111" s="44"/>
      <c r="AD111" s="55"/>
      <c r="AE111" s="168"/>
      <c r="AF111" s="168" t="e">
        <f>AE111-#REF!</f>
        <v>#REF!</v>
      </c>
    </row>
    <row r="112" spans="1:32" hidden="1" x14ac:dyDescent="0.25">
      <c r="B112" s="54"/>
      <c r="C112" s="2"/>
      <c r="D112" s="705" t="s">
        <v>327</v>
      </c>
      <c r="E112" s="705"/>
      <c r="F112" s="77"/>
      <c r="G112" s="495"/>
      <c r="H112" s="495"/>
      <c r="I112" s="495"/>
      <c r="J112" s="448"/>
      <c r="K112" s="448"/>
      <c r="L112" s="448"/>
      <c r="M112" s="312"/>
      <c r="N112" s="42"/>
      <c r="O112" s="367"/>
      <c r="P112" s="74">
        <f t="shared" si="93"/>
        <v>0</v>
      </c>
      <c r="Q112" s="73"/>
      <c r="R112" s="1"/>
      <c r="S112" s="1"/>
      <c r="T112" s="1"/>
      <c r="U112" s="1"/>
      <c r="V112" s="79"/>
      <c r="W112" s="404">
        <f t="shared" si="46"/>
        <v>0</v>
      </c>
      <c r="X112" s="367"/>
      <c r="Y112" s="1"/>
      <c r="Z112" s="79"/>
      <c r="AA112" s="79"/>
      <c r="AB112" s="79"/>
      <c r="AC112" s="44"/>
      <c r="AD112" s="55"/>
      <c r="AE112" s="168"/>
      <c r="AF112" s="168" t="e">
        <f>AE112-#REF!</f>
        <v>#REF!</v>
      </c>
    </row>
    <row r="113" spans="1:32" hidden="1" x14ac:dyDescent="0.25">
      <c r="B113" s="54"/>
      <c r="C113" s="2"/>
      <c r="D113" s="705" t="s">
        <v>328</v>
      </c>
      <c r="E113" s="705"/>
      <c r="F113" s="77"/>
      <c r="G113" s="495"/>
      <c r="H113" s="495"/>
      <c r="I113" s="495"/>
      <c r="J113" s="448"/>
      <c r="K113" s="448"/>
      <c r="L113" s="448"/>
      <c r="M113" s="312"/>
      <c r="N113" s="42"/>
      <c r="O113" s="367"/>
      <c r="P113" s="74">
        <f t="shared" si="93"/>
        <v>0</v>
      </c>
      <c r="Q113" s="73"/>
      <c r="R113" s="1"/>
      <c r="S113" s="1"/>
      <c r="T113" s="1"/>
      <c r="U113" s="1"/>
      <c r="V113" s="79"/>
      <c r="W113" s="404">
        <f t="shared" si="46"/>
        <v>0</v>
      </c>
      <c r="X113" s="367"/>
      <c r="Y113" s="1"/>
      <c r="Z113" s="79"/>
      <c r="AA113" s="79"/>
      <c r="AB113" s="79"/>
      <c r="AC113" s="44"/>
      <c r="AD113" s="55"/>
      <c r="AE113" s="168"/>
      <c r="AF113" s="168" t="e">
        <f>AE113-#REF!</f>
        <v>#REF!</v>
      </c>
    </row>
    <row r="114" spans="1:32" hidden="1" x14ac:dyDescent="0.25">
      <c r="B114" s="54"/>
      <c r="C114" s="2"/>
      <c r="D114" s="705" t="s">
        <v>329</v>
      </c>
      <c r="E114" s="705"/>
      <c r="F114" s="77"/>
      <c r="G114" s="495"/>
      <c r="H114" s="495"/>
      <c r="I114" s="495"/>
      <c r="J114" s="448"/>
      <c r="K114" s="448"/>
      <c r="L114" s="448"/>
      <c r="M114" s="312"/>
      <c r="N114" s="42"/>
      <c r="O114" s="367"/>
      <c r="P114" s="74">
        <f t="shared" si="93"/>
        <v>0</v>
      </c>
      <c r="Q114" s="73"/>
      <c r="R114" s="1"/>
      <c r="S114" s="1"/>
      <c r="T114" s="1"/>
      <c r="U114" s="1"/>
      <c r="V114" s="79"/>
      <c r="W114" s="404">
        <f t="shared" si="46"/>
        <v>0</v>
      </c>
      <c r="X114" s="367"/>
      <c r="Y114" s="1"/>
      <c r="Z114" s="79"/>
      <c r="AA114" s="79"/>
      <c r="AB114" s="79"/>
      <c r="AC114" s="44"/>
      <c r="AD114" s="55"/>
      <c r="AE114" s="168"/>
      <c r="AF114" s="168" t="e">
        <f>AE114-#REF!</f>
        <v>#REF!</v>
      </c>
    </row>
    <row r="115" spans="1:32" hidden="1" x14ac:dyDescent="0.25">
      <c r="B115" s="54"/>
      <c r="C115" s="2"/>
      <c r="D115" s="705" t="s">
        <v>330</v>
      </c>
      <c r="E115" s="705"/>
      <c r="F115" s="77"/>
      <c r="G115" s="495"/>
      <c r="H115" s="495"/>
      <c r="I115" s="495"/>
      <c r="J115" s="448"/>
      <c r="K115" s="448"/>
      <c r="L115" s="448"/>
      <c r="M115" s="312"/>
      <c r="N115" s="42"/>
      <c r="O115" s="367"/>
      <c r="P115" s="74">
        <f t="shared" si="93"/>
        <v>0</v>
      </c>
      <c r="Q115" s="73"/>
      <c r="R115" s="1"/>
      <c r="S115" s="1"/>
      <c r="T115" s="1"/>
      <c r="U115" s="1"/>
      <c r="V115" s="79"/>
      <c r="W115" s="404">
        <f t="shared" si="46"/>
        <v>0</v>
      </c>
      <c r="X115" s="367"/>
      <c r="Y115" s="1"/>
      <c r="Z115" s="79"/>
      <c r="AA115" s="79"/>
      <c r="AB115" s="79"/>
      <c r="AC115" s="44"/>
      <c r="AD115" s="55"/>
      <c r="AE115" s="168"/>
      <c r="AF115" s="168" t="e">
        <f>AE115-#REF!</f>
        <v>#REF!</v>
      </c>
    </row>
    <row r="116" spans="1:32" hidden="1" x14ac:dyDescent="0.25">
      <c r="B116" s="56"/>
      <c r="C116" s="20"/>
      <c r="D116" s="705" t="s">
        <v>859</v>
      </c>
      <c r="E116" s="735"/>
      <c r="F116" s="77"/>
      <c r="G116" s="495"/>
      <c r="H116" s="495"/>
      <c r="I116" s="495"/>
      <c r="J116" s="448"/>
      <c r="K116" s="448"/>
      <c r="L116" s="448"/>
      <c r="M116" s="312"/>
      <c r="N116" s="42"/>
      <c r="O116" s="367"/>
      <c r="P116" s="74">
        <f t="shared" si="93"/>
        <v>0</v>
      </c>
      <c r="Q116" s="73"/>
      <c r="R116" s="1"/>
      <c r="S116" s="1"/>
      <c r="T116" s="1"/>
      <c r="U116" s="1"/>
      <c r="V116" s="79"/>
      <c r="W116" s="404">
        <f t="shared" si="46"/>
        <v>0</v>
      </c>
      <c r="X116" s="367"/>
      <c r="Y116" s="1"/>
      <c r="Z116" s="79"/>
      <c r="AA116" s="79"/>
      <c r="AB116" s="79"/>
      <c r="AC116" s="44"/>
      <c r="AD116" s="55"/>
      <c r="AE116" s="168"/>
      <c r="AF116" s="168"/>
    </row>
    <row r="117" spans="1:32" hidden="1" x14ac:dyDescent="0.25">
      <c r="B117" s="56"/>
      <c r="C117" s="20"/>
      <c r="D117" s="705" t="s">
        <v>860</v>
      </c>
      <c r="E117" s="735"/>
      <c r="F117" s="77"/>
      <c r="G117" s="495"/>
      <c r="H117" s="495"/>
      <c r="I117" s="495"/>
      <c r="J117" s="448"/>
      <c r="K117" s="448"/>
      <c r="L117" s="448"/>
      <c r="M117" s="312"/>
      <c r="N117" s="42"/>
      <c r="O117" s="367"/>
      <c r="P117" s="74">
        <f t="shared" si="93"/>
        <v>0</v>
      </c>
      <c r="Q117" s="73"/>
      <c r="R117" s="1"/>
      <c r="S117" s="1"/>
      <c r="T117" s="1"/>
      <c r="U117" s="1"/>
      <c r="V117" s="79"/>
      <c r="W117" s="404">
        <f t="shared" si="46"/>
        <v>0</v>
      </c>
      <c r="X117" s="367"/>
      <c r="Y117" s="1"/>
      <c r="Z117" s="79"/>
      <c r="AA117" s="79"/>
      <c r="AB117" s="79"/>
      <c r="AC117" s="44"/>
      <c r="AD117" s="55"/>
      <c r="AE117" s="168"/>
      <c r="AF117" s="168"/>
    </row>
    <row r="118" spans="1:32" ht="15.75" hidden="1" thickBot="1" x14ac:dyDescent="0.3">
      <c r="B118" s="56"/>
      <c r="C118" s="20"/>
      <c r="D118" s="707" t="s">
        <v>331</v>
      </c>
      <c r="E118" s="707"/>
      <c r="F118" s="77"/>
      <c r="G118" s="495"/>
      <c r="H118" s="495"/>
      <c r="I118" s="495"/>
      <c r="J118" s="448"/>
      <c r="K118" s="448"/>
      <c r="L118" s="448"/>
      <c r="M118" s="312"/>
      <c r="N118" s="42"/>
      <c r="O118" s="367"/>
      <c r="P118" s="74">
        <f t="shared" si="93"/>
        <v>0</v>
      </c>
      <c r="Q118" s="73"/>
      <c r="R118" s="1"/>
      <c r="S118" s="1"/>
      <c r="T118" s="1"/>
      <c r="U118" s="1"/>
      <c r="V118" s="79"/>
      <c r="W118" s="404">
        <f t="shared" si="46"/>
        <v>0</v>
      </c>
      <c r="X118" s="367"/>
      <c r="Y118" s="1"/>
      <c r="Z118" s="79"/>
      <c r="AA118" s="79"/>
      <c r="AB118" s="79"/>
      <c r="AC118" s="44"/>
      <c r="AD118" s="55"/>
      <c r="AE118" s="168"/>
      <c r="AF118" s="168"/>
    </row>
    <row r="119" spans="1:32" ht="15.75" thickBot="1" x14ac:dyDescent="0.3">
      <c r="B119" s="98" t="s">
        <v>43</v>
      </c>
      <c r="C119" s="708" t="s">
        <v>44</v>
      </c>
      <c r="D119" s="709"/>
      <c r="E119" s="709"/>
      <c r="F119" s="83">
        <f t="shared" ref="F119:AC119" si="94">F120+F121+F125+F128+F136+F137+F138+F139+F145+F148+F149</f>
        <v>0</v>
      </c>
      <c r="G119" s="492">
        <f t="shared" ref="G119:K119" si="95">G120+G121+G125+G128+G136+G137+G138+G139+G145+G148+G149</f>
        <v>53511</v>
      </c>
      <c r="H119" s="492">
        <f t="shared" ref="H119:J119" si="96">H120+H121+H125+H128+H136+H137+H138+H139+H145+H148+H149</f>
        <v>89768</v>
      </c>
      <c r="I119" s="492">
        <f t="shared" si="96"/>
        <v>90948</v>
      </c>
      <c r="J119" s="444">
        <f t="shared" si="96"/>
        <v>182735</v>
      </c>
      <c r="K119" s="444">
        <f t="shared" si="95"/>
        <v>183625</v>
      </c>
      <c r="L119" s="444">
        <f t="shared" ref="L119" si="97">L120+L121+L125+L128+L136+L137+L138+L139+L145+L148+L149</f>
        <v>444704</v>
      </c>
      <c r="M119" s="308">
        <f t="shared" si="94"/>
        <v>444704</v>
      </c>
      <c r="N119" s="87">
        <f t="shared" si="94"/>
        <v>444704</v>
      </c>
      <c r="O119" s="362"/>
      <c r="P119" s="86">
        <f t="shared" si="94"/>
        <v>0</v>
      </c>
      <c r="Q119" s="84">
        <f t="shared" si="94"/>
        <v>209003</v>
      </c>
      <c r="R119" s="85">
        <f t="shared" si="94"/>
        <v>40000</v>
      </c>
      <c r="S119" s="85">
        <f t="shared" si="94"/>
        <v>10000</v>
      </c>
      <c r="T119" s="85">
        <f t="shared" si="94"/>
        <v>0</v>
      </c>
      <c r="U119" s="85">
        <f t="shared" si="94"/>
        <v>0</v>
      </c>
      <c r="V119" s="88">
        <f t="shared" si="94"/>
        <v>150000</v>
      </c>
      <c r="W119" s="399">
        <f t="shared" si="46"/>
        <v>409003</v>
      </c>
      <c r="X119" s="362">
        <f t="shared" si="94"/>
        <v>3</v>
      </c>
      <c r="Y119" s="85">
        <f t="shared" si="94"/>
        <v>0</v>
      </c>
      <c r="Z119" s="88">
        <f t="shared" si="94"/>
        <v>23011</v>
      </c>
      <c r="AA119" s="88">
        <f t="shared" si="94"/>
        <v>310</v>
      </c>
      <c r="AB119" s="88">
        <f t="shared" si="94"/>
        <v>0</v>
      </c>
      <c r="AC119" s="89">
        <f t="shared" si="94"/>
        <v>12377</v>
      </c>
      <c r="AD119" s="51"/>
      <c r="AE119" s="168"/>
    </row>
    <row r="120" spans="1:32" s="41" customFormat="1" hidden="1" x14ac:dyDescent="0.25">
      <c r="A120" s="125" t="s">
        <v>45</v>
      </c>
      <c r="B120" s="123" t="s">
        <v>740</v>
      </c>
      <c r="C120" s="736" t="s">
        <v>402</v>
      </c>
      <c r="D120" s="737"/>
      <c r="E120" s="737"/>
      <c r="F120" s="107"/>
      <c r="G120" s="496"/>
      <c r="H120" s="496"/>
      <c r="I120" s="496"/>
      <c r="J120" s="449"/>
      <c r="K120" s="449"/>
      <c r="L120" s="449"/>
      <c r="M120" s="313"/>
      <c r="N120" s="111"/>
      <c r="O120" s="369"/>
      <c r="P120" s="110"/>
      <c r="Q120" s="108"/>
      <c r="R120" s="109"/>
      <c r="S120" s="109"/>
      <c r="T120" s="109"/>
      <c r="U120" s="109"/>
      <c r="V120" s="112"/>
      <c r="W120" s="406">
        <f t="shared" si="46"/>
        <v>0</v>
      </c>
      <c r="X120" s="369"/>
      <c r="Y120" s="109"/>
      <c r="Z120" s="112"/>
      <c r="AA120" s="112"/>
      <c r="AB120" s="112"/>
      <c r="AC120" s="113"/>
      <c r="AD120" s="53"/>
      <c r="AE120" s="168"/>
    </row>
    <row r="121" spans="1:32" s="41" customFormat="1" x14ac:dyDescent="0.25">
      <c r="A121" s="125" t="s">
        <v>46</v>
      </c>
      <c r="B121" s="106" t="s">
        <v>741</v>
      </c>
      <c r="C121" s="730" t="s">
        <v>47</v>
      </c>
      <c r="D121" s="731"/>
      <c r="E121" s="731"/>
      <c r="F121" s="107">
        <f t="shared" ref="F121:M121" si="98">F122+F123+F124</f>
        <v>0</v>
      </c>
      <c r="G121" s="496">
        <f t="shared" ref="G121:K121" si="99">G122+G123+G124</f>
        <v>40000</v>
      </c>
      <c r="H121" s="496">
        <f t="shared" ref="H121:J121" si="100">H122+H123+H124</f>
        <v>40000</v>
      </c>
      <c r="I121" s="496">
        <f t="shared" si="100"/>
        <v>40000</v>
      </c>
      <c r="J121" s="449">
        <f t="shared" si="100"/>
        <v>40000</v>
      </c>
      <c r="K121" s="449">
        <f t="shared" si="99"/>
        <v>40890</v>
      </c>
      <c r="L121" s="449">
        <f t="shared" ref="L121" si="101">L122+L123+L124</f>
        <v>191110</v>
      </c>
      <c r="M121" s="313">
        <f t="shared" si="98"/>
        <v>191110</v>
      </c>
      <c r="N121" s="111">
        <f t="shared" ref="N121:P121" si="102">N122+N123+N124</f>
        <v>191110</v>
      </c>
      <c r="O121" s="369"/>
      <c r="P121" s="110">
        <f t="shared" si="102"/>
        <v>0</v>
      </c>
      <c r="Q121" s="108">
        <f>Q122+Q123+Q124</f>
        <v>0</v>
      </c>
      <c r="R121" s="109">
        <f t="shared" ref="R121:AC121" si="103">R122+R123+R124</f>
        <v>40000</v>
      </c>
      <c r="S121" s="109">
        <f t="shared" si="103"/>
        <v>0</v>
      </c>
      <c r="T121" s="109">
        <f t="shared" si="103"/>
        <v>0</v>
      </c>
      <c r="U121" s="109">
        <f t="shared" si="103"/>
        <v>0</v>
      </c>
      <c r="V121" s="112">
        <f t="shared" si="103"/>
        <v>150000</v>
      </c>
      <c r="W121" s="406">
        <f t="shared" si="46"/>
        <v>190000</v>
      </c>
      <c r="X121" s="369">
        <f t="shared" si="103"/>
        <v>0</v>
      </c>
      <c r="Y121" s="109">
        <f t="shared" si="103"/>
        <v>0</v>
      </c>
      <c r="Z121" s="112">
        <f t="shared" si="103"/>
        <v>0</v>
      </c>
      <c r="AA121" s="112">
        <f t="shared" si="103"/>
        <v>0</v>
      </c>
      <c r="AB121" s="112">
        <f t="shared" si="103"/>
        <v>0</v>
      </c>
      <c r="AC121" s="113">
        <f t="shared" si="103"/>
        <v>1110</v>
      </c>
      <c r="AD121" s="53"/>
      <c r="AE121" s="168"/>
    </row>
    <row r="122" spans="1:32" s="189" customFormat="1" hidden="1" x14ac:dyDescent="0.25">
      <c r="A122" s="125"/>
      <c r="B122" s="169"/>
      <c r="C122" s="178"/>
      <c r="D122" s="704" t="s">
        <v>332</v>
      </c>
      <c r="E122" s="704"/>
      <c r="F122" s="181"/>
      <c r="G122" s="497">
        <f>SUM(P122:AB122)</f>
        <v>0</v>
      </c>
      <c r="H122" s="497">
        <f>SUM(N122:AA122)</f>
        <v>0</v>
      </c>
      <c r="I122" s="497">
        <f>SUM(N122:AA122)</f>
        <v>0</v>
      </c>
      <c r="J122" s="450">
        <f>SUM(N122:AA122)</f>
        <v>0</v>
      </c>
      <c r="K122" s="450">
        <f>SUM(P122:AB122)</f>
        <v>0</v>
      </c>
      <c r="L122" s="450">
        <f>SUM(Q122:AC122)</f>
        <v>0</v>
      </c>
      <c r="M122" s="314">
        <f t="shared" ref="M122:M123" si="104">SUM(Q122:AC122)</f>
        <v>0</v>
      </c>
      <c r="N122" s="172"/>
      <c r="O122" s="364"/>
      <c r="P122" s="180"/>
      <c r="Q122" s="179"/>
      <c r="R122" s="173"/>
      <c r="S122" s="173"/>
      <c r="T122" s="173"/>
      <c r="U122" s="173"/>
      <c r="V122" s="174"/>
      <c r="W122" s="401">
        <f t="shared" si="46"/>
        <v>0</v>
      </c>
      <c r="X122" s="364"/>
      <c r="Y122" s="173"/>
      <c r="Z122" s="174"/>
      <c r="AA122" s="174"/>
      <c r="AB122" s="174"/>
      <c r="AC122" s="175"/>
      <c r="AD122" s="212"/>
      <c r="AE122" s="190"/>
    </row>
    <row r="123" spans="1:32" s="189" customFormat="1" hidden="1" x14ac:dyDescent="0.25">
      <c r="A123" s="125"/>
      <c r="B123" s="169"/>
      <c r="C123" s="178"/>
      <c r="D123" s="704" t="s">
        <v>333</v>
      </c>
      <c r="E123" s="704"/>
      <c r="F123" s="181"/>
      <c r="G123" s="497">
        <f>SUM(P123:AB123)</f>
        <v>0</v>
      </c>
      <c r="H123" s="497">
        <f>SUM(N123:AA123)</f>
        <v>0</v>
      </c>
      <c r="I123" s="497">
        <f>SUM(N123:AA123)</f>
        <v>0</v>
      </c>
      <c r="J123" s="450">
        <f>SUM(N123:AA123)</f>
        <v>0</v>
      </c>
      <c r="K123" s="450">
        <f>SUM(P123:AB123)</f>
        <v>0</v>
      </c>
      <c r="L123" s="450">
        <f>SUM(Q123:AC123)</f>
        <v>0</v>
      </c>
      <c r="M123" s="314">
        <f t="shared" si="104"/>
        <v>0</v>
      </c>
      <c r="N123" s="172"/>
      <c r="O123" s="364"/>
      <c r="P123" s="180"/>
      <c r="Q123" s="179"/>
      <c r="R123" s="173"/>
      <c r="S123" s="173"/>
      <c r="T123" s="173"/>
      <c r="U123" s="173"/>
      <c r="V123" s="174"/>
      <c r="W123" s="401">
        <f t="shared" si="46"/>
        <v>0</v>
      </c>
      <c r="X123" s="364"/>
      <c r="Y123" s="173"/>
      <c r="Z123" s="174"/>
      <c r="AA123" s="174"/>
      <c r="AB123" s="174"/>
      <c r="AC123" s="175"/>
      <c r="AD123" s="212"/>
      <c r="AE123" s="190"/>
    </row>
    <row r="124" spans="1:32" s="189" customFormat="1" x14ac:dyDescent="0.25">
      <c r="A124" s="125"/>
      <c r="B124" s="169"/>
      <c r="C124" s="178"/>
      <c r="D124" s="704" t="s">
        <v>403</v>
      </c>
      <c r="E124" s="704"/>
      <c r="F124" s="181">
        <v>0</v>
      </c>
      <c r="G124" s="497">
        <v>40000</v>
      </c>
      <c r="H124" s="497">
        <v>40000</v>
      </c>
      <c r="I124" s="497">
        <v>40000</v>
      </c>
      <c r="J124" s="450">
        <v>40000</v>
      </c>
      <c r="K124" s="450">
        <v>40890</v>
      </c>
      <c r="L124" s="450">
        <v>191110</v>
      </c>
      <c r="M124" s="314">
        <f>SUM(W124:AC124)</f>
        <v>191110</v>
      </c>
      <c r="N124" s="172">
        <f>M124</f>
        <v>191110</v>
      </c>
      <c r="O124" s="364"/>
      <c r="P124" s="180"/>
      <c r="Q124" s="179"/>
      <c r="R124" s="173">
        <v>40000</v>
      </c>
      <c r="S124" s="173"/>
      <c r="T124" s="173"/>
      <c r="U124" s="173"/>
      <c r="V124" s="174">
        <v>150000</v>
      </c>
      <c r="W124" s="401">
        <f t="shared" si="46"/>
        <v>190000</v>
      </c>
      <c r="X124" s="364"/>
      <c r="Y124" s="173"/>
      <c r="Z124" s="174"/>
      <c r="AA124" s="174"/>
      <c r="AB124" s="174"/>
      <c r="AC124" s="175">
        <v>1110</v>
      </c>
      <c r="AD124" s="212"/>
      <c r="AE124" s="190"/>
    </row>
    <row r="125" spans="1:32" s="41" customFormat="1" x14ac:dyDescent="0.25">
      <c r="A125" s="125" t="s">
        <v>48</v>
      </c>
      <c r="B125" s="106" t="s">
        <v>742</v>
      </c>
      <c r="C125" s="730" t="s">
        <v>49</v>
      </c>
      <c r="D125" s="731"/>
      <c r="E125" s="731"/>
      <c r="F125" s="107">
        <f>F126+F127</f>
        <v>0</v>
      </c>
      <c r="G125" s="496">
        <f t="shared" ref="G125:P125" si="105">G126+G127</f>
        <v>0</v>
      </c>
      <c r="H125" s="496">
        <f t="shared" ref="H125:K125" si="106">H126+H127</f>
        <v>10160</v>
      </c>
      <c r="I125" s="496">
        <f t="shared" ref="I125:J125" si="107">I126+I127</f>
        <v>10160</v>
      </c>
      <c r="J125" s="449">
        <f t="shared" si="107"/>
        <v>101930</v>
      </c>
      <c r="K125" s="449">
        <f t="shared" si="106"/>
        <v>101930</v>
      </c>
      <c r="L125" s="449">
        <f t="shared" ref="L125" si="108">L126+L127</f>
        <v>23011</v>
      </c>
      <c r="M125" s="313">
        <f t="shared" si="105"/>
        <v>23011</v>
      </c>
      <c r="N125" s="111">
        <f t="shared" si="105"/>
        <v>23011</v>
      </c>
      <c r="O125" s="369"/>
      <c r="P125" s="110">
        <f t="shared" si="105"/>
        <v>0</v>
      </c>
      <c r="Q125" s="108">
        <f t="shared" ref="Q125:AC125" si="109">Q126+Q127</f>
        <v>0</v>
      </c>
      <c r="R125" s="109">
        <f t="shared" si="109"/>
        <v>0</v>
      </c>
      <c r="S125" s="109">
        <f t="shared" si="109"/>
        <v>0</v>
      </c>
      <c r="T125" s="109">
        <f t="shared" si="109"/>
        <v>0</v>
      </c>
      <c r="U125" s="109">
        <f t="shared" si="109"/>
        <v>0</v>
      </c>
      <c r="V125" s="112">
        <f t="shared" si="109"/>
        <v>0</v>
      </c>
      <c r="W125" s="406">
        <f t="shared" si="46"/>
        <v>0</v>
      </c>
      <c r="X125" s="369">
        <f t="shared" si="109"/>
        <v>0</v>
      </c>
      <c r="Y125" s="109">
        <f t="shared" si="109"/>
        <v>0</v>
      </c>
      <c r="Z125" s="112">
        <f t="shared" si="109"/>
        <v>23011</v>
      </c>
      <c r="AA125" s="112">
        <f t="shared" si="109"/>
        <v>0</v>
      </c>
      <c r="AB125" s="112">
        <f t="shared" si="109"/>
        <v>0</v>
      </c>
      <c r="AC125" s="113">
        <f t="shared" si="109"/>
        <v>0</v>
      </c>
      <c r="AD125" s="53"/>
      <c r="AE125" s="168"/>
    </row>
    <row r="126" spans="1:32" x14ac:dyDescent="0.25">
      <c r="B126" s="169"/>
      <c r="C126" s="178"/>
      <c r="D126" s="704" t="s">
        <v>404</v>
      </c>
      <c r="E126" s="704"/>
      <c r="F126" s="181">
        <v>0</v>
      </c>
      <c r="G126" s="497">
        <v>0</v>
      </c>
      <c r="H126" s="497">
        <v>10160</v>
      </c>
      <c r="I126" s="497">
        <v>10160</v>
      </c>
      <c r="J126" s="450">
        <v>101930</v>
      </c>
      <c r="K126" s="450">
        <v>101930</v>
      </c>
      <c r="L126" s="450">
        <v>23011</v>
      </c>
      <c r="M126" s="314">
        <f>SUM(W126:AC126)</f>
        <v>23011</v>
      </c>
      <c r="N126" s="172">
        <f>M126</f>
        <v>23011</v>
      </c>
      <c r="O126" s="364"/>
      <c r="P126" s="180"/>
      <c r="Q126" s="179"/>
      <c r="R126" s="173"/>
      <c r="S126" s="173"/>
      <c r="T126" s="173"/>
      <c r="U126" s="173"/>
      <c r="V126" s="174"/>
      <c r="W126" s="401">
        <f t="shared" si="46"/>
        <v>0</v>
      </c>
      <c r="X126" s="364"/>
      <c r="Y126" s="173"/>
      <c r="Z126" s="174">
        <v>23011</v>
      </c>
      <c r="AA126" s="174"/>
      <c r="AB126" s="174"/>
      <c r="AC126" s="175"/>
      <c r="AD126" s="55"/>
      <c r="AE126" s="168"/>
    </row>
    <row r="127" spans="1:32" hidden="1" x14ac:dyDescent="0.25">
      <c r="B127" s="169"/>
      <c r="C127" s="178"/>
      <c r="D127" s="704" t="s">
        <v>405</v>
      </c>
      <c r="E127" s="704"/>
      <c r="F127" s="181"/>
      <c r="G127" s="497"/>
      <c r="H127" s="497"/>
      <c r="I127" s="497"/>
      <c r="J127" s="450"/>
      <c r="K127" s="450"/>
      <c r="L127" s="450"/>
      <c r="M127" s="314"/>
      <c r="N127" s="172"/>
      <c r="O127" s="364"/>
      <c r="P127" s="180"/>
      <c r="Q127" s="179"/>
      <c r="R127" s="173"/>
      <c r="S127" s="173"/>
      <c r="T127" s="173"/>
      <c r="U127" s="173"/>
      <c r="V127" s="174"/>
      <c r="W127" s="401">
        <f t="shared" si="46"/>
        <v>0</v>
      </c>
      <c r="X127" s="364"/>
      <c r="Y127" s="173"/>
      <c r="Z127" s="174"/>
      <c r="AA127" s="174"/>
      <c r="AB127" s="174"/>
      <c r="AC127" s="175"/>
      <c r="AD127" s="55"/>
      <c r="AE127" s="168"/>
    </row>
    <row r="128" spans="1:32" s="41" customFormat="1" hidden="1" x14ac:dyDescent="0.25">
      <c r="A128" s="125" t="s">
        <v>50</v>
      </c>
      <c r="B128" s="106" t="s">
        <v>743</v>
      </c>
      <c r="C128" s="730" t="s">
        <v>51</v>
      </c>
      <c r="D128" s="731"/>
      <c r="E128" s="731"/>
      <c r="F128" s="107">
        <f t="shared" ref="F128" si="110">F129+F130+F131+F132+F133+F134+F135</f>
        <v>0</v>
      </c>
      <c r="G128" s="496">
        <f t="shared" ref="G128:G138" si="111">SUM(P128:AB128)</f>
        <v>0</v>
      </c>
      <c r="H128" s="496">
        <f t="shared" ref="H128:H138" si="112">SUM(N128:AA128)</f>
        <v>0</v>
      </c>
      <c r="I128" s="496">
        <f t="shared" ref="I128:I138" si="113">SUM(N128:AA128)</f>
        <v>0</v>
      </c>
      <c r="J128" s="449">
        <f t="shared" ref="J128:J138" si="114">SUM(N128:AA128)</f>
        <v>0</v>
      </c>
      <c r="K128" s="449">
        <f t="shared" ref="K128:L138" si="115">SUM(P128:AB128)</f>
        <v>0</v>
      </c>
      <c r="L128" s="449">
        <f t="shared" si="115"/>
        <v>0</v>
      </c>
      <c r="M128" s="313">
        <f t="shared" ref="M128:M138" si="116">SUM(Q128:AC128)</f>
        <v>0</v>
      </c>
      <c r="N128" s="111">
        <f t="shared" ref="N128:P128" si="117">N129+N130+N131+N132+N133+N134+N135</f>
        <v>0</v>
      </c>
      <c r="O128" s="369"/>
      <c r="P128" s="110">
        <f t="shared" si="117"/>
        <v>0</v>
      </c>
      <c r="Q128" s="108">
        <f>Q129+Q130+Q131+Q132+Q133+Q134+Q135</f>
        <v>0</v>
      </c>
      <c r="R128" s="109">
        <f t="shared" ref="R128:AC128" si="118">R129+R130+R131+R132+R133+R134+R135</f>
        <v>0</v>
      </c>
      <c r="S128" s="109">
        <f t="shared" si="118"/>
        <v>0</v>
      </c>
      <c r="T128" s="109">
        <f t="shared" si="118"/>
        <v>0</v>
      </c>
      <c r="U128" s="109">
        <f t="shared" si="118"/>
        <v>0</v>
      </c>
      <c r="V128" s="112">
        <f t="shared" si="118"/>
        <v>0</v>
      </c>
      <c r="W128" s="406">
        <f t="shared" si="46"/>
        <v>0</v>
      </c>
      <c r="X128" s="369">
        <f t="shared" si="118"/>
        <v>0</v>
      </c>
      <c r="Y128" s="109">
        <f t="shared" si="118"/>
        <v>0</v>
      </c>
      <c r="Z128" s="112">
        <f t="shared" si="118"/>
        <v>0</v>
      </c>
      <c r="AA128" s="112">
        <f t="shared" si="118"/>
        <v>0</v>
      </c>
      <c r="AB128" s="112">
        <f t="shared" si="118"/>
        <v>0</v>
      </c>
      <c r="AC128" s="113">
        <f t="shared" si="118"/>
        <v>0</v>
      </c>
      <c r="AD128" s="53"/>
      <c r="AE128" s="168"/>
    </row>
    <row r="129" spans="1:31" hidden="1" x14ac:dyDescent="0.25">
      <c r="B129" s="54"/>
      <c r="C129" s="2"/>
      <c r="D129" s="705" t="s">
        <v>334</v>
      </c>
      <c r="E129" s="705"/>
      <c r="F129" s="77"/>
      <c r="G129" s="495">
        <f t="shared" si="111"/>
        <v>0</v>
      </c>
      <c r="H129" s="495">
        <f t="shared" si="112"/>
        <v>0</v>
      </c>
      <c r="I129" s="495">
        <f t="shared" si="113"/>
        <v>0</v>
      </c>
      <c r="J129" s="448">
        <f t="shared" si="114"/>
        <v>0</v>
      </c>
      <c r="K129" s="448">
        <f t="shared" si="115"/>
        <v>0</v>
      </c>
      <c r="L129" s="448">
        <f t="shared" si="115"/>
        <v>0</v>
      </c>
      <c r="M129" s="312">
        <f t="shared" si="116"/>
        <v>0</v>
      </c>
      <c r="N129" s="42"/>
      <c r="O129" s="367"/>
      <c r="P129" s="74"/>
      <c r="Q129" s="73"/>
      <c r="R129" s="1"/>
      <c r="S129" s="1"/>
      <c r="T129" s="1"/>
      <c r="U129" s="1"/>
      <c r="V129" s="79"/>
      <c r="W129" s="404">
        <f t="shared" si="46"/>
        <v>0</v>
      </c>
      <c r="X129" s="367"/>
      <c r="Y129" s="1"/>
      <c r="Z129" s="79"/>
      <c r="AA129" s="79"/>
      <c r="AB129" s="79"/>
      <c r="AC129" s="44"/>
      <c r="AD129" s="55"/>
      <c r="AE129" s="168"/>
    </row>
    <row r="130" spans="1:31" ht="27" hidden="1" customHeight="1" x14ac:dyDescent="0.25">
      <c r="B130" s="54"/>
      <c r="C130" s="2"/>
      <c r="D130" s="706" t="s">
        <v>491</v>
      </c>
      <c r="E130" s="706"/>
      <c r="F130" s="77"/>
      <c r="G130" s="495">
        <f t="shared" si="111"/>
        <v>0</v>
      </c>
      <c r="H130" s="495">
        <f t="shared" si="112"/>
        <v>0</v>
      </c>
      <c r="I130" s="495">
        <f t="shared" si="113"/>
        <v>0</v>
      </c>
      <c r="J130" s="448">
        <f t="shared" si="114"/>
        <v>0</v>
      </c>
      <c r="K130" s="448">
        <f t="shared" si="115"/>
        <v>0</v>
      </c>
      <c r="L130" s="448">
        <f t="shared" si="115"/>
        <v>0</v>
      </c>
      <c r="M130" s="312">
        <f t="shared" si="116"/>
        <v>0</v>
      </c>
      <c r="N130" s="42"/>
      <c r="O130" s="367"/>
      <c r="P130" s="74"/>
      <c r="Q130" s="73"/>
      <c r="R130" s="1"/>
      <c r="S130" s="1"/>
      <c r="T130" s="1"/>
      <c r="U130" s="1"/>
      <c r="V130" s="79"/>
      <c r="W130" s="404">
        <f t="shared" si="46"/>
        <v>0</v>
      </c>
      <c r="X130" s="367"/>
      <c r="Y130" s="1"/>
      <c r="Z130" s="79"/>
      <c r="AA130" s="79"/>
      <c r="AB130" s="79"/>
      <c r="AC130" s="44"/>
      <c r="AD130" s="55"/>
      <c r="AE130" s="168"/>
    </row>
    <row r="131" spans="1:31" hidden="1" x14ac:dyDescent="0.25">
      <c r="B131" s="54"/>
      <c r="C131" s="2"/>
      <c r="D131" s="705" t="s">
        <v>802</v>
      </c>
      <c r="E131" s="705"/>
      <c r="F131" s="77"/>
      <c r="G131" s="495">
        <f t="shared" si="111"/>
        <v>0</v>
      </c>
      <c r="H131" s="495">
        <f t="shared" si="112"/>
        <v>0</v>
      </c>
      <c r="I131" s="495">
        <f t="shared" si="113"/>
        <v>0</v>
      </c>
      <c r="J131" s="448">
        <f t="shared" si="114"/>
        <v>0</v>
      </c>
      <c r="K131" s="448">
        <f t="shared" si="115"/>
        <v>0</v>
      </c>
      <c r="L131" s="448">
        <f t="shared" si="115"/>
        <v>0</v>
      </c>
      <c r="M131" s="312">
        <f t="shared" si="116"/>
        <v>0</v>
      </c>
      <c r="N131" s="42"/>
      <c r="O131" s="367"/>
      <c r="P131" s="74"/>
      <c r="Q131" s="73"/>
      <c r="R131" s="1"/>
      <c r="S131" s="1"/>
      <c r="T131" s="1"/>
      <c r="U131" s="1"/>
      <c r="V131" s="79"/>
      <c r="W131" s="404">
        <f t="shared" si="46"/>
        <v>0</v>
      </c>
      <c r="X131" s="367"/>
      <c r="Y131" s="1"/>
      <c r="Z131" s="79"/>
      <c r="AA131" s="79"/>
      <c r="AB131" s="79"/>
      <c r="AC131" s="44"/>
      <c r="AD131" s="55"/>
      <c r="AE131" s="168"/>
    </row>
    <row r="132" spans="1:31" hidden="1" x14ac:dyDescent="0.25">
      <c r="B132" s="54"/>
      <c r="C132" s="2"/>
      <c r="D132" s="705" t="s">
        <v>406</v>
      </c>
      <c r="E132" s="705"/>
      <c r="F132" s="77"/>
      <c r="G132" s="495">
        <f t="shared" si="111"/>
        <v>0</v>
      </c>
      <c r="H132" s="495">
        <f t="shared" si="112"/>
        <v>0</v>
      </c>
      <c r="I132" s="495">
        <f t="shared" si="113"/>
        <v>0</v>
      </c>
      <c r="J132" s="448">
        <f t="shared" si="114"/>
        <v>0</v>
      </c>
      <c r="K132" s="448">
        <f t="shared" si="115"/>
        <v>0</v>
      </c>
      <c r="L132" s="448">
        <f t="shared" si="115"/>
        <v>0</v>
      </c>
      <c r="M132" s="312">
        <f t="shared" si="116"/>
        <v>0</v>
      </c>
      <c r="N132" s="42"/>
      <c r="O132" s="367"/>
      <c r="P132" s="74"/>
      <c r="Q132" s="73"/>
      <c r="R132" s="1"/>
      <c r="S132" s="1"/>
      <c r="T132" s="1"/>
      <c r="U132" s="1"/>
      <c r="V132" s="79"/>
      <c r="W132" s="404">
        <f t="shared" si="46"/>
        <v>0</v>
      </c>
      <c r="X132" s="367"/>
      <c r="Y132" s="1"/>
      <c r="Z132" s="79"/>
      <c r="AA132" s="79"/>
      <c r="AB132" s="79"/>
      <c r="AC132" s="44"/>
      <c r="AD132" s="55"/>
      <c r="AE132" s="168"/>
    </row>
    <row r="133" spans="1:31" hidden="1" x14ac:dyDescent="0.25">
      <c r="B133" s="54"/>
      <c r="C133" s="2"/>
      <c r="D133" s="705" t="s">
        <v>407</v>
      </c>
      <c r="E133" s="705"/>
      <c r="F133" s="77"/>
      <c r="G133" s="495">
        <f t="shared" si="111"/>
        <v>0</v>
      </c>
      <c r="H133" s="495">
        <f t="shared" si="112"/>
        <v>0</v>
      </c>
      <c r="I133" s="495">
        <f t="shared" si="113"/>
        <v>0</v>
      </c>
      <c r="J133" s="448">
        <f t="shared" si="114"/>
        <v>0</v>
      </c>
      <c r="K133" s="448">
        <f t="shared" si="115"/>
        <v>0</v>
      </c>
      <c r="L133" s="448">
        <f t="shared" si="115"/>
        <v>0</v>
      </c>
      <c r="M133" s="312">
        <f t="shared" si="116"/>
        <v>0</v>
      </c>
      <c r="N133" s="42"/>
      <c r="O133" s="367"/>
      <c r="P133" s="74"/>
      <c r="Q133" s="73"/>
      <c r="R133" s="1"/>
      <c r="S133" s="1"/>
      <c r="T133" s="1"/>
      <c r="U133" s="1"/>
      <c r="V133" s="79"/>
      <c r="W133" s="404">
        <f t="shared" si="46"/>
        <v>0</v>
      </c>
      <c r="X133" s="367"/>
      <c r="Y133" s="1"/>
      <c r="Z133" s="79"/>
      <c r="AA133" s="79"/>
      <c r="AB133" s="79"/>
      <c r="AC133" s="44"/>
      <c r="AD133" s="55"/>
      <c r="AE133" s="168"/>
    </row>
    <row r="134" spans="1:31" hidden="1" x14ac:dyDescent="0.25">
      <c r="B134" s="54"/>
      <c r="C134" s="2"/>
      <c r="D134" s="705" t="s">
        <v>335</v>
      </c>
      <c r="E134" s="705"/>
      <c r="F134" s="77"/>
      <c r="G134" s="495">
        <f t="shared" si="111"/>
        <v>0</v>
      </c>
      <c r="H134" s="495">
        <f t="shared" si="112"/>
        <v>0</v>
      </c>
      <c r="I134" s="495">
        <f t="shared" si="113"/>
        <v>0</v>
      </c>
      <c r="J134" s="448">
        <f t="shared" si="114"/>
        <v>0</v>
      </c>
      <c r="K134" s="448">
        <f t="shared" si="115"/>
        <v>0</v>
      </c>
      <c r="L134" s="448">
        <f t="shared" si="115"/>
        <v>0</v>
      </c>
      <c r="M134" s="312">
        <f t="shared" si="116"/>
        <v>0</v>
      </c>
      <c r="N134" s="42"/>
      <c r="O134" s="367"/>
      <c r="P134" s="74"/>
      <c r="Q134" s="73"/>
      <c r="R134" s="1"/>
      <c r="S134" s="1"/>
      <c r="T134" s="1"/>
      <c r="U134" s="1"/>
      <c r="V134" s="79"/>
      <c r="W134" s="404">
        <f t="shared" ref="W134:W197" si="119">SUM(Q134:V134)</f>
        <v>0</v>
      </c>
      <c r="X134" s="367"/>
      <c r="Y134" s="1"/>
      <c r="Z134" s="79"/>
      <c r="AA134" s="79"/>
      <c r="AB134" s="79"/>
      <c r="AC134" s="44"/>
      <c r="AD134" s="55"/>
      <c r="AE134" s="168"/>
    </row>
    <row r="135" spans="1:31" hidden="1" x14ac:dyDescent="0.25">
      <c r="B135" s="54"/>
      <c r="C135" s="2"/>
      <c r="D135" s="705" t="s">
        <v>408</v>
      </c>
      <c r="E135" s="705"/>
      <c r="F135" s="77"/>
      <c r="G135" s="495">
        <f t="shared" si="111"/>
        <v>0</v>
      </c>
      <c r="H135" s="495">
        <f t="shared" si="112"/>
        <v>0</v>
      </c>
      <c r="I135" s="495">
        <f t="shared" si="113"/>
        <v>0</v>
      </c>
      <c r="J135" s="448">
        <f t="shared" si="114"/>
        <v>0</v>
      </c>
      <c r="K135" s="448">
        <f t="shared" si="115"/>
        <v>0</v>
      </c>
      <c r="L135" s="448">
        <f t="shared" si="115"/>
        <v>0</v>
      </c>
      <c r="M135" s="312">
        <f t="shared" si="116"/>
        <v>0</v>
      </c>
      <c r="N135" s="42"/>
      <c r="O135" s="367"/>
      <c r="P135" s="74"/>
      <c r="Q135" s="73"/>
      <c r="R135" s="1"/>
      <c r="S135" s="1"/>
      <c r="T135" s="1"/>
      <c r="U135" s="1"/>
      <c r="V135" s="79"/>
      <c r="W135" s="404">
        <f t="shared" si="119"/>
        <v>0</v>
      </c>
      <c r="X135" s="367"/>
      <c r="Y135" s="1"/>
      <c r="Z135" s="79"/>
      <c r="AA135" s="79"/>
      <c r="AB135" s="79"/>
      <c r="AC135" s="44"/>
      <c r="AD135" s="55"/>
      <c r="AE135" s="168"/>
    </row>
    <row r="136" spans="1:31" s="41" customFormat="1" hidden="1" x14ac:dyDescent="0.25">
      <c r="A136" s="125" t="s">
        <v>52</v>
      </c>
      <c r="B136" s="106" t="s">
        <v>744</v>
      </c>
      <c r="C136" s="730" t="s">
        <v>409</v>
      </c>
      <c r="D136" s="731"/>
      <c r="E136" s="731"/>
      <c r="F136" s="107"/>
      <c r="G136" s="496">
        <f t="shared" si="111"/>
        <v>0</v>
      </c>
      <c r="H136" s="496">
        <f t="shared" si="112"/>
        <v>0</v>
      </c>
      <c r="I136" s="496">
        <f t="shared" si="113"/>
        <v>0</v>
      </c>
      <c r="J136" s="449">
        <f t="shared" si="114"/>
        <v>0</v>
      </c>
      <c r="K136" s="449">
        <f t="shared" si="115"/>
        <v>0</v>
      </c>
      <c r="L136" s="449">
        <f t="shared" si="115"/>
        <v>0</v>
      </c>
      <c r="M136" s="313">
        <f t="shared" si="116"/>
        <v>0</v>
      </c>
      <c r="N136" s="111"/>
      <c r="O136" s="369"/>
      <c r="P136" s="110"/>
      <c r="Q136" s="108"/>
      <c r="R136" s="109"/>
      <c r="S136" s="109"/>
      <c r="T136" s="109"/>
      <c r="U136" s="109"/>
      <c r="V136" s="112"/>
      <c r="W136" s="406">
        <f t="shared" si="119"/>
        <v>0</v>
      </c>
      <c r="X136" s="369"/>
      <c r="Y136" s="109"/>
      <c r="Z136" s="112"/>
      <c r="AA136" s="112"/>
      <c r="AB136" s="112"/>
      <c r="AC136" s="113"/>
      <c r="AD136" s="53"/>
      <c r="AE136" s="168"/>
    </row>
    <row r="137" spans="1:31" s="41" customFormat="1" hidden="1" x14ac:dyDescent="0.25">
      <c r="A137" s="125" t="s">
        <v>53</v>
      </c>
      <c r="B137" s="106" t="s">
        <v>745</v>
      </c>
      <c r="C137" s="730" t="s">
        <v>410</v>
      </c>
      <c r="D137" s="731"/>
      <c r="E137" s="731"/>
      <c r="F137" s="107"/>
      <c r="G137" s="496">
        <f t="shared" si="111"/>
        <v>0</v>
      </c>
      <c r="H137" s="496">
        <f t="shared" si="112"/>
        <v>0</v>
      </c>
      <c r="I137" s="496">
        <f t="shared" si="113"/>
        <v>0</v>
      </c>
      <c r="J137" s="449">
        <f t="shared" si="114"/>
        <v>0</v>
      </c>
      <c r="K137" s="449">
        <f t="shared" si="115"/>
        <v>0</v>
      </c>
      <c r="L137" s="449">
        <f t="shared" si="115"/>
        <v>0</v>
      </c>
      <c r="M137" s="313">
        <f t="shared" si="116"/>
        <v>0</v>
      </c>
      <c r="N137" s="111"/>
      <c r="O137" s="369"/>
      <c r="P137" s="110"/>
      <c r="Q137" s="108"/>
      <c r="R137" s="109"/>
      <c r="S137" s="109"/>
      <c r="T137" s="109"/>
      <c r="U137" s="109"/>
      <c r="V137" s="112"/>
      <c r="W137" s="406">
        <f t="shared" si="119"/>
        <v>0</v>
      </c>
      <c r="X137" s="369"/>
      <c r="Y137" s="109"/>
      <c r="Z137" s="112"/>
      <c r="AA137" s="112"/>
      <c r="AB137" s="112"/>
      <c r="AC137" s="113"/>
      <c r="AD137" s="53"/>
      <c r="AE137" s="168"/>
    </row>
    <row r="138" spans="1:31" s="41" customFormat="1" hidden="1" x14ac:dyDescent="0.25">
      <c r="A138" s="125" t="s">
        <v>54</v>
      </c>
      <c r="B138" s="106" t="s">
        <v>746</v>
      </c>
      <c r="C138" s="730" t="s">
        <v>914</v>
      </c>
      <c r="D138" s="731"/>
      <c r="E138" s="731"/>
      <c r="F138" s="107"/>
      <c r="G138" s="496">
        <f t="shared" si="111"/>
        <v>0</v>
      </c>
      <c r="H138" s="496">
        <f t="shared" si="112"/>
        <v>0</v>
      </c>
      <c r="I138" s="496">
        <f t="shared" si="113"/>
        <v>0</v>
      </c>
      <c r="J138" s="449">
        <f t="shared" si="114"/>
        <v>0</v>
      </c>
      <c r="K138" s="449">
        <f t="shared" si="115"/>
        <v>0</v>
      </c>
      <c r="L138" s="449">
        <f t="shared" si="115"/>
        <v>0</v>
      </c>
      <c r="M138" s="313">
        <f t="shared" si="116"/>
        <v>0</v>
      </c>
      <c r="N138" s="111"/>
      <c r="O138" s="369"/>
      <c r="P138" s="110"/>
      <c r="Q138" s="108"/>
      <c r="R138" s="109"/>
      <c r="S138" s="109"/>
      <c r="T138" s="109"/>
      <c r="U138" s="109"/>
      <c r="V138" s="112"/>
      <c r="W138" s="406">
        <f t="shared" si="119"/>
        <v>0</v>
      </c>
      <c r="X138" s="369"/>
      <c r="Y138" s="109"/>
      <c r="Z138" s="112"/>
      <c r="AA138" s="112"/>
      <c r="AB138" s="112"/>
      <c r="AC138" s="113"/>
      <c r="AD138" s="53"/>
      <c r="AE138" s="168"/>
    </row>
    <row r="139" spans="1:31" s="41" customFormat="1" x14ac:dyDescent="0.25">
      <c r="A139" s="125"/>
      <c r="B139" s="106" t="s">
        <v>915</v>
      </c>
      <c r="C139" s="730" t="s">
        <v>916</v>
      </c>
      <c r="D139" s="731"/>
      <c r="E139" s="732"/>
      <c r="F139" s="107">
        <f t="shared" ref="F139:M139" si="120">F140+F141</f>
        <v>0</v>
      </c>
      <c r="G139" s="496">
        <f t="shared" ref="G139:K139" si="121">G140+G141</f>
        <v>311</v>
      </c>
      <c r="H139" s="496">
        <f t="shared" ref="H139:J139" si="122">H140+H141</f>
        <v>333</v>
      </c>
      <c r="I139" s="496">
        <f t="shared" si="122"/>
        <v>333</v>
      </c>
      <c r="J139" s="449">
        <f t="shared" si="122"/>
        <v>350</v>
      </c>
      <c r="K139" s="449">
        <f t="shared" si="121"/>
        <v>348</v>
      </c>
      <c r="L139" s="449">
        <f t="shared" ref="L139" si="123">L140+L141</f>
        <v>6</v>
      </c>
      <c r="M139" s="313">
        <f t="shared" si="120"/>
        <v>6</v>
      </c>
      <c r="N139" s="111">
        <f t="shared" ref="N139:P139" si="124">N140+N141</f>
        <v>6</v>
      </c>
      <c r="O139" s="369"/>
      <c r="P139" s="110">
        <f t="shared" si="124"/>
        <v>0</v>
      </c>
      <c r="Q139" s="108">
        <f>Q140+Q141</f>
        <v>3</v>
      </c>
      <c r="R139" s="109">
        <f t="shared" ref="R139:AC139" si="125">R140+R141</f>
        <v>0</v>
      </c>
      <c r="S139" s="109">
        <f t="shared" si="125"/>
        <v>0</v>
      </c>
      <c r="T139" s="109">
        <f t="shared" si="125"/>
        <v>0</v>
      </c>
      <c r="U139" s="109">
        <f t="shared" si="125"/>
        <v>0</v>
      </c>
      <c r="V139" s="112">
        <f t="shared" si="125"/>
        <v>0</v>
      </c>
      <c r="W139" s="406">
        <f t="shared" si="119"/>
        <v>3</v>
      </c>
      <c r="X139" s="369">
        <f t="shared" si="125"/>
        <v>3</v>
      </c>
      <c r="Y139" s="109">
        <f t="shared" si="125"/>
        <v>0</v>
      </c>
      <c r="Z139" s="112">
        <f t="shared" si="125"/>
        <v>0</v>
      </c>
      <c r="AA139" s="112">
        <f t="shared" si="125"/>
        <v>0</v>
      </c>
      <c r="AB139" s="112">
        <f t="shared" si="125"/>
        <v>0</v>
      </c>
      <c r="AC139" s="113">
        <f t="shared" si="125"/>
        <v>0</v>
      </c>
      <c r="AD139" s="53"/>
      <c r="AE139" s="168"/>
    </row>
    <row r="140" spans="1:31" s="189" customFormat="1" hidden="1" x14ac:dyDescent="0.25">
      <c r="A140" s="125" t="s">
        <v>917</v>
      </c>
      <c r="B140" s="169" t="s">
        <v>918</v>
      </c>
      <c r="C140" s="213"/>
      <c r="D140" s="238" t="s">
        <v>919</v>
      </c>
      <c r="E140" s="238"/>
      <c r="F140" s="181"/>
      <c r="G140" s="497"/>
      <c r="H140" s="497"/>
      <c r="I140" s="497"/>
      <c r="J140" s="450"/>
      <c r="K140" s="450"/>
      <c r="L140" s="450"/>
      <c r="M140" s="314"/>
      <c r="N140" s="172"/>
      <c r="O140" s="364"/>
      <c r="P140" s="180"/>
      <c r="Q140" s="179"/>
      <c r="R140" s="173"/>
      <c r="S140" s="173"/>
      <c r="T140" s="173"/>
      <c r="U140" s="173"/>
      <c r="V140" s="174"/>
      <c r="W140" s="401">
        <f t="shared" si="119"/>
        <v>0</v>
      </c>
      <c r="X140" s="364"/>
      <c r="Y140" s="173"/>
      <c r="Z140" s="174"/>
      <c r="AA140" s="174"/>
      <c r="AB140" s="174"/>
      <c r="AC140" s="175"/>
      <c r="AD140" s="212"/>
      <c r="AE140" s="168"/>
    </row>
    <row r="141" spans="1:31" s="189" customFormat="1" x14ac:dyDescent="0.25">
      <c r="A141" s="125" t="s">
        <v>828</v>
      </c>
      <c r="B141" s="169" t="s">
        <v>858</v>
      </c>
      <c r="C141" s="182"/>
      <c r="D141" s="216" t="s">
        <v>829</v>
      </c>
      <c r="E141" s="217"/>
      <c r="F141" s="181">
        <f t="shared" ref="F141:M141" si="126">F142+F143+F144</f>
        <v>0</v>
      </c>
      <c r="G141" s="497">
        <f t="shared" ref="G141:K141" si="127">G142+G143+G144</f>
        <v>311</v>
      </c>
      <c r="H141" s="497">
        <f t="shared" ref="H141:J141" si="128">H142+H143+H144</f>
        <v>333</v>
      </c>
      <c r="I141" s="497">
        <f t="shared" si="128"/>
        <v>333</v>
      </c>
      <c r="J141" s="450">
        <f t="shared" si="128"/>
        <v>350</v>
      </c>
      <c r="K141" s="450">
        <f t="shared" si="127"/>
        <v>348</v>
      </c>
      <c r="L141" s="450">
        <f t="shared" ref="L141" si="129">L142+L143+L144</f>
        <v>6</v>
      </c>
      <c r="M141" s="314">
        <f t="shared" si="126"/>
        <v>6</v>
      </c>
      <c r="N141" s="172">
        <f t="shared" ref="N141:P141" si="130">N142+N143+N144</f>
        <v>6</v>
      </c>
      <c r="O141" s="364"/>
      <c r="P141" s="180">
        <f t="shared" si="130"/>
        <v>0</v>
      </c>
      <c r="Q141" s="179">
        <f>Q142+Q143+Q144</f>
        <v>3</v>
      </c>
      <c r="R141" s="173">
        <f t="shared" ref="R141:AC141" si="131">R142+R143+R144</f>
        <v>0</v>
      </c>
      <c r="S141" s="173">
        <f t="shared" si="131"/>
        <v>0</v>
      </c>
      <c r="T141" s="173">
        <f t="shared" si="131"/>
        <v>0</v>
      </c>
      <c r="U141" s="173">
        <f t="shared" si="131"/>
        <v>0</v>
      </c>
      <c r="V141" s="174">
        <f t="shared" si="131"/>
        <v>0</v>
      </c>
      <c r="W141" s="401">
        <f t="shared" si="119"/>
        <v>3</v>
      </c>
      <c r="X141" s="364">
        <f t="shared" si="131"/>
        <v>3</v>
      </c>
      <c r="Y141" s="173">
        <f t="shared" si="131"/>
        <v>0</v>
      </c>
      <c r="Z141" s="174">
        <f t="shared" si="131"/>
        <v>0</v>
      </c>
      <c r="AA141" s="174">
        <f t="shared" si="131"/>
        <v>0</v>
      </c>
      <c r="AB141" s="174">
        <f t="shared" si="131"/>
        <v>0</v>
      </c>
      <c r="AC141" s="175">
        <f t="shared" si="131"/>
        <v>0</v>
      </c>
      <c r="AD141" s="212"/>
      <c r="AE141" s="168"/>
    </row>
    <row r="142" spans="1:31" hidden="1" x14ac:dyDescent="0.25">
      <c r="B142" s="54"/>
      <c r="C142" s="2"/>
      <c r="D142" s="208"/>
      <c r="E142" s="211" t="s">
        <v>830</v>
      </c>
      <c r="F142" s="77"/>
      <c r="G142" s="495">
        <f>SUM(P142:AB142)</f>
        <v>0</v>
      </c>
      <c r="H142" s="495">
        <f>SUM(N142:AA142)</f>
        <v>0</v>
      </c>
      <c r="I142" s="495">
        <f>SUM(N142:AA142)</f>
        <v>0</v>
      </c>
      <c r="J142" s="448">
        <f>SUM(N142:AA142)</f>
        <v>0</v>
      </c>
      <c r="K142" s="448">
        <f>SUM(P142:AB142)</f>
        <v>0</v>
      </c>
      <c r="L142" s="448">
        <f>SUM(Q142:AC142)</f>
        <v>0</v>
      </c>
      <c r="M142" s="312">
        <f t="shared" ref="M142:M143" si="132">SUM(Q142:AC142)</f>
        <v>0</v>
      </c>
      <c r="N142" s="42"/>
      <c r="O142" s="367"/>
      <c r="P142" s="74"/>
      <c r="Q142" s="73"/>
      <c r="R142" s="1"/>
      <c r="S142" s="1"/>
      <c r="T142" s="1"/>
      <c r="U142" s="1"/>
      <c r="V142" s="79"/>
      <c r="W142" s="404">
        <f t="shared" si="119"/>
        <v>0</v>
      </c>
      <c r="X142" s="367"/>
      <c r="Y142" s="1"/>
      <c r="Z142" s="79"/>
      <c r="AA142" s="79"/>
      <c r="AB142" s="79"/>
      <c r="AC142" s="44"/>
      <c r="AD142" s="55"/>
      <c r="AE142" s="168"/>
    </row>
    <row r="143" spans="1:31" hidden="1" x14ac:dyDescent="0.25">
      <c r="B143" s="54"/>
      <c r="C143" s="2"/>
      <c r="D143" s="208"/>
      <c r="E143" s="211" t="s">
        <v>336</v>
      </c>
      <c r="F143" s="77"/>
      <c r="G143" s="495">
        <f>SUM(P143:AB143)</f>
        <v>0</v>
      </c>
      <c r="H143" s="495">
        <f>SUM(N143:AA143)</f>
        <v>0</v>
      </c>
      <c r="I143" s="495">
        <f>SUM(N143:AA143)</f>
        <v>0</v>
      </c>
      <c r="J143" s="448">
        <f>SUM(N143:AA143)</f>
        <v>0</v>
      </c>
      <c r="K143" s="448">
        <f>SUM(P143:AB143)</f>
        <v>0</v>
      </c>
      <c r="L143" s="448">
        <f>SUM(Q143:AC143)</f>
        <v>0</v>
      </c>
      <c r="M143" s="312">
        <f t="shared" si="132"/>
        <v>0</v>
      </c>
      <c r="N143" s="42"/>
      <c r="O143" s="367"/>
      <c r="P143" s="74"/>
      <c r="Q143" s="73"/>
      <c r="R143" s="1"/>
      <c r="S143" s="1"/>
      <c r="T143" s="1"/>
      <c r="U143" s="1"/>
      <c r="V143" s="79"/>
      <c r="W143" s="404">
        <f t="shared" si="119"/>
        <v>0</v>
      </c>
      <c r="X143" s="367"/>
      <c r="Y143" s="1"/>
      <c r="Z143" s="79"/>
      <c r="AA143" s="79"/>
      <c r="AB143" s="79"/>
      <c r="AC143" s="44"/>
      <c r="AD143" s="55"/>
      <c r="AE143" s="168"/>
    </row>
    <row r="144" spans="1:31" x14ac:dyDescent="0.25">
      <c r="B144" s="54"/>
      <c r="C144" s="2"/>
      <c r="D144" s="208"/>
      <c r="E144" s="211" t="s">
        <v>831</v>
      </c>
      <c r="F144" s="77"/>
      <c r="G144" s="495">
        <v>311</v>
      </c>
      <c r="H144" s="495">
        <v>333</v>
      </c>
      <c r="I144" s="495">
        <v>333</v>
      </c>
      <c r="J144" s="448">
        <v>350</v>
      </c>
      <c r="K144" s="448">
        <v>348</v>
      </c>
      <c r="L144" s="448">
        <v>6</v>
      </c>
      <c r="M144" s="312">
        <f>SUM(W144:AC144)</f>
        <v>6</v>
      </c>
      <c r="N144" s="42">
        <f>M144</f>
        <v>6</v>
      </c>
      <c r="O144" s="367"/>
      <c r="P144" s="74"/>
      <c r="Q144" s="73">
        <v>3</v>
      </c>
      <c r="R144" s="1"/>
      <c r="S144" s="1"/>
      <c r="T144" s="1"/>
      <c r="U144" s="1"/>
      <c r="V144" s="79"/>
      <c r="W144" s="404">
        <f t="shared" si="119"/>
        <v>3</v>
      </c>
      <c r="X144" s="367">
        <v>3</v>
      </c>
      <c r="Y144" s="1"/>
      <c r="Z144" s="79"/>
      <c r="AA144" s="79"/>
      <c r="AB144" s="79"/>
      <c r="AC144" s="44"/>
      <c r="AD144" s="55"/>
      <c r="AE144" s="168"/>
    </row>
    <row r="145" spans="1:31" s="41" customFormat="1" hidden="1" x14ac:dyDescent="0.25">
      <c r="A145" s="125"/>
      <c r="B145" s="106" t="s">
        <v>747</v>
      </c>
      <c r="C145" s="730" t="s">
        <v>920</v>
      </c>
      <c r="D145" s="731"/>
      <c r="E145" s="731"/>
      <c r="F145" s="107">
        <f t="shared" ref="F145:M145" si="133">F146+F147</f>
        <v>0</v>
      </c>
      <c r="G145" s="496">
        <f t="shared" ref="G145:K145" si="134">G146+G147</f>
        <v>0</v>
      </c>
      <c r="H145" s="496">
        <f t="shared" ref="H145:J145" si="135">H146+H147</f>
        <v>0</v>
      </c>
      <c r="I145" s="496">
        <f t="shared" si="135"/>
        <v>0</v>
      </c>
      <c r="J145" s="449">
        <f t="shared" si="135"/>
        <v>0</v>
      </c>
      <c r="K145" s="449">
        <f t="shared" si="134"/>
        <v>0</v>
      </c>
      <c r="L145" s="449">
        <f t="shared" ref="L145" si="136">L146+L147</f>
        <v>0</v>
      </c>
      <c r="M145" s="313">
        <f t="shared" si="133"/>
        <v>0</v>
      </c>
      <c r="N145" s="111">
        <f t="shared" ref="N145:P145" si="137">N146+N147</f>
        <v>0</v>
      </c>
      <c r="O145" s="369"/>
      <c r="P145" s="110">
        <f t="shared" si="137"/>
        <v>0</v>
      </c>
      <c r="Q145" s="108">
        <f>Q146+Q147</f>
        <v>0</v>
      </c>
      <c r="R145" s="109">
        <f t="shared" ref="R145:AC145" si="138">R146+R147</f>
        <v>0</v>
      </c>
      <c r="S145" s="109">
        <f t="shared" si="138"/>
        <v>0</v>
      </c>
      <c r="T145" s="109">
        <f t="shared" si="138"/>
        <v>0</v>
      </c>
      <c r="U145" s="109">
        <f t="shared" si="138"/>
        <v>0</v>
      </c>
      <c r="V145" s="112">
        <f t="shared" si="138"/>
        <v>0</v>
      </c>
      <c r="W145" s="406">
        <f t="shared" si="119"/>
        <v>0</v>
      </c>
      <c r="X145" s="369">
        <f t="shared" si="138"/>
        <v>0</v>
      </c>
      <c r="Y145" s="109">
        <f t="shared" si="138"/>
        <v>0</v>
      </c>
      <c r="Z145" s="112">
        <f t="shared" si="138"/>
        <v>0</v>
      </c>
      <c r="AA145" s="112">
        <f t="shared" si="138"/>
        <v>0</v>
      </c>
      <c r="AB145" s="112">
        <f t="shared" si="138"/>
        <v>0</v>
      </c>
      <c r="AC145" s="113">
        <f t="shared" si="138"/>
        <v>0</v>
      </c>
      <c r="AD145" s="53"/>
      <c r="AE145" s="168"/>
    </row>
    <row r="146" spans="1:31" s="189" customFormat="1" hidden="1" x14ac:dyDescent="0.25">
      <c r="A146" s="125" t="s">
        <v>924</v>
      </c>
      <c r="B146" s="169" t="s">
        <v>922</v>
      </c>
      <c r="C146" s="178"/>
      <c r="D146" s="704" t="s">
        <v>921</v>
      </c>
      <c r="E146" s="704"/>
      <c r="F146" s="181"/>
      <c r="G146" s="497"/>
      <c r="H146" s="497"/>
      <c r="I146" s="497"/>
      <c r="J146" s="450"/>
      <c r="K146" s="450"/>
      <c r="L146" s="450"/>
      <c r="M146" s="314"/>
      <c r="N146" s="172"/>
      <c r="O146" s="364"/>
      <c r="P146" s="180"/>
      <c r="Q146" s="179"/>
      <c r="R146" s="173"/>
      <c r="S146" s="173"/>
      <c r="T146" s="173"/>
      <c r="U146" s="173"/>
      <c r="V146" s="174"/>
      <c r="W146" s="401">
        <f t="shared" si="119"/>
        <v>0</v>
      </c>
      <c r="X146" s="364"/>
      <c r="Y146" s="173"/>
      <c r="Z146" s="174"/>
      <c r="AA146" s="174"/>
      <c r="AB146" s="174"/>
      <c r="AC146" s="175"/>
      <c r="AD146" s="212"/>
      <c r="AE146" s="190"/>
    </row>
    <row r="147" spans="1:31" s="189" customFormat="1" hidden="1" x14ac:dyDescent="0.25">
      <c r="A147" s="125" t="s">
        <v>832</v>
      </c>
      <c r="B147" s="169" t="s">
        <v>923</v>
      </c>
      <c r="C147" s="178"/>
      <c r="D147" s="704" t="s">
        <v>833</v>
      </c>
      <c r="E147" s="704"/>
      <c r="F147" s="181"/>
      <c r="G147" s="497"/>
      <c r="H147" s="497"/>
      <c r="I147" s="497"/>
      <c r="J147" s="450"/>
      <c r="K147" s="450"/>
      <c r="L147" s="450"/>
      <c r="M147" s="314"/>
      <c r="N147" s="172"/>
      <c r="O147" s="364"/>
      <c r="P147" s="180"/>
      <c r="Q147" s="179"/>
      <c r="R147" s="173"/>
      <c r="S147" s="173"/>
      <c r="T147" s="173"/>
      <c r="U147" s="173"/>
      <c r="V147" s="174"/>
      <c r="W147" s="401">
        <f t="shared" si="119"/>
        <v>0</v>
      </c>
      <c r="X147" s="364"/>
      <c r="Y147" s="173"/>
      <c r="Z147" s="174"/>
      <c r="AA147" s="174"/>
      <c r="AB147" s="174"/>
      <c r="AC147" s="175"/>
      <c r="AD147" s="212"/>
      <c r="AE147" s="190"/>
    </row>
    <row r="148" spans="1:31" s="41" customFormat="1" hidden="1" x14ac:dyDescent="0.25">
      <c r="A148" s="125" t="s">
        <v>55</v>
      </c>
      <c r="B148" s="106" t="s">
        <v>748</v>
      </c>
      <c r="C148" s="730" t="s">
        <v>925</v>
      </c>
      <c r="D148" s="731"/>
      <c r="E148" s="731"/>
      <c r="F148" s="107"/>
      <c r="G148" s="496"/>
      <c r="H148" s="496"/>
      <c r="I148" s="496"/>
      <c r="J148" s="449"/>
      <c r="K148" s="449"/>
      <c r="L148" s="449"/>
      <c r="M148" s="313"/>
      <c r="N148" s="111"/>
      <c r="O148" s="369"/>
      <c r="P148" s="110"/>
      <c r="Q148" s="108"/>
      <c r="R148" s="109"/>
      <c r="S148" s="109"/>
      <c r="T148" s="109"/>
      <c r="U148" s="109"/>
      <c r="V148" s="112"/>
      <c r="W148" s="406">
        <f t="shared" si="119"/>
        <v>0</v>
      </c>
      <c r="X148" s="369"/>
      <c r="Y148" s="109"/>
      <c r="Z148" s="112"/>
      <c r="AA148" s="112"/>
      <c r="AB148" s="112"/>
      <c r="AC148" s="113"/>
      <c r="AD148" s="53"/>
      <c r="AE148" s="168"/>
    </row>
    <row r="149" spans="1:31" s="41" customFormat="1" x14ac:dyDescent="0.25">
      <c r="A149" s="125" t="s">
        <v>56</v>
      </c>
      <c r="B149" s="106" t="s">
        <v>749</v>
      </c>
      <c r="C149" s="730" t="s">
        <v>57</v>
      </c>
      <c r="D149" s="731"/>
      <c r="E149" s="731"/>
      <c r="F149" s="107">
        <f t="shared" ref="F149:M149" si="139">F150+F151+F152</f>
        <v>0</v>
      </c>
      <c r="G149" s="496">
        <f t="shared" ref="G149:K149" si="140">G150+G151+G152</f>
        <v>13200</v>
      </c>
      <c r="H149" s="496">
        <f t="shared" ref="H149:J149" si="141">H150+H151+H152</f>
        <v>39275</v>
      </c>
      <c r="I149" s="496">
        <f t="shared" si="141"/>
        <v>40455</v>
      </c>
      <c r="J149" s="449">
        <f t="shared" si="141"/>
        <v>40455</v>
      </c>
      <c r="K149" s="449">
        <f t="shared" si="140"/>
        <v>40457</v>
      </c>
      <c r="L149" s="449">
        <f t="shared" ref="L149" si="142">L150+L151+L152</f>
        <v>230577</v>
      </c>
      <c r="M149" s="313">
        <f t="shared" si="139"/>
        <v>230577</v>
      </c>
      <c r="N149" s="111">
        <f t="shared" ref="N149:P149" si="143">N150+N151+N152</f>
        <v>230577</v>
      </c>
      <c r="O149" s="369"/>
      <c r="P149" s="110">
        <f t="shared" si="143"/>
        <v>0</v>
      </c>
      <c r="Q149" s="108">
        <f>Q150+Q151+Q152</f>
        <v>209000</v>
      </c>
      <c r="R149" s="109">
        <f t="shared" ref="R149:AC149" si="144">R150+R151+R152</f>
        <v>0</v>
      </c>
      <c r="S149" s="109">
        <f t="shared" si="144"/>
        <v>10000</v>
      </c>
      <c r="T149" s="109">
        <f t="shared" si="144"/>
        <v>0</v>
      </c>
      <c r="U149" s="109">
        <f t="shared" si="144"/>
        <v>0</v>
      </c>
      <c r="V149" s="112">
        <f t="shared" si="144"/>
        <v>0</v>
      </c>
      <c r="W149" s="406">
        <f t="shared" si="119"/>
        <v>219000</v>
      </c>
      <c r="X149" s="369">
        <f t="shared" si="144"/>
        <v>0</v>
      </c>
      <c r="Y149" s="109">
        <f t="shared" si="144"/>
        <v>0</v>
      </c>
      <c r="Z149" s="112">
        <f t="shared" si="144"/>
        <v>0</v>
      </c>
      <c r="AA149" s="112">
        <f t="shared" si="144"/>
        <v>310</v>
      </c>
      <c r="AB149" s="112">
        <f t="shared" si="144"/>
        <v>0</v>
      </c>
      <c r="AC149" s="113">
        <f t="shared" si="144"/>
        <v>11267</v>
      </c>
      <c r="AD149" s="53"/>
      <c r="AE149" s="168"/>
    </row>
    <row r="150" spans="1:31" hidden="1" x14ac:dyDescent="0.25">
      <c r="B150" s="54"/>
      <c r="C150" s="2"/>
      <c r="D150" s="705" t="s">
        <v>411</v>
      </c>
      <c r="E150" s="705"/>
      <c r="F150" s="77"/>
      <c r="G150" s="495"/>
      <c r="H150" s="495"/>
      <c r="I150" s="495"/>
      <c r="J150" s="448"/>
      <c r="K150" s="448"/>
      <c r="L150" s="448"/>
      <c r="M150" s="312"/>
      <c r="N150" s="42"/>
      <c r="O150" s="367"/>
      <c r="P150" s="74"/>
      <c r="Q150" s="73"/>
      <c r="R150" s="1"/>
      <c r="S150" s="1"/>
      <c r="T150" s="1"/>
      <c r="U150" s="1"/>
      <c r="V150" s="79"/>
      <c r="W150" s="404">
        <f t="shared" si="119"/>
        <v>0</v>
      </c>
      <c r="X150" s="367"/>
      <c r="Y150" s="1"/>
      <c r="Z150" s="79"/>
      <c r="AA150" s="79"/>
      <c r="AB150" s="79"/>
      <c r="AC150" s="44"/>
      <c r="AD150" s="55"/>
      <c r="AE150" s="168"/>
    </row>
    <row r="151" spans="1:31" x14ac:dyDescent="0.25">
      <c r="B151" s="54"/>
      <c r="C151" s="2"/>
      <c r="D151" s="705" t="s">
        <v>337</v>
      </c>
      <c r="E151" s="705"/>
      <c r="F151" s="77"/>
      <c r="G151" s="495">
        <v>12000</v>
      </c>
      <c r="H151" s="495">
        <v>29075</v>
      </c>
      <c r="I151" s="495">
        <v>29075</v>
      </c>
      <c r="J151" s="448">
        <v>29075</v>
      </c>
      <c r="K151" s="448">
        <v>29075</v>
      </c>
      <c r="L151" s="448">
        <v>10000</v>
      </c>
      <c r="M151" s="312">
        <f t="shared" ref="M151:M152" si="145">SUM(W151:AC151)</f>
        <v>10000</v>
      </c>
      <c r="N151" s="42">
        <f>M151</f>
        <v>10000</v>
      </c>
      <c r="O151" s="367"/>
      <c r="P151" s="74"/>
      <c r="Q151" s="73"/>
      <c r="R151" s="1"/>
      <c r="S151" s="1">
        <v>10000</v>
      </c>
      <c r="T151" s="1"/>
      <c r="U151" s="1"/>
      <c r="V151" s="79"/>
      <c r="W151" s="404">
        <f t="shared" si="119"/>
        <v>10000</v>
      </c>
      <c r="X151" s="367"/>
      <c r="Y151" s="1"/>
      <c r="Z151" s="79"/>
      <c r="AA151" s="79"/>
      <c r="AB151" s="79"/>
      <c r="AC151" s="44"/>
      <c r="AD151" s="55"/>
      <c r="AE151" s="168"/>
    </row>
    <row r="152" spans="1:31" ht="15.75" thickBot="1" x14ac:dyDescent="0.3">
      <c r="B152" s="56"/>
      <c r="C152" s="20"/>
      <c r="D152" s="707" t="s">
        <v>338</v>
      </c>
      <c r="E152" s="707"/>
      <c r="F152" s="77"/>
      <c r="G152" s="495">
        <v>1200</v>
      </c>
      <c r="H152" s="495">
        <v>10200</v>
      </c>
      <c r="I152" s="495">
        <v>11380</v>
      </c>
      <c r="J152" s="448">
        <v>11380</v>
      </c>
      <c r="K152" s="448">
        <v>11382</v>
      </c>
      <c r="L152" s="448">
        <v>220577</v>
      </c>
      <c r="M152" s="312">
        <f t="shared" si="145"/>
        <v>220577</v>
      </c>
      <c r="N152" s="42">
        <f>M152</f>
        <v>220577</v>
      </c>
      <c r="O152" s="367"/>
      <c r="P152" s="74"/>
      <c r="Q152" s="73">
        <v>209000</v>
      </c>
      <c r="R152" s="1"/>
      <c r="S152" s="1"/>
      <c r="T152" s="1"/>
      <c r="U152" s="1"/>
      <c r="V152" s="79"/>
      <c r="W152" s="404">
        <f t="shared" si="119"/>
        <v>209000</v>
      </c>
      <c r="X152" s="367"/>
      <c r="Y152" s="1"/>
      <c r="Z152" s="79"/>
      <c r="AA152" s="79">
        <v>310</v>
      </c>
      <c r="AB152" s="79"/>
      <c r="AC152" s="44">
        <v>11267</v>
      </c>
      <c r="AD152" s="55"/>
      <c r="AE152" s="168"/>
    </row>
    <row r="153" spans="1:31" ht="15.75" thickBot="1" x14ac:dyDescent="0.3">
      <c r="B153" s="98" t="s">
        <v>58</v>
      </c>
      <c r="C153" s="725" t="s">
        <v>59</v>
      </c>
      <c r="D153" s="726"/>
      <c r="E153" s="726"/>
      <c r="F153" s="83">
        <f t="shared" ref="F153:M153" si="146">F154+F155+F158+F159+F162</f>
        <v>0</v>
      </c>
      <c r="G153" s="492">
        <f t="shared" ref="G153:K153" si="147">G154+G155+G158+G159+G162</f>
        <v>0</v>
      </c>
      <c r="H153" s="492">
        <f t="shared" ref="H153:J153" si="148">H154+H155+H158+H159+H162</f>
        <v>0</v>
      </c>
      <c r="I153" s="492">
        <f t="shared" si="148"/>
        <v>0</v>
      </c>
      <c r="J153" s="444">
        <f t="shared" si="148"/>
        <v>0</v>
      </c>
      <c r="K153" s="444">
        <f t="shared" si="147"/>
        <v>0</v>
      </c>
      <c r="L153" s="444">
        <f t="shared" ref="L153" si="149">L154+L155+L158+L159+L162</f>
        <v>0</v>
      </c>
      <c r="M153" s="308">
        <f t="shared" si="146"/>
        <v>0</v>
      </c>
      <c r="N153" s="87">
        <f t="shared" ref="N153:P153" si="150">N154+N155+N158+N159+N162</f>
        <v>0</v>
      </c>
      <c r="O153" s="362"/>
      <c r="P153" s="86">
        <f t="shared" si="150"/>
        <v>0</v>
      </c>
      <c r="Q153" s="84">
        <f>Q154+Q155+Q158+Q159+Q162</f>
        <v>0</v>
      </c>
      <c r="R153" s="85">
        <f t="shared" ref="R153:AC153" si="151">R154+R155+R158+R159+R162</f>
        <v>0</v>
      </c>
      <c r="S153" s="85">
        <f t="shared" si="151"/>
        <v>0</v>
      </c>
      <c r="T153" s="85">
        <f t="shared" si="151"/>
        <v>0</v>
      </c>
      <c r="U153" s="85">
        <f t="shared" si="151"/>
        <v>0</v>
      </c>
      <c r="V153" s="88">
        <f t="shared" si="151"/>
        <v>0</v>
      </c>
      <c r="W153" s="399">
        <f t="shared" si="119"/>
        <v>0</v>
      </c>
      <c r="X153" s="362">
        <f t="shared" si="151"/>
        <v>0</v>
      </c>
      <c r="Y153" s="85">
        <f t="shared" si="151"/>
        <v>0</v>
      </c>
      <c r="Z153" s="88">
        <f t="shared" si="151"/>
        <v>0</v>
      </c>
      <c r="AA153" s="88">
        <f t="shared" si="151"/>
        <v>0</v>
      </c>
      <c r="AB153" s="88">
        <f t="shared" si="151"/>
        <v>0</v>
      </c>
      <c r="AC153" s="89">
        <f t="shared" si="151"/>
        <v>0</v>
      </c>
      <c r="AD153" s="51"/>
      <c r="AE153" s="168"/>
    </row>
    <row r="154" spans="1:31" s="18" customFormat="1" hidden="1" x14ac:dyDescent="0.25">
      <c r="A154" s="125" t="s">
        <v>60</v>
      </c>
      <c r="B154" s="114" t="s">
        <v>750</v>
      </c>
      <c r="C154" s="733" t="s">
        <v>412</v>
      </c>
      <c r="D154" s="734"/>
      <c r="E154" s="734"/>
      <c r="F154" s="91"/>
      <c r="G154" s="494"/>
      <c r="H154" s="494"/>
      <c r="I154" s="494"/>
      <c r="J154" s="447"/>
      <c r="K154" s="447"/>
      <c r="L154" s="447"/>
      <c r="M154" s="311"/>
      <c r="N154" s="95"/>
      <c r="O154" s="365"/>
      <c r="P154" s="94"/>
      <c r="Q154" s="92"/>
      <c r="R154" s="93"/>
      <c r="S154" s="93"/>
      <c r="T154" s="93"/>
      <c r="U154" s="93"/>
      <c r="V154" s="96"/>
      <c r="W154" s="402">
        <f t="shared" si="119"/>
        <v>0</v>
      </c>
      <c r="X154" s="365"/>
      <c r="Y154" s="93"/>
      <c r="Z154" s="96"/>
      <c r="AA154" s="96"/>
      <c r="AB154" s="96"/>
      <c r="AC154" s="97"/>
      <c r="AD154" s="51"/>
      <c r="AE154" s="168"/>
    </row>
    <row r="155" spans="1:31" s="18" customFormat="1" hidden="1" x14ac:dyDescent="0.25">
      <c r="A155" s="125" t="s">
        <v>61</v>
      </c>
      <c r="B155" s="90" t="s">
        <v>751</v>
      </c>
      <c r="C155" s="716" t="s">
        <v>62</v>
      </c>
      <c r="D155" s="717"/>
      <c r="E155" s="717"/>
      <c r="F155" s="91">
        <f t="shared" ref="F155:M155" si="152">F156+F157</f>
        <v>0</v>
      </c>
      <c r="G155" s="494">
        <f t="shared" ref="G155:K155" si="153">G156+G157</f>
        <v>0</v>
      </c>
      <c r="H155" s="494">
        <f t="shared" ref="H155:J155" si="154">H156+H157</f>
        <v>0</v>
      </c>
      <c r="I155" s="494">
        <f t="shared" si="154"/>
        <v>0</v>
      </c>
      <c r="J155" s="447">
        <f t="shared" si="154"/>
        <v>0</v>
      </c>
      <c r="K155" s="447">
        <f t="shared" si="153"/>
        <v>0</v>
      </c>
      <c r="L155" s="447">
        <f t="shared" ref="L155" si="155">L156+L157</f>
        <v>0</v>
      </c>
      <c r="M155" s="311">
        <f t="shared" si="152"/>
        <v>0</v>
      </c>
      <c r="N155" s="95">
        <f t="shared" ref="N155:AC155" si="156">N156+N157</f>
        <v>0</v>
      </c>
      <c r="O155" s="365"/>
      <c r="P155" s="94">
        <f t="shared" si="156"/>
        <v>0</v>
      </c>
      <c r="Q155" s="92">
        <f t="shared" si="156"/>
        <v>0</v>
      </c>
      <c r="R155" s="93">
        <f t="shared" si="156"/>
        <v>0</v>
      </c>
      <c r="S155" s="93">
        <f t="shared" si="156"/>
        <v>0</v>
      </c>
      <c r="T155" s="93">
        <f t="shared" si="156"/>
        <v>0</v>
      </c>
      <c r="U155" s="93">
        <f t="shared" si="156"/>
        <v>0</v>
      </c>
      <c r="V155" s="96">
        <f t="shared" si="156"/>
        <v>0</v>
      </c>
      <c r="W155" s="402">
        <f t="shared" si="119"/>
        <v>0</v>
      </c>
      <c r="X155" s="365">
        <f t="shared" si="156"/>
        <v>0</v>
      </c>
      <c r="Y155" s="93">
        <f t="shared" si="156"/>
        <v>0</v>
      </c>
      <c r="Z155" s="96">
        <f t="shared" si="156"/>
        <v>0</v>
      </c>
      <c r="AA155" s="96">
        <f t="shared" si="156"/>
        <v>0</v>
      </c>
      <c r="AB155" s="96">
        <f t="shared" si="156"/>
        <v>0</v>
      </c>
      <c r="AC155" s="97">
        <f t="shared" si="156"/>
        <v>0</v>
      </c>
      <c r="AD155" s="51"/>
      <c r="AE155" s="168"/>
    </row>
    <row r="156" spans="1:31" hidden="1" x14ac:dyDescent="0.25">
      <c r="B156" s="54"/>
      <c r="C156" s="2"/>
      <c r="D156" s="705" t="s">
        <v>339</v>
      </c>
      <c r="E156" s="705"/>
      <c r="F156" s="77"/>
      <c r="G156" s="495"/>
      <c r="H156" s="495"/>
      <c r="I156" s="495"/>
      <c r="J156" s="448"/>
      <c r="K156" s="448"/>
      <c r="L156" s="448"/>
      <c r="M156" s="312"/>
      <c r="N156" s="42"/>
      <c r="O156" s="367"/>
      <c r="P156" s="74"/>
      <c r="Q156" s="73"/>
      <c r="R156" s="1"/>
      <c r="S156" s="1"/>
      <c r="T156" s="1"/>
      <c r="U156" s="1"/>
      <c r="V156" s="79"/>
      <c r="W156" s="404">
        <f t="shared" si="119"/>
        <v>0</v>
      </c>
      <c r="X156" s="367"/>
      <c r="Y156" s="1"/>
      <c r="Z156" s="79"/>
      <c r="AA156" s="79"/>
      <c r="AB156" s="79"/>
      <c r="AC156" s="44"/>
      <c r="AD156" s="55"/>
      <c r="AE156" s="168"/>
    </row>
    <row r="157" spans="1:31" hidden="1" x14ac:dyDescent="0.25">
      <c r="B157" s="54"/>
      <c r="C157" s="2"/>
      <c r="D157" s="705" t="s">
        <v>340</v>
      </c>
      <c r="E157" s="705"/>
      <c r="F157" s="77"/>
      <c r="G157" s="495"/>
      <c r="H157" s="495"/>
      <c r="I157" s="495"/>
      <c r="J157" s="448"/>
      <c r="K157" s="448"/>
      <c r="L157" s="448"/>
      <c r="M157" s="312"/>
      <c r="N157" s="42"/>
      <c r="O157" s="367"/>
      <c r="P157" s="74"/>
      <c r="Q157" s="73"/>
      <c r="R157" s="1"/>
      <c r="S157" s="1"/>
      <c r="T157" s="1"/>
      <c r="U157" s="1"/>
      <c r="V157" s="79"/>
      <c r="W157" s="404">
        <f t="shared" si="119"/>
        <v>0</v>
      </c>
      <c r="X157" s="367"/>
      <c r="Y157" s="1"/>
      <c r="Z157" s="79"/>
      <c r="AA157" s="79"/>
      <c r="AB157" s="79"/>
      <c r="AC157" s="44"/>
      <c r="AD157" s="55"/>
      <c r="AE157" s="168"/>
    </row>
    <row r="158" spans="1:31" s="18" customFormat="1" hidden="1" x14ac:dyDescent="0.25">
      <c r="A158" s="125" t="s">
        <v>63</v>
      </c>
      <c r="B158" s="90" t="s">
        <v>752</v>
      </c>
      <c r="C158" s="712" t="s">
        <v>413</v>
      </c>
      <c r="D158" s="713"/>
      <c r="E158" s="713"/>
      <c r="F158" s="91"/>
      <c r="G158" s="494"/>
      <c r="H158" s="494"/>
      <c r="I158" s="494"/>
      <c r="J158" s="447"/>
      <c r="K158" s="447"/>
      <c r="L158" s="447"/>
      <c r="M158" s="311"/>
      <c r="N158" s="95"/>
      <c r="O158" s="365"/>
      <c r="P158" s="94"/>
      <c r="Q158" s="92"/>
      <c r="R158" s="93"/>
      <c r="S158" s="93"/>
      <c r="T158" s="93"/>
      <c r="U158" s="93"/>
      <c r="V158" s="96"/>
      <c r="W158" s="402">
        <f t="shared" si="119"/>
        <v>0</v>
      </c>
      <c r="X158" s="365"/>
      <c r="Y158" s="93"/>
      <c r="Z158" s="96"/>
      <c r="AA158" s="96"/>
      <c r="AB158" s="96"/>
      <c r="AC158" s="97"/>
      <c r="AD158" s="51"/>
      <c r="AE158" s="168"/>
    </row>
    <row r="159" spans="1:31" s="18" customFormat="1" hidden="1" x14ac:dyDescent="0.25">
      <c r="A159" s="125" t="s">
        <v>64</v>
      </c>
      <c r="B159" s="90" t="s">
        <v>753</v>
      </c>
      <c r="C159" s="712" t="s">
        <v>65</v>
      </c>
      <c r="D159" s="713"/>
      <c r="E159" s="713"/>
      <c r="F159" s="91">
        <f t="shared" ref="F159:M159" si="157">F160+F161</f>
        <v>0</v>
      </c>
      <c r="G159" s="494">
        <f t="shared" ref="G159:K159" si="158">G160+G161</f>
        <v>0</v>
      </c>
      <c r="H159" s="494">
        <f t="shared" ref="H159:J159" si="159">H160+H161</f>
        <v>0</v>
      </c>
      <c r="I159" s="494">
        <f t="shared" si="159"/>
        <v>0</v>
      </c>
      <c r="J159" s="447">
        <f t="shared" si="159"/>
        <v>0</v>
      </c>
      <c r="K159" s="447">
        <f t="shared" si="158"/>
        <v>0</v>
      </c>
      <c r="L159" s="447">
        <f t="shared" ref="L159" si="160">L160+L161</f>
        <v>0</v>
      </c>
      <c r="M159" s="311">
        <f t="shared" si="157"/>
        <v>0</v>
      </c>
      <c r="N159" s="95">
        <f t="shared" ref="N159:AC159" si="161">N160+N161</f>
        <v>0</v>
      </c>
      <c r="O159" s="365"/>
      <c r="P159" s="94">
        <f t="shared" si="161"/>
        <v>0</v>
      </c>
      <c r="Q159" s="92">
        <f t="shared" si="161"/>
        <v>0</v>
      </c>
      <c r="R159" s="93">
        <f t="shared" si="161"/>
        <v>0</v>
      </c>
      <c r="S159" s="93">
        <f t="shared" si="161"/>
        <v>0</v>
      </c>
      <c r="T159" s="93">
        <f t="shared" si="161"/>
        <v>0</v>
      </c>
      <c r="U159" s="93">
        <f t="shared" si="161"/>
        <v>0</v>
      </c>
      <c r="V159" s="96">
        <f t="shared" si="161"/>
        <v>0</v>
      </c>
      <c r="W159" s="402">
        <f t="shared" si="119"/>
        <v>0</v>
      </c>
      <c r="X159" s="365">
        <f t="shared" si="161"/>
        <v>0</v>
      </c>
      <c r="Y159" s="93">
        <f t="shared" si="161"/>
        <v>0</v>
      </c>
      <c r="Z159" s="96">
        <f t="shared" si="161"/>
        <v>0</v>
      </c>
      <c r="AA159" s="96">
        <f t="shared" si="161"/>
        <v>0</v>
      </c>
      <c r="AB159" s="96">
        <f t="shared" si="161"/>
        <v>0</v>
      </c>
      <c r="AC159" s="97">
        <f t="shared" si="161"/>
        <v>0</v>
      </c>
      <c r="AD159" s="51"/>
      <c r="AE159" s="168"/>
    </row>
    <row r="160" spans="1:31" hidden="1" x14ac:dyDescent="0.25">
      <c r="B160" s="54"/>
      <c r="C160" s="2"/>
      <c r="D160" s="705" t="s">
        <v>341</v>
      </c>
      <c r="E160" s="705"/>
      <c r="F160" s="77"/>
      <c r="G160" s="495"/>
      <c r="H160" s="495"/>
      <c r="I160" s="495"/>
      <c r="J160" s="448"/>
      <c r="K160" s="448"/>
      <c r="L160" s="448"/>
      <c r="M160" s="312"/>
      <c r="N160" s="42"/>
      <c r="O160" s="367"/>
      <c r="P160" s="74"/>
      <c r="Q160" s="73"/>
      <c r="R160" s="1"/>
      <c r="S160" s="1"/>
      <c r="T160" s="1"/>
      <c r="U160" s="1"/>
      <c r="V160" s="79"/>
      <c r="W160" s="404">
        <f t="shared" si="119"/>
        <v>0</v>
      </c>
      <c r="X160" s="367"/>
      <c r="Y160" s="1"/>
      <c r="Z160" s="79"/>
      <c r="AA160" s="79"/>
      <c r="AB160" s="79"/>
      <c r="AC160" s="44"/>
      <c r="AD160" s="55"/>
      <c r="AE160" s="168"/>
    </row>
    <row r="161" spans="1:31" hidden="1" x14ac:dyDescent="0.25">
      <c r="B161" s="54"/>
      <c r="C161" s="2"/>
      <c r="D161" s="705" t="s">
        <v>342</v>
      </c>
      <c r="E161" s="705"/>
      <c r="F161" s="77"/>
      <c r="G161" s="495"/>
      <c r="H161" s="495"/>
      <c r="I161" s="495"/>
      <c r="J161" s="448"/>
      <c r="K161" s="448"/>
      <c r="L161" s="448"/>
      <c r="M161" s="312"/>
      <c r="N161" s="42"/>
      <c r="O161" s="367"/>
      <c r="P161" s="74"/>
      <c r="Q161" s="73"/>
      <c r="R161" s="1"/>
      <c r="S161" s="1"/>
      <c r="T161" s="1"/>
      <c r="U161" s="1"/>
      <c r="V161" s="79"/>
      <c r="W161" s="404">
        <f t="shared" si="119"/>
        <v>0</v>
      </c>
      <c r="X161" s="367"/>
      <c r="Y161" s="1"/>
      <c r="Z161" s="79"/>
      <c r="AA161" s="79"/>
      <c r="AB161" s="79"/>
      <c r="AC161" s="44"/>
      <c r="AD161" s="55"/>
      <c r="AE161" s="168"/>
    </row>
    <row r="162" spans="1:31" s="18" customFormat="1" ht="15.75" hidden="1" thickBot="1" x14ac:dyDescent="0.3">
      <c r="A162" s="125" t="s">
        <v>66</v>
      </c>
      <c r="B162" s="124" t="s">
        <v>754</v>
      </c>
      <c r="C162" s="700" t="s">
        <v>414</v>
      </c>
      <c r="D162" s="701"/>
      <c r="E162" s="701"/>
      <c r="F162" s="91"/>
      <c r="G162" s="494"/>
      <c r="H162" s="494"/>
      <c r="I162" s="494"/>
      <c r="J162" s="447"/>
      <c r="K162" s="447"/>
      <c r="L162" s="447"/>
      <c r="M162" s="311"/>
      <c r="N162" s="95"/>
      <c r="O162" s="365"/>
      <c r="P162" s="94"/>
      <c r="Q162" s="92"/>
      <c r="R162" s="93"/>
      <c r="S162" s="93"/>
      <c r="T162" s="93"/>
      <c r="U162" s="93"/>
      <c r="V162" s="96"/>
      <c r="W162" s="402">
        <f t="shared" si="119"/>
        <v>0</v>
      </c>
      <c r="X162" s="365"/>
      <c r="Y162" s="93"/>
      <c r="Z162" s="96"/>
      <c r="AA162" s="96"/>
      <c r="AB162" s="96"/>
      <c r="AC162" s="97"/>
      <c r="AD162" s="51"/>
      <c r="AE162" s="168"/>
    </row>
    <row r="163" spans="1:31" ht="15.75" thickBot="1" x14ac:dyDescent="0.3">
      <c r="B163" s="98" t="s">
        <v>67</v>
      </c>
      <c r="C163" s="725" t="s">
        <v>68</v>
      </c>
      <c r="D163" s="726"/>
      <c r="E163" s="726"/>
      <c r="F163" s="83">
        <f t="shared" ref="F163:M163" si="162">F164+F165+F166+F167+F177</f>
        <v>0</v>
      </c>
      <c r="G163" s="492">
        <f t="shared" ref="G163:K163" si="163">G164+G165+G166+G167+G177</f>
        <v>0</v>
      </c>
      <c r="H163" s="492">
        <f t="shared" ref="H163:J163" si="164">H164+H165+H166+H167+H177</f>
        <v>0</v>
      </c>
      <c r="I163" s="492">
        <f t="shared" si="164"/>
        <v>0</v>
      </c>
      <c r="J163" s="444">
        <f t="shared" si="164"/>
        <v>0</v>
      </c>
      <c r="K163" s="444">
        <f t="shared" si="163"/>
        <v>0</v>
      </c>
      <c r="L163" s="444">
        <f t="shared" ref="L163" si="165">L164+L165+L166+L167+L177</f>
        <v>0</v>
      </c>
      <c r="M163" s="308">
        <f t="shared" si="162"/>
        <v>0</v>
      </c>
      <c r="N163" s="87">
        <f t="shared" ref="N163:P163" si="166">N164+N165+N166+N167+N177</f>
        <v>0</v>
      </c>
      <c r="O163" s="362"/>
      <c r="P163" s="86">
        <f t="shared" si="166"/>
        <v>0</v>
      </c>
      <c r="Q163" s="84">
        <f>Q164+Q165+Q166+Q167+Q177</f>
        <v>0</v>
      </c>
      <c r="R163" s="85">
        <f t="shared" ref="R163:AC163" si="167">R164+R165+R166+R167+R177</f>
        <v>0</v>
      </c>
      <c r="S163" s="85">
        <f t="shared" si="167"/>
        <v>0</v>
      </c>
      <c r="T163" s="85">
        <f t="shared" si="167"/>
        <v>0</v>
      </c>
      <c r="U163" s="85">
        <f t="shared" si="167"/>
        <v>0</v>
      </c>
      <c r="V163" s="88">
        <f t="shared" si="167"/>
        <v>0</v>
      </c>
      <c r="W163" s="399">
        <f t="shared" si="119"/>
        <v>0</v>
      </c>
      <c r="X163" s="362">
        <f t="shared" si="167"/>
        <v>0</v>
      </c>
      <c r="Y163" s="85">
        <f t="shared" si="167"/>
        <v>0</v>
      </c>
      <c r="Z163" s="88">
        <f t="shared" si="167"/>
        <v>0</v>
      </c>
      <c r="AA163" s="88">
        <f t="shared" si="167"/>
        <v>0</v>
      </c>
      <c r="AB163" s="88">
        <f t="shared" si="167"/>
        <v>0</v>
      </c>
      <c r="AC163" s="89">
        <f t="shared" si="167"/>
        <v>0</v>
      </c>
      <c r="AD163" s="51"/>
      <c r="AE163" s="168"/>
    </row>
    <row r="164" spans="1:31" s="18" customFormat="1" ht="25.5" hidden="1" customHeight="1" x14ac:dyDescent="0.25">
      <c r="A164" s="125" t="s">
        <v>69</v>
      </c>
      <c r="B164" s="90" t="s">
        <v>755</v>
      </c>
      <c r="C164" s="723" t="s">
        <v>415</v>
      </c>
      <c r="D164" s="724"/>
      <c r="E164" s="724"/>
      <c r="F164" s="91"/>
      <c r="G164" s="494"/>
      <c r="H164" s="494"/>
      <c r="I164" s="494"/>
      <c r="J164" s="447"/>
      <c r="K164" s="447"/>
      <c r="L164" s="447"/>
      <c r="M164" s="311"/>
      <c r="N164" s="95"/>
      <c r="O164" s="365"/>
      <c r="P164" s="94"/>
      <c r="Q164" s="92"/>
      <c r="R164" s="93"/>
      <c r="S164" s="93"/>
      <c r="T164" s="93"/>
      <c r="U164" s="93"/>
      <c r="V164" s="96"/>
      <c r="W164" s="402">
        <f t="shared" si="119"/>
        <v>0</v>
      </c>
      <c r="X164" s="365"/>
      <c r="Y164" s="93"/>
      <c r="Z164" s="96"/>
      <c r="AA164" s="96"/>
      <c r="AB164" s="96"/>
      <c r="AC164" s="97"/>
      <c r="AD164" s="51"/>
      <c r="AE164" s="168"/>
    </row>
    <row r="165" spans="1:31" s="18" customFormat="1" ht="25.5" hidden="1" customHeight="1" x14ac:dyDescent="0.25">
      <c r="A165" s="125" t="s">
        <v>70</v>
      </c>
      <c r="B165" s="90" t="s">
        <v>756</v>
      </c>
      <c r="C165" s="723" t="s">
        <v>71</v>
      </c>
      <c r="D165" s="724"/>
      <c r="E165" s="724"/>
      <c r="F165" s="91"/>
      <c r="G165" s="494"/>
      <c r="H165" s="494"/>
      <c r="I165" s="494"/>
      <c r="J165" s="447"/>
      <c r="K165" s="447"/>
      <c r="L165" s="447"/>
      <c r="M165" s="311"/>
      <c r="N165" s="95"/>
      <c r="O165" s="365"/>
      <c r="P165" s="94"/>
      <c r="Q165" s="92"/>
      <c r="R165" s="93"/>
      <c r="S165" s="93"/>
      <c r="T165" s="93"/>
      <c r="U165" s="93"/>
      <c r="V165" s="96"/>
      <c r="W165" s="402">
        <f t="shared" si="119"/>
        <v>0</v>
      </c>
      <c r="X165" s="365"/>
      <c r="Y165" s="93"/>
      <c r="Z165" s="96"/>
      <c r="AA165" s="96"/>
      <c r="AB165" s="96"/>
      <c r="AC165" s="97"/>
      <c r="AD165" s="51"/>
      <c r="AE165" s="168"/>
    </row>
    <row r="166" spans="1:31" s="18" customFormat="1" ht="25.5" hidden="1" customHeight="1" x14ac:dyDescent="0.25">
      <c r="A166" s="125" t="s">
        <v>72</v>
      </c>
      <c r="B166" s="90" t="s">
        <v>757</v>
      </c>
      <c r="C166" s="723" t="s">
        <v>73</v>
      </c>
      <c r="D166" s="724"/>
      <c r="E166" s="724"/>
      <c r="F166" s="91"/>
      <c r="G166" s="494"/>
      <c r="H166" s="494"/>
      <c r="I166" s="494"/>
      <c r="J166" s="447"/>
      <c r="K166" s="447"/>
      <c r="L166" s="447"/>
      <c r="M166" s="311"/>
      <c r="N166" s="95"/>
      <c r="O166" s="365"/>
      <c r="P166" s="94"/>
      <c r="Q166" s="92"/>
      <c r="R166" s="93"/>
      <c r="S166" s="93"/>
      <c r="T166" s="93"/>
      <c r="U166" s="93"/>
      <c r="V166" s="96"/>
      <c r="W166" s="402">
        <f t="shared" si="119"/>
        <v>0</v>
      </c>
      <c r="X166" s="365"/>
      <c r="Y166" s="93"/>
      <c r="Z166" s="96"/>
      <c r="AA166" s="96"/>
      <c r="AB166" s="96"/>
      <c r="AC166" s="97"/>
      <c r="AD166" s="51"/>
      <c r="AE166" s="168"/>
    </row>
    <row r="167" spans="1:31" s="18" customFormat="1" ht="25.5" hidden="1" customHeight="1" x14ac:dyDescent="0.25">
      <c r="A167" s="125" t="s">
        <v>74</v>
      </c>
      <c r="B167" s="90" t="s">
        <v>758</v>
      </c>
      <c r="C167" s="723" t="s">
        <v>605</v>
      </c>
      <c r="D167" s="724"/>
      <c r="E167" s="724"/>
      <c r="F167" s="91">
        <f t="shared" ref="F167:M167" si="168">F168+F169+F170+F171+F172+F173+F174+F175+F176</f>
        <v>0</v>
      </c>
      <c r="G167" s="494">
        <f t="shared" ref="G167:K167" si="169">G168+G169+G170+G171+G172+G173+G174+G175+G176</f>
        <v>0</v>
      </c>
      <c r="H167" s="494">
        <f t="shared" ref="H167:J167" si="170">H168+H169+H170+H171+H172+H173+H174+H175+H176</f>
        <v>0</v>
      </c>
      <c r="I167" s="494">
        <f t="shared" si="170"/>
        <v>0</v>
      </c>
      <c r="J167" s="447">
        <f t="shared" si="170"/>
        <v>0</v>
      </c>
      <c r="K167" s="447">
        <f t="shared" si="169"/>
        <v>0</v>
      </c>
      <c r="L167" s="447">
        <f t="shared" ref="L167" si="171">L168+L169+L170+L171+L172+L173+L174+L175+L176</f>
        <v>0</v>
      </c>
      <c r="M167" s="311">
        <f t="shared" si="168"/>
        <v>0</v>
      </c>
      <c r="N167" s="95">
        <f t="shared" ref="N167:P167" si="172">N168+N169+N170+N171+N172+N173+N174+N175+N176</f>
        <v>0</v>
      </c>
      <c r="O167" s="365"/>
      <c r="P167" s="94">
        <f t="shared" si="172"/>
        <v>0</v>
      </c>
      <c r="Q167" s="92">
        <f>Q168+Q169+Q170+Q171+Q172+Q173+Q174+Q175+Q176</f>
        <v>0</v>
      </c>
      <c r="R167" s="93">
        <f t="shared" ref="R167:AC167" si="173">R168+R169+R170+R171+R172+R173+R174+R175+R176</f>
        <v>0</v>
      </c>
      <c r="S167" s="93">
        <f t="shared" si="173"/>
        <v>0</v>
      </c>
      <c r="T167" s="93">
        <f t="shared" si="173"/>
        <v>0</v>
      </c>
      <c r="U167" s="93">
        <f t="shared" si="173"/>
        <v>0</v>
      </c>
      <c r="V167" s="96">
        <f t="shared" si="173"/>
        <v>0</v>
      </c>
      <c r="W167" s="402">
        <f t="shared" si="119"/>
        <v>0</v>
      </c>
      <c r="X167" s="365">
        <f t="shared" si="173"/>
        <v>0</v>
      </c>
      <c r="Y167" s="93">
        <f t="shared" si="173"/>
        <v>0</v>
      </c>
      <c r="Z167" s="96">
        <f t="shared" si="173"/>
        <v>0</v>
      </c>
      <c r="AA167" s="96">
        <f t="shared" si="173"/>
        <v>0</v>
      </c>
      <c r="AB167" s="96">
        <f t="shared" si="173"/>
        <v>0</v>
      </c>
      <c r="AC167" s="97">
        <f t="shared" si="173"/>
        <v>0</v>
      </c>
      <c r="AD167" s="51"/>
      <c r="AE167" s="168"/>
    </row>
    <row r="168" spans="1:31" hidden="1" x14ac:dyDescent="0.25">
      <c r="B168" s="54"/>
      <c r="C168" s="2"/>
      <c r="D168" s="705" t="s">
        <v>416</v>
      </c>
      <c r="E168" s="705"/>
      <c r="F168" s="77"/>
      <c r="G168" s="495"/>
      <c r="H168" s="495"/>
      <c r="I168" s="495"/>
      <c r="J168" s="448"/>
      <c r="K168" s="448"/>
      <c r="L168" s="448"/>
      <c r="M168" s="312"/>
      <c r="N168" s="42"/>
      <c r="O168" s="367"/>
      <c r="P168" s="74"/>
      <c r="Q168" s="73"/>
      <c r="R168" s="1"/>
      <c r="S168" s="1"/>
      <c r="T168" s="1"/>
      <c r="U168" s="1"/>
      <c r="V168" s="79"/>
      <c r="W168" s="404">
        <f t="shared" si="119"/>
        <v>0</v>
      </c>
      <c r="X168" s="367"/>
      <c r="Y168" s="1"/>
      <c r="Z168" s="79"/>
      <c r="AA168" s="79"/>
      <c r="AB168" s="79"/>
      <c r="AC168" s="44"/>
      <c r="AD168" s="55"/>
      <c r="AE168" s="168"/>
    </row>
    <row r="169" spans="1:31" hidden="1" x14ac:dyDescent="0.25">
      <c r="B169" s="54"/>
      <c r="C169" s="2"/>
      <c r="D169" s="705" t="s">
        <v>418</v>
      </c>
      <c r="E169" s="705"/>
      <c r="F169" s="77"/>
      <c r="G169" s="495"/>
      <c r="H169" s="495"/>
      <c r="I169" s="495"/>
      <c r="J169" s="448"/>
      <c r="K169" s="448"/>
      <c r="L169" s="448"/>
      <c r="M169" s="312"/>
      <c r="N169" s="42"/>
      <c r="O169" s="367"/>
      <c r="P169" s="74"/>
      <c r="Q169" s="73"/>
      <c r="R169" s="1"/>
      <c r="S169" s="1"/>
      <c r="T169" s="1"/>
      <c r="U169" s="1"/>
      <c r="V169" s="79"/>
      <c r="W169" s="404">
        <f t="shared" si="119"/>
        <v>0</v>
      </c>
      <c r="X169" s="367"/>
      <c r="Y169" s="1"/>
      <c r="Z169" s="79"/>
      <c r="AA169" s="79"/>
      <c r="AB169" s="79"/>
      <c r="AC169" s="44"/>
      <c r="AD169" s="55"/>
      <c r="AE169" s="168"/>
    </row>
    <row r="170" spans="1:31" hidden="1" x14ac:dyDescent="0.25">
      <c r="B170" s="54"/>
      <c r="C170" s="2"/>
      <c r="D170" s="705" t="s">
        <v>419</v>
      </c>
      <c r="E170" s="705"/>
      <c r="F170" s="77"/>
      <c r="G170" s="495"/>
      <c r="H170" s="495"/>
      <c r="I170" s="495"/>
      <c r="J170" s="448"/>
      <c r="K170" s="448"/>
      <c r="L170" s="448"/>
      <c r="M170" s="312"/>
      <c r="N170" s="42"/>
      <c r="O170" s="367"/>
      <c r="P170" s="74"/>
      <c r="Q170" s="73"/>
      <c r="R170" s="1"/>
      <c r="S170" s="1"/>
      <c r="T170" s="1"/>
      <c r="U170" s="1"/>
      <c r="V170" s="79"/>
      <c r="W170" s="404">
        <f t="shared" si="119"/>
        <v>0</v>
      </c>
      <c r="X170" s="367"/>
      <c r="Y170" s="1"/>
      <c r="Z170" s="79"/>
      <c r="AA170" s="79"/>
      <c r="AB170" s="79"/>
      <c r="AC170" s="44"/>
      <c r="AD170" s="55"/>
      <c r="AE170" s="168"/>
    </row>
    <row r="171" spans="1:31" hidden="1" x14ac:dyDescent="0.25">
      <c r="B171" s="54"/>
      <c r="C171" s="2"/>
      <c r="D171" s="705" t="s">
        <v>417</v>
      </c>
      <c r="E171" s="705"/>
      <c r="F171" s="77"/>
      <c r="G171" s="495"/>
      <c r="H171" s="495"/>
      <c r="I171" s="495"/>
      <c r="J171" s="448"/>
      <c r="K171" s="448"/>
      <c r="L171" s="448"/>
      <c r="M171" s="312"/>
      <c r="N171" s="42"/>
      <c r="O171" s="367"/>
      <c r="P171" s="74"/>
      <c r="Q171" s="73"/>
      <c r="R171" s="1"/>
      <c r="S171" s="1"/>
      <c r="T171" s="1"/>
      <c r="U171" s="1"/>
      <c r="V171" s="79"/>
      <c r="W171" s="404">
        <f t="shared" si="119"/>
        <v>0</v>
      </c>
      <c r="X171" s="367"/>
      <c r="Y171" s="1"/>
      <c r="Z171" s="79"/>
      <c r="AA171" s="79"/>
      <c r="AB171" s="79"/>
      <c r="AC171" s="44"/>
      <c r="AD171" s="55"/>
      <c r="AE171" s="168"/>
    </row>
    <row r="172" spans="1:31" hidden="1" x14ac:dyDescent="0.25">
      <c r="B172" s="54"/>
      <c r="C172" s="2"/>
      <c r="D172" s="705" t="s">
        <v>420</v>
      </c>
      <c r="E172" s="705"/>
      <c r="F172" s="77"/>
      <c r="G172" s="495"/>
      <c r="H172" s="495"/>
      <c r="I172" s="495"/>
      <c r="J172" s="448"/>
      <c r="K172" s="448"/>
      <c r="L172" s="448"/>
      <c r="M172" s="312"/>
      <c r="N172" s="42"/>
      <c r="O172" s="367"/>
      <c r="P172" s="74"/>
      <c r="Q172" s="73"/>
      <c r="R172" s="1"/>
      <c r="S172" s="1"/>
      <c r="T172" s="1"/>
      <c r="U172" s="1"/>
      <c r="V172" s="79"/>
      <c r="W172" s="404">
        <f t="shared" si="119"/>
        <v>0</v>
      </c>
      <c r="X172" s="367"/>
      <c r="Y172" s="1"/>
      <c r="Z172" s="79"/>
      <c r="AA172" s="79"/>
      <c r="AB172" s="79"/>
      <c r="AC172" s="44"/>
      <c r="AD172" s="55"/>
      <c r="AE172" s="168"/>
    </row>
    <row r="173" spans="1:31" ht="25.5" hidden="1" customHeight="1" x14ac:dyDescent="0.25">
      <c r="B173" s="54"/>
      <c r="C173" s="2"/>
      <c r="D173" s="706" t="s">
        <v>492</v>
      </c>
      <c r="E173" s="706"/>
      <c r="F173" s="77"/>
      <c r="G173" s="495"/>
      <c r="H173" s="495"/>
      <c r="I173" s="495"/>
      <c r="J173" s="448"/>
      <c r="K173" s="448"/>
      <c r="L173" s="448"/>
      <c r="M173" s="312"/>
      <c r="N173" s="42"/>
      <c r="O173" s="367"/>
      <c r="P173" s="74"/>
      <c r="Q173" s="73"/>
      <c r="R173" s="1"/>
      <c r="S173" s="1"/>
      <c r="T173" s="1"/>
      <c r="U173" s="1"/>
      <c r="V173" s="79"/>
      <c r="W173" s="404">
        <f t="shared" si="119"/>
        <v>0</v>
      </c>
      <c r="X173" s="367"/>
      <c r="Y173" s="1"/>
      <c r="Z173" s="79"/>
      <c r="AA173" s="79"/>
      <c r="AB173" s="79"/>
      <c r="AC173" s="44"/>
      <c r="AD173" s="55"/>
      <c r="AE173" s="168"/>
    </row>
    <row r="174" spans="1:31" ht="25.5" hidden="1" customHeight="1" x14ac:dyDescent="0.25">
      <c r="B174" s="54"/>
      <c r="C174" s="2"/>
      <c r="D174" s="706" t="s">
        <v>493</v>
      </c>
      <c r="E174" s="706"/>
      <c r="F174" s="77"/>
      <c r="G174" s="495"/>
      <c r="H174" s="495"/>
      <c r="I174" s="495"/>
      <c r="J174" s="448"/>
      <c r="K174" s="448"/>
      <c r="L174" s="448"/>
      <c r="M174" s="312"/>
      <c r="N174" s="42"/>
      <c r="O174" s="367"/>
      <c r="P174" s="74"/>
      <c r="Q174" s="73"/>
      <c r="R174" s="1"/>
      <c r="S174" s="1"/>
      <c r="T174" s="1"/>
      <c r="U174" s="1"/>
      <c r="V174" s="79"/>
      <c r="W174" s="404">
        <f t="shared" si="119"/>
        <v>0</v>
      </c>
      <c r="X174" s="367"/>
      <c r="Y174" s="1"/>
      <c r="Z174" s="79"/>
      <c r="AA174" s="79"/>
      <c r="AB174" s="79"/>
      <c r="AC174" s="44"/>
      <c r="AD174" s="55"/>
      <c r="AE174" s="168"/>
    </row>
    <row r="175" spans="1:31" hidden="1" x14ac:dyDescent="0.25">
      <c r="B175" s="54"/>
      <c r="C175" s="2"/>
      <c r="D175" s="705" t="s">
        <v>421</v>
      </c>
      <c r="E175" s="705"/>
      <c r="F175" s="77"/>
      <c r="G175" s="495"/>
      <c r="H175" s="495"/>
      <c r="I175" s="495"/>
      <c r="J175" s="448"/>
      <c r="K175" s="448"/>
      <c r="L175" s="448"/>
      <c r="M175" s="312"/>
      <c r="N175" s="42"/>
      <c r="O175" s="367"/>
      <c r="P175" s="74"/>
      <c r="Q175" s="73"/>
      <c r="R175" s="1"/>
      <c r="S175" s="1"/>
      <c r="T175" s="1"/>
      <c r="U175" s="1"/>
      <c r="V175" s="79"/>
      <c r="W175" s="404">
        <f t="shared" si="119"/>
        <v>0</v>
      </c>
      <c r="X175" s="367"/>
      <c r="Y175" s="1"/>
      <c r="Z175" s="79"/>
      <c r="AA175" s="79"/>
      <c r="AB175" s="79"/>
      <c r="AC175" s="44"/>
      <c r="AD175" s="55"/>
      <c r="AE175" s="168"/>
    </row>
    <row r="176" spans="1:31" ht="26.25" hidden="1" customHeight="1" x14ac:dyDescent="0.25">
      <c r="B176" s="54"/>
      <c r="C176" s="2"/>
      <c r="D176" s="706" t="s">
        <v>494</v>
      </c>
      <c r="E176" s="706"/>
      <c r="F176" s="77"/>
      <c r="G176" s="495"/>
      <c r="H176" s="495"/>
      <c r="I176" s="495"/>
      <c r="J176" s="448"/>
      <c r="K176" s="448"/>
      <c r="L176" s="448"/>
      <c r="M176" s="312"/>
      <c r="N176" s="42"/>
      <c r="O176" s="367"/>
      <c r="P176" s="74"/>
      <c r="Q176" s="73"/>
      <c r="R176" s="1"/>
      <c r="S176" s="1"/>
      <c r="T176" s="1"/>
      <c r="U176" s="1"/>
      <c r="V176" s="79"/>
      <c r="W176" s="404">
        <f t="shared" si="119"/>
        <v>0</v>
      </c>
      <c r="X176" s="367"/>
      <c r="Y176" s="1"/>
      <c r="Z176" s="79"/>
      <c r="AA176" s="79"/>
      <c r="AB176" s="79"/>
      <c r="AC176" s="44"/>
      <c r="AD176" s="55"/>
      <c r="AE176" s="168"/>
    </row>
    <row r="177" spans="1:31" s="18" customFormat="1" hidden="1" x14ac:dyDescent="0.25">
      <c r="A177" s="125" t="s">
        <v>75</v>
      </c>
      <c r="B177" s="90" t="s">
        <v>759</v>
      </c>
      <c r="C177" s="712" t="s">
        <v>76</v>
      </c>
      <c r="D177" s="713"/>
      <c r="E177" s="713"/>
      <c r="F177" s="91">
        <f t="shared" ref="F177:M177" si="174">F178+F179+F180+F181+F182+F183+F184+F185+F186+F187+F188</f>
        <v>0</v>
      </c>
      <c r="G177" s="494">
        <f t="shared" ref="G177:K177" si="175">G178+G179+G180+G181+G182+G183+G184+G185+G186+G187+G188</f>
        <v>0</v>
      </c>
      <c r="H177" s="494">
        <f t="shared" ref="H177:J177" si="176">H178+H179+H180+H181+H182+H183+H184+H185+H186+H187+H188</f>
        <v>0</v>
      </c>
      <c r="I177" s="494">
        <f t="shared" si="176"/>
        <v>0</v>
      </c>
      <c r="J177" s="447">
        <f t="shared" si="176"/>
        <v>0</v>
      </c>
      <c r="K177" s="447">
        <f t="shared" si="175"/>
        <v>0</v>
      </c>
      <c r="L177" s="447">
        <f t="shared" ref="L177" si="177">L178+L179+L180+L181+L182+L183+L184+L185+L186+L187+L188</f>
        <v>0</v>
      </c>
      <c r="M177" s="311">
        <f t="shared" si="174"/>
        <v>0</v>
      </c>
      <c r="N177" s="95">
        <f t="shared" ref="N177:P177" si="178">N178+N179+N180+N181+N182+N183+N184+N185+N186+N187+N188</f>
        <v>0</v>
      </c>
      <c r="O177" s="365"/>
      <c r="P177" s="94">
        <f t="shared" si="178"/>
        <v>0</v>
      </c>
      <c r="Q177" s="92">
        <f>Q178+Q179+Q180+Q181+Q182+Q183+Q184+Q185+Q186+Q187+Q188</f>
        <v>0</v>
      </c>
      <c r="R177" s="93">
        <f t="shared" ref="R177:AC177" si="179">R178+R179+R180+R181+R182+R183+R184+R185+R186+R187+R188</f>
        <v>0</v>
      </c>
      <c r="S177" s="93">
        <f t="shared" si="179"/>
        <v>0</v>
      </c>
      <c r="T177" s="93">
        <f t="shared" si="179"/>
        <v>0</v>
      </c>
      <c r="U177" s="93">
        <f t="shared" si="179"/>
        <v>0</v>
      </c>
      <c r="V177" s="96">
        <f t="shared" si="179"/>
        <v>0</v>
      </c>
      <c r="W177" s="402">
        <f t="shared" si="119"/>
        <v>0</v>
      </c>
      <c r="X177" s="365">
        <f t="shared" si="179"/>
        <v>0</v>
      </c>
      <c r="Y177" s="93">
        <f t="shared" si="179"/>
        <v>0</v>
      </c>
      <c r="Z177" s="96">
        <f t="shared" si="179"/>
        <v>0</v>
      </c>
      <c r="AA177" s="96">
        <f t="shared" si="179"/>
        <v>0</v>
      </c>
      <c r="AB177" s="96">
        <f t="shared" si="179"/>
        <v>0</v>
      </c>
      <c r="AC177" s="97">
        <f t="shared" si="179"/>
        <v>0</v>
      </c>
      <c r="AD177" s="51"/>
      <c r="AE177" s="168"/>
    </row>
    <row r="178" spans="1:31" hidden="1" x14ac:dyDescent="0.25">
      <c r="B178" s="54"/>
      <c r="C178" s="2"/>
      <c r="D178" s="705" t="s">
        <v>422</v>
      </c>
      <c r="E178" s="705"/>
      <c r="F178" s="77"/>
      <c r="G178" s="495"/>
      <c r="H178" s="495"/>
      <c r="I178" s="495"/>
      <c r="J178" s="448"/>
      <c r="K178" s="448"/>
      <c r="L178" s="448"/>
      <c r="M178" s="312"/>
      <c r="N178" s="42"/>
      <c r="O178" s="367"/>
      <c r="P178" s="74"/>
      <c r="Q178" s="73"/>
      <c r="R178" s="1"/>
      <c r="S178" s="1"/>
      <c r="T178" s="1"/>
      <c r="U178" s="1"/>
      <c r="V178" s="79"/>
      <c r="W178" s="404">
        <f t="shared" si="119"/>
        <v>0</v>
      </c>
      <c r="X178" s="367"/>
      <c r="Y178" s="1"/>
      <c r="Z178" s="79"/>
      <c r="AA178" s="79"/>
      <c r="AB178" s="79"/>
      <c r="AC178" s="44"/>
      <c r="AD178" s="55"/>
      <c r="AE178" s="168"/>
    </row>
    <row r="179" spans="1:31" hidden="1" x14ac:dyDescent="0.25">
      <c r="B179" s="54"/>
      <c r="C179" s="2"/>
      <c r="D179" s="705" t="s">
        <v>425</v>
      </c>
      <c r="E179" s="705"/>
      <c r="F179" s="77"/>
      <c r="G179" s="495"/>
      <c r="H179" s="495"/>
      <c r="I179" s="495"/>
      <c r="J179" s="448"/>
      <c r="K179" s="448"/>
      <c r="L179" s="448"/>
      <c r="M179" s="312"/>
      <c r="N179" s="42"/>
      <c r="O179" s="367"/>
      <c r="P179" s="74"/>
      <c r="Q179" s="73"/>
      <c r="R179" s="1"/>
      <c r="S179" s="1"/>
      <c r="T179" s="1"/>
      <c r="U179" s="1"/>
      <c r="V179" s="79"/>
      <c r="W179" s="404">
        <f t="shared" si="119"/>
        <v>0</v>
      </c>
      <c r="X179" s="367"/>
      <c r="Y179" s="1"/>
      <c r="Z179" s="79"/>
      <c r="AA179" s="79"/>
      <c r="AB179" s="79"/>
      <c r="AC179" s="44"/>
      <c r="AD179" s="55"/>
      <c r="AE179" s="168"/>
    </row>
    <row r="180" spans="1:31" hidden="1" x14ac:dyDescent="0.25">
      <c r="B180" s="54"/>
      <c r="C180" s="2"/>
      <c r="D180" s="705" t="s">
        <v>426</v>
      </c>
      <c r="E180" s="705"/>
      <c r="F180" s="77"/>
      <c r="G180" s="495"/>
      <c r="H180" s="495"/>
      <c r="I180" s="495"/>
      <c r="J180" s="448"/>
      <c r="K180" s="448"/>
      <c r="L180" s="448"/>
      <c r="M180" s="312"/>
      <c r="N180" s="42"/>
      <c r="O180" s="367"/>
      <c r="P180" s="74"/>
      <c r="Q180" s="73"/>
      <c r="R180" s="1"/>
      <c r="S180" s="1"/>
      <c r="T180" s="1"/>
      <c r="U180" s="1"/>
      <c r="V180" s="79"/>
      <c r="W180" s="404">
        <f t="shared" si="119"/>
        <v>0</v>
      </c>
      <c r="X180" s="367"/>
      <c r="Y180" s="1"/>
      <c r="Z180" s="79"/>
      <c r="AA180" s="79"/>
      <c r="AB180" s="79"/>
      <c r="AC180" s="44"/>
      <c r="AD180" s="55"/>
      <c r="AE180" s="168"/>
    </row>
    <row r="181" spans="1:31" hidden="1" x14ac:dyDescent="0.25">
      <c r="B181" s="54"/>
      <c r="C181" s="2"/>
      <c r="D181" s="705" t="s">
        <v>423</v>
      </c>
      <c r="E181" s="705"/>
      <c r="F181" s="77"/>
      <c r="G181" s="495"/>
      <c r="H181" s="495"/>
      <c r="I181" s="495"/>
      <c r="J181" s="448"/>
      <c r="K181" s="448"/>
      <c r="L181" s="448"/>
      <c r="M181" s="312"/>
      <c r="N181" s="42"/>
      <c r="O181" s="367"/>
      <c r="P181" s="74"/>
      <c r="Q181" s="73"/>
      <c r="R181" s="1"/>
      <c r="S181" s="1"/>
      <c r="T181" s="1"/>
      <c r="U181" s="1"/>
      <c r="V181" s="79"/>
      <c r="W181" s="404">
        <f t="shared" si="119"/>
        <v>0</v>
      </c>
      <c r="X181" s="367"/>
      <c r="Y181" s="1"/>
      <c r="Z181" s="79"/>
      <c r="AA181" s="79"/>
      <c r="AB181" s="79"/>
      <c r="AC181" s="44"/>
      <c r="AD181" s="55"/>
      <c r="AE181" s="168"/>
    </row>
    <row r="182" spans="1:31" hidden="1" x14ac:dyDescent="0.25">
      <c r="B182" s="54"/>
      <c r="C182" s="2"/>
      <c r="D182" s="705" t="s">
        <v>427</v>
      </c>
      <c r="E182" s="705"/>
      <c r="F182" s="77"/>
      <c r="G182" s="495"/>
      <c r="H182" s="495"/>
      <c r="I182" s="495"/>
      <c r="J182" s="448"/>
      <c r="K182" s="448"/>
      <c r="L182" s="448"/>
      <c r="M182" s="312"/>
      <c r="N182" s="42"/>
      <c r="O182" s="367"/>
      <c r="P182" s="74"/>
      <c r="Q182" s="73"/>
      <c r="R182" s="1"/>
      <c r="S182" s="1"/>
      <c r="T182" s="1"/>
      <c r="U182" s="1"/>
      <c r="V182" s="79"/>
      <c r="W182" s="404">
        <f t="shared" si="119"/>
        <v>0</v>
      </c>
      <c r="X182" s="367"/>
      <c r="Y182" s="1"/>
      <c r="Z182" s="79"/>
      <c r="AA182" s="79"/>
      <c r="AB182" s="79"/>
      <c r="AC182" s="44"/>
      <c r="AD182" s="55"/>
      <c r="AE182" s="168"/>
    </row>
    <row r="183" spans="1:31" ht="25.5" hidden="1" customHeight="1" x14ac:dyDescent="0.25">
      <c r="B183" s="54"/>
      <c r="C183" s="2"/>
      <c r="D183" s="706" t="s">
        <v>495</v>
      </c>
      <c r="E183" s="706"/>
      <c r="F183" s="77"/>
      <c r="G183" s="495"/>
      <c r="H183" s="495"/>
      <c r="I183" s="495"/>
      <c r="J183" s="448"/>
      <c r="K183" s="448"/>
      <c r="L183" s="448"/>
      <c r="M183" s="312"/>
      <c r="N183" s="42"/>
      <c r="O183" s="367"/>
      <c r="P183" s="74"/>
      <c r="Q183" s="73"/>
      <c r="R183" s="1"/>
      <c r="S183" s="1"/>
      <c r="T183" s="1"/>
      <c r="U183" s="1"/>
      <c r="V183" s="79"/>
      <c r="W183" s="404">
        <f t="shared" si="119"/>
        <v>0</v>
      </c>
      <c r="X183" s="367"/>
      <c r="Y183" s="1"/>
      <c r="Z183" s="79"/>
      <c r="AA183" s="79"/>
      <c r="AB183" s="79"/>
      <c r="AC183" s="44"/>
      <c r="AD183" s="55"/>
      <c r="AE183" s="168"/>
    </row>
    <row r="184" spans="1:31" ht="25.5" hidden="1" customHeight="1" x14ac:dyDescent="0.25">
      <c r="B184" s="54"/>
      <c r="C184" s="2"/>
      <c r="D184" s="706" t="s">
        <v>496</v>
      </c>
      <c r="E184" s="706"/>
      <c r="F184" s="77"/>
      <c r="G184" s="495"/>
      <c r="H184" s="495"/>
      <c r="I184" s="495"/>
      <c r="J184" s="448"/>
      <c r="K184" s="448"/>
      <c r="L184" s="448"/>
      <c r="M184" s="312"/>
      <c r="N184" s="42"/>
      <c r="O184" s="367"/>
      <c r="P184" s="74"/>
      <c r="Q184" s="73"/>
      <c r="R184" s="1"/>
      <c r="S184" s="1"/>
      <c r="T184" s="1"/>
      <c r="U184" s="1"/>
      <c r="V184" s="79"/>
      <c r="W184" s="404">
        <f t="shared" si="119"/>
        <v>0</v>
      </c>
      <c r="X184" s="367"/>
      <c r="Y184" s="1"/>
      <c r="Z184" s="79"/>
      <c r="AA184" s="79"/>
      <c r="AB184" s="79"/>
      <c r="AC184" s="44"/>
      <c r="AD184" s="55"/>
      <c r="AE184" s="168"/>
    </row>
    <row r="185" spans="1:31" hidden="1" x14ac:dyDescent="0.25">
      <c r="B185" s="54"/>
      <c r="C185" s="2"/>
      <c r="D185" s="705" t="s">
        <v>428</v>
      </c>
      <c r="E185" s="705"/>
      <c r="F185" s="77"/>
      <c r="G185" s="495"/>
      <c r="H185" s="495"/>
      <c r="I185" s="495"/>
      <c r="J185" s="448"/>
      <c r="K185" s="448"/>
      <c r="L185" s="448"/>
      <c r="M185" s="312"/>
      <c r="N185" s="42"/>
      <c r="O185" s="367"/>
      <c r="P185" s="74"/>
      <c r="Q185" s="73"/>
      <c r="R185" s="1"/>
      <c r="S185" s="1"/>
      <c r="T185" s="1"/>
      <c r="U185" s="1"/>
      <c r="V185" s="79"/>
      <c r="W185" s="404">
        <f t="shared" si="119"/>
        <v>0</v>
      </c>
      <c r="X185" s="367"/>
      <c r="Y185" s="1"/>
      <c r="Z185" s="79"/>
      <c r="AA185" s="79"/>
      <c r="AB185" s="79"/>
      <c r="AC185" s="44"/>
      <c r="AD185" s="55"/>
      <c r="AE185" s="168"/>
    </row>
    <row r="186" spans="1:31" hidden="1" x14ac:dyDescent="0.25">
      <c r="B186" s="54"/>
      <c r="C186" s="2"/>
      <c r="D186" s="705" t="s">
        <v>424</v>
      </c>
      <c r="E186" s="705"/>
      <c r="F186" s="77"/>
      <c r="G186" s="495"/>
      <c r="H186" s="495"/>
      <c r="I186" s="495"/>
      <c r="J186" s="448"/>
      <c r="K186" s="448"/>
      <c r="L186" s="448"/>
      <c r="M186" s="312"/>
      <c r="N186" s="42"/>
      <c r="O186" s="367"/>
      <c r="P186" s="74"/>
      <c r="Q186" s="73"/>
      <c r="R186" s="1"/>
      <c r="S186" s="1"/>
      <c r="T186" s="1"/>
      <c r="U186" s="1"/>
      <c r="V186" s="79"/>
      <c r="W186" s="404">
        <f t="shared" si="119"/>
        <v>0</v>
      </c>
      <c r="X186" s="367"/>
      <c r="Y186" s="1"/>
      <c r="Z186" s="79"/>
      <c r="AA186" s="79"/>
      <c r="AB186" s="79"/>
      <c r="AC186" s="44"/>
      <c r="AD186" s="55"/>
      <c r="AE186" s="168"/>
    </row>
    <row r="187" spans="1:31" ht="25.5" hidden="1" customHeight="1" x14ac:dyDescent="0.25">
      <c r="B187" s="54"/>
      <c r="C187" s="2"/>
      <c r="D187" s="706" t="s">
        <v>497</v>
      </c>
      <c r="E187" s="706"/>
      <c r="F187" s="77"/>
      <c r="G187" s="495"/>
      <c r="H187" s="495"/>
      <c r="I187" s="495"/>
      <c r="J187" s="448"/>
      <c r="K187" s="448"/>
      <c r="L187" s="448"/>
      <c r="M187" s="312"/>
      <c r="N187" s="42"/>
      <c r="O187" s="367"/>
      <c r="P187" s="74"/>
      <c r="Q187" s="73"/>
      <c r="R187" s="1"/>
      <c r="S187" s="1"/>
      <c r="T187" s="1"/>
      <c r="U187" s="1"/>
      <c r="V187" s="79"/>
      <c r="W187" s="404">
        <f t="shared" si="119"/>
        <v>0</v>
      </c>
      <c r="X187" s="367"/>
      <c r="Y187" s="1"/>
      <c r="Z187" s="79"/>
      <c r="AA187" s="79"/>
      <c r="AB187" s="79"/>
      <c r="AC187" s="44"/>
      <c r="AD187" s="55"/>
      <c r="AE187" s="168"/>
    </row>
    <row r="188" spans="1:31" ht="15.75" hidden="1" thickBot="1" x14ac:dyDescent="0.3">
      <c r="B188" s="56"/>
      <c r="C188" s="20"/>
      <c r="D188" s="707" t="s">
        <v>498</v>
      </c>
      <c r="E188" s="707"/>
      <c r="F188" s="77"/>
      <c r="G188" s="495"/>
      <c r="H188" s="495"/>
      <c r="I188" s="495"/>
      <c r="J188" s="448"/>
      <c r="K188" s="448"/>
      <c r="L188" s="448"/>
      <c r="M188" s="312"/>
      <c r="N188" s="42"/>
      <c r="O188" s="367"/>
      <c r="P188" s="74"/>
      <c r="Q188" s="73"/>
      <c r="R188" s="1"/>
      <c r="S188" s="1"/>
      <c r="T188" s="1"/>
      <c r="U188" s="1"/>
      <c r="V188" s="79"/>
      <c r="W188" s="404">
        <f t="shared" si="119"/>
        <v>0</v>
      </c>
      <c r="X188" s="367"/>
      <c r="Y188" s="1"/>
      <c r="Z188" s="79"/>
      <c r="AA188" s="79"/>
      <c r="AB188" s="79"/>
      <c r="AC188" s="44"/>
      <c r="AD188" s="55"/>
      <c r="AE188" s="168"/>
    </row>
    <row r="189" spans="1:31" ht="15.75" thickBot="1" x14ac:dyDescent="0.3">
      <c r="B189" s="98" t="s">
        <v>77</v>
      </c>
      <c r="C189" s="725" t="s">
        <v>78</v>
      </c>
      <c r="D189" s="726"/>
      <c r="E189" s="726"/>
      <c r="F189" s="83">
        <f t="shared" ref="F189:M189" si="180">F190+F191+F192+F193+F203</f>
        <v>0</v>
      </c>
      <c r="G189" s="492">
        <f t="shared" ref="G189:K189" si="181">G190+G191+G192+G193+G203</f>
        <v>0</v>
      </c>
      <c r="H189" s="492">
        <f t="shared" ref="H189:J189" si="182">H190+H191+H192+H193+H203</f>
        <v>0</v>
      </c>
      <c r="I189" s="492">
        <f t="shared" si="182"/>
        <v>0</v>
      </c>
      <c r="J189" s="444">
        <f t="shared" si="182"/>
        <v>0</v>
      </c>
      <c r="K189" s="444">
        <f t="shared" si="181"/>
        <v>0</v>
      </c>
      <c r="L189" s="444">
        <f t="shared" ref="L189" si="183">L190+L191+L192+L193+L203</f>
        <v>0</v>
      </c>
      <c r="M189" s="308">
        <f t="shared" si="180"/>
        <v>0</v>
      </c>
      <c r="N189" s="87">
        <f t="shared" ref="N189:P189" si="184">N190+N191+N192+N193+N203</f>
        <v>0</v>
      </c>
      <c r="O189" s="362"/>
      <c r="P189" s="86">
        <f t="shared" si="184"/>
        <v>0</v>
      </c>
      <c r="Q189" s="84">
        <f>Q190+Q191+Q192+Q193+Q203</f>
        <v>0</v>
      </c>
      <c r="R189" s="85">
        <f t="shared" ref="R189:AC189" si="185">R190+R191+R192+R193+R203</f>
        <v>0</v>
      </c>
      <c r="S189" s="85">
        <f t="shared" si="185"/>
        <v>0</v>
      </c>
      <c r="T189" s="85">
        <f t="shared" si="185"/>
        <v>0</v>
      </c>
      <c r="U189" s="85">
        <f t="shared" si="185"/>
        <v>0</v>
      </c>
      <c r="V189" s="88">
        <f t="shared" si="185"/>
        <v>0</v>
      </c>
      <c r="W189" s="399">
        <f t="shared" si="119"/>
        <v>0</v>
      </c>
      <c r="X189" s="362">
        <f t="shared" si="185"/>
        <v>0</v>
      </c>
      <c r="Y189" s="85">
        <f t="shared" si="185"/>
        <v>0</v>
      </c>
      <c r="Z189" s="88">
        <f t="shared" si="185"/>
        <v>0</v>
      </c>
      <c r="AA189" s="88">
        <f t="shared" si="185"/>
        <v>0</v>
      </c>
      <c r="AB189" s="88">
        <f t="shared" si="185"/>
        <v>0</v>
      </c>
      <c r="AC189" s="89">
        <f t="shared" si="185"/>
        <v>0</v>
      </c>
      <c r="AD189" s="51"/>
      <c r="AE189" s="168"/>
    </row>
    <row r="190" spans="1:31" s="18" customFormat="1" ht="25.5" hidden="1" customHeight="1" x14ac:dyDescent="0.25">
      <c r="A190" s="125" t="s">
        <v>79</v>
      </c>
      <c r="B190" s="114" t="s">
        <v>760</v>
      </c>
      <c r="C190" s="727" t="s">
        <v>80</v>
      </c>
      <c r="D190" s="728"/>
      <c r="E190" s="728"/>
      <c r="F190" s="91"/>
      <c r="G190" s="494"/>
      <c r="H190" s="494"/>
      <c r="I190" s="494"/>
      <c r="J190" s="447"/>
      <c r="K190" s="447"/>
      <c r="L190" s="447"/>
      <c r="M190" s="311"/>
      <c r="N190" s="95"/>
      <c r="O190" s="365"/>
      <c r="P190" s="94"/>
      <c r="Q190" s="92"/>
      <c r="R190" s="93"/>
      <c r="S190" s="93"/>
      <c r="T190" s="93"/>
      <c r="U190" s="93"/>
      <c r="V190" s="96"/>
      <c r="W190" s="402">
        <f t="shared" si="119"/>
        <v>0</v>
      </c>
      <c r="X190" s="365"/>
      <c r="Y190" s="93"/>
      <c r="Z190" s="96"/>
      <c r="AA190" s="96"/>
      <c r="AB190" s="96"/>
      <c r="AC190" s="97"/>
      <c r="AD190" s="51"/>
      <c r="AE190" s="168"/>
    </row>
    <row r="191" spans="1:31" s="18" customFormat="1" hidden="1" x14ac:dyDescent="0.25">
      <c r="A191" s="125" t="s">
        <v>81</v>
      </c>
      <c r="B191" s="90" t="s">
        <v>761</v>
      </c>
      <c r="C191" s="716" t="s">
        <v>926</v>
      </c>
      <c r="D191" s="717"/>
      <c r="E191" s="717"/>
      <c r="F191" s="91"/>
      <c r="G191" s="494"/>
      <c r="H191" s="494"/>
      <c r="I191" s="494"/>
      <c r="J191" s="447"/>
      <c r="K191" s="447"/>
      <c r="L191" s="447"/>
      <c r="M191" s="311"/>
      <c r="N191" s="95"/>
      <c r="O191" s="365"/>
      <c r="P191" s="94"/>
      <c r="Q191" s="92"/>
      <c r="R191" s="93"/>
      <c r="S191" s="93"/>
      <c r="T191" s="93"/>
      <c r="U191" s="93"/>
      <c r="V191" s="96"/>
      <c r="W191" s="402">
        <f t="shared" si="119"/>
        <v>0</v>
      </c>
      <c r="X191" s="365"/>
      <c r="Y191" s="93"/>
      <c r="Z191" s="96"/>
      <c r="AA191" s="96"/>
      <c r="AB191" s="96"/>
      <c r="AC191" s="97"/>
      <c r="AD191" s="51"/>
      <c r="AE191" s="168"/>
    </row>
    <row r="192" spans="1:31" s="18" customFormat="1" ht="25.5" hidden="1" customHeight="1" x14ac:dyDescent="0.25">
      <c r="A192" s="125" t="s">
        <v>82</v>
      </c>
      <c r="B192" s="90" t="s">
        <v>762</v>
      </c>
      <c r="C192" s="723" t="s">
        <v>927</v>
      </c>
      <c r="D192" s="724"/>
      <c r="E192" s="729"/>
      <c r="F192" s="91"/>
      <c r="G192" s="494"/>
      <c r="H192" s="494"/>
      <c r="I192" s="494"/>
      <c r="J192" s="447"/>
      <c r="K192" s="447"/>
      <c r="L192" s="447"/>
      <c r="M192" s="311"/>
      <c r="N192" s="95"/>
      <c r="O192" s="365"/>
      <c r="P192" s="94"/>
      <c r="Q192" s="92"/>
      <c r="R192" s="93"/>
      <c r="S192" s="93"/>
      <c r="T192" s="93"/>
      <c r="U192" s="93"/>
      <c r="V192" s="96"/>
      <c r="W192" s="402">
        <f t="shared" si="119"/>
        <v>0</v>
      </c>
      <c r="X192" s="365"/>
      <c r="Y192" s="93"/>
      <c r="Z192" s="96"/>
      <c r="AA192" s="96"/>
      <c r="AB192" s="96"/>
      <c r="AC192" s="97"/>
      <c r="AD192" s="51"/>
      <c r="AE192" s="168"/>
    </row>
    <row r="193" spans="1:31" s="18" customFormat="1" ht="25.5" hidden="1" customHeight="1" x14ac:dyDescent="0.25">
      <c r="A193" s="125" t="s">
        <v>83</v>
      </c>
      <c r="B193" s="90" t="s">
        <v>763</v>
      </c>
      <c r="C193" s="723" t="s">
        <v>84</v>
      </c>
      <c r="D193" s="724"/>
      <c r="E193" s="724"/>
      <c r="F193" s="91">
        <f t="shared" ref="F193:M193" si="186">F194+F195+F196+F197+F198+F199+F200+F201+F202</f>
        <v>0</v>
      </c>
      <c r="G193" s="494">
        <f t="shared" ref="G193:K193" si="187">G194+G195+G196+G197+G198+G199+G200+G201+G202</f>
        <v>0</v>
      </c>
      <c r="H193" s="494">
        <f t="shared" ref="H193:J193" si="188">H194+H195+H196+H197+H198+H199+H200+H201+H202</f>
        <v>0</v>
      </c>
      <c r="I193" s="494">
        <f t="shared" si="188"/>
        <v>0</v>
      </c>
      <c r="J193" s="447">
        <f t="shared" si="188"/>
        <v>0</v>
      </c>
      <c r="K193" s="447">
        <f t="shared" si="187"/>
        <v>0</v>
      </c>
      <c r="L193" s="447">
        <f t="shared" ref="L193" si="189">L194+L195+L196+L197+L198+L199+L200+L201+L202</f>
        <v>0</v>
      </c>
      <c r="M193" s="311">
        <f t="shared" si="186"/>
        <v>0</v>
      </c>
      <c r="N193" s="95">
        <f t="shared" ref="N193:P193" si="190">N194+N195+N196+N197+N198+N199+N200+N201+N202</f>
        <v>0</v>
      </c>
      <c r="O193" s="365"/>
      <c r="P193" s="94">
        <f t="shared" si="190"/>
        <v>0</v>
      </c>
      <c r="Q193" s="92">
        <f>Q194+Q195+Q196+Q197+Q198+Q199+Q200+Q201+Q202</f>
        <v>0</v>
      </c>
      <c r="R193" s="93">
        <f t="shared" ref="R193:AC193" si="191">R194+R195+R196+R197+R198+R199+R200+R201+R202</f>
        <v>0</v>
      </c>
      <c r="S193" s="93">
        <f t="shared" si="191"/>
        <v>0</v>
      </c>
      <c r="T193" s="93">
        <f t="shared" si="191"/>
        <v>0</v>
      </c>
      <c r="U193" s="93">
        <f t="shared" si="191"/>
        <v>0</v>
      </c>
      <c r="V193" s="96">
        <f t="shared" si="191"/>
        <v>0</v>
      </c>
      <c r="W193" s="402">
        <f t="shared" si="119"/>
        <v>0</v>
      </c>
      <c r="X193" s="365">
        <f t="shared" si="191"/>
        <v>0</v>
      </c>
      <c r="Y193" s="93">
        <f t="shared" si="191"/>
        <v>0</v>
      </c>
      <c r="Z193" s="96">
        <f t="shared" si="191"/>
        <v>0</v>
      </c>
      <c r="AA193" s="96">
        <f t="shared" si="191"/>
        <v>0</v>
      </c>
      <c r="AB193" s="96">
        <f t="shared" si="191"/>
        <v>0</v>
      </c>
      <c r="AC193" s="97">
        <f t="shared" si="191"/>
        <v>0</v>
      </c>
      <c r="AD193" s="51"/>
      <c r="AE193" s="168"/>
    </row>
    <row r="194" spans="1:31" hidden="1" x14ac:dyDescent="0.25">
      <c r="B194" s="54"/>
      <c r="C194" s="2"/>
      <c r="D194" s="705" t="s">
        <v>429</v>
      </c>
      <c r="E194" s="705"/>
      <c r="F194" s="77"/>
      <c r="G194" s="495"/>
      <c r="H194" s="495"/>
      <c r="I194" s="495"/>
      <c r="J194" s="448"/>
      <c r="K194" s="448"/>
      <c r="L194" s="448"/>
      <c r="M194" s="312"/>
      <c r="N194" s="42"/>
      <c r="O194" s="367"/>
      <c r="P194" s="74"/>
      <c r="Q194" s="73"/>
      <c r="R194" s="1"/>
      <c r="S194" s="1"/>
      <c r="T194" s="1"/>
      <c r="U194" s="1"/>
      <c r="V194" s="79"/>
      <c r="W194" s="404">
        <f t="shared" si="119"/>
        <v>0</v>
      </c>
      <c r="X194" s="367"/>
      <c r="Y194" s="1"/>
      <c r="Z194" s="79"/>
      <c r="AA194" s="79"/>
      <c r="AB194" s="79"/>
      <c r="AC194" s="44"/>
      <c r="AD194" s="55"/>
      <c r="AE194" s="168"/>
    </row>
    <row r="195" spans="1:31" hidden="1" x14ac:dyDescent="0.25">
      <c r="B195" s="54"/>
      <c r="C195" s="2"/>
      <c r="D195" s="705" t="s">
        <v>431</v>
      </c>
      <c r="E195" s="705"/>
      <c r="F195" s="77"/>
      <c r="G195" s="495"/>
      <c r="H195" s="495"/>
      <c r="I195" s="495"/>
      <c r="J195" s="448"/>
      <c r="K195" s="448"/>
      <c r="L195" s="448"/>
      <c r="M195" s="312"/>
      <c r="N195" s="42"/>
      <c r="O195" s="367"/>
      <c r="P195" s="74"/>
      <c r="Q195" s="73"/>
      <c r="R195" s="1"/>
      <c r="S195" s="1"/>
      <c r="T195" s="1"/>
      <c r="U195" s="1"/>
      <c r="V195" s="79"/>
      <c r="W195" s="404">
        <f t="shared" si="119"/>
        <v>0</v>
      </c>
      <c r="X195" s="367"/>
      <c r="Y195" s="1"/>
      <c r="Z195" s="79"/>
      <c r="AA195" s="79"/>
      <c r="AB195" s="79"/>
      <c r="AC195" s="44"/>
      <c r="AD195" s="55"/>
      <c r="AE195" s="168"/>
    </row>
    <row r="196" spans="1:31" hidden="1" x14ac:dyDescent="0.25">
      <c r="B196" s="54"/>
      <c r="C196" s="2"/>
      <c r="D196" s="705" t="s">
        <v>432</v>
      </c>
      <c r="E196" s="705"/>
      <c r="F196" s="77"/>
      <c r="G196" s="495"/>
      <c r="H196" s="495"/>
      <c r="I196" s="495"/>
      <c r="J196" s="448"/>
      <c r="K196" s="448"/>
      <c r="L196" s="448"/>
      <c r="M196" s="312"/>
      <c r="N196" s="42"/>
      <c r="O196" s="367"/>
      <c r="P196" s="74"/>
      <c r="Q196" s="73"/>
      <c r="R196" s="1"/>
      <c r="S196" s="1"/>
      <c r="T196" s="1"/>
      <c r="U196" s="1"/>
      <c r="V196" s="79"/>
      <c r="W196" s="404">
        <f t="shared" si="119"/>
        <v>0</v>
      </c>
      <c r="X196" s="367"/>
      <c r="Y196" s="1"/>
      <c r="Z196" s="79"/>
      <c r="AA196" s="79"/>
      <c r="AB196" s="79"/>
      <c r="AC196" s="44"/>
      <c r="AD196" s="55"/>
      <c r="AE196" s="168"/>
    </row>
    <row r="197" spans="1:31" hidden="1" x14ac:dyDescent="0.25">
      <c r="B197" s="54"/>
      <c r="C197" s="2"/>
      <c r="D197" s="705" t="s">
        <v>430</v>
      </c>
      <c r="E197" s="705"/>
      <c r="F197" s="77"/>
      <c r="G197" s="495"/>
      <c r="H197" s="495"/>
      <c r="I197" s="495"/>
      <c r="J197" s="448"/>
      <c r="K197" s="448"/>
      <c r="L197" s="448"/>
      <c r="M197" s="312"/>
      <c r="N197" s="42"/>
      <c r="O197" s="367"/>
      <c r="P197" s="74"/>
      <c r="Q197" s="73"/>
      <c r="R197" s="1"/>
      <c r="S197" s="1"/>
      <c r="T197" s="1"/>
      <c r="U197" s="1"/>
      <c r="V197" s="79"/>
      <c r="W197" s="404">
        <f t="shared" si="119"/>
        <v>0</v>
      </c>
      <c r="X197" s="367"/>
      <c r="Y197" s="1"/>
      <c r="Z197" s="79"/>
      <c r="AA197" s="79"/>
      <c r="AB197" s="79"/>
      <c r="AC197" s="44"/>
      <c r="AD197" s="55"/>
      <c r="AE197" s="168"/>
    </row>
    <row r="198" spans="1:31" hidden="1" x14ac:dyDescent="0.25">
      <c r="B198" s="54"/>
      <c r="C198" s="2"/>
      <c r="D198" s="705" t="s">
        <v>433</v>
      </c>
      <c r="E198" s="705"/>
      <c r="F198" s="77"/>
      <c r="G198" s="495"/>
      <c r="H198" s="495"/>
      <c r="I198" s="495"/>
      <c r="J198" s="448"/>
      <c r="K198" s="448"/>
      <c r="L198" s="448"/>
      <c r="M198" s="312"/>
      <c r="N198" s="42"/>
      <c r="O198" s="367"/>
      <c r="P198" s="74"/>
      <c r="Q198" s="73"/>
      <c r="R198" s="1"/>
      <c r="S198" s="1"/>
      <c r="T198" s="1"/>
      <c r="U198" s="1"/>
      <c r="V198" s="79"/>
      <c r="W198" s="404">
        <f t="shared" ref="W198:W250" si="192">SUM(Q198:V198)</f>
        <v>0</v>
      </c>
      <c r="X198" s="367"/>
      <c r="Y198" s="1"/>
      <c r="Z198" s="79"/>
      <c r="AA198" s="79"/>
      <c r="AB198" s="79"/>
      <c r="AC198" s="44"/>
      <c r="AD198" s="55"/>
      <c r="AE198" s="168"/>
    </row>
    <row r="199" spans="1:31" ht="25.5" hidden="1" customHeight="1" x14ac:dyDescent="0.25">
      <c r="B199" s="54"/>
      <c r="C199" s="2"/>
      <c r="D199" s="706" t="s">
        <v>499</v>
      </c>
      <c r="E199" s="706"/>
      <c r="F199" s="77"/>
      <c r="G199" s="495"/>
      <c r="H199" s="495"/>
      <c r="I199" s="495"/>
      <c r="J199" s="448"/>
      <c r="K199" s="448"/>
      <c r="L199" s="448"/>
      <c r="M199" s="312"/>
      <c r="N199" s="42"/>
      <c r="O199" s="367"/>
      <c r="P199" s="74"/>
      <c r="Q199" s="73"/>
      <c r="R199" s="1"/>
      <c r="S199" s="1"/>
      <c r="T199" s="1"/>
      <c r="U199" s="1"/>
      <c r="V199" s="79"/>
      <c r="W199" s="404">
        <f t="shared" si="192"/>
        <v>0</v>
      </c>
      <c r="X199" s="367"/>
      <c r="Y199" s="1"/>
      <c r="Z199" s="79"/>
      <c r="AA199" s="79"/>
      <c r="AB199" s="79"/>
      <c r="AC199" s="44"/>
      <c r="AD199" s="55"/>
      <c r="AE199" s="168"/>
    </row>
    <row r="200" spans="1:31" ht="25.5" hidden="1" customHeight="1" x14ac:dyDescent="0.25">
      <c r="B200" s="54"/>
      <c r="C200" s="2"/>
      <c r="D200" s="706" t="s">
        <v>500</v>
      </c>
      <c r="E200" s="706"/>
      <c r="F200" s="77"/>
      <c r="G200" s="495"/>
      <c r="H200" s="495"/>
      <c r="I200" s="495"/>
      <c r="J200" s="448"/>
      <c r="K200" s="448"/>
      <c r="L200" s="448"/>
      <c r="M200" s="312"/>
      <c r="N200" s="42"/>
      <c r="O200" s="367"/>
      <c r="P200" s="74"/>
      <c r="Q200" s="73"/>
      <c r="R200" s="1"/>
      <c r="S200" s="1"/>
      <c r="T200" s="1"/>
      <c r="U200" s="1"/>
      <c r="V200" s="79"/>
      <c r="W200" s="404">
        <f t="shared" si="192"/>
        <v>0</v>
      </c>
      <c r="X200" s="367"/>
      <c r="Y200" s="1"/>
      <c r="Z200" s="79"/>
      <c r="AA200" s="79"/>
      <c r="AB200" s="79"/>
      <c r="AC200" s="44"/>
      <c r="AD200" s="55"/>
      <c r="AE200" s="168"/>
    </row>
    <row r="201" spans="1:31" hidden="1" x14ac:dyDescent="0.25">
      <c r="B201" s="54"/>
      <c r="C201" s="2"/>
      <c r="D201" s="705" t="s">
        <v>434</v>
      </c>
      <c r="E201" s="705"/>
      <c r="F201" s="77"/>
      <c r="G201" s="495"/>
      <c r="H201" s="495"/>
      <c r="I201" s="495"/>
      <c r="J201" s="448"/>
      <c r="K201" s="448"/>
      <c r="L201" s="448"/>
      <c r="M201" s="312"/>
      <c r="N201" s="42"/>
      <c r="O201" s="367"/>
      <c r="P201" s="74"/>
      <c r="Q201" s="73"/>
      <c r="R201" s="1"/>
      <c r="S201" s="1"/>
      <c r="T201" s="1"/>
      <c r="U201" s="1"/>
      <c r="V201" s="79"/>
      <c r="W201" s="404">
        <f t="shared" si="192"/>
        <v>0</v>
      </c>
      <c r="X201" s="367"/>
      <c r="Y201" s="1"/>
      <c r="Z201" s="79"/>
      <c r="AA201" s="79"/>
      <c r="AB201" s="79"/>
      <c r="AC201" s="44"/>
      <c r="AD201" s="55"/>
      <c r="AE201" s="168"/>
    </row>
    <row r="202" spans="1:31" hidden="1" x14ac:dyDescent="0.25">
      <c r="B202" s="54"/>
      <c r="C202" s="2"/>
      <c r="D202" s="705" t="s">
        <v>501</v>
      </c>
      <c r="E202" s="705"/>
      <c r="F202" s="77"/>
      <c r="G202" s="495"/>
      <c r="H202" s="495"/>
      <c r="I202" s="495"/>
      <c r="J202" s="448"/>
      <c r="K202" s="448"/>
      <c r="L202" s="448"/>
      <c r="M202" s="312"/>
      <c r="N202" s="42"/>
      <c r="O202" s="367"/>
      <c r="P202" s="74"/>
      <c r="Q202" s="73"/>
      <c r="R202" s="1"/>
      <c r="S202" s="1"/>
      <c r="T202" s="1"/>
      <c r="U202" s="1"/>
      <c r="V202" s="79"/>
      <c r="W202" s="404">
        <f t="shared" si="192"/>
        <v>0</v>
      </c>
      <c r="X202" s="367"/>
      <c r="Y202" s="1"/>
      <c r="Z202" s="79"/>
      <c r="AA202" s="79"/>
      <c r="AB202" s="79"/>
      <c r="AC202" s="44"/>
      <c r="AD202" s="55"/>
      <c r="AE202" s="168"/>
    </row>
    <row r="203" spans="1:31" s="18" customFormat="1" hidden="1" x14ac:dyDescent="0.25">
      <c r="A203" s="125" t="s">
        <v>85</v>
      </c>
      <c r="B203" s="90" t="s">
        <v>764</v>
      </c>
      <c r="C203" s="712" t="s">
        <v>86</v>
      </c>
      <c r="D203" s="713"/>
      <c r="E203" s="713"/>
      <c r="F203" s="91">
        <f t="shared" ref="F203:M203" si="193">F204+F205+F206+F207+F208+F209+F210+F211+F212+F213+F214</f>
        <v>0</v>
      </c>
      <c r="G203" s="494">
        <f t="shared" ref="G203:K203" si="194">G204+G205+G206+G207+G208+G209+G210+G211+G212+G213+G214</f>
        <v>0</v>
      </c>
      <c r="H203" s="494">
        <f t="shared" ref="H203:J203" si="195">H204+H205+H206+H207+H208+H209+H210+H211+H212+H213+H214</f>
        <v>0</v>
      </c>
      <c r="I203" s="494">
        <f t="shared" si="195"/>
        <v>0</v>
      </c>
      <c r="J203" s="447">
        <f t="shared" si="195"/>
        <v>0</v>
      </c>
      <c r="K203" s="447">
        <f t="shared" si="194"/>
        <v>0</v>
      </c>
      <c r="L203" s="447">
        <f t="shared" ref="L203" si="196">L204+L205+L206+L207+L208+L209+L210+L211+L212+L213+L214</f>
        <v>0</v>
      </c>
      <c r="M203" s="311">
        <f t="shared" si="193"/>
        <v>0</v>
      </c>
      <c r="N203" s="95">
        <f t="shared" ref="N203:P203" si="197">N204+N205+N206+N207+N208+N209+N210+N211+N212+N213+N214</f>
        <v>0</v>
      </c>
      <c r="O203" s="365"/>
      <c r="P203" s="94">
        <f t="shared" si="197"/>
        <v>0</v>
      </c>
      <c r="Q203" s="92">
        <f>Q204+Q205+Q206+Q207+Q208+Q209+Q210+Q211+Q212+Q213+Q214</f>
        <v>0</v>
      </c>
      <c r="R203" s="93">
        <f t="shared" ref="R203:AC203" si="198">R204+R205+R206+R207+R208+R209+R210+R211+R212+R213+R214</f>
        <v>0</v>
      </c>
      <c r="S203" s="93">
        <f t="shared" si="198"/>
        <v>0</v>
      </c>
      <c r="T203" s="93">
        <f t="shared" si="198"/>
        <v>0</v>
      </c>
      <c r="U203" s="93">
        <f t="shared" si="198"/>
        <v>0</v>
      </c>
      <c r="V203" s="96">
        <f t="shared" si="198"/>
        <v>0</v>
      </c>
      <c r="W203" s="402">
        <f t="shared" si="192"/>
        <v>0</v>
      </c>
      <c r="X203" s="365">
        <f t="shared" si="198"/>
        <v>0</v>
      </c>
      <c r="Y203" s="93">
        <f t="shared" si="198"/>
        <v>0</v>
      </c>
      <c r="Z203" s="96">
        <f t="shared" si="198"/>
        <v>0</v>
      </c>
      <c r="AA203" s="96">
        <f t="shared" si="198"/>
        <v>0</v>
      </c>
      <c r="AB203" s="96">
        <f t="shared" si="198"/>
        <v>0</v>
      </c>
      <c r="AC203" s="97">
        <f t="shared" si="198"/>
        <v>0</v>
      </c>
      <c r="AD203" s="51"/>
      <c r="AE203" s="168"/>
    </row>
    <row r="204" spans="1:31" hidden="1" x14ac:dyDescent="0.25">
      <c r="B204" s="54"/>
      <c r="C204" s="2"/>
      <c r="D204" s="705" t="s">
        <v>435</v>
      </c>
      <c r="E204" s="705"/>
      <c r="F204" s="77"/>
      <c r="G204" s="495"/>
      <c r="H204" s="495"/>
      <c r="I204" s="495"/>
      <c r="J204" s="448"/>
      <c r="K204" s="448"/>
      <c r="L204" s="448"/>
      <c r="M204" s="312"/>
      <c r="N204" s="42"/>
      <c r="O204" s="367"/>
      <c r="P204" s="74"/>
      <c r="Q204" s="73"/>
      <c r="R204" s="1"/>
      <c r="S204" s="1"/>
      <c r="T204" s="1"/>
      <c r="U204" s="1"/>
      <c r="V204" s="79"/>
      <c r="W204" s="404">
        <f t="shared" si="192"/>
        <v>0</v>
      </c>
      <c r="X204" s="367"/>
      <c r="Y204" s="1"/>
      <c r="Z204" s="79"/>
      <c r="AA204" s="79"/>
      <c r="AB204" s="79"/>
      <c r="AC204" s="44"/>
      <c r="AD204" s="55"/>
      <c r="AE204" s="168"/>
    </row>
    <row r="205" spans="1:31" hidden="1" x14ac:dyDescent="0.25">
      <c r="B205" s="54"/>
      <c r="C205" s="2"/>
      <c r="D205" s="705" t="s">
        <v>438</v>
      </c>
      <c r="E205" s="705"/>
      <c r="F205" s="77"/>
      <c r="G205" s="495"/>
      <c r="H205" s="495"/>
      <c r="I205" s="495"/>
      <c r="J205" s="448"/>
      <c r="K205" s="448"/>
      <c r="L205" s="448"/>
      <c r="M205" s="312"/>
      <c r="N205" s="42"/>
      <c r="O205" s="367"/>
      <c r="P205" s="74"/>
      <c r="Q205" s="73"/>
      <c r="R205" s="1"/>
      <c r="S205" s="1"/>
      <c r="T205" s="1"/>
      <c r="U205" s="1"/>
      <c r="V205" s="79"/>
      <c r="W205" s="404">
        <f t="shared" si="192"/>
        <v>0</v>
      </c>
      <c r="X205" s="367"/>
      <c r="Y205" s="1"/>
      <c r="Z205" s="79"/>
      <c r="AA205" s="79"/>
      <c r="AB205" s="79"/>
      <c r="AC205" s="44"/>
      <c r="AD205" s="55"/>
      <c r="AE205" s="168"/>
    </row>
    <row r="206" spans="1:31" hidden="1" x14ac:dyDescent="0.25">
      <c r="B206" s="54"/>
      <c r="C206" s="2"/>
      <c r="D206" s="705" t="s">
        <v>439</v>
      </c>
      <c r="E206" s="705"/>
      <c r="F206" s="77"/>
      <c r="G206" s="495"/>
      <c r="H206" s="495"/>
      <c r="I206" s="495"/>
      <c r="J206" s="448"/>
      <c r="K206" s="448"/>
      <c r="L206" s="448"/>
      <c r="M206" s="312"/>
      <c r="N206" s="42"/>
      <c r="O206" s="367"/>
      <c r="P206" s="74"/>
      <c r="Q206" s="73"/>
      <c r="R206" s="1"/>
      <c r="S206" s="1"/>
      <c r="T206" s="1"/>
      <c r="U206" s="1"/>
      <c r="V206" s="79"/>
      <c r="W206" s="404">
        <f t="shared" si="192"/>
        <v>0</v>
      </c>
      <c r="X206" s="367"/>
      <c r="Y206" s="1"/>
      <c r="Z206" s="79"/>
      <c r="AA206" s="79"/>
      <c r="AB206" s="79"/>
      <c r="AC206" s="44"/>
      <c r="AD206" s="55"/>
      <c r="AE206" s="168"/>
    </row>
    <row r="207" spans="1:31" hidden="1" x14ac:dyDescent="0.25">
      <c r="B207" s="54"/>
      <c r="C207" s="2"/>
      <c r="D207" s="705" t="s">
        <v>436</v>
      </c>
      <c r="E207" s="705"/>
      <c r="F207" s="77"/>
      <c r="G207" s="495"/>
      <c r="H207" s="495"/>
      <c r="I207" s="495"/>
      <c r="J207" s="448"/>
      <c r="K207" s="448"/>
      <c r="L207" s="448"/>
      <c r="M207" s="312"/>
      <c r="N207" s="42"/>
      <c r="O207" s="367"/>
      <c r="P207" s="74"/>
      <c r="Q207" s="73"/>
      <c r="R207" s="1"/>
      <c r="S207" s="1"/>
      <c r="T207" s="1"/>
      <c r="U207" s="1"/>
      <c r="V207" s="79"/>
      <c r="W207" s="404">
        <f t="shared" si="192"/>
        <v>0</v>
      </c>
      <c r="X207" s="367"/>
      <c r="Y207" s="1"/>
      <c r="Z207" s="79"/>
      <c r="AA207" s="79"/>
      <c r="AB207" s="79"/>
      <c r="AC207" s="44"/>
      <c r="AD207" s="55"/>
      <c r="AE207" s="168"/>
    </row>
    <row r="208" spans="1:31" hidden="1" x14ac:dyDescent="0.25">
      <c r="B208" s="54"/>
      <c r="C208" s="2"/>
      <c r="D208" s="705" t="s">
        <v>440</v>
      </c>
      <c r="E208" s="705"/>
      <c r="F208" s="77"/>
      <c r="G208" s="495"/>
      <c r="H208" s="495"/>
      <c r="I208" s="495"/>
      <c r="J208" s="448"/>
      <c r="K208" s="448"/>
      <c r="L208" s="448"/>
      <c r="M208" s="312"/>
      <c r="N208" s="42"/>
      <c r="O208" s="367"/>
      <c r="P208" s="74"/>
      <c r="Q208" s="73"/>
      <c r="R208" s="1"/>
      <c r="S208" s="1"/>
      <c r="T208" s="1"/>
      <c r="U208" s="1"/>
      <c r="V208" s="79"/>
      <c r="W208" s="404">
        <f t="shared" si="192"/>
        <v>0</v>
      </c>
      <c r="X208" s="367"/>
      <c r="Y208" s="1"/>
      <c r="Z208" s="79"/>
      <c r="AA208" s="79"/>
      <c r="AB208" s="79"/>
      <c r="AC208" s="44"/>
      <c r="AD208" s="55"/>
      <c r="AE208" s="168"/>
    </row>
    <row r="209" spans="1:31" ht="25.5" hidden="1" customHeight="1" x14ac:dyDescent="0.25">
      <c r="B209" s="54"/>
      <c r="C209" s="2"/>
      <c r="D209" s="706" t="s">
        <v>502</v>
      </c>
      <c r="E209" s="706"/>
      <c r="F209" s="77"/>
      <c r="G209" s="495"/>
      <c r="H209" s="495"/>
      <c r="I209" s="495"/>
      <c r="J209" s="448"/>
      <c r="K209" s="448"/>
      <c r="L209" s="448"/>
      <c r="M209" s="312"/>
      <c r="N209" s="42"/>
      <c r="O209" s="367"/>
      <c r="P209" s="74"/>
      <c r="Q209" s="73"/>
      <c r="R209" s="1"/>
      <c r="S209" s="1"/>
      <c r="T209" s="1"/>
      <c r="U209" s="1"/>
      <c r="V209" s="79"/>
      <c r="W209" s="404">
        <f t="shared" si="192"/>
        <v>0</v>
      </c>
      <c r="X209" s="367"/>
      <c r="Y209" s="1"/>
      <c r="Z209" s="79"/>
      <c r="AA209" s="79"/>
      <c r="AB209" s="79"/>
      <c r="AC209" s="44"/>
      <c r="AD209" s="55"/>
      <c r="AE209" s="168"/>
    </row>
    <row r="210" spans="1:31" ht="25.5" hidden="1" customHeight="1" x14ac:dyDescent="0.25">
      <c r="B210" s="54"/>
      <c r="C210" s="2"/>
      <c r="D210" s="706" t="s">
        <v>503</v>
      </c>
      <c r="E210" s="706"/>
      <c r="F210" s="77"/>
      <c r="G210" s="495"/>
      <c r="H210" s="495"/>
      <c r="I210" s="495"/>
      <c r="J210" s="448"/>
      <c r="K210" s="448"/>
      <c r="L210" s="448"/>
      <c r="M210" s="312"/>
      <c r="N210" s="42"/>
      <c r="O210" s="367"/>
      <c r="P210" s="74"/>
      <c r="Q210" s="73"/>
      <c r="R210" s="1"/>
      <c r="S210" s="1"/>
      <c r="T210" s="1"/>
      <c r="U210" s="1"/>
      <c r="V210" s="79"/>
      <c r="W210" s="404">
        <f t="shared" si="192"/>
        <v>0</v>
      </c>
      <c r="X210" s="367"/>
      <c r="Y210" s="1"/>
      <c r="Z210" s="79"/>
      <c r="AA210" s="79"/>
      <c r="AB210" s="79"/>
      <c r="AC210" s="44"/>
      <c r="AD210" s="55"/>
      <c r="AE210" s="168"/>
    </row>
    <row r="211" spans="1:31" hidden="1" x14ac:dyDescent="0.25">
      <c r="B211" s="54"/>
      <c r="C211" s="2"/>
      <c r="D211" s="705" t="s">
        <v>441</v>
      </c>
      <c r="E211" s="705"/>
      <c r="F211" s="77"/>
      <c r="G211" s="495"/>
      <c r="H211" s="495"/>
      <c r="I211" s="495"/>
      <c r="J211" s="448"/>
      <c r="K211" s="448"/>
      <c r="L211" s="448"/>
      <c r="M211" s="312"/>
      <c r="N211" s="42"/>
      <c r="O211" s="367"/>
      <c r="P211" s="74"/>
      <c r="Q211" s="73"/>
      <c r="R211" s="1"/>
      <c r="S211" s="1"/>
      <c r="T211" s="1"/>
      <c r="U211" s="1"/>
      <c r="V211" s="79"/>
      <c r="W211" s="404">
        <f t="shared" si="192"/>
        <v>0</v>
      </c>
      <c r="X211" s="367"/>
      <c r="Y211" s="1"/>
      <c r="Z211" s="79"/>
      <c r="AA211" s="79"/>
      <c r="AB211" s="79"/>
      <c r="AC211" s="44"/>
      <c r="AD211" s="55"/>
      <c r="AE211" s="168"/>
    </row>
    <row r="212" spans="1:31" hidden="1" x14ac:dyDescent="0.25">
      <c r="B212" s="54"/>
      <c r="C212" s="2"/>
      <c r="D212" s="705" t="s">
        <v>437</v>
      </c>
      <c r="E212" s="705"/>
      <c r="F212" s="77"/>
      <c r="G212" s="495"/>
      <c r="H212" s="495"/>
      <c r="I212" s="495"/>
      <c r="J212" s="448"/>
      <c r="K212" s="448"/>
      <c r="L212" s="448"/>
      <c r="M212" s="312"/>
      <c r="N212" s="42"/>
      <c r="O212" s="367"/>
      <c r="P212" s="74"/>
      <c r="Q212" s="73"/>
      <c r="R212" s="1"/>
      <c r="S212" s="1"/>
      <c r="T212" s="1"/>
      <c r="U212" s="1"/>
      <c r="V212" s="79"/>
      <c r="W212" s="404">
        <f t="shared" si="192"/>
        <v>0</v>
      </c>
      <c r="X212" s="367"/>
      <c r="Y212" s="1"/>
      <c r="Z212" s="79"/>
      <c r="AA212" s="79"/>
      <c r="AB212" s="79"/>
      <c r="AC212" s="44"/>
      <c r="AD212" s="55"/>
      <c r="AE212" s="168"/>
    </row>
    <row r="213" spans="1:31" ht="25.5" hidden="1" customHeight="1" x14ac:dyDescent="0.25">
      <c r="B213" s="54"/>
      <c r="C213" s="2"/>
      <c r="D213" s="706" t="s">
        <v>504</v>
      </c>
      <c r="E213" s="706"/>
      <c r="F213" s="77"/>
      <c r="G213" s="495"/>
      <c r="H213" s="495"/>
      <c r="I213" s="495"/>
      <c r="J213" s="448"/>
      <c r="K213" s="448"/>
      <c r="L213" s="448"/>
      <c r="M213" s="312"/>
      <c r="N213" s="42"/>
      <c r="O213" s="367"/>
      <c r="P213" s="74"/>
      <c r="Q213" s="73"/>
      <c r="R213" s="1"/>
      <c r="S213" s="1"/>
      <c r="T213" s="1"/>
      <c r="U213" s="1"/>
      <c r="V213" s="79"/>
      <c r="W213" s="404">
        <f t="shared" si="192"/>
        <v>0</v>
      </c>
      <c r="X213" s="367"/>
      <c r="Y213" s="1"/>
      <c r="Z213" s="79"/>
      <c r="AA213" s="79"/>
      <c r="AB213" s="79"/>
      <c r="AC213" s="44"/>
      <c r="AD213" s="55"/>
      <c r="AE213" s="168"/>
    </row>
    <row r="214" spans="1:31" ht="15.75" hidden="1" thickBot="1" x14ac:dyDescent="0.3">
      <c r="B214" s="56"/>
      <c r="C214" s="20"/>
      <c r="D214" s="707" t="s">
        <v>505</v>
      </c>
      <c r="E214" s="707"/>
      <c r="F214" s="77"/>
      <c r="G214" s="495"/>
      <c r="H214" s="495"/>
      <c r="I214" s="495"/>
      <c r="J214" s="448"/>
      <c r="K214" s="448"/>
      <c r="L214" s="448"/>
      <c r="M214" s="312"/>
      <c r="N214" s="42"/>
      <c r="O214" s="367"/>
      <c r="P214" s="74"/>
      <c r="Q214" s="73"/>
      <c r="R214" s="1"/>
      <c r="S214" s="1"/>
      <c r="T214" s="1"/>
      <c r="U214" s="1"/>
      <c r="V214" s="79"/>
      <c r="W214" s="404">
        <f t="shared" si="192"/>
        <v>0</v>
      </c>
      <c r="X214" s="367"/>
      <c r="Y214" s="1"/>
      <c r="Z214" s="79"/>
      <c r="AA214" s="79"/>
      <c r="AB214" s="79"/>
      <c r="AC214" s="44"/>
      <c r="AD214" s="55"/>
      <c r="AE214" s="168"/>
    </row>
    <row r="215" spans="1:31" ht="15.75" thickBot="1" x14ac:dyDescent="0.3">
      <c r="B215" s="98" t="s">
        <v>87</v>
      </c>
      <c r="C215" s="708" t="s">
        <v>88</v>
      </c>
      <c r="D215" s="709"/>
      <c r="E215" s="709"/>
      <c r="F215" s="83">
        <f t="shared" ref="F215:V215" si="199">F216+F242+F248+F249</f>
        <v>37010710</v>
      </c>
      <c r="G215" s="492">
        <f t="shared" si="199"/>
        <v>37561872</v>
      </c>
      <c r="H215" s="492">
        <f t="shared" si="199"/>
        <v>37561872</v>
      </c>
      <c r="I215" s="492">
        <f t="shared" si="199"/>
        <v>37561872</v>
      </c>
      <c r="J215" s="444">
        <f t="shared" si="199"/>
        <v>37561872</v>
      </c>
      <c r="K215" s="444">
        <f t="shared" si="199"/>
        <v>37561872</v>
      </c>
      <c r="L215" s="444">
        <f t="shared" si="199"/>
        <v>38056151</v>
      </c>
      <c r="M215" s="308">
        <f t="shared" si="199"/>
        <v>38056151</v>
      </c>
      <c r="N215" s="87">
        <f t="shared" si="199"/>
        <v>0</v>
      </c>
      <c r="O215" s="87">
        <f t="shared" si="199"/>
        <v>0</v>
      </c>
      <c r="P215" s="86">
        <f t="shared" si="199"/>
        <v>38056151</v>
      </c>
      <c r="Q215" s="84">
        <f t="shared" si="199"/>
        <v>3819673</v>
      </c>
      <c r="R215" s="85">
        <f t="shared" si="199"/>
        <v>2415302</v>
      </c>
      <c r="S215" s="85">
        <f t="shared" si="199"/>
        <v>4393810</v>
      </c>
      <c r="T215" s="85">
        <f t="shared" si="199"/>
        <v>3281195</v>
      </c>
      <c r="U215" s="85">
        <f t="shared" si="199"/>
        <v>2647467</v>
      </c>
      <c r="V215" s="88">
        <f t="shared" si="199"/>
        <v>2838105</v>
      </c>
      <c r="W215" s="399">
        <f t="shared" si="192"/>
        <v>19395552</v>
      </c>
      <c r="X215" s="362">
        <f t="shared" ref="X215:AC215" si="200">X216+X242+X248+X249</f>
        <v>2774004</v>
      </c>
      <c r="Y215" s="85">
        <f t="shared" si="200"/>
        <v>2983366</v>
      </c>
      <c r="Z215" s="88">
        <f t="shared" si="200"/>
        <v>2757302</v>
      </c>
      <c r="AA215" s="88">
        <f t="shared" si="200"/>
        <v>3875366</v>
      </c>
      <c r="AB215" s="88">
        <f t="shared" si="200"/>
        <v>2511937</v>
      </c>
      <c r="AC215" s="89">
        <f t="shared" si="200"/>
        <v>3758624</v>
      </c>
      <c r="AD215" s="51"/>
      <c r="AE215" s="168"/>
    </row>
    <row r="216" spans="1:31" x14ac:dyDescent="0.25">
      <c r="B216" s="114" t="s">
        <v>765</v>
      </c>
      <c r="C216" s="710" t="s">
        <v>89</v>
      </c>
      <c r="D216" s="711"/>
      <c r="E216" s="711"/>
      <c r="F216" s="115">
        <f t="shared" ref="F216:N216" si="201">F217+F221+F229+F232+F233+F234+F237+F238+F239</f>
        <v>37010710</v>
      </c>
      <c r="G216" s="493">
        <f t="shared" si="201"/>
        <v>37561872</v>
      </c>
      <c r="H216" s="493">
        <f t="shared" si="201"/>
        <v>37561872</v>
      </c>
      <c r="I216" s="493">
        <f t="shared" si="201"/>
        <v>37561872</v>
      </c>
      <c r="J216" s="445">
        <f t="shared" si="201"/>
        <v>37561872</v>
      </c>
      <c r="K216" s="445">
        <f t="shared" si="201"/>
        <v>37561872</v>
      </c>
      <c r="L216" s="445">
        <f t="shared" si="201"/>
        <v>38056151</v>
      </c>
      <c r="M216" s="309">
        <f t="shared" si="201"/>
        <v>38056151</v>
      </c>
      <c r="N216" s="119">
        <f t="shared" si="201"/>
        <v>0</v>
      </c>
      <c r="O216" s="363"/>
      <c r="P216" s="118">
        <f t="shared" ref="P216:V216" si="202">P217+P221+P229+P232+P233+P234+P237+P238+P239</f>
        <v>38056151</v>
      </c>
      <c r="Q216" s="116">
        <f t="shared" si="202"/>
        <v>3819673</v>
      </c>
      <c r="R216" s="117">
        <f t="shared" si="202"/>
        <v>2415302</v>
      </c>
      <c r="S216" s="117">
        <f t="shared" si="202"/>
        <v>4393810</v>
      </c>
      <c r="T216" s="117">
        <f t="shared" si="202"/>
        <v>3281195</v>
      </c>
      <c r="U216" s="117">
        <f t="shared" si="202"/>
        <v>2647467</v>
      </c>
      <c r="V216" s="120">
        <f t="shared" si="202"/>
        <v>2838105</v>
      </c>
      <c r="W216" s="400">
        <f t="shared" si="192"/>
        <v>19395552</v>
      </c>
      <c r="X216" s="363">
        <f t="shared" ref="X216:AC216" si="203">X217+X221+X229+X232+X233+X234+X237+X238+X239</f>
        <v>2774004</v>
      </c>
      <c r="Y216" s="117">
        <f t="shared" si="203"/>
        <v>2983366</v>
      </c>
      <c r="Z216" s="120">
        <f t="shared" si="203"/>
        <v>2757302</v>
      </c>
      <c r="AA216" s="120">
        <f t="shared" si="203"/>
        <v>3875366</v>
      </c>
      <c r="AB216" s="120">
        <f t="shared" si="203"/>
        <v>2511937</v>
      </c>
      <c r="AC216" s="121">
        <f t="shared" si="203"/>
        <v>3758624</v>
      </c>
      <c r="AD216" s="51"/>
      <c r="AE216" s="168"/>
    </row>
    <row r="217" spans="1:31" s="18" customFormat="1" hidden="1" x14ac:dyDescent="0.25">
      <c r="A217" s="125"/>
      <c r="B217" s="52" t="s">
        <v>766</v>
      </c>
      <c r="C217" s="702" t="s">
        <v>90</v>
      </c>
      <c r="D217" s="703"/>
      <c r="E217" s="703"/>
      <c r="F217" s="78">
        <f t="shared" ref="F217:M217" si="204">F218+F219+F220</f>
        <v>0</v>
      </c>
      <c r="G217" s="491">
        <f t="shared" ref="G217:K217" si="205">G218+G219+G220</f>
        <v>0</v>
      </c>
      <c r="H217" s="491">
        <f t="shared" ref="H217:J217" si="206">H218+H219+H220</f>
        <v>0</v>
      </c>
      <c r="I217" s="491">
        <f t="shared" si="206"/>
        <v>0</v>
      </c>
      <c r="J217" s="446">
        <f t="shared" si="206"/>
        <v>0</v>
      </c>
      <c r="K217" s="446">
        <f t="shared" si="205"/>
        <v>0</v>
      </c>
      <c r="L217" s="446">
        <f t="shared" ref="L217" si="207">L218+L219+L220</f>
        <v>0</v>
      </c>
      <c r="M217" s="310">
        <f t="shared" si="204"/>
        <v>0</v>
      </c>
      <c r="N217" s="43">
        <f t="shared" ref="N217:P217" si="208">N218+N219+N220</f>
        <v>0</v>
      </c>
      <c r="O217" s="366"/>
      <c r="P217" s="76">
        <f t="shared" si="208"/>
        <v>0</v>
      </c>
      <c r="Q217" s="75">
        <f>Q218+Q219+Q220</f>
        <v>0</v>
      </c>
      <c r="R217" s="13">
        <f t="shared" ref="R217:AC217" si="209">R218+R219+R220</f>
        <v>0</v>
      </c>
      <c r="S217" s="13">
        <f t="shared" si="209"/>
        <v>0</v>
      </c>
      <c r="T217" s="13">
        <f t="shared" si="209"/>
        <v>0</v>
      </c>
      <c r="U217" s="13">
        <f t="shared" si="209"/>
        <v>0</v>
      </c>
      <c r="V217" s="80">
        <f t="shared" si="209"/>
        <v>0</v>
      </c>
      <c r="W217" s="403">
        <f t="shared" si="192"/>
        <v>0</v>
      </c>
      <c r="X217" s="366">
        <f t="shared" si="209"/>
        <v>0</v>
      </c>
      <c r="Y217" s="13">
        <f t="shared" si="209"/>
        <v>0</v>
      </c>
      <c r="Z217" s="80">
        <f t="shared" si="209"/>
        <v>0</v>
      </c>
      <c r="AA217" s="80">
        <f t="shared" si="209"/>
        <v>0</v>
      </c>
      <c r="AB217" s="80">
        <f t="shared" si="209"/>
        <v>0</v>
      </c>
      <c r="AC217" s="45">
        <f t="shared" si="209"/>
        <v>0</v>
      </c>
      <c r="AD217" s="53"/>
      <c r="AE217" s="168"/>
    </row>
    <row r="218" spans="1:31" s="189" customFormat="1" hidden="1" x14ac:dyDescent="0.25">
      <c r="A218" s="125" t="s">
        <v>91</v>
      </c>
      <c r="B218" s="169" t="s">
        <v>768</v>
      </c>
      <c r="C218" s="182"/>
      <c r="D218" s="704" t="s">
        <v>951</v>
      </c>
      <c r="E218" s="704"/>
      <c r="F218" s="181"/>
      <c r="G218" s="497"/>
      <c r="H218" s="497"/>
      <c r="I218" s="497"/>
      <c r="J218" s="450"/>
      <c r="K218" s="450"/>
      <c r="L218" s="450"/>
      <c r="M218" s="314"/>
      <c r="N218" s="172"/>
      <c r="O218" s="364"/>
      <c r="P218" s="180"/>
      <c r="Q218" s="179"/>
      <c r="R218" s="173"/>
      <c r="S218" s="173"/>
      <c r="T218" s="173"/>
      <c r="U218" s="173"/>
      <c r="V218" s="174"/>
      <c r="W218" s="401">
        <f t="shared" si="192"/>
        <v>0</v>
      </c>
      <c r="X218" s="364"/>
      <c r="Y218" s="173"/>
      <c r="Z218" s="174"/>
      <c r="AA218" s="174"/>
      <c r="AB218" s="174"/>
      <c r="AC218" s="175"/>
      <c r="AD218" s="212"/>
      <c r="AE218" s="190"/>
    </row>
    <row r="219" spans="1:31" s="189" customFormat="1" hidden="1" x14ac:dyDescent="0.25">
      <c r="A219" s="125" t="s">
        <v>92</v>
      </c>
      <c r="B219" s="169" t="s">
        <v>769</v>
      </c>
      <c r="C219" s="182"/>
      <c r="D219" s="704" t="s">
        <v>952</v>
      </c>
      <c r="E219" s="704"/>
      <c r="F219" s="181"/>
      <c r="G219" s="497"/>
      <c r="H219" s="497"/>
      <c r="I219" s="497"/>
      <c r="J219" s="450"/>
      <c r="K219" s="450"/>
      <c r="L219" s="450"/>
      <c r="M219" s="314"/>
      <c r="N219" s="172"/>
      <c r="O219" s="364"/>
      <c r="P219" s="180"/>
      <c r="Q219" s="179"/>
      <c r="R219" s="173"/>
      <c r="S219" s="173"/>
      <c r="T219" s="173"/>
      <c r="U219" s="173"/>
      <c r="V219" s="174"/>
      <c r="W219" s="401">
        <f t="shared" si="192"/>
        <v>0</v>
      </c>
      <c r="X219" s="364"/>
      <c r="Y219" s="173"/>
      <c r="Z219" s="174"/>
      <c r="AA219" s="174"/>
      <c r="AB219" s="174"/>
      <c r="AC219" s="175"/>
      <c r="AD219" s="212"/>
      <c r="AE219" s="190"/>
    </row>
    <row r="220" spans="1:31" s="189" customFormat="1" hidden="1" x14ac:dyDescent="0.25">
      <c r="A220" s="125" t="s">
        <v>93</v>
      </c>
      <c r="B220" s="169" t="s">
        <v>770</v>
      </c>
      <c r="C220" s="182"/>
      <c r="D220" s="704" t="s">
        <v>953</v>
      </c>
      <c r="E220" s="704"/>
      <c r="F220" s="181"/>
      <c r="G220" s="497"/>
      <c r="H220" s="497"/>
      <c r="I220" s="497"/>
      <c r="J220" s="450"/>
      <c r="K220" s="450"/>
      <c r="L220" s="450"/>
      <c r="M220" s="314"/>
      <c r="N220" s="172"/>
      <c r="O220" s="364"/>
      <c r="P220" s="180"/>
      <c r="Q220" s="179"/>
      <c r="R220" s="173"/>
      <c r="S220" s="173"/>
      <c r="T220" s="173"/>
      <c r="U220" s="173"/>
      <c r="V220" s="174"/>
      <c r="W220" s="401">
        <f t="shared" si="192"/>
        <v>0</v>
      </c>
      <c r="X220" s="364"/>
      <c r="Y220" s="173"/>
      <c r="Z220" s="174"/>
      <c r="AA220" s="174"/>
      <c r="AB220" s="174"/>
      <c r="AC220" s="175"/>
      <c r="AD220" s="212"/>
      <c r="AE220" s="190"/>
    </row>
    <row r="221" spans="1:31" s="18" customFormat="1" hidden="1" x14ac:dyDescent="0.25">
      <c r="A221" s="125"/>
      <c r="B221" s="52" t="s">
        <v>771</v>
      </c>
      <c r="C221" s="702" t="s">
        <v>94</v>
      </c>
      <c r="D221" s="703"/>
      <c r="E221" s="703"/>
      <c r="F221" s="78">
        <f t="shared" ref="F221:M221" si="210">F222+F226+F227+F228</f>
        <v>0</v>
      </c>
      <c r="G221" s="491">
        <f t="shared" ref="G221:K221" si="211">G222+G226+G227+G228</f>
        <v>0</v>
      </c>
      <c r="H221" s="491">
        <f t="shared" ref="H221:J221" si="212">H222+H226+H227+H228</f>
        <v>0</v>
      </c>
      <c r="I221" s="491">
        <f t="shared" si="212"/>
        <v>0</v>
      </c>
      <c r="J221" s="446">
        <f t="shared" si="212"/>
        <v>0</v>
      </c>
      <c r="K221" s="446">
        <f t="shared" si="211"/>
        <v>0</v>
      </c>
      <c r="L221" s="446">
        <f t="shared" ref="L221" si="213">L222+L226+L227+L228</f>
        <v>0</v>
      </c>
      <c r="M221" s="310">
        <f t="shared" si="210"/>
        <v>0</v>
      </c>
      <c r="N221" s="43">
        <f t="shared" ref="N221:P221" si="214">N222+N226+N227+N228</f>
        <v>0</v>
      </c>
      <c r="O221" s="366"/>
      <c r="P221" s="76">
        <f t="shared" si="214"/>
        <v>0</v>
      </c>
      <c r="Q221" s="75">
        <f>Q222+Q226+Q227+Q228</f>
        <v>0</v>
      </c>
      <c r="R221" s="13">
        <f t="shared" ref="R221:AC221" si="215">R222+R226+R227+R228</f>
        <v>0</v>
      </c>
      <c r="S221" s="13">
        <f t="shared" si="215"/>
        <v>0</v>
      </c>
      <c r="T221" s="13">
        <f t="shared" si="215"/>
        <v>0</v>
      </c>
      <c r="U221" s="13">
        <f t="shared" si="215"/>
        <v>0</v>
      </c>
      <c r="V221" s="80">
        <f t="shared" si="215"/>
        <v>0</v>
      </c>
      <c r="W221" s="403">
        <f t="shared" si="192"/>
        <v>0</v>
      </c>
      <c r="X221" s="366">
        <f t="shared" si="215"/>
        <v>0</v>
      </c>
      <c r="Y221" s="13">
        <f t="shared" si="215"/>
        <v>0</v>
      </c>
      <c r="Z221" s="80">
        <f t="shared" si="215"/>
        <v>0</v>
      </c>
      <c r="AA221" s="80">
        <f t="shared" si="215"/>
        <v>0</v>
      </c>
      <c r="AB221" s="80">
        <f t="shared" si="215"/>
        <v>0</v>
      </c>
      <c r="AC221" s="45">
        <f t="shared" si="215"/>
        <v>0</v>
      </c>
      <c r="AD221" s="53"/>
      <c r="AE221" s="168"/>
    </row>
    <row r="222" spans="1:31" s="189" customFormat="1" hidden="1" x14ac:dyDescent="0.25">
      <c r="A222" s="125" t="s">
        <v>95</v>
      </c>
      <c r="B222" s="169" t="s">
        <v>772</v>
      </c>
      <c r="C222" s="182"/>
      <c r="D222" s="216" t="s">
        <v>96</v>
      </c>
      <c r="E222" s="217"/>
      <c r="F222" s="181">
        <f t="shared" ref="F222:M222" si="216">F223+F224+F225</f>
        <v>0</v>
      </c>
      <c r="G222" s="497">
        <f t="shared" ref="G222:K222" si="217">G223+G224+G225</f>
        <v>0</v>
      </c>
      <c r="H222" s="497">
        <f t="shared" ref="H222:J222" si="218">H223+H224+H225</f>
        <v>0</v>
      </c>
      <c r="I222" s="497">
        <f t="shared" si="218"/>
        <v>0</v>
      </c>
      <c r="J222" s="450">
        <f t="shared" si="218"/>
        <v>0</v>
      </c>
      <c r="K222" s="450">
        <f t="shared" si="217"/>
        <v>0</v>
      </c>
      <c r="L222" s="450">
        <f t="shared" ref="L222" si="219">L223+L224+L225</f>
        <v>0</v>
      </c>
      <c r="M222" s="314">
        <f t="shared" si="216"/>
        <v>0</v>
      </c>
      <c r="N222" s="172">
        <f t="shared" ref="N222:P222" si="220">N223+N224+N225</f>
        <v>0</v>
      </c>
      <c r="O222" s="364"/>
      <c r="P222" s="180">
        <f t="shared" si="220"/>
        <v>0</v>
      </c>
      <c r="Q222" s="179">
        <f>Q223+Q224+Q225</f>
        <v>0</v>
      </c>
      <c r="R222" s="173">
        <f t="shared" ref="R222:AC222" si="221">R223+R224+R225</f>
        <v>0</v>
      </c>
      <c r="S222" s="173">
        <f t="shared" si="221"/>
        <v>0</v>
      </c>
      <c r="T222" s="173">
        <f t="shared" si="221"/>
        <v>0</v>
      </c>
      <c r="U222" s="173">
        <f t="shared" si="221"/>
        <v>0</v>
      </c>
      <c r="V222" s="174">
        <f t="shared" si="221"/>
        <v>0</v>
      </c>
      <c r="W222" s="401">
        <f t="shared" si="192"/>
        <v>0</v>
      </c>
      <c r="X222" s="364">
        <f t="shared" si="221"/>
        <v>0</v>
      </c>
      <c r="Y222" s="173">
        <f t="shared" si="221"/>
        <v>0</v>
      </c>
      <c r="Z222" s="174">
        <f t="shared" si="221"/>
        <v>0</v>
      </c>
      <c r="AA222" s="174">
        <f t="shared" si="221"/>
        <v>0</v>
      </c>
      <c r="AB222" s="174">
        <f t="shared" si="221"/>
        <v>0</v>
      </c>
      <c r="AC222" s="175">
        <f t="shared" si="221"/>
        <v>0</v>
      </c>
      <c r="AD222" s="212"/>
      <c r="AE222" s="190"/>
    </row>
    <row r="223" spans="1:31" hidden="1" x14ac:dyDescent="0.25">
      <c r="B223" s="54"/>
      <c r="C223" s="2"/>
      <c r="D223" s="208"/>
      <c r="E223" s="211" t="s">
        <v>391</v>
      </c>
      <c r="F223" s="77"/>
      <c r="G223" s="495"/>
      <c r="H223" s="495"/>
      <c r="I223" s="495"/>
      <c r="J223" s="448"/>
      <c r="K223" s="448"/>
      <c r="L223" s="448"/>
      <c r="M223" s="312"/>
      <c r="N223" s="42"/>
      <c r="O223" s="367"/>
      <c r="P223" s="74"/>
      <c r="Q223" s="73"/>
      <c r="R223" s="1"/>
      <c r="S223" s="1"/>
      <c r="T223" s="1"/>
      <c r="U223" s="1"/>
      <c r="V223" s="79"/>
      <c r="W223" s="404">
        <f t="shared" si="192"/>
        <v>0</v>
      </c>
      <c r="X223" s="367"/>
      <c r="Y223" s="1"/>
      <c r="Z223" s="79"/>
      <c r="AA223" s="79"/>
      <c r="AB223" s="79"/>
      <c r="AC223" s="44"/>
      <c r="AD223" s="55"/>
      <c r="AE223" s="168"/>
    </row>
    <row r="224" spans="1:31" hidden="1" x14ac:dyDescent="0.25">
      <c r="B224" s="54"/>
      <c r="C224" s="2"/>
      <c r="D224" s="208"/>
      <c r="E224" s="211" t="s">
        <v>392</v>
      </c>
      <c r="F224" s="77"/>
      <c r="G224" s="495"/>
      <c r="H224" s="495"/>
      <c r="I224" s="495"/>
      <c r="J224" s="448"/>
      <c r="K224" s="448"/>
      <c r="L224" s="448"/>
      <c r="M224" s="312"/>
      <c r="N224" s="42"/>
      <c r="O224" s="367"/>
      <c r="P224" s="74"/>
      <c r="Q224" s="73"/>
      <c r="R224" s="1"/>
      <c r="S224" s="1"/>
      <c r="T224" s="1"/>
      <c r="U224" s="1"/>
      <c r="V224" s="79"/>
      <c r="W224" s="404">
        <f t="shared" si="192"/>
        <v>0</v>
      </c>
      <c r="X224" s="367"/>
      <c r="Y224" s="1"/>
      <c r="Z224" s="79"/>
      <c r="AA224" s="79"/>
      <c r="AB224" s="79"/>
      <c r="AC224" s="44"/>
      <c r="AD224" s="55"/>
      <c r="AE224" s="168"/>
    </row>
    <row r="225" spans="1:31" hidden="1" x14ac:dyDescent="0.25">
      <c r="B225" s="54"/>
      <c r="C225" s="2"/>
      <c r="D225" s="208"/>
      <c r="E225" s="211" t="s">
        <v>442</v>
      </c>
      <c r="F225" s="77"/>
      <c r="G225" s="495"/>
      <c r="H225" s="495"/>
      <c r="I225" s="495"/>
      <c r="J225" s="448"/>
      <c r="K225" s="448"/>
      <c r="L225" s="448"/>
      <c r="M225" s="312"/>
      <c r="N225" s="42"/>
      <c r="O225" s="367"/>
      <c r="P225" s="74"/>
      <c r="Q225" s="73"/>
      <c r="R225" s="1"/>
      <c r="S225" s="1"/>
      <c r="T225" s="1"/>
      <c r="U225" s="1"/>
      <c r="V225" s="79"/>
      <c r="W225" s="404">
        <f t="shared" si="192"/>
        <v>0</v>
      </c>
      <c r="X225" s="367"/>
      <c r="Y225" s="1"/>
      <c r="Z225" s="79"/>
      <c r="AA225" s="79"/>
      <c r="AB225" s="79"/>
      <c r="AC225" s="44"/>
      <c r="AD225" s="55"/>
      <c r="AE225" s="168"/>
    </row>
    <row r="226" spans="1:31" s="189" customFormat="1" hidden="1" x14ac:dyDescent="0.25">
      <c r="A226" s="125" t="s">
        <v>97</v>
      </c>
      <c r="B226" s="169" t="s">
        <v>773</v>
      </c>
      <c r="C226" s="182"/>
      <c r="D226" s="216" t="s">
        <v>98</v>
      </c>
      <c r="E226" s="217"/>
      <c r="F226" s="181"/>
      <c r="G226" s="497"/>
      <c r="H226" s="497"/>
      <c r="I226" s="497"/>
      <c r="J226" s="450"/>
      <c r="K226" s="450"/>
      <c r="L226" s="450"/>
      <c r="M226" s="314"/>
      <c r="N226" s="172"/>
      <c r="O226" s="364"/>
      <c r="P226" s="180"/>
      <c r="Q226" s="179"/>
      <c r="R226" s="173"/>
      <c r="S226" s="173"/>
      <c r="T226" s="173"/>
      <c r="U226" s="173"/>
      <c r="V226" s="174"/>
      <c r="W226" s="401">
        <f t="shared" si="192"/>
        <v>0</v>
      </c>
      <c r="X226" s="364"/>
      <c r="Y226" s="173"/>
      <c r="Z226" s="174"/>
      <c r="AA226" s="174"/>
      <c r="AB226" s="174"/>
      <c r="AC226" s="175"/>
      <c r="AD226" s="212"/>
      <c r="AE226" s="190"/>
    </row>
    <row r="227" spans="1:31" s="189" customFormat="1" hidden="1" x14ac:dyDescent="0.25">
      <c r="A227" s="125" t="s">
        <v>99</v>
      </c>
      <c r="B227" s="169" t="s">
        <v>774</v>
      </c>
      <c r="C227" s="182"/>
      <c r="D227" s="216" t="s">
        <v>100</v>
      </c>
      <c r="E227" s="217"/>
      <c r="F227" s="181"/>
      <c r="G227" s="497"/>
      <c r="H227" s="497"/>
      <c r="I227" s="497"/>
      <c r="J227" s="450"/>
      <c r="K227" s="450"/>
      <c r="L227" s="450"/>
      <c r="M227" s="314"/>
      <c r="N227" s="172"/>
      <c r="O227" s="364"/>
      <c r="P227" s="180"/>
      <c r="Q227" s="179"/>
      <c r="R227" s="173"/>
      <c r="S227" s="173"/>
      <c r="T227" s="173"/>
      <c r="U227" s="173"/>
      <c r="V227" s="174"/>
      <c r="W227" s="401">
        <f t="shared" si="192"/>
        <v>0</v>
      </c>
      <c r="X227" s="364"/>
      <c r="Y227" s="173"/>
      <c r="Z227" s="174"/>
      <c r="AA227" s="174"/>
      <c r="AB227" s="174"/>
      <c r="AC227" s="175"/>
      <c r="AD227" s="212"/>
      <c r="AE227" s="190"/>
    </row>
    <row r="228" spans="1:31" s="189" customFormat="1" hidden="1" x14ac:dyDescent="0.25">
      <c r="A228" s="125" t="s">
        <v>101</v>
      </c>
      <c r="B228" s="169" t="s">
        <v>775</v>
      </c>
      <c r="C228" s="182"/>
      <c r="D228" s="216" t="s">
        <v>102</v>
      </c>
      <c r="E228" s="217"/>
      <c r="F228" s="181"/>
      <c r="G228" s="497"/>
      <c r="H228" s="497"/>
      <c r="I228" s="497"/>
      <c r="J228" s="450"/>
      <c r="K228" s="450"/>
      <c r="L228" s="450"/>
      <c r="M228" s="314"/>
      <c r="N228" s="172"/>
      <c r="O228" s="364"/>
      <c r="P228" s="180"/>
      <c r="Q228" s="179"/>
      <c r="R228" s="173"/>
      <c r="S228" s="173"/>
      <c r="T228" s="173"/>
      <c r="U228" s="173"/>
      <c r="V228" s="174"/>
      <c r="W228" s="401">
        <f t="shared" si="192"/>
        <v>0</v>
      </c>
      <c r="X228" s="364"/>
      <c r="Y228" s="173"/>
      <c r="Z228" s="174"/>
      <c r="AA228" s="174"/>
      <c r="AB228" s="174"/>
      <c r="AC228" s="175"/>
      <c r="AD228" s="212"/>
      <c r="AE228" s="190"/>
    </row>
    <row r="229" spans="1:31" s="18" customFormat="1" x14ac:dyDescent="0.25">
      <c r="A229" s="125"/>
      <c r="B229" s="52" t="s">
        <v>776</v>
      </c>
      <c r="C229" s="718" t="s">
        <v>103</v>
      </c>
      <c r="D229" s="719"/>
      <c r="E229" s="719"/>
      <c r="F229" s="78">
        <f t="shared" ref="F229:P229" si="222">F230+F231</f>
        <v>730910</v>
      </c>
      <c r="G229" s="491">
        <f t="shared" ref="G229:M229" si="223">G230+G231</f>
        <v>619472</v>
      </c>
      <c r="H229" s="491">
        <f t="shared" ref="H229:K229" si="224">H230+H231</f>
        <v>619472</v>
      </c>
      <c r="I229" s="491">
        <f t="shared" ref="I229:J229" si="225">I230+I231</f>
        <v>619472</v>
      </c>
      <c r="J229" s="446">
        <f t="shared" si="225"/>
        <v>619472</v>
      </c>
      <c r="K229" s="446">
        <f t="shared" si="224"/>
        <v>619472</v>
      </c>
      <c r="L229" s="446">
        <f t="shared" ref="L229" si="226">L230+L231</f>
        <v>730910</v>
      </c>
      <c r="M229" s="310">
        <f t="shared" si="223"/>
        <v>730910</v>
      </c>
      <c r="N229" s="43">
        <f t="shared" si="222"/>
        <v>0</v>
      </c>
      <c r="O229" s="366"/>
      <c r="P229" s="76">
        <f t="shared" si="222"/>
        <v>730910</v>
      </c>
      <c r="Q229" s="75">
        <f>Q230+Q231</f>
        <v>730910</v>
      </c>
      <c r="R229" s="13">
        <f t="shared" ref="R229:AC229" si="227">R230+R231</f>
        <v>0</v>
      </c>
      <c r="S229" s="13">
        <f t="shared" si="227"/>
        <v>0</v>
      </c>
      <c r="T229" s="13">
        <f t="shared" si="227"/>
        <v>0</v>
      </c>
      <c r="U229" s="13">
        <f t="shared" si="227"/>
        <v>0</v>
      </c>
      <c r="V229" s="80">
        <f t="shared" si="227"/>
        <v>0</v>
      </c>
      <c r="W229" s="403">
        <f t="shared" si="192"/>
        <v>730910</v>
      </c>
      <c r="X229" s="366">
        <f t="shared" si="227"/>
        <v>0</v>
      </c>
      <c r="Y229" s="13">
        <f t="shared" si="227"/>
        <v>0</v>
      </c>
      <c r="Z229" s="80">
        <f t="shared" si="227"/>
        <v>0</v>
      </c>
      <c r="AA229" s="80">
        <f t="shared" si="227"/>
        <v>0</v>
      </c>
      <c r="AB229" s="80">
        <f t="shared" si="227"/>
        <v>0</v>
      </c>
      <c r="AC229" s="45">
        <f t="shared" si="227"/>
        <v>0</v>
      </c>
      <c r="AD229" s="53"/>
      <c r="AE229" s="168"/>
    </row>
    <row r="230" spans="1:31" s="189" customFormat="1" x14ac:dyDescent="0.25">
      <c r="A230" s="125" t="s">
        <v>104</v>
      </c>
      <c r="B230" s="169" t="s">
        <v>777</v>
      </c>
      <c r="C230" s="182"/>
      <c r="D230" s="704" t="s">
        <v>767</v>
      </c>
      <c r="E230" s="704"/>
      <c r="F230" s="181">
        <v>730910</v>
      </c>
      <c r="G230" s="497">
        <v>619472</v>
      </c>
      <c r="H230" s="497">
        <v>619472</v>
      </c>
      <c r="I230" s="497">
        <v>619472</v>
      </c>
      <c r="J230" s="450">
        <v>619472</v>
      </c>
      <c r="K230" s="450">
        <v>619472</v>
      </c>
      <c r="L230" s="450">
        <v>730910</v>
      </c>
      <c r="M230" s="314">
        <f>SUM(W230:AC230)</f>
        <v>730910</v>
      </c>
      <c r="N230" s="172"/>
      <c r="O230" s="364"/>
      <c r="P230" s="180">
        <f>M230</f>
        <v>730910</v>
      </c>
      <c r="Q230" s="179">
        <v>730910</v>
      </c>
      <c r="R230" s="173"/>
      <c r="S230" s="173"/>
      <c r="T230" s="173"/>
      <c r="U230" s="173"/>
      <c r="V230" s="174"/>
      <c r="W230" s="401">
        <f t="shared" si="192"/>
        <v>730910</v>
      </c>
      <c r="X230" s="364"/>
      <c r="Y230" s="173"/>
      <c r="Z230" s="174"/>
      <c r="AA230" s="174"/>
      <c r="AB230" s="174"/>
      <c r="AC230" s="175"/>
      <c r="AD230" s="212"/>
      <c r="AE230" s="190"/>
    </row>
    <row r="231" spans="1:31" s="189" customFormat="1" hidden="1" x14ac:dyDescent="0.25">
      <c r="A231" s="125" t="s">
        <v>105</v>
      </c>
      <c r="B231" s="169" t="s">
        <v>778</v>
      </c>
      <c r="C231" s="182"/>
      <c r="D231" s="704" t="s">
        <v>779</v>
      </c>
      <c r="E231" s="704"/>
      <c r="F231" s="181">
        <f>SUM(P231:AB231)</f>
        <v>0</v>
      </c>
      <c r="G231" s="497">
        <f>SUM(P231:AB231)</f>
        <v>0</v>
      </c>
      <c r="H231" s="497">
        <f>SUM(N231:AA231)</f>
        <v>0</v>
      </c>
      <c r="I231" s="497">
        <f>SUM(N231:AA231)</f>
        <v>0</v>
      </c>
      <c r="J231" s="450">
        <f>SUM(N231:AA231)</f>
        <v>0</v>
      </c>
      <c r="K231" s="450">
        <f t="shared" ref="K231:L233" si="228">SUM(P231:AB231)</f>
        <v>0</v>
      </c>
      <c r="L231" s="450">
        <f t="shared" si="228"/>
        <v>0</v>
      </c>
      <c r="M231" s="314">
        <f t="shared" ref="M231:M233" si="229">SUM(Q231:AC231)</f>
        <v>0</v>
      </c>
      <c r="N231" s="172"/>
      <c r="O231" s="364"/>
      <c r="P231" s="180"/>
      <c r="Q231" s="179"/>
      <c r="R231" s="173"/>
      <c r="S231" s="173"/>
      <c r="T231" s="173"/>
      <c r="U231" s="173"/>
      <c r="V231" s="174"/>
      <c r="W231" s="401">
        <f t="shared" si="192"/>
        <v>0</v>
      </c>
      <c r="X231" s="364"/>
      <c r="Y231" s="173"/>
      <c r="Z231" s="174"/>
      <c r="AA231" s="174"/>
      <c r="AB231" s="174"/>
      <c r="AC231" s="175"/>
      <c r="AD231" s="212"/>
      <c r="AE231" s="190"/>
    </row>
    <row r="232" spans="1:31" s="41" customFormat="1" hidden="1" x14ac:dyDescent="0.25">
      <c r="A232" s="125" t="s">
        <v>106</v>
      </c>
      <c r="B232" s="52" t="s">
        <v>780</v>
      </c>
      <c r="C232" s="718" t="s">
        <v>390</v>
      </c>
      <c r="D232" s="719"/>
      <c r="E232" s="719"/>
      <c r="F232" s="78">
        <f>SUM(P232:AB232)</f>
        <v>0</v>
      </c>
      <c r="G232" s="491">
        <f>SUM(P232:AB232)</f>
        <v>0</v>
      </c>
      <c r="H232" s="491">
        <f>SUM(N232:AA232)</f>
        <v>0</v>
      </c>
      <c r="I232" s="491">
        <f>SUM(N232:AA232)</f>
        <v>0</v>
      </c>
      <c r="J232" s="446">
        <f>SUM(N232:AA232)</f>
        <v>0</v>
      </c>
      <c r="K232" s="446">
        <f t="shared" si="228"/>
        <v>0</v>
      </c>
      <c r="L232" s="446">
        <f t="shared" si="228"/>
        <v>0</v>
      </c>
      <c r="M232" s="310">
        <f t="shared" si="229"/>
        <v>0</v>
      </c>
      <c r="N232" s="43"/>
      <c r="O232" s="366"/>
      <c r="P232" s="76"/>
      <c r="Q232" s="75"/>
      <c r="R232" s="13"/>
      <c r="S232" s="13"/>
      <c r="T232" s="13"/>
      <c r="U232" s="13"/>
      <c r="V232" s="80"/>
      <c r="W232" s="403">
        <f t="shared" si="192"/>
        <v>0</v>
      </c>
      <c r="X232" s="366"/>
      <c r="Y232" s="13"/>
      <c r="Z232" s="80"/>
      <c r="AA232" s="80"/>
      <c r="AB232" s="80"/>
      <c r="AC232" s="45"/>
      <c r="AD232" s="53"/>
      <c r="AE232" s="168"/>
    </row>
    <row r="233" spans="1:31" s="41" customFormat="1" hidden="1" x14ac:dyDescent="0.25">
      <c r="A233" s="125" t="s">
        <v>928</v>
      </c>
      <c r="B233" s="52" t="s">
        <v>929</v>
      </c>
      <c r="C233" s="718" t="s">
        <v>930</v>
      </c>
      <c r="D233" s="719"/>
      <c r="E233" s="719"/>
      <c r="F233" s="78">
        <f>SUM(P233:AB233)</f>
        <v>0</v>
      </c>
      <c r="G233" s="491">
        <f>SUM(P233:AB233)</f>
        <v>0</v>
      </c>
      <c r="H233" s="491">
        <f>SUM(N233:AA233)</f>
        <v>0</v>
      </c>
      <c r="I233" s="491">
        <f>SUM(N233:AA233)</f>
        <v>0</v>
      </c>
      <c r="J233" s="446">
        <f>SUM(N233:AA233)</f>
        <v>0</v>
      </c>
      <c r="K233" s="446">
        <f t="shared" si="228"/>
        <v>0</v>
      </c>
      <c r="L233" s="446">
        <f t="shared" si="228"/>
        <v>0</v>
      </c>
      <c r="M233" s="310">
        <f t="shared" si="229"/>
        <v>0</v>
      </c>
      <c r="N233" s="43"/>
      <c r="O233" s="366"/>
      <c r="P233" s="76"/>
      <c r="Q233" s="75"/>
      <c r="R233" s="13"/>
      <c r="S233" s="13"/>
      <c r="T233" s="13"/>
      <c r="U233" s="13"/>
      <c r="V233" s="80"/>
      <c r="W233" s="403">
        <f t="shared" si="192"/>
        <v>0</v>
      </c>
      <c r="X233" s="366"/>
      <c r="Y233" s="13"/>
      <c r="Z233" s="80"/>
      <c r="AA233" s="80"/>
      <c r="AB233" s="80"/>
      <c r="AC233" s="45"/>
      <c r="AD233" s="53"/>
      <c r="AE233" s="168"/>
    </row>
    <row r="234" spans="1:31" s="41" customFormat="1" x14ac:dyDescent="0.25">
      <c r="A234" s="125" t="s">
        <v>107</v>
      </c>
      <c r="B234" s="52" t="s">
        <v>781</v>
      </c>
      <c r="C234" s="718" t="s">
        <v>931</v>
      </c>
      <c r="D234" s="719"/>
      <c r="E234" s="719"/>
      <c r="F234" s="78">
        <f t="shared" ref="F234:N234" si="230">SUM(F235:F236)</f>
        <v>36279800</v>
      </c>
      <c r="G234" s="491">
        <f t="shared" si="230"/>
        <v>36942400</v>
      </c>
      <c r="H234" s="491">
        <f t="shared" si="230"/>
        <v>36942400</v>
      </c>
      <c r="I234" s="491">
        <f t="shared" si="230"/>
        <v>36942400</v>
      </c>
      <c r="J234" s="446">
        <f t="shared" si="230"/>
        <v>36942400</v>
      </c>
      <c r="K234" s="446">
        <f t="shared" si="230"/>
        <v>36942400</v>
      </c>
      <c r="L234" s="446">
        <f t="shared" si="230"/>
        <v>37325241</v>
      </c>
      <c r="M234" s="310">
        <f t="shared" si="230"/>
        <v>37325241</v>
      </c>
      <c r="N234" s="43">
        <f t="shared" si="230"/>
        <v>0</v>
      </c>
      <c r="O234" s="366"/>
      <c r="P234" s="76">
        <f t="shared" ref="P234:V234" si="231">SUM(P235:P236)</f>
        <v>37325241</v>
      </c>
      <c r="Q234" s="75">
        <f t="shared" si="231"/>
        <v>3088763</v>
      </c>
      <c r="R234" s="13">
        <f t="shared" si="231"/>
        <v>2415302</v>
      </c>
      <c r="S234" s="13">
        <f t="shared" si="231"/>
        <v>4393810</v>
      </c>
      <c r="T234" s="13">
        <f t="shared" si="231"/>
        <v>3281195</v>
      </c>
      <c r="U234" s="13">
        <f t="shared" si="231"/>
        <v>2647467</v>
      </c>
      <c r="V234" s="80">
        <f t="shared" si="231"/>
        <v>2838105</v>
      </c>
      <c r="W234" s="403">
        <f t="shared" si="192"/>
        <v>18664642</v>
      </c>
      <c r="X234" s="366">
        <f t="shared" ref="X234:AC234" si="232">SUM(X235:X236)</f>
        <v>2774004</v>
      </c>
      <c r="Y234" s="13">
        <f t="shared" si="232"/>
        <v>2983366</v>
      </c>
      <c r="Z234" s="80">
        <f t="shared" si="232"/>
        <v>2757302</v>
      </c>
      <c r="AA234" s="80">
        <f t="shared" si="232"/>
        <v>3875366</v>
      </c>
      <c r="AB234" s="80">
        <f t="shared" si="232"/>
        <v>2511937</v>
      </c>
      <c r="AC234" s="45">
        <f t="shared" si="232"/>
        <v>3758624</v>
      </c>
      <c r="AD234" s="53"/>
      <c r="AE234" s="168"/>
    </row>
    <row r="235" spans="1:31" ht="15.75" thickBot="1" x14ac:dyDescent="0.3">
      <c r="B235" s="54"/>
      <c r="C235" s="267"/>
      <c r="D235" s="705" t="s">
        <v>1010</v>
      </c>
      <c r="E235" s="735"/>
      <c r="F235" s="77">
        <v>36279800</v>
      </c>
      <c r="G235" s="495">
        <v>33342400</v>
      </c>
      <c r="H235" s="495">
        <v>33342400</v>
      </c>
      <c r="I235" s="495">
        <v>33342400</v>
      </c>
      <c r="J235" s="448">
        <v>33342400</v>
      </c>
      <c r="K235" s="448">
        <v>33342400</v>
      </c>
      <c r="L235" s="448">
        <v>37325241</v>
      </c>
      <c r="M235" s="312">
        <f t="shared" ref="M235:M236" si="233">SUM(W235:AC235)</f>
        <v>37325241</v>
      </c>
      <c r="N235" s="42"/>
      <c r="O235" s="367"/>
      <c r="P235" s="74">
        <f>M235</f>
        <v>37325241</v>
      </c>
      <c r="Q235" s="73">
        <v>3088763</v>
      </c>
      <c r="R235" s="1">
        <v>2415302</v>
      </c>
      <c r="S235" s="1">
        <v>4393810</v>
      </c>
      <c r="T235" s="1">
        <v>3281195</v>
      </c>
      <c r="U235" s="1">
        <v>2647467</v>
      </c>
      <c r="V235" s="79">
        <v>2838105</v>
      </c>
      <c r="W235" s="404">
        <f t="shared" si="192"/>
        <v>18664642</v>
      </c>
      <c r="X235" s="367">
        <v>2774004</v>
      </c>
      <c r="Y235" s="1">
        <v>2983366</v>
      </c>
      <c r="Z235" s="79">
        <v>2757302</v>
      </c>
      <c r="AA235" s="79">
        <v>3875366</v>
      </c>
      <c r="AB235" s="79">
        <v>2511937</v>
      </c>
      <c r="AC235" s="44">
        <v>3758624</v>
      </c>
      <c r="AD235" s="55"/>
      <c r="AE235" s="168"/>
    </row>
    <row r="236" spans="1:31" hidden="1" x14ac:dyDescent="0.25">
      <c r="B236" s="54"/>
      <c r="C236" s="267"/>
      <c r="D236" s="705" t="s">
        <v>1010</v>
      </c>
      <c r="E236" s="735"/>
      <c r="F236" s="77">
        <v>0</v>
      </c>
      <c r="G236" s="495">
        <v>3600000</v>
      </c>
      <c r="H236" s="495">
        <v>3600000</v>
      </c>
      <c r="I236" s="495">
        <v>3600000</v>
      </c>
      <c r="J236" s="448">
        <v>3600000</v>
      </c>
      <c r="K236" s="448">
        <v>3600000</v>
      </c>
      <c r="L236" s="448">
        <v>0</v>
      </c>
      <c r="M236" s="312">
        <f t="shared" si="233"/>
        <v>0</v>
      </c>
      <c r="N236" s="42"/>
      <c r="O236" s="367"/>
      <c r="P236" s="74">
        <f>M236</f>
        <v>0</v>
      </c>
      <c r="Q236" s="73"/>
      <c r="R236" s="1"/>
      <c r="S236" s="1"/>
      <c r="T236" s="1"/>
      <c r="U236" s="1"/>
      <c r="V236" s="79"/>
      <c r="W236" s="404">
        <f t="shared" si="192"/>
        <v>0</v>
      </c>
      <c r="X236" s="367"/>
      <c r="Y236" s="1"/>
      <c r="Z236" s="79"/>
      <c r="AA236" s="79"/>
      <c r="AB236" s="79"/>
      <c r="AC236" s="44"/>
      <c r="AD236" s="55"/>
      <c r="AE236" s="168"/>
    </row>
    <row r="237" spans="1:31" s="41" customFormat="1" hidden="1" x14ac:dyDescent="0.25">
      <c r="A237" s="125" t="s">
        <v>108</v>
      </c>
      <c r="B237" s="52" t="s">
        <v>782</v>
      </c>
      <c r="C237" s="718" t="s">
        <v>389</v>
      </c>
      <c r="D237" s="719"/>
      <c r="E237" s="719"/>
      <c r="F237" s="78">
        <f t="shared" ref="F237:F249" si="234">SUM(P237:AB237)</f>
        <v>0</v>
      </c>
      <c r="G237" s="491">
        <f t="shared" ref="G237:G249" si="235">SUM(P237:AB237)</f>
        <v>0</v>
      </c>
      <c r="H237" s="491">
        <f t="shared" ref="H237:H249" si="236">SUM(N237:AA237)</f>
        <v>0</v>
      </c>
      <c r="I237" s="491">
        <f t="shared" ref="I237:I249" si="237">SUM(N237:AA237)</f>
        <v>0</v>
      </c>
      <c r="J237" s="446">
        <f t="shared" ref="J237:J249" si="238">SUM(N237:AA237)</f>
        <v>0</v>
      </c>
      <c r="K237" s="446">
        <f t="shared" ref="K237:L249" si="239">SUM(P237:AB237)</f>
        <v>0</v>
      </c>
      <c r="L237" s="446">
        <f t="shared" si="239"/>
        <v>0</v>
      </c>
      <c r="M237" s="310">
        <f t="shared" ref="M237:M249" si="240">SUM(Q237:AC237)</f>
        <v>0</v>
      </c>
      <c r="N237" s="43"/>
      <c r="O237" s="366"/>
      <c r="P237" s="76"/>
      <c r="Q237" s="75"/>
      <c r="R237" s="13"/>
      <c r="S237" s="13"/>
      <c r="T237" s="13"/>
      <c r="U237" s="13"/>
      <c r="V237" s="80"/>
      <c r="W237" s="403">
        <f t="shared" si="192"/>
        <v>0</v>
      </c>
      <c r="X237" s="366"/>
      <c r="Y237" s="13"/>
      <c r="Z237" s="80"/>
      <c r="AA237" s="80"/>
      <c r="AB237" s="80"/>
      <c r="AC237" s="45"/>
      <c r="AD237" s="53"/>
      <c r="AE237" s="168"/>
    </row>
    <row r="238" spans="1:31" s="41" customFormat="1" hidden="1" x14ac:dyDescent="0.25">
      <c r="A238" s="125" t="s">
        <v>932</v>
      </c>
      <c r="B238" s="52" t="s">
        <v>933</v>
      </c>
      <c r="C238" s="718" t="s">
        <v>935</v>
      </c>
      <c r="D238" s="719"/>
      <c r="E238" s="719"/>
      <c r="F238" s="78">
        <f t="shared" si="234"/>
        <v>0</v>
      </c>
      <c r="G238" s="491">
        <f t="shared" si="235"/>
        <v>0</v>
      </c>
      <c r="H238" s="491">
        <f t="shared" si="236"/>
        <v>0</v>
      </c>
      <c r="I238" s="491">
        <f t="shared" si="237"/>
        <v>0</v>
      </c>
      <c r="J238" s="446">
        <f t="shared" si="238"/>
        <v>0</v>
      </c>
      <c r="K238" s="446">
        <f t="shared" si="239"/>
        <v>0</v>
      </c>
      <c r="L238" s="446">
        <f t="shared" si="239"/>
        <v>0</v>
      </c>
      <c r="M238" s="310">
        <f t="shared" si="240"/>
        <v>0</v>
      </c>
      <c r="N238" s="43"/>
      <c r="O238" s="366"/>
      <c r="P238" s="76"/>
      <c r="Q238" s="75"/>
      <c r="R238" s="13"/>
      <c r="S238" s="13"/>
      <c r="T238" s="13"/>
      <c r="U238" s="13"/>
      <c r="V238" s="80"/>
      <c r="W238" s="403">
        <f t="shared" si="192"/>
        <v>0</v>
      </c>
      <c r="X238" s="366"/>
      <c r="Y238" s="13"/>
      <c r="Z238" s="80"/>
      <c r="AA238" s="80"/>
      <c r="AB238" s="80"/>
      <c r="AC238" s="45"/>
      <c r="AD238" s="53"/>
      <c r="AE238" s="168"/>
    </row>
    <row r="239" spans="1:31" s="41" customFormat="1" hidden="1" x14ac:dyDescent="0.25">
      <c r="A239" s="125"/>
      <c r="B239" s="52" t="s">
        <v>934</v>
      </c>
      <c r="C239" s="718" t="s">
        <v>936</v>
      </c>
      <c r="D239" s="719"/>
      <c r="E239" s="719"/>
      <c r="F239" s="78">
        <f t="shared" si="234"/>
        <v>0</v>
      </c>
      <c r="G239" s="491">
        <f t="shared" si="235"/>
        <v>0</v>
      </c>
      <c r="H239" s="491">
        <f t="shared" si="236"/>
        <v>0</v>
      </c>
      <c r="I239" s="491">
        <f t="shared" si="237"/>
        <v>0</v>
      </c>
      <c r="J239" s="446">
        <f t="shared" si="238"/>
        <v>0</v>
      </c>
      <c r="K239" s="446">
        <f t="shared" si="239"/>
        <v>0</v>
      </c>
      <c r="L239" s="446">
        <f t="shared" si="239"/>
        <v>0</v>
      </c>
      <c r="M239" s="310">
        <f t="shared" si="240"/>
        <v>0</v>
      </c>
      <c r="N239" s="43">
        <f t="shared" ref="N239:P239" si="241">N240+N241</f>
        <v>0</v>
      </c>
      <c r="O239" s="366"/>
      <c r="P239" s="76">
        <f t="shared" si="241"/>
        <v>0</v>
      </c>
      <c r="Q239" s="75">
        <f>Q240+Q241</f>
        <v>0</v>
      </c>
      <c r="R239" s="13">
        <f t="shared" ref="R239:AC239" si="242">R240+R241</f>
        <v>0</v>
      </c>
      <c r="S239" s="13">
        <f t="shared" si="242"/>
        <v>0</v>
      </c>
      <c r="T239" s="13">
        <f t="shared" si="242"/>
        <v>0</v>
      </c>
      <c r="U239" s="13">
        <f t="shared" si="242"/>
        <v>0</v>
      </c>
      <c r="V239" s="80">
        <f t="shared" si="242"/>
        <v>0</v>
      </c>
      <c r="W239" s="403">
        <f t="shared" si="192"/>
        <v>0</v>
      </c>
      <c r="X239" s="366">
        <f t="shared" si="242"/>
        <v>0</v>
      </c>
      <c r="Y239" s="13">
        <f t="shared" si="242"/>
        <v>0</v>
      </c>
      <c r="Z239" s="80">
        <f t="shared" si="242"/>
        <v>0</v>
      </c>
      <c r="AA239" s="80">
        <f t="shared" si="242"/>
        <v>0</v>
      </c>
      <c r="AB239" s="80">
        <f t="shared" si="242"/>
        <v>0</v>
      </c>
      <c r="AC239" s="45">
        <f t="shared" si="242"/>
        <v>0</v>
      </c>
      <c r="AD239" s="53"/>
      <c r="AE239" s="168"/>
    </row>
    <row r="240" spans="1:31" s="189" customFormat="1" hidden="1" x14ac:dyDescent="0.25">
      <c r="A240" s="125" t="s">
        <v>939</v>
      </c>
      <c r="B240" s="169" t="s">
        <v>941</v>
      </c>
      <c r="C240" s="182"/>
      <c r="D240" s="704" t="s">
        <v>937</v>
      </c>
      <c r="E240" s="704"/>
      <c r="F240" s="181">
        <f t="shared" si="234"/>
        <v>0</v>
      </c>
      <c r="G240" s="497">
        <f t="shared" si="235"/>
        <v>0</v>
      </c>
      <c r="H240" s="497">
        <f t="shared" si="236"/>
        <v>0</v>
      </c>
      <c r="I240" s="497">
        <f t="shared" si="237"/>
        <v>0</v>
      </c>
      <c r="J240" s="450">
        <f t="shared" si="238"/>
        <v>0</v>
      </c>
      <c r="K240" s="450">
        <f t="shared" si="239"/>
        <v>0</v>
      </c>
      <c r="L240" s="450">
        <f t="shared" si="239"/>
        <v>0</v>
      </c>
      <c r="M240" s="314">
        <f t="shared" si="240"/>
        <v>0</v>
      </c>
      <c r="N240" s="172"/>
      <c r="O240" s="364"/>
      <c r="P240" s="180"/>
      <c r="Q240" s="179"/>
      <c r="R240" s="173"/>
      <c r="S240" s="173"/>
      <c r="T240" s="173"/>
      <c r="U240" s="173"/>
      <c r="V240" s="174"/>
      <c r="W240" s="401">
        <f t="shared" si="192"/>
        <v>0</v>
      </c>
      <c r="X240" s="364"/>
      <c r="Y240" s="173"/>
      <c r="Z240" s="174"/>
      <c r="AA240" s="174"/>
      <c r="AB240" s="174"/>
      <c r="AC240" s="175"/>
      <c r="AD240" s="212"/>
      <c r="AE240" s="190"/>
    </row>
    <row r="241" spans="1:31" s="189" customFormat="1" hidden="1" x14ac:dyDescent="0.25">
      <c r="A241" s="125" t="s">
        <v>940</v>
      </c>
      <c r="B241" s="169" t="s">
        <v>942</v>
      </c>
      <c r="C241" s="182"/>
      <c r="D241" s="704" t="s">
        <v>938</v>
      </c>
      <c r="E241" s="704"/>
      <c r="F241" s="181">
        <f t="shared" si="234"/>
        <v>0</v>
      </c>
      <c r="G241" s="497">
        <f t="shared" si="235"/>
        <v>0</v>
      </c>
      <c r="H241" s="497">
        <f t="shared" si="236"/>
        <v>0</v>
      </c>
      <c r="I241" s="497">
        <f t="shared" si="237"/>
        <v>0</v>
      </c>
      <c r="J241" s="450">
        <f t="shared" si="238"/>
        <v>0</v>
      </c>
      <c r="K241" s="450">
        <f t="shared" si="239"/>
        <v>0</v>
      </c>
      <c r="L241" s="450">
        <f t="shared" si="239"/>
        <v>0</v>
      </c>
      <c r="M241" s="314">
        <f t="shared" si="240"/>
        <v>0</v>
      </c>
      <c r="N241" s="172"/>
      <c r="O241" s="364"/>
      <c r="P241" s="180"/>
      <c r="Q241" s="179"/>
      <c r="R241" s="173"/>
      <c r="S241" s="173"/>
      <c r="T241" s="173"/>
      <c r="U241" s="173"/>
      <c r="V241" s="174"/>
      <c r="W241" s="401">
        <f t="shared" si="192"/>
        <v>0</v>
      </c>
      <c r="X241" s="364"/>
      <c r="Y241" s="173"/>
      <c r="Z241" s="174"/>
      <c r="AA241" s="174"/>
      <c r="AB241" s="174"/>
      <c r="AC241" s="175"/>
      <c r="AD241" s="212"/>
      <c r="AE241" s="190"/>
    </row>
    <row r="242" spans="1:31" hidden="1" x14ac:dyDescent="0.25">
      <c r="B242" s="90" t="s">
        <v>783</v>
      </c>
      <c r="C242" s="716" t="s">
        <v>109</v>
      </c>
      <c r="D242" s="717"/>
      <c r="E242" s="717"/>
      <c r="F242" s="91">
        <f t="shared" si="234"/>
        <v>0</v>
      </c>
      <c r="G242" s="494">
        <f t="shared" si="235"/>
        <v>0</v>
      </c>
      <c r="H242" s="494">
        <f t="shared" si="236"/>
        <v>0</v>
      </c>
      <c r="I242" s="494">
        <f t="shared" si="237"/>
        <v>0</v>
      </c>
      <c r="J242" s="447">
        <f t="shared" si="238"/>
        <v>0</v>
      </c>
      <c r="K242" s="447">
        <f t="shared" si="239"/>
        <v>0</v>
      </c>
      <c r="L242" s="447">
        <f t="shared" si="239"/>
        <v>0</v>
      </c>
      <c r="M242" s="311">
        <f t="shared" si="240"/>
        <v>0</v>
      </c>
      <c r="N242" s="95">
        <f t="shared" ref="N242:P242" si="243">N243+N244+N245+N246+N247</f>
        <v>0</v>
      </c>
      <c r="O242" s="365"/>
      <c r="P242" s="94">
        <f t="shared" si="243"/>
        <v>0</v>
      </c>
      <c r="Q242" s="92">
        <f>Q243+Q244+Q245+Q246+Q247</f>
        <v>0</v>
      </c>
      <c r="R242" s="93">
        <f t="shared" ref="R242:AC242" si="244">R243+R244+R245+R246+R247</f>
        <v>0</v>
      </c>
      <c r="S242" s="93">
        <f t="shared" si="244"/>
        <v>0</v>
      </c>
      <c r="T242" s="93">
        <f t="shared" si="244"/>
        <v>0</v>
      </c>
      <c r="U242" s="93">
        <f t="shared" si="244"/>
        <v>0</v>
      </c>
      <c r="V242" s="96">
        <f t="shared" si="244"/>
        <v>0</v>
      </c>
      <c r="W242" s="402">
        <f t="shared" si="192"/>
        <v>0</v>
      </c>
      <c r="X242" s="365">
        <f t="shared" si="244"/>
        <v>0</v>
      </c>
      <c r="Y242" s="93">
        <f t="shared" si="244"/>
        <v>0</v>
      </c>
      <c r="Z242" s="96">
        <f t="shared" si="244"/>
        <v>0</v>
      </c>
      <c r="AA242" s="96">
        <f t="shared" si="244"/>
        <v>0</v>
      </c>
      <c r="AB242" s="96">
        <f t="shared" si="244"/>
        <v>0</v>
      </c>
      <c r="AC242" s="97">
        <f t="shared" si="244"/>
        <v>0</v>
      </c>
      <c r="AD242" s="51"/>
      <c r="AE242" s="168"/>
    </row>
    <row r="243" spans="1:31" s="41" customFormat="1" hidden="1" x14ac:dyDescent="0.25">
      <c r="A243" s="125" t="s">
        <v>110</v>
      </c>
      <c r="B243" s="52" t="s">
        <v>784</v>
      </c>
      <c r="C243" s="718" t="s">
        <v>943</v>
      </c>
      <c r="D243" s="719"/>
      <c r="E243" s="719"/>
      <c r="F243" s="78">
        <f t="shared" si="234"/>
        <v>0</v>
      </c>
      <c r="G243" s="491">
        <f t="shared" si="235"/>
        <v>0</v>
      </c>
      <c r="H243" s="491">
        <f t="shared" si="236"/>
        <v>0</v>
      </c>
      <c r="I243" s="491">
        <f t="shared" si="237"/>
        <v>0</v>
      </c>
      <c r="J243" s="446">
        <f t="shared" si="238"/>
        <v>0</v>
      </c>
      <c r="K243" s="446">
        <f t="shared" si="239"/>
        <v>0</v>
      </c>
      <c r="L243" s="446">
        <f t="shared" si="239"/>
        <v>0</v>
      </c>
      <c r="M243" s="310">
        <f t="shared" si="240"/>
        <v>0</v>
      </c>
      <c r="N243" s="43"/>
      <c r="O243" s="366"/>
      <c r="P243" s="76"/>
      <c r="Q243" s="75"/>
      <c r="R243" s="13"/>
      <c r="S243" s="13"/>
      <c r="T243" s="13"/>
      <c r="U243" s="13"/>
      <c r="V243" s="80"/>
      <c r="W243" s="403">
        <f t="shared" si="192"/>
        <v>0</v>
      </c>
      <c r="X243" s="366"/>
      <c r="Y243" s="13"/>
      <c r="Z243" s="80"/>
      <c r="AA243" s="80"/>
      <c r="AB243" s="80"/>
      <c r="AC243" s="45"/>
      <c r="AD243" s="53"/>
      <c r="AE243" s="183"/>
    </row>
    <row r="244" spans="1:31" s="41" customFormat="1" hidden="1" x14ac:dyDescent="0.25">
      <c r="A244" s="125" t="s">
        <v>111</v>
      </c>
      <c r="B244" s="52" t="s">
        <v>785</v>
      </c>
      <c r="C244" s="718" t="s">
        <v>944</v>
      </c>
      <c r="D244" s="719"/>
      <c r="E244" s="719"/>
      <c r="F244" s="78">
        <f t="shared" si="234"/>
        <v>0</v>
      </c>
      <c r="G244" s="491">
        <f t="shared" si="235"/>
        <v>0</v>
      </c>
      <c r="H244" s="491">
        <f t="shared" si="236"/>
        <v>0</v>
      </c>
      <c r="I244" s="491">
        <f t="shared" si="237"/>
        <v>0</v>
      </c>
      <c r="J244" s="446">
        <f t="shared" si="238"/>
        <v>0</v>
      </c>
      <c r="K244" s="446">
        <f t="shared" si="239"/>
        <v>0</v>
      </c>
      <c r="L244" s="446">
        <f t="shared" si="239"/>
        <v>0</v>
      </c>
      <c r="M244" s="310">
        <f t="shared" si="240"/>
        <v>0</v>
      </c>
      <c r="N244" s="43"/>
      <c r="O244" s="366"/>
      <c r="P244" s="76"/>
      <c r="Q244" s="75"/>
      <c r="R244" s="13"/>
      <c r="S244" s="13"/>
      <c r="T244" s="13"/>
      <c r="U244" s="13"/>
      <c r="V244" s="80"/>
      <c r="W244" s="403">
        <f t="shared" si="192"/>
        <v>0</v>
      </c>
      <c r="X244" s="366"/>
      <c r="Y244" s="13"/>
      <c r="Z244" s="80"/>
      <c r="AA244" s="80"/>
      <c r="AB244" s="80"/>
      <c r="AC244" s="45"/>
      <c r="AD244" s="53"/>
      <c r="AE244" s="183"/>
    </row>
    <row r="245" spans="1:31" s="41" customFormat="1" hidden="1" x14ac:dyDescent="0.25">
      <c r="A245" s="125" t="s">
        <v>112</v>
      </c>
      <c r="B245" s="52" t="s">
        <v>786</v>
      </c>
      <c r="C245" s="718" t="s">
        <v>388</v>
      </c>
      <c r="D245" s="719"/>
      <c r="E245" s="719"/>
      <c r="F245" s="78">
        <f t="shared" si="234"/>
        <v>0</v>
      </c>
      <c r="G245" s="491">
        <f t="shared" si="235"/>
        <v>0</v>
      </c>
      <c r="H245" s="491">
        <f t="shared" si="236"/>
        <v>0</v>
      </c>
      <c r="I245" s="491">
        <f t="shared" si="237"/>
        <v>0</v>
      </c>
      <c r="J245" s="446">
        <f t="shared" si="238"/>
        <v>0</v>
      </c>
      <c r="K245" s="446">
        <f t="shared" si="239"/>
        <v>0</v>
      </c>
      <c r="L245" s="446">
        <f t="shared" si="239"/>
        <v>0</v>
      </c>
      <c r="M245" s="310">
        <f t="shared" si="240"/>
        <v>0</v>
      </c>
      <c r="N245" s="43"/>
      <c r="O245" s="366"/>
      <c r="P245" s="76"/>
      <c r="Q245" s="75"/>
      <c r="R245" s="13"/>
      <c r="S245" s="13"/>
      <c r="T245" s="13"/>
      <c r="U245" s="13"/>
      <c r="V245" s="80"/>
      <c r="W245" s="403">
        <f t="shared" si="192"/>
        <v>0</v>
      </c>
      <c r="X245" s="366"/>
      <c r="Y245" s="13"/>
      <c r="Z245" s="80"/>
      <c r="AA245" s="80"/>
      <c r="AB245" s="80"/>
      <c r="AC245" s="45"/>
      <c r="AD245" s="53"/>
      <c r="AE245" s="183"/>
    </row>
    <row r="246" spans="1:31" s="41" customFormat="1" ht="25.5" hidden="1" customHeight="1" x14ac:dyDescent="0.25">
      <c r="A246" s="125" t="s">
        <v>113</v>
      </c>
      <c r="B246" s="52" t="s">
        <v>787</v>
      </c>
      <c r="C246" s="720" t="s">
        <v>945</v>
      </c>
      <c r="D246" s="721"/>
      <c r="E246" s="722"/>
      <c r="F246" s="78">
        <f t="shared" si="234"/>
        <v>0</v>
      </c>
      <c r="G246" s="491">
        <f t="shared" si="235"/>
        <v>0</v>
      </c>
      <c r="H246" s="491">
        <f t="shared" si="236"/>
        <v>0</v>
      </c>
      <c r="I246" s="491">
        <f t="shared" si="237"/>
        <v>0</v>
      </c>
      <c r="J246" s="446">
        <f t="shared" si="238"/>
        <v>0</v>
      </c>
      <c r="K246" s="446">
        <f t="shared" si="239"/>
        <v>0</v>
      </c>
      <c r="L246" s="446">
        <f t="shared" si="239"/>
        <v>0</v>
      </c>
      <c r="M246" s="310">
        <f t="shared" si="240"/>
        <v>0</v>
      </c>
      <c r="N246" s="43"/>
      <c r="O246" s="366"/>
      <c r="P246" s="76"/>
      <c r="Q246" s="75"/>
      <c r="R246" s="13"/>
      <c r="S246" s="13"/>
      <c r="T246" s="13"/>
      <c r="U246" s="13"/>
      <c r="V246" s="80"/>
      <c r="W246" s="403">
        <f t="shared" si="192"/>
        <v>0</v>
      </c>
      <c r="X246" s="366"/>
      <c r="Y246" s="13"/>
      <c r="Z246" s="80"/>
      <c r="AA246" s="80"/>
      <c r="AB246" s="80"/>
      <c r="AC246" s="45"/>
      <c r="AD246" s="53"/>
      <c r="AE246" s="183"/>
    </row>
    <row r="247" spans="1:31" s="41" customFormat="1" hidden="1" x14ac:dyDescent="0.25">
      <c r="A247" s="125" t="s">
        <v>114</v>
      </c>
      <c r="B247" s="52" t="s">
        <v>788</v>
      </c>
      <c r="C247" s="718" t="s">
        <v>946</v>
      </c>
      <c r="D247" s="719"/>
      <c r="E247" s="719"/>
      <c r="F247" s="78">
        <f t="shared" si="234"/>
        <v>0</v>
      </c>
      <c r="G247" s="491">
        <f t="shared" si="235"/>
        <v>0</v>
      </c>
      <c r="H247" s="491">
        <f t="shared" si="236"/>
        <v>0</v>
      </c>
      <c r="I247" s="491">
        <f t="shared" si="237"/>
        <v>0</v>
      </c>
      <c r="J247" s="446">
        <f t="shared" si="238"/>
        <v>0</v>
      </c>
      <c r="K247" s="446">
        <f t="shared" si="239"/>
        <v>0</v>
      </c>
      <c r="L247" s="446">
        <f t="shared" si="239"/>
        <v>0</v>
      </c>
      <c r="M247" s="310">
        <f t="shared" si="240"/>
        <v>0</v>
      </c>
      <c r="N247" s="43"/>
      <c r="O247" s="366"/>
      <c r="P247" s="76"/>
      <c r="Q247" s="75"/>
      <c r="R247" s="13"/>
      <c r="S247" s="13"/>
      <c r="T247" s="13"/>
      <c r="U247" s="13"/>
      <c r="V247" s="80"/>
      <c r="W247" s="403">
        <f t="shared" si="192"/>
        <v>0</v>
      </c>
      <c r="X247" s="366"/>
      <c r="Y247" s="13"/>
      <c r="Z247" s="80"/>
      <c r="AA247" s="80"/>
      <c r="AB247" s="80"/>
      <c r="AC247" s="45"/>
      <c r="AD247" s="53"/>
      <c r="AE247" s="183"/>
    </row>
    <row r="248" spans="1:31" s="18" customFormat="1" hidden="1" x14ac:dyDescent="0.25">
      <c r="A248" s="125" t="s">
        <v>115</v>
      </c>
      <c r="B248" s="124" t="s">
        <v>789</v>
      </c>
      <c r="C248" s="700" t="s">
        <v>116</v>
      </c>
      <c r="D248" s="701"/>
      <c r="E248" s="701"/>
      <c r="F248" s="91">
        <f t="shared" si="234"/>
        <v>0</v>
      </c>
      <c r="G248" s="494">
        <f t="shared" si="235"/>
        <v>0</v>
      </c>
      <c r="H248" s="494">
        <f t="shared" si="236"/>
        <v>0</v>
      </c>
      <c r="I248" s="494">
        <f t="shared" si="237"/>
        <v>0</v>
      </c>
      <c r="J248" s="447">
        <f t="shared" si="238"/>
        <v>0</v>
      </c>
      <c r="K248" s="447">
        <f t="shared" si="239"/>
        <v>0</v>
      </c>
      <c r="L248" s="447">
        <f t="shared" si="239"/>
        <v>0</v>
      </c>
      <c r="M248" s="311">
        <f t="shared" si="240"/>
        <v>0</v>
      </c>
      <c r="N248" s="95"/>
      <c r="O248" s="365"/>
      <c r="P248" s="94"/>
      <c r="Q248" s="92"/>
      <c r="R248" s="93"/>
      <c r="S248" s="93"/>
      <c r="T248" s="93"/>
      <c r="U248" s="93"/>
      <c r="V248" s="96"/>
      <c r="W248" s="402">
        <f t="shared" si="192"/>
        <v>0</v>
      </c>
      <c r="X248" s="365"/>
      <c r="Y248" s="93"/>
      <c r="Z248" s="96"/>
      <c r="AA248" s="96"/>
      <c r="AB248" s="96"/>
      <c r="AC248" s="97"/>
      <c r="AD248" s="51"/>
      <c r="AE248" s="168"/>
    </row>
    <row r="249" spans="1:31" s="18" customFormat="1" ht="15.75" hidden="1" thickBot="1" x14ac:dyDescent="0.3">
      <c r="A249" s="125" t="s">
        <v>947</v>
      </c>
      <c r="B249" s="124" t="s">
        <v>948</v>
      </c>
      <c r="C249" s="700" t="s">
        <v>949</v>
      </c>
      <c r="D249" s="701"/>
      <c r="E249" s="701"/>
      <c r="F249" s="91">
        <f t="shared" si="234"/>
        <v>0</v>
      </c>
      <c r="G249" s="494">
        <f t="shared" si="235"/>
        <v>0</v>
      </c>
      <c r="H249" s="494">
        <f t="shared" si="236"/>
        <v>0</v>
      </c>
      <c r="I249" s="494">
        <f t="shared" si="237"/>
        <v>0</v>
      </c>
      <c r="J249" s="447">
        <f t="shared" si="238"/>
        <v>0</v>
      </c>
      <c r="K249" s="447">
        <f t="shared" si="239"/>
        <v>0</v>
      </c>
      <c r="L249" s="447">
        <f t="shared" si="239"/>
        <v>0</v>
      </c>
      <c r="M249" s="311">
        <f t="shared" si="240"/>
        <v>0</v>
      </c>
      <c r="N249" s="95"/>
      <c r="O249" s="365"/>
      <c r="P249" s="94"/>
      <c r="Q249" s="92"/>
      <c r="R249" s="93"/>
      <c r="S249" s="93"/>
      <c r="T249" s="93"/>
      <c r="U249" s="93"/>
      <c r="V249" s="96"/>
      <c r="W249" s="402">
        <f t="shared" si="192"/>
        <v>0</v>
      </c>
      <c r="X249" s="365"/>
      <c r="Y249" s="93"/>
      <c r="Z249" s="96"/>
      <c r="AA249" s="96"/>
      <c r="AB249" s="96"/>
      <c r="AC249" s="97"/>
      <c r="AD249" s="51"/>
      <c r="AE249" s="168"/>
    </row>
    <row r="250" spans="1:31" s="58" customFormat="1" ht="16.5" thickBot="1" x14ac:dyDescent="0.3">
      <c r="A250" s="126"/>
      <c r="B250" s="714" t="s">
        <v>117</v>
      </c>
      <c r="C250" s="715"/>
      <c r="D250" s="715"/>
      <c r="E250" s="715"/>
      <c r="F250" s="99">
        <f>F5+F48+F84+F119+F153+F163+F189+F215</f>
        <v>37010710</v>
      </c>
      <c r="G250" s="498">
        <f t="shared" ref="G250:K250" si="245">G5+G48+G84+G119+G153+G163+G189+G215</f>
        <v>37615383</v>
      </c>
      <c r="H250" s="498">
        <f t="shared" ref="H250:J250" si="246">H5+H48+H84+H119+H153+H163+H189+H215</f>
        <v>37651640</v>
      </c>
      <c r="I250" s="498">
        <f t="shared" si="246"/>
        <v>37652820</v>
      </c>
      <c r="J250" s="451">
        <f t="shared" si="246"/>
        <v>37744607</v>
      </c>
      <c r="K250" s="451">
        <f t="shared" si="245"/>
        <v>37745497</v>
      </c>
      <c r="L250" s="451">
        <f t="shared" ref="L250" si="247">L5+L48+L84+L119+L153+L163+L189+L215</f>
        <v>39684968</v>
      </c>
      <c r="M250" s="315">
        <f t="shared" ref="M250:V250" si="248">M5+M48+M84+M119+M153+M163+M189+M215</f>
        <v>39684968</v>
      </c>
      <c r="N250" s="103">
        <f t="shared" si="248"/>
        <v>444704</v>
      </c>
      <c r="O250" s="103">
        <f t="shared" si="248"/>
        <v>1184113</v>
      </c>
      <c r="P250" s="102">
        <f t="shared" si="248"/>
        <v>38056151</v>
      </c>
      <c r="Q250" s="100">
        <f t="shared" si="248"/>
        <v>4028676</v>
      </c>
      <c r="R250" s="101">
        <f t="shared" si="248"/>
        <v>2455302</v>
      </c>
      <c r="S250" s="101">
        <f t="shared" si="248"/>
        <v>4403810</v>
      </c>
      <c r="T250" s="101">
        <f t="shared" si="248"/>
        <v>3281195</v>
      </c>
      <c r="U250" s="101">
        <f t="shared" si="248"/>
        <v>2647467</v>
      </c>
      <c r="V250" s="104">
        <f t="shared" si="248"/>
        <v>2988105</v>
      </c>
      <c r="W250" s="452">
        <f t="shared" si="192"/>
        <v>19804555</v>
      </c>
      <c r="X250" s="375">
        <f t="shared" ref="X250:AC250" si="249">X5+X48+X84+X119+X153+X163+X189+X215</f>
        <v>2774007</v>
      </c>
      <c r="Y250" s="101">
        <f t="shared" si="249"/>
        <v>2983366</v>
      </c>
      <c r="Z250" s="104">
        <f t="shared" si="249"/>
        <v>2780313</v>
      </c>
      <c r="AA250" s="104">
        <f t="shared" si="249"/>
        <v>5059789</v>
      </c>
      <c r="AB250" s="104">
        <f t="shared" si="249"/>
        <v>2511937</v>
      </c>
      <c r="AC250" s="105">
        <f t="shared" si="249"/>
        <v>3771001</v>
      </c>
      <c r="AD250" s="57"/>
      <c r="AE250" s="168"/>
    </row>
    <row r="251" spans="1:31" x14ac:dyDescent="0.25">
      <c r="A251" s="127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5"/>
    </row>
    <row r="252" spans="1:31" x14ac:dyDescent="0.25">
      <c r="A252" s="127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5"/>
    </row>
    <row r="253" spans="1:31" x14ac:dyDescent="0.25">
      <c r="A253" s="127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5"/>
    </row>
    <row r="254" spans="1:31" x14ac:dyDescent="0.25">
      <c r="A254" s="127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5"/>
    </row>
    <row r="255" spans="1:31" x14ac:dyDescent="0.25">
      <c r="A255" s="127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5"/>
    </row>
    <row r="256" spans="1:31" x14ac:dyDescent="0.25">
      <c r="A256" s="127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5"/>
    </row>
    <row r="257" spans="1:30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5"/>
    </row>
    <row r="258" spans="1:30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5"/>
    </row>
    <row r="259" spans="1:30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5"/>
    </row>
    <row r="260" spans="1:30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5"/>
    </row>
    <row r="261" spans="1:30" x14ac:dyDescent="0.25">
      <c r="A261" s="127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5"/>
    </row>
    <row r="262" spans="1:30" x14ac:dyDescent="0.25">
      <c r="A262" s="127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5"/>
    </row>
    <row r="263" spans="1:30" x14ac:dyDescent="0.25">
      <c r="A263" s="127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5"/>
    </row>
    <row r="264" spans="1:30" x14ac:dyDescent="0.25">
      <c r="A264" s="127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5"/>
    </row>
    <row r="265" spans="1:30" x14ac:dyDescent="0.25">
      <c r="A265" s="127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5"/>
    </row>
    <row r="266" spans="1:30" x14ac:dyDescent="0.25">
      <c r="A266" s="127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5"/>
    </row>
    <row r="267" spans="1:30" x14ac:dyDescent="0.25">
      <c r="A267" s="127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</row>
    <row r="268" spans="1:30" x14ac:dyDescent="0.25"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40"/>
    </row>
    <row r="269" spans="1:30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AD269" s="50"/>
    </row>
    <row r="270" spans="1:30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AD270" s="50"/>
    </row>
    <row r="271" spans="1:30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AD271" s="50"/>
    </row>
    <row r="272" spans="1:30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AD272" s="50"/>
    </row>
    <row r="273" spans="1:30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AD273" s="50"/>
    </row>
    <row r="274" spans="1:30" s="12" customFormat="1" x14ac:dyDescent="0.25">
      <c r="A274" s="128"/>
      <c r="B274" s="27"/>
      <c r="C274" s="28"/>
      <c r="D274" s="28"/>
      <c r="E274" s="2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AD274" s="50"/>
    </row>
    <row r="275" spans="1:30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AD275" s="50"/>
    </row>
    <row r="276" spans="1:30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AD276" s="50"/>
    </row>
    <row r="277" spans="1:30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AD277" s="50"/>
    </row>
    <row r="278" spans="1:30" s="12" customFormat="1" x14ac:dyDescent="0.25">
      <c r="A278" s="128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AD278" s="50"/>
    </row>
    <row r="279" spans="1:30" s="12" customFormat="1" x14ac:dyDescent="0.25">
      <c r="A279" s="128"/>
      <c r="B279" s="27"/>
      <c r="C279" s="24"/>
      <c r="D279" s="24"/>
      <c r="E279" s="28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AD279" s="50"/>
    </row>
    <row r="280" spans="1:30" s="12" customFormat="1" x14ac:dyDescent="0.25">
      <c r="A280" s="128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AD280" s="50"/>
    </row>
    <row r="281" spans="1:30" s="12" customFormat="1" x14ac:dyDescent="0.25">
      <c r="A281" s="128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AD281" s="50"/>
    </row>
    <row r="282" spans="1:30" s="12" customFormat="1" x14ac:dyDescent="0.25">
      <c r="A282" s="128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AD282" s="50"/>
    </row>
    <row r="283" spans="1:30" s="12" customFormat="1" x14ac:dyDescent="0.25">
      <c r="A283" s="128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AD283" s="50"/>
    </row>
    <row r="284" spans="1:30" s="12" customFormat="1" x14ac:dyDescent="0.25">
      <c r="A284" s="128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AD284" s="50"/>
    </row>
    <row r="285" spans="1:30" x14ac:dyDescent="0.25">
      <c r="B285" s="29"/>
      <c r="C285" s="23"/>
      <c r="D285" s="23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</row>
    <row r="286" spans="1:30" x14ac:dyDescent="0.25">
      <c r="B286" s="30"/>
      <c r="C286" s="26"/>
      <c r="D286" s="26"/>
      <c r="E286" s="24"/>
    </row>
    <row r="287" spans="1:30" x14ac:dyDescent="0.25">
      <c r="B287" s="27"/>
      <c r="C287" s="24"/>
      <c r="D287" s="24"/>
      <c r="E287" s="28"/>
    </row>
    <row r="288" spans="1:30" x14ac:dyDescent="0.25">
      <c r="B288" s="27"/>
      <c r="C288" s="28"/>
      <c r="D288" s="28"/>
      <c r="E288" s="24"/>
    </row>
    <row r="289" spans="1:30" x14ac:dyDescent="0.25">
      <c r="B289" s="27"/>
      <c r="C289" s="24"/>
      <c r="D289" s="24"/>
      <c r="E289" s="28"/>
    </row>
    <row r="290" spans="1:30" x14ac:dyDescent="0.25">
      <c r="B290" s="27"/>
      <c r="C290" s="24"/>
      <c r="D290" s="24"/>
      <c r="E290" s="28"/>
    </row>
    <row r="291" spans="1:30" x14ac:dyDescent="0.25">
      <c r="B291" s="27"/>
      <c r="C291" s="24"/>
      <c r="D291" s="24"/>
      <c r="E291" s="28"/>
    </row>
    <row r="292" spans="1:30" x14ac:dyDescent="0.25">
      <c r="B292" s="27"/>
      <c r="C292" s="24"/>
      <c r="D292" s="24"/>
      <c r="E292" s="28"/>
    </row>
    <row r="293" spans="1:30" x14ac:dyDescent="0.25">
      <c r="B293" s="27"/>
      <c r="C293" s="28"/>
      <c r="D293" s="28"/>
      <c r="E293" s="2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5"/>
    </row>
    <row r="294" spans="1:30" x14ac:dyDescent="0.25">
      <c r="B294" s="27"/>
      <c r="C294" s="24"/>
      <c r="D294" s="24"/>
      <c r="E294" s="28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5"/>
    </row>
    <row r="295" spans="1:30" x14ac:dyDescent="0.25">
      <c r="B295" s="27"/>
      <c r="C295" s="24"/>
      <c r="D295" s="24"/>
      <c r="E295" s="28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5"/>
    </row>
    <row r="296" spans="1:30" x14ac:dyDescent="0.25">
      <c r="B296" s="27"/>
      <c r="C296" s="28"/>
      <c r="D296" s="28"/>
      <c r="E296" s="2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5"/>
    </row>
    <row r="297" spans="1:30" x14ac:dyDescent="0.25">
      <c r="B297" s="27"/>
      <c r="C297" s="28"/>
      <c r="D297" s="28"/>
      <c r="E297" s="2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5"/>
    </row>
    <row r="298" spans="1:30" x14ac:dyDescent="0.25">
      <c r="B298" s="27"/>
      <c r="C298" s="24"/>
      <c r="D298" s="24"/>
      <c r="E298" s="28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5"/>
    </row>
    <row r="299" spans="1:30" x14ac:dyDescent="0.25">
      <c r="B299" s="27"/>
      <c r="C299" s="24"/>
      <c r="D299" s="24"/>
      <c r="E299" s="28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5"/>
    </row>
    <row r="300" spans="1:30" x14ac:dyDescent="0.25">
      <c r="A300" s="127"/>
      <c r="B300" s="27"/>
      <c r="C300" s="24"/>
      <c r="D300" s="24"/>
      <c r="E300" s="28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5"/>
    </row>
    <row r="301" spans="1:30" x14ac:dyDescent="0.25">
      <c r="A301" s="127"/>
      <c r="B301" s="27"/>
      <c r="C301" s="28"/>
      <c r="D301" s="28"/>
      <c r="E301" s="2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5"/>
    </row>
    <row r="302" spans="1:30" x14ac:dyDescent="0.25">
      <c r="A302" s="127"/>
      <c r="B302" s="27"/>
      <c r="C302" s="24"/>
      <c r="D302" s="24"/>
      <c r="E302" s="28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5"/>
    </row>
    <row r="303" spans="1:30" x14ac:dyDescent="0.25">
      <c r="A303" s="127"/>
      <c r="B303" s="27"/>
      <c r="C303" s="24"/>
      <c r="D303" s="24"/>
      <c r="E303" s="28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5"/>
    </row>
    <row r="304" spans="1:30" x14ac:dyDescent="0.25">
      <c r="A304" s="127"/>
      <c r="B304" s="27"/>
      <c r="C304" s="24"/>
      <c r="D304" s="24"/>
      <c r="E304" s="28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5"/>
    </row>
    <row r="305" spans="1:30" x14ac:dyDescent="0.25">
      <c r="A305" s="127"/>
      <c r="B305" s="27"/>
      <c r="C305" s="24"/>
      <c r="D305" s="24"/>
      <c r="E305" s="28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5"/>
    </row>
    <row r="306" spans="1:30" x14ac:dyDescent="0.25">
      <c r="A306" s="127"/>
      <c r="B306" s="27"/>
      <c r="C306" s="24"/>
      <c r="D306" s="24"/>
      <c r="E306" s="28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5"/>
    </row>
    <row r="307" spans="1:30" x14ac:dyDescent="0.25">
      <c r="A307" s="127"/>
      <c r="B307" s="27"/>
      <c r="C307" s="24"/>
      <c r="D307" s="24"/>
      <c r="E307" s="28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5"/>
    </row>
    <row r="308" spans="1:30" x14ac:dyDescent="0.25">
      <c r="A308" s="127"/>
      <c r="B308" s="27"/>
      <c r="C308" s="24"/>
      <c r="D308" s="24"/>
      <c r="E308" s="28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5"/>
    </row>
    <row r="309" spans="1:30" x14ac:dyDescent="0.25">
      <c r="A309" s="127"/>
      <c r="B309" s="27"/>
      <c r="C309" s="24"/>
      <c r="D309" s="24"/>
      <c r="E309" s="28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5"/>
    </row>
    <row r="310" spans="1:30" x14ac:dyDescent="0.25">
      <c r="A310" s="127"/>
      <c r="B310" s="27"/>
      <c r="C310" s="24"/>
      <c r="D310" s="24"/>
      <c r="E310" s="28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5"/>
    </row>
    <row r="311" spans="1:30" x14ac:dyDescent="0.25">
      <c r="A311" s="127"/>
      <c r="B311" s="27"/>
      <c r="C311" s="24"/>
      <c r="D311" s="24"/>
      <c r="E311" s="28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5"/>
    </row>
    <row r="312" spans="1:30" x14ac:dyDescent="0.25">
      <c r="A312" s="127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5"/>
    </row>
    <row r="313" spans="1:30" x14ac:dyDescent="0.25">
      <c r="A313" s="127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5"/>
    </row>
    <row r="314" spans="1:30" x14ac:dyDescent="0.25">
      <c r="A314" s="127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5"/>
    </row>
    <row r="315" spans="1:30" x14ac:dyDescent="0.25">
      <c r="A315" s="127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5"/>
    </row>
    <row r="316" spans="1:30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5"/>
    </row>
    <row r="317" spans="1:30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5"/>
    </row>
    <row r="318" spans="1:30" x14ac:dyDescent="0.25">
      <c r="A318" s="127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5"/>
    </row>
    <row r="319" spans="1:30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5"/>
    </row>
    <row r="320" spans="1:30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5"/>
    </row>
    <row r="321" spans="1:30" x14ac:dyDescent="0.25">
      <c r="A321" s="127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5"/>
    </row>
    <row r="322" spans="1:30" x14ac:dyDescent="0.25">
      <c r="A322" s="127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5"/>
    </row>
    <row r="323" spans="1:30" x14ac:dyDescent="0.25">
      <c r="A323" s="127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5"/>
    </row>
    <row r="324" spans="1:30" x14ac:dyDescent="0.25">
      <c r="A324" s="127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5"/>
    </row>
    <row r="325" spans="1:30" x14ac:dyDescent="0.25">
      <c r="A325" s="127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5"/>
    </row>
    <row r="326" spans="1:30" x14ac:dyDescent="0.25">
      <c r="A326" s="127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5"/>
    </row>
    <row r="327" spans="1:30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5"/>
    </row>
    <row r="328" spans="1:30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5"/>
    </row>
    <row r="329" spans="1:30" x14ac:dyDescent="0.25">
      <c r="A329" s="127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5"/>
    </row>
    <row r="330" spans="1:30" x14ac:dyDescent="0.25">
      <c r="A330" s="127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5"/>
    </row>
    <row r="331" spans="1:30" x14ac:dyDescent="0.25">
      <c r="A331" s="127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5"/>
    </row>
    <row r="332" spans="1:30" x14ac:dyDescent="0.25">
      <c r="A332" s="127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5"/>
    </row>
    <row r="333" spans="1:30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5"/>
    </row>
    <row r="334" spans="1:30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5"/>
    </row>
    <row r="335" spans="1:30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5"/>
    </row>
    <row r="336" spans="1:30" x14ac:dyDescent="0.25">
      <c r="A336" s="127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5"/>
    </row>
    <row r="337" spans="1:30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5"/>
    </row>
    <row r="338" spans="1:30" x14ac:dyDescent="0.25">
      <c r="A338" s="127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5"/>
    </row>
    <row r="339" spans="1:30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5"/>
    </row>
    <row r="340" spans="1:30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5"/>
    </row>
    <row r="341" spans="1:30" x14ac:dyDescent="0.25">
      <c r="A341" s="127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5"/>
    </row>
    <row r="342" spans="1:30" x14ac:dyDescent="0.25">
      <c r="A342" s="127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5"/>
    </row>
    <row r="343" spans="1:30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5"/>
    </row>
    <row r="344" spans="1:30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5"/>
    </row>
    <row r="345" spans="1:30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5"/>
    </row>
    <row r="346" spans="1:30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5"/>
    </row>
    <row r="347" spans="1:30" x14ac:dyDescent="0.25">
      <c r="A347" s="127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5"/>
    </row>
    <row r="348" spans="1:30" x14ac:dyDescent="0.25">
      <c r="A348" s="127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5"/>
    </row>
    <row r="349" spans="1:30" x14ac:dyDescent="0.25">
      <c r="A349" s="127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5"/>
    </row>
    <row r="350" spans="1:30" x14ac:dyDescent="0.25">
      <c r="A350" s="127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5"/>
    </row>
    <row r="351" spans="1:30" x14ac:dyDescent="0.25">
      <c r="A351" s="127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5"/>
    </row>
    <row r="352" spans="1:30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5"/>
    </row>
    <row r="353" spans="1:30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5"/>
    </row>
    <row r="354" spans="1:30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5"/>
    </row>
    <row r="355" spans="1:30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5"/>
    </row>
    <row r="356" spans="1:30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5"/>
    </row>
    <row r="357" spans="1:30" x14ac:dyDescent="0.25">
      <c r="A357" s="127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5"/>
    </row>
    <row r="358" spans="1:30" x14ac:dyDescent="0.25">
      <c r="A358" s="127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5"/>
    </row>
    <row r="359" spans="1:30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5"/>
    </row>
    <row r="360" spans="1:30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5"/>
    </row>
    <row r="361" spans="1:30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5"/>
    </row>
    <row r="362" spans="1:30" x14ac:dyDescent="0.25">
      <c r="A362" s="127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5"/>
    </row>
    <row r="363" spans="1:30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5"/>
    </row>
    <row r="364" spans="1:30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5"/>
    </row>
    <row r="365" spans="1:30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5"/>
    </row>
    <row r="366" spans="1:30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5"/>
    </row>
    <row r="367" spans="1:30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5"/>
    </row>
    <row r="368" spans="1:30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5"/>
    </row>
    <row r="369" spans="1:30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5"/>
    </row>
    <row r="370" spans="1:30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5"/>
    </row>
    <row r="371" spans="1:30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5"/>
    </row>
    <row r="372" spans="1:30" x14ac:dyDescent="0.25">
      <c r="A372" s="127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5"/>
    </row>
    <row r="373" spans="1:30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5"/>
    </row>
    <row r="374" spans="1:30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5"/>
    </row>
    <row r="375" spans="1:30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5"/>
    </row>
    <row r="376" spans="1:30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5"/>
    </row>
    <row r="377" spans="1:30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5"/>
    </row>
    <row r="378" spans="1:30" x14ac:dyDescent="0.25">
      <c r="A378" s="127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5"/>
    </row>
    <row r="379" spans="1:30" x14ac:dyDescent="0.25">
      <c r="A379" s="127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5"/>
    </row>
    <row r="380" spans="1:30" x14ac:dyDescent="0.25">
      <c r="A380" s="127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5"/>
    </row>
    <row r="381" spans="1:30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5"/>
    </row>
    <row r="382" spans="1:30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5"/>
    </row>
    <row r="383" spans="1:30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5"/>
    </row>
    <row r="384" spans="1:30" x14ac:dyDescent="0.25">
      <c r="A384" s="127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5"/>
    </row>
    <row r="385" spans="1:30" x14ac:dyDescent="0.25">
      <c r="A385" s="127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5"/>
    </row>
    <row r="386" spans="1:30" x14ac:dyDescent="0.25">
      <c r="A386" s="127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5"/>
    </row>
    <row r="387" spans="1:30" x14ac:dyDescent="0.25">
      <c r="A387" s="127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5"/>
    </row>
    <row r="388" spans="1:30" x14ac:dyDescent="0.25">
      <c r="A388" s="127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5"/>
    </row>
    <row r="389" spans="1:30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5"/>
    </row>
    <row r="390" spans="1:30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5"/>
    </row>
    <row r="391" spans="1:30" x14ac:dyDescent="0.25">
      <c r="A391" s="127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5"/>
    </row>
    <row r="392" spans="1:30" x14ac:dyDescent="0.25">
      <c r="A392" s="127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5"/>
    </row>
    <row r="393" spans="1:30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5"/>
    </row>
    <row r="394" spans="1:30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5"/>
    </row>
    <row r="395" spans="1:30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5"/>
    </row>
    <row r="396" spans="1:30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5"/>
    </row>
    <row r="397" spans="1:30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5"/>
    </row>
    <row r="398" spans="1:30" x14ac:dyDescent="0.25">
      <c r="A398" s="127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5"/>
    </row>
    <row r="399" spans="1:30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5"/>
    </row>
    <row r="400" spans="1:30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5"/>
    </row>
    <row r="401" spans="1:30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5"/>
    </row>
    <row r="402" spans="1:30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5"/>
    </row>
    <row r="403" spans="1:30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5"/>
    </row>
    <row r="404" spans="1:30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5"/>
    </row>
    <row r="405" spans="1:30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5"/>
    </row>
    <row r="406" spans="1:30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5"/>
    </row>
    <row r="407" spans="1:30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5"/>
    </row>
    <row r="408" spans="1:30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5"/>
    </row>
    <row r="409" spans="1:30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5"/>
    </row>
    <row r="410" spans="1:30" x14ac:dyDescent="0.25">
      <c r="A410" s="127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5"/>
    </row>
    <row r="411" spans="1:30" x14ac:dyDescent="0.25">
      <c r="A411" s="127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5"/>
    </row>
    <row r="412" spans="1:30" x14ac:dyDescent="0.25">
      <c r="A412" s="127"/>
      <c r="B412" s="34"/>
      <c r="C412" s="35"/>
      <c r="D412" s="35"/>
      <c r="E412" s="36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5"/>
    </row>
    <row r="413" spans="1:30" x14ac:dyDescent="0.25">
      <c r="A413" s="127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5"/>
    </row>
    <row r="414" spans="1:30" x14ac:dyDescent="0.25">
      <c r="A414" s="127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5"/>
    </row>
    <row r="415" spans="1:30" x14ac:dyDescent="0.25">
      <c r="A415" s="127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5"/>
    </row>
    <row r="416" spans="1:30" x14ac:dyDescent="0.25">
      <c r="A416" s="127"/>
      <c r="B416" s="34"/>
      <c r="C416" s="35"/>
      <c r="D416" s="35"/>
      <c r="E416" s="36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5"/>
    </row>
    <row r="417" spans="1:30" x14ac:dyDescent="0.25">
      <c r="A417" s="127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5"/>
    </row>
    <row r="418" spans="1:30" x14ac:dyDescent="0.25">
      <c r="A418" s="127"/>
      <c r="B418" s="19"/>
      <c r="C418" s="24"/>
      <c r="D418" s="24"/>
      <c r="E418" s="37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</row>
    <row r="419" spans="1:30" x14ac:dyDescent="0.25">
      <c r="A419" s="127"/>
      <c r="B419" s="19"/>
      <c r="C419" s="24"/>
      <c r="D419" s="24"/>
      <c r="E419" s="37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</row>
    <row r="420" spans="1:30" x14ac:dyDescent="0.25">
      <c r="A420" s="127"/>
      <c r="B420" s="19"/>
      <c r="C420" s="24"/>
      <c r="D420" s="24"/>
      <c r="E420" s="37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</row>
    <row r="421" spans="1:30" x14ac:dyDescent="0.25">
      <c r="A421" s="127"/>
      <c r="B421" s="19"/>
      <c r="C421" s="24"/>
      <c r="D421" s="24"/>
      <c r="E421" s="37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</row>
    <row r="422" spans="1:30" x14ac:dyDescent="0.25">
      <c r="A422" s="127"/>
      <c r="B422" s="19"/>
      <c r="C422" s="24"/>
      <c r="D422" s="24"/>
      <c r="E422" s="37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</row>
    <row r="423" spans="1:30" x14ac:dyDescent="0.25">
      <c r="A423" s="127"/>
      <c r="B423" s="19"/>
      <c r="C423" s="24"/>
      <c r="D423" s="24"/>
      <c r="E423" s="37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</row>
    <row r="424" spans="1:30" x14ac:dyDescent="0.25">
      <c r="A424" s="127"/>
      <c r="B424" s="34"/>
      <c r="C424" s="35"/>
      <c r="D424" s="35"/>
      <c r="E424" s="36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</row>
    <row r="425" spans="1:30" x14ac:dyDescent="0.25">
      <c r="A425" s="127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</row>
    <row r="426" spans="1:30" x14ac:dyDescent="0.25">
      <c r="A426" s="127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</row>
    <row r="427" spans="1:30" x14ac:dyDescent="0.25">
      <c r="A427" s="127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</row>
    <row r="428" spans="1:30" x14ac:dyDescent="0.25"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40"/>
    </row>
    <row r="429" spans="1:30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AD429" s="50"/>
    </row>
    <row r="430" spans="1:30" s="12" customFormat="1" x14ac:dyDescent="0.25">
      <c r="A430" s="128"/>
      <c r="B430" s="32"/>
      <c r="C430" s="33"/>
      <c r="D430" s="33"/>
      <c r="E430" s="24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AD430" s="50"/>
    </row>
    <row r="431" spans="1:30" s="12" customFormat="1" x14ac:dyDescent="0.25">
      <c r="A431" s="128"/>
      <c r="B431" s="19"/>
      <c r="C431" s="37"/>
      <c r="D431" s="37"/>
      <c r="E431" s="24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AD431" s="50"/>
    </row>
    <row r="432" spans="1:30" s="12" customFormat="1" x14ac:dyDescent="0.25">
      <c r="A432" s="128"/>
      <c r="B432" s="19"/>
      <c r="C432" s="37"/>
      <c r="D432" s="37"/>
      <c r="E432" s="24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AD432" s="50"/>
    </row>
    <row r="433" spans="1:30" s="12" customFormat="1" x14ac:dyDescent="0.25">
      <c r="A433" s="128"/>
      <c r="B433" s="19"/>
      <c r="C433" s="37"/>
      <c r="D433" s="37"/>
      <c r="E433" s="24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AD433" s="50"/>
    </row>
    <row r="434" spans="1:30" s="12" customFormat="1" x14ac:dyDescent="0.25">
      <c r="A434" s="128"/>
      <c r="B434" s="19"/>
      <c r="C434" s="37"/>
      <c r="D434" s="37"/>
      <c r="E434" s="24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AD434" s="50"/>
    </row>
    <row r="435" spans="1:30" s="12" customFormat="1" x14ac:dyDescent="0.25">
      <c r="A435" s="128"/>
      <c r="B435" s="19"/>
      <c r="C435" s="37"/>
      <c r="D435" s="37"/>
      <c r="E435" s="24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AD435" s="50"/>
    </row>
    <row r="436" spans="1:30" s="12" customFormat="1" x14ac:dyDescent="0.25">
      <c r="A436" s="128"/>
      <c r="B436" s="19"/>
      <c r="C436" s="37"/>
      <c r="D436" s="37"/>
      <c r="E436" s="24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AD436" s="50"/>
    </row>
  </sheetData>
  <mergeCells count="233">
    <mergeCell ref="D235:E235"/>
    <mergeCell ref="D236:E236"/>
    <mergeCell ref="O3:O4"/>
    <mergeCell ref="L2:L4"/>
    <mergeCell ref="C229:E229"/>
    <mergeCell ref="D230:E230"/>
    <mergeCell ref="D231:E231"/>
    <mergeCell ref="C232:E232"/>
    <mergeCell ref="C233:E233"/>
    <mergeCell ref="C234:E234"/>
    <mergeCell ref="C216:E216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C203:E203"/>
    <mergeCell ref="C192:E192"/>
    <mergeCell ref="C217:E217"/>
    <mergeCell ref="D218:E218"/>
    <mergeCell ref="D219:E219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C249:E249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C190:E190"/>
    <mergeCell ref="C191:E191"/>
    <mergeCell ref="C193:E193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Q2:AC3"/>
    <mergeCell ref="D53:E53"/>
    <mergeCell ref="D54:E54"/>
    <mergeCell ref="D55:E55"/>
    <mergeCell ref="D56:E56"/>
    <mergeCell ref="C48:E48"/>
    <mergeCell ref="C49:E49"/>
    <mergeCell ref="C50:E50"/>
    <mergeCell ref="G2:G4"/>
    <mergeCell ref="F2:F4"/>
    <mergeCell ref="D38:E38"/>
    <mergeCell ref="D45:E45"/>
    <mergeCell ref="D46:E46"/>
    <mergeCell ref="D47:E47"/>
    <mergeCell ref="D39:E39"/>
    <mergeCell ref="D40:E40"/>
    <mergeCell ref="D41:E41"/>
    <mergeCell ref="D42:E42"/>
    <mergeCell ref="D43:E43"/>
    <mergeCell ref="D44:E44"/>
    <mergeCell ref="C51:E51"/>
    <mergeCell ref="D52:E52"/>
    <mergeCell ref="P3:P4"/>
    <mergeCell ref="D33:E33"/>
    <mergeCell ref="D34:E34"/>
    <mergeCell ref="D35:E35"/>
    <mergeCell ref="D36:E36"/>
    <mergeCell ref="C37:E37"/>
    <mergeCell ref="K2:K4"/>
    <mergeCell ref="D28:E28"/>
    <mergeCell ref="D29:E29"/>
    <mergeCell ref="D30:E30"/>
    <mergeCell ref="D31:E31"/>
    <mergeCell ref="D32:E32"/>
    <mergeCell ref="H2:H4"/>
    <mergeCell ref="I2:I4"/>
    <mergeCell ref="J2:J4"/>
    <mergeCell ref="N3:N4"/>
    <mergeCell ref="C15:E15"/>
    <mergeCell ref="D16:E16"/>
    <mergeCell ref="D17:E17"/>
    <mergeCell ref="D18:E18"/>
    <mergeCell ref="N2:P2"/>
    <mergeCell ref="D27:E27"/>
    <mergeCell ref="D21:E21"/>
    <mergeCell ref="D22:E22"/>
    <mergeCell ref="D23:E23"/>
    <mergeCell ref="D24:E24"/>
    <mergeCell ref="D25:E25"/>
    <mergeCell ref="C26:E26"/>
    <mergeCell ref="D19:E19"/>
    <mergeCell ref="D20:E20"/>
    <mergeCell ref="C5:E5"/>
    <mergeCell ref="C6:E6"/>
    <mergeCell ref="C9:E9"/>
    <mergeCell ref="C13:E13"/>
    <mergeCell ref="C14:E14"/>
    <mergeCell ref="B2:E4"/>
    <mergeCell ref="M2:M4"/>
  </mergeCells>
  <pageMargins left="0.25" right="0.25" top="0.75" bottom="0.75" header="0.3" footer="0.3"/>
  <pageSetup paperSize="9" scale="53" orientation="landscape" horizontalDpi="4294967293" r:id="rId1"/>
  <headerFooter>
    <oddHeader>&amp;C&amp;"Times New Roman,Félkövér"&amp;12Szári Közös Önkormányzati Hivatal bevételei - 2018.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59999389629810485"/>
    <pageSetUpPr fitToPage="1"/>
  </sheetPr>
  <dimension ref="A1:AE733"/>
  <sheetViews>
    <sheetView zoomScale="80" zoomScaleNormal="80" workbookViewId="0">
      <selection activeCell="M51" sqref="M51:N51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.85546875" style="12" bestFit="1" customWidth="1"/>
    <col min="7" max="11" width="11.85546875" style="12" hidden="1" customWidth="1"/>
    <col min="12" max="13" width="11.85546875" style="12" bestFit="1" customWidth="1"/>
    <col min="14" max="14" width="17.28515625" style="12" customWidth="1"/>
    <col min="15" max="15" width="17.5703125" style="12" customWidth="1"/>
    <col min="16" max="21" width="10.7109375" style="12" bestFit="1" customWidth="1"/>
    <col min="22" max="22" width="11.85546875" style="12" bestFit="1" customWidth="1"/>
    <col min="23" max="27" width="10.7109375" style="12" bestFit="1" customWidth="1"/>
    <col min="28" max="28" width="11.28515625" style="12" bestFit="1" customWidth="1"/>
    <col min="29" max="29" width="9.5703125" style="17" bestFit="1" customWidth="1"/>
    <col min="30" max="30" width="9.85546875" style="17" bestFit="1" customWidth="1"/>
    <col min="31" max="16384" width="9.140625" style="17"/>
  </cols>
  <sheetData>
    <row r="1" spans="1:30" ht="15.75" thickBot="1" x14ac:dyDescent="0.3">
      <c r="AB1" s="11" t="s">
        <v>827</v>
      </c>
    </row>
    <row r="2" spans="1:30" ht="15" customHeight="1" x14ac:dyDescent="0.25">
      <c r="B2" s="750" t="s">
        <v>0</v>
      </c>
      <c r="C2" s="695"/>
      <c r="D2" s="695"/>
      <c r="E2" s="695"/>
      <c r="F2" s="750" t="s">
        <v>1125</v>
      </c>
      <c r="G2" s="750" t="s">
        <v>1085</v>
      </c>
      <c r="H2" s="750" t="s">
        <v>1092</v>
      </c>
      <c r="I2" s="750" t="s">
        <v>1099</v>
      </c>
      <c r="J2" s="763" t="s">
        <v>1106</v>
      </c>
      <c r="K2" s="763" t="s">
        <v>1117</v>
      </c>
      <c r="L2" s="763" t="s">
        <v>1118</v>
      </c>
      <c r="M2" s="857" t="s">
        <v>1114</v>
      </c>
      <c r="N2" s="756" t="s">
        <v>1112</v>
      </c>
      <c r="O2" s="756"/>
      <c r="P2" s="694" t="s">
        <v>1111</v>
      </c>
      <c r="Q2" s="695"/>
      <c r="R2" s="695"/>
      <c r="S2" s="695"/>
      <c r="T2" s="695"/>
      <c r="U2" s="695"/>
      <c r="V2" s="695"/>
      <c r="W2" s="695"/>
      <c r="X2" s="695"/>
      <c r="Y2" s="695"/>
      <c r="Z2" s="695"/>
      <c r="AA2" s="695"/>
      <c r="AB2" s="696"/>
    </row>
    <row r="3" spans="1:30" ht="22.5" customHeight="1" x14ac:dyDescent="0.25">
      <c r="B3" s="751"/>
      <c r="C3" s="752"/>
      <c r="D3" s="752"/>
      <c r="E3" s="752"/>
      <c r="F3" s="751"/>
      <c r="G3" s="751"/>
      <c r="H3" s="751"/>
      <c r="I3" s="751"/>
      <c r="J3" s="764"/>
      <c r="K3" s="764"/>
      <c r="L3" s="764"/>
      <c r="M3" s="858"/>
      <c r="N3" s="855" t="s">
        <v>839</v>
      </c>
      <c r="O3" s="761" t="s">
        <v>1126</v>
      </c>
      <c r="P3" s="697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9"/>
    </row>
    <row r="4" spans="1:30" ht="38.25" customHeight="1" thickBot="1" x14ac:dyDescent="0.3">
      <c r="B4" s="753"/>
      <c r="C4" s="754"/>
      <c r="D4" s="754"/>
      <c r="E4" s="754"/>
      <c r="F4" s="753"/>
      <c r="G4" s="753"/>
      <c r="H4" s="753"/>
      <c r="I4" s="753"/>
      <c r="J4" s="765"/>
      <c r="K4" s="765"/>
      <c r="L4" s="765"/>
      <c r="M4" s="859"/>
      <c r="N4" s="856"/>
      <c r="O4" s="762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454" t="s">
        <v>598</v>
      </c>
      <c r="V4" s="398" t="s">
        <v>1086</v>
      </c>
      <c r="W4" s="420" t="s">
        <v>599</v>
      </c>
      <c r="X4" s="81" t="s">
        <v>600</v>
      </c>
      <c r="Y4" s="490" t="s">
        <v>601</v>
      </c>
      <c r="Z4" s="376" t="s">
        <v>602</v>
      </c>
      <c r="AA4" s="376" t="s">
        <v>603</v>
      </c>
      <c r="AB4" s="530" t="s">
        <v>604</v>
      </c>
    </row>
    <row r="5" spans="1:30" ht="15.75" thickBot="1" x14ac:dyDescent="0.3">
      <c r="B5" s="82" t="s">
        <v>118</v>
      </c>
      <c r="C5" s="775" t="s">
        <v>119</v>
      </c>
      <c r="D5" s="776"/>
      <c r="E5" s="776"/>
      <c r="F5" s="316">
        <f t="shared" ref="F5:O5" si="0">F6+F20</f>
        <v>27574461</v>
      </c>
      <c r="G5" s="316">
        <f t="shared" si="0"/>
        <v>28457896</v>
      </c>
      <c r="H5" s="316">
        <f t="shared" si="0"/>
        <v>28339678</v>
      </c>
      <c r="I5" s="316">
        <f t="shared" si="0"/>
        <v>28340645.213114753</v>
      </c>
      <c r="J5" s="421">
        <f t="shared" ref="J5" si="1">J6+J20</f>
        <v>28495341</v>
      </c>
      <c r="K5" s="421">
        <f t="shared" si="0"/>
        <v>27694759</v>
      </c>
      <c r="L5" s="421">
        <f t="shared" ref="L5" si="2">L6+L20</f>
        <v>29402035</v>
      </c>
      <c r="M5" s="339">
        <f t="shared" si="0"/>
        <v>29238224</v>
      </c>
      <c r="N5" s="339">
        <f t="shared" si="0"/>
        <v>28432488</v>
      </c>
      <c r="O5" s="339">
        <f t="shared" si="0"/>
        <v>805736</v>
      </c>
      <c r="P5" s="84">
        <f t="shared" ref="P5:AB5" si="3">P6+P20</f>
        <v>2989836</v>
      </c>
      <c r="Q5" s="85">
        <f t="shared" si="3"/>
        <v>2016958</v>
      </c>
      <c r="R5" s="85">
        <f t="shared" si="3"/>
        <v>1976503</v>
      </c>
      <c r="S5" s="85">
        <f t="shared" si="3"/>
        <v>3630742</v>
      </c>
      <c r="T5" s="85">
        <f t="shared" si="3"/>
        <v>2557206</v>
      </c>
      <c r="U5" s="88">
        <f t="shared" si="3"/>
        <v>2157002</v>
      </c>
      <c r="V5" s="399">
        <f>SUM(P5:U5)</f>
        <v>15328247</v>
      </c>
      <c r="W5" s="362">
        <f t="shared" si="3"/>
        <v>2548550</v>
      </c>
      <c r="X5" s="85">
        <f t="shared" si="3"/>
        <v>2580484</v>
      </c>
      <c r="Y5" s="88">
        <f t="shared" si="3"/>
        <v>2109149</v>
      </c>
      <c r="Z5" s="88">
        <f t="shared" si="3"/>
        <v>2183704</v>
      </c>
      <c r="AA5" s="88">
        <f t="shared" si="3"/>
        <v>1922137</v>
      </c>
      <c r="AB5" s="89">
        <f t="shared" si="3"/>
        <v>2565953</v>
      </c>
      <c r="AC5" s="168"/>
      <c r="AD5" s="168"/>
    </row>
    <row r="6" spans="1:30" x14ac:dyDescent="0.25">
      <c r="B6" s="122" t="s">
        <v>609</v>
      </c>
      <c r="C6" s="733" t="s">
        <v>120</v>
      </c>
      <c r="D6" s="734"/>
      <c r="E6" s="734"/>
      <c r="F6" s="317">
        <f t="shared" ref="F6:O6" si="4">F7+F8+F9+F10+F11+F12+F13+F14+F15+F16+F17+F18+F19</f>
        <v>27574461</v>
      </c>
      <c r="G6" s="317">
        <f t="shared" si="4"/>
        <v>26854952</v>
      </c>
      <c r="H6" s="317">
        <f t="shared" si="4"/>
        <v>26736734</v>
      </c>
      <c r="I6" s="317">
        <f t="shared" si="4"/>
        <v>26737701.213114753</v>
      </c>
      <c r="J6" s="422">
        <f t="shared" ref="J6" si="5">J7+J8+J9+J10+J11+J12+J13+J14+J15+J16+J17+J18+J19</f>
        <v>26892397</v>
      </c>
      <c r="K6" s="422">
        <f t="shared" si="4"/>
        <v>26893287</v>
      </c>
      <c r="L6" s="422">
        <f t="shared" ref="L6" si="6">L7+L8+L9+L10+L11+L12+L13+L14+L15+L16+L17+L18+L19</f>
        <v>29001299</v>
      </c>
      <c r="M6" s="340">
        <f t="shared" si="4"/>
        <v>28837488</v>
      </c>
      <c r="N6" s="340">
        <f t="shared" si="4"/>
        <v>28432488</v>
      </c>
      <c r="O6" s="340">
        <f t="shared" si="4"/>
        <v>405000</v>
      </c>
      <c r="P6" s="116">
        <f t="shared" ref="P6:AB6" si="7">P7+P8+P9+P10+P11+P12+P13+P14+P15+P16+P17+P18+P19</f>
        <v>2989836</v>
      </c>
      <c r="Q6" s="117">
        <f t="shared" si="7"/>
        <v>2016958</v>
      </c>
      <c r="R6" s="117">
        <f t="shared" si="7"/>
        <v>1976503</v>
      </c>
      <c r="S6" s="117">
        <f t="shared" si="7"/>
        <v>3615006</v>
      </c>
      <c r="T6" s="117">
        <f t="shared" si="7"/>
        <v>2172206</v>
      </c>
      <c r="U6" s="120">
        <f t="shared" si="7"/>
        <v>2157002</v>
      </c>
      <c r="V6" s="400">
        <f t="shared" ref="V6:V66" si="8">SUM(P6:U6)</f>
        <v>14927511</v>
      </c>
      <c r="W6" s="363">
        <f t="shared" si="7"/>
        <v>2548550</v>
      </c>
      <c r="X6" s="117">
        <f t="shared" si="7"/>
        <v>2580484</v>
      </c>
      <c r="Y6" s="120">
        <f t="shared" si="7"/>
        <v>2109149</v>
      </c>
      <c r="Z6" s="120">
        <f t="shared" si="7"/>
        <v>2183704</v>
      </c>
      <c r="AA6" s="120">
        <f t="shared" si="7"/>
        <v>1922137</v>
      </c>
      <c r="AB6" s="121">
        <f t="shared" si="7"/>
        <v>2565953</v>
      </c>
      <c r="AD6" s="168"/>
    </row>
    <row r="7" spans="1:30" s="189" customFormat="1" x14ac:dyDescent="0.25">
      <c r="A7" s="125" t="s">
        <v>121</v>
      </c>
      <c r="B7" s="169" t="s">
        <v>610</v>
      </c>
      <c r="C7" s="182"/>
      <c r="D7" s="216" t="s">
        <v>122</v>
      </c>
      <c r="E7" s="234"/>
      <c r="F7" s="318">
        <v>24509568</v>
      </c>
      <c r="G7" s="318">
        <v>23563355</v>
      </c>
      <c r="H7" s="318">
        <v>23358019</v>
      </c>
      <c r="I7" s="318">
        <v>23347686.213114753</v>
      </c>
      <c r="J7" s="423">
        <v>23024856</v>
      </c>
      <c r="K7" s="423">
        <v>23024856</v>
      </c>
      <c r="L7" s="423">
        <v>24845028</v>
      </c>
      <c r="M7" s="341">
        <f>SUM(V7:AB7)</f>
        <v>24701577</v>
      </c>
      <c r="N7" s="612">
        <v>24701577</v>
      </c>
      <c r="O7" s="612">
        <v>405000</v>
      </c>
      <c r="P7" s="179">
        <v>1977102</v>
      </c>
      <c r="Q7" s="173">
        <v>1941285</v>
      </c>
      <c r="R7" s="173">
        <v>1843703</v>
      </c>
      <c r="S7" s="173">
        <v>2055806</v>
      </c>
      <c r="T7" s="173">
        <v>2055806</v>
      </c>
      <c r="U7" s="174">
        <v>2077002</v>
      </c>
      <c r="V7" s="401">
        <f t="shared" si="8"/>
        <v>11950704</v>
      </c>
      <c r="W7" s="364">
        <v>2077001</v>
      </c>
      <c r="X7" s="173">
        <v>2121904</v>
      </c>
      <c r="Y7" s="174">
        <v>2097749</v>
      </c>
      <c r="Z7" s="174">
        <v>2121904</v>
      </c>
      <c r="AA7" s="174">
        <v>1869002</v>
      </c>
      <c r="AB7" s="175">
        <v>2463313</v>
      </c>
      <c r="AC7" s="190"/>
      <c r="AD7" s="168"/>
    </row>
    <row r="8" spans="1:30" s="189" customFormat="1" x14ac:dyDescent="0.25">
      <c r="A8" s="125" t="s">
        <v>123</v>
      </c>
      <c r="B8" s="169" t="s">
        <v>611</v>
      </c>
      <c r="C8" s="182"/>
      <c r="D8" s="216" t="s">
        <v>124</v>
      </c>
      <c r="E8" s="234"/>
      <c r="F8" s="318">
        <v>700000</v>
      </c>
      <c r="G8" s="318">
        <v>621359</v>
      </c>
      <c r="H8" s="318">
        <v>718059</v>
      </c>
      <c r="I8" s="318">
        <v>729359</v>
      </c>
      <c r="J8" s="423">
        <v>1214306</v>
      </c>
      <c r="K8" s="423">
        <f>1214306+890</f>
        <v>1215196</v>
      </c>
      <c r="L8" s="423">
        <v>1736410</v>
      </c>
      <c r="M8" s="341">
        <f t="shared" ref="M8:M19" si="9">SUM(V8:AB8)</f>
        <v>1736410</v>
      </c>
      <c r="N8" s="612">
        <v>1331410</v>
      </c>
      <c r="O8" s="612"/>
      <c r="P8" s="179">
        <v>954926</v>
      </c>
      <c r="Q8" s="173"/>
      <c r="R8" s="173">
        <v>132800</v>
      </c>
      <c r="S8" s="173">
        <v>243684</v>
      </c>
      <c r="T8" s="173">
        <v>105000</v>
      </c>
      <c r="U8" s="174"/>
      <c r="V8" s="401">
        <f t="shared" si="8"/>
        <v>1436410</v>
      </c>
      <c r="W8" s="364">
        <v>300000</v>
      </c>
      <c r="X8" s="173"/>
      <c r="Y8" s="174"/>
      <c r="Z8" s="174"/>
      <c r="AA8" s="174"/>
      <c r="AB8" s="175"/>
      <c r="AD8" s="168"/>
    </row>
    <row r="9" spans="1:30" s="189" customFormat="1" hidden="1" x14ac:dyDescent="0.25">
      <c r="A9" s="125" t="s">
        <v>125</v>
      </c>
      <c r="B9" s="169" t="s">
        <v>612</v>
      </c>
      <c r="C9" s="182"/>
      <c r="D9" s="216" t="s">
        <v>126</v>
      </c>
      <c r="E9" s="234"/>
      <c r="F9" s="318">
        <v>0</v>
      </c>
      <c r="G9" s="318">
        <v>0</v>
      </c>
      <c r="H9" s="318">
        <v>0</v>
      </c>
      <c r="I9" s="318">
        <v>0</v>
      </c>
      <c r="J9" s="423">
        <v>0</v>
      </c>
      <c r="K9" s="423">
        <v>0</v>
      </c>
      <c r="L9" s="423">
        <v>0</v>
      </c>
      <c r="M9" s="341">
        <f t="shared" si="9"/>
        <v>0</v>
      </c>
      <c r="N9" s="612"/>
      <c r="O9" s="612"/>
      <c r="P9" s="179"/>
      <c r="Q9" s="173"/>
      <c r="R9" s="173"/>
      <c r="S9" s="173"/>
      <c r="T9" s="173"/>
      <c r="U9" s="174"/>
      <c r="V9" s="401">
        <f t="shared" si="8"/>
        <v>0</v>
      </c>
      <c r="W9" s="364"/>
      <c r="X9" s="173"/>
      <c r="Y9" s="174"/>
      <c r="Z9" s="174"/>
      <c r="AA9" s="174"/>
      <c r="AB9" s="175"/>
      <c r="AD9" s="168"/>
    </row>
    <row r="10" spans="1:30" s="189" customFormat="1" hidden="1" x14ac:dyDescent="0.25">
      <c r="A10" s="125" t="s">
        <v>127</v>
      </c>
      <c r="B10" s="169" t="s">
        <v>613</v>
      </c>
      <c r="C10" s="182"/>
      <c r="D10" s="216" t="s">
        <v>351</v>
      </c>
      <c r="E10" s="234"/>
      <c r="F10" s="318">
        <v>0</v>
      </c>
      <c r="G10" s="318">
        <v>192143</v>
      </c>
      <c r="H10" s="318">
        <v>142143</v>
      </c>
      <c r="I10" s="318">
        <v>142143</v>
      </c>
      <c r="J10" s="423">
        <v>142143</v>
      </c>
      <c r="K10" s="423">
        <v>142143</v>
      </c>
      <c r="L10" s="423">
        <v>0</v>
      </c>
      <c r="M10" s="341">
        <f t="shared" si="9"/>
        <v>0</v>
      </c>
      <c r="N10" s="612"/>
      <c r="O10" s="612"/>
      <c r="P10" s="179"/>
      <c r="Q10" s="173"/>
      <c r="R10" s="173"/>
      <c r="S10" s="173"/>
      <c r="T10" s="173"/>
      <c r="U10" s="174"/>
      <c r="V10" s="401">
        <f t="shared" si="8"/>
        <v>0</v>
      </c>
      <c r="W10" s="364"/>
      <c r="X10" s="173"/>
      <c r="Y10" s="174"/>
      <c r="Z10" s="174"/>
      <c r="AA10" s="174"/>
      <c r="AB10" s="175"/>
      <c r="AD10" s="168"/>
    </row>
    <row r="11" spans="1:30" s="189" customFormat="1" hidden="1" x14ac:dyDescent="0.25">
      <c r="A11" s="125" t="s">
        <v>128</v>
      </c>
      <c r="B11" s="169" t="s">
        <v>614</v>
      </c>
      <c r="C11" s="182"/>
      <c r="D11" s="216" t="s">
        <v>129</v>
      </c>
      <c r="E11" s="234"/>
      <c r="F11" s="318">
        <v>0</v>
      </c>
      <c r="G11" s="318">
        <v>0</v>
      </c>
      <c r="H11" s="318">
        <v>0</v>
      </c>
      <c r="I11" s="318">
        <v>0</v>
      </c>
      <c r="J11" s="423">
        <v>0</v>
      </c>
      <c r="K11" s="423">
        <v>0</v>
      </c>
      <c r="L11" s="423">
        <v>0</v>
      </c>
      <c r="M11" s="341">
        <f t="shared" si="9"/>
        <v>0</v>
      </c>
      <c r="N11" s="612"/>
      <c r="O11" s="612"/>
      <c r="P11" s="179"/>
      <c r="Q11" s="173"/>
      <c r="R11" s="173"/>
      <c r="S11" s="173"/>
      <c r="T11" s="173"/>
      <c r="U11" s="174"/>
      <c r="V11" s="401">
        <f t="shared" si="8"/>
        <v>0</v>
      </c>
      <c r="W11" s="364"/>
      <c r="X11" s="173"/>
      <c r="Y11" s="174"/>
      <c r="Z11" s="174"/>
      <c r="AA11" s="174"/>
      <c r="AB11" s="175"/>
      <c r="AD11" s="168"/>
    </row>
    <row r="12" spans="1:30" s="189" customFormat="1" hidden="1" x14ac:dyDescent="0.25">
      <c r="A12" s="125" t="s">
        <v>130</v>
      </c>
      <c r="B12" s="169" t="s">
        <v>615</v>
      </c>
      <c r="C12" s="182"/>
      <c r="D12" s="216" t="s">
        <v>131</v>
      </c>
      <c r="E12" s="234"/>
      <c r="F12" s="318">
        <v>0</v>
      </c>
      <c r="G12" s="318">
        <v>0</v>
      </c>
      <c r="H12" s="318">
        <v>0</v>
      </c>
      <c r="I12" s="318">
        <v>0</v>
      </c>
      <c r="J12" s="423">
        <v>0</v>
      </c>
      <c r="K12" s="423">
        <v>0</v>
      </c>
      <c r="L12" s="423">
        <v>0</v>
      </c>
      <c r="M12" s="341">
        <f t="shared" si="9"/>
        <v>0</v>
      </c>
      <c r="N12" s="612"/>
      <c r="O12" s="612"/>
      <c r="P12" s="179"/>
      <c r="Q12" s="173"/>
      <c r="R12" s="173"/>
      <c r="S12" s="173"/>
      <c r="T12" s="173"/>
      <c r="U12" s="174"/>
      <c r="V12" s="401">
        <f t="shared" si="8"/>
        <v>0</v>
      </c>
      <c r="W12" s="364"/>
      <c r="X12" s="173"/>
      <c r="Y12" s="174"/>
      <c r="Z12" s="174"/>
      <c r="AA12" s="174"/>
      <c r="AB12" s="175"/>
      <c r="AD12" s="168"/>
    </row>
    <row r="13" spans="1:30" s="189" customFormat="1" x14ac:dyDescent="0.25">
      <c r="A13" s="125" t="s">
        <v>132</v>
      </c>
      <c r="B13" s="169" t="s">
        <v>616</v>
      </c>
      <c r="C13" s="182"/>
      <c r="D13" s="216" t="s">
        <v>133</v>
      </c>
      <c r="E13" s="234"/>
      <c r="F13" s="318">
        <v>1043063</v>
      </c>
      <c r="G13" s="318">
        <v>1142487</v>
      </c>
      <c r="H13" s="318">
        <v>1142213</v>
      </c>
      <c r="I13" s="318">
        <v>1142213</v>
      </c>
      <c r="J13" s="423">
        <v>1142213</v>
      </c>
      <c r="K13" s="423">
        <v>1142213</v>
      </c>
      <c r="L13" s="423">
        <v>1026850</v>
      </c>
      <c r="M13" s="341">
        <f t="shared" si="9"/>
        <v>1006490</v>
      </c>
      <c r="N13" s="612">
        <v>1006490</v>
      </c>
      <c r="O13" s="612"/>
      <c r="P13" s="179"/>
      <c r="Q13" s="173">
        <v>12417</v>
      </c>
      <c r="R13" s="173"/>
      <c r="S13" s="173">
        <v>583836</v>
      </c>
      <c r="T13" s="173"/>
      <c r="U13" s="174"/>
      <c r="V13" s="401">
        <f t="shared" si="8"/>
        <v>596253</v>
      </c>
      <c r="W13" s="364"/>
      <c r="X13" s="173">
        <v>435141</v>
      </c>
      <c r="Y13" s="174"/>
      <c r="Z13" s="174"/>
      <c r="AA13" s="174">
        <v>-24904</v>
      </c>
      <c r="AB13" s="175"/>
      <c r="AD13" s="168"/>
    </row>
    <row r="14" spans="1:30" s="189" customFormat="1" x14ac:dyDescent="0.25">
      <c r="A14" s="125" t="s">
        <v>134</v>
      </c>
      <c r="B14" s="169" t="s">
        <v>617</v>
      </c>
      <c r="C14" s="182"/>
      <c r="D14" s="216" t="s">
        <v>135</v>
      </c>
      <c r="E14" s="234"/>
      <c r="F14" s="318">
        <v>700000</v>
      </c>
      <c r="G14" s="318">
        <v>700000</v>
      </c>
      <c r="H14" s="318">
        <v>700000</v>
      </c>
      <c r="I14" s="318">
        <v>700000</v>
      </c>
      <c r="J14" s="423">
        <v>700000</v>
      </c>
      <c r="K14" s="423">
        <v>700000</v>
      </c>
      <c r="L14" s="423">
        <v>700000</v>
      </c>
      <c r="M14" s="341">
        <f t="shared" si="9"/>
        <v>700000</v>
      </c>
      <c r="N14" s="612">
        <v>700000</v>
      </c>
      <c r="O14" s="612"/>
      <c r="P14" s="179"/>
      <c r="Q14" s="173"/>
      <c r="R14" s="173"/>
      <c r="S14" s="173">
        <v>700000</v>
      </c>
      <c r="T14" s="173"/>
      <c r="U14" s="174"/>
      <c r="V14" s="401">
        <f t="shared" si="8"/>
        <v>700000</v>
      </c>
      <c r="W14" s="364"/>
      <c r="X14" s="173"/>
      <c r="Y14" s="174"/>
      <c r="Z14" s="174"/>
      <c r="AA14" s="174"/>
      <c r="AB14" s="175"/>
      <c r="AD14" s="168"/>
    </row>
    <row r="15" spans="1:30" s="189" customFormat="1" x14ac:dyDescent="0.25">
      <c r="A15" s="125" t="s">
        <v>136</v>
      </c>
      <c r="B15" s="169" t="s">
        <v>618</v>
      </c>
      <c r="C15" s="182"/>
      <c r="D15" s="216" t="s">
        <v>137</v>
      </c>
      <c r="E15" s="234"/>
      <c r="F15" s="318">
        <v>271830</v>
      </c>
      <c r="G15" s="318">
        <v>417308</v>
      </c>
      <c r="H15" s="318">
        <v>390000</v>
      </c>
      <c r="I15" s="318">
        <v>390000</v>
      </c>
      <c r="J15" s="423">
        <v>406790</v>
      </c>
      <c r="K15" s="423">
        <v>406790</v>
      </c>
      <c r="L15" s="423">
        <v>324433</v>
      </c>
      <c r="M15" s="341">
        <f t="shared" si="9"/>
        <v>324433</v>
      </c>
      <c r="N15" s="612">
        <v>324433</v>
      </c>
      <c r="O15" s="612"/>
      <c r="P15" s="179">
        <v>15308</v>
      </c>
      <c r="Q15" s="173">
        <v>63256</v>
      </c>
      <c r="R15" s="173"/>
      <c r="S15" s="173">
        <v>31680</v>
      </c>
      <c r="T15" s="173">
        <v>11400</v>
      </c>
      <c r="U15" s="174">
        <v>24000</v>
      </c>
      <c r="V15" s="401">
        <f t="shared" si="8"/>
        <v>145644</v>
      </c>
      <c r="W15" s="364">
        <v>46549</v>
      </c>
      <c r="X15" s="173">
        <v>8400</v>
      </c>
      <c r="Y15" s="174">
        <v>11400</v>
      </c>
      <c r="Z15" s="174">
        <v>61800</v>
      </c>
      <c r="AA15" s="174">
        <v>18000</v>
      </c>
      <c r="AB15" s="175">
        <v>32640</v>
      </c>
      <c r="AC15" s="190"/>
      <c r="AD15" s="168"/>
    </row>
    <row r="16" spans="1:30" s="189" customFormat="1" x14ac:dyDescent="0.25">
      <c r="A16" s="125" t="s">
        <v>138</v>
      </c>
      <c r="B16" s="169" t="s">
        <v>619</v>
      </c>
      <c r="C16" s="182"/>
      <c r="D16" s="216" t="s">
        <v>139</v>
      </c>
      <c r="E16" s="234"/>
      <c r="F16" s="318">
        <v>280000</v>
      </c>
      <c r="G16" s="318">
        <v>160000</v>
      </c>
      <c r="H16" s="318">
        <v>160000</v>
      </c>
      <c r="I16" s="318">
        <v>160000</v>
      </c>
      <c r="J16" s="423">
        <v>120000</v>
      </c>
      <c r="K16" s="423">
        <v>120000</v>
      </c>
      <c r="L16" s="423">
        <v>96000</v>
      </c>
      <c r="M16" s="341">
        <f t="shared" si="9"/>
        <v>96000</v>
      </c>
      <c r="N16" s="612">
        <v>96000</v>
      </c>
      <c r="O16" s="612"/>
      <c r="P16" s="179">
        <v>40000</v>
      </c>
      <c r="Q16" s="173"/>
      <c r="R16" s="173"/>
      <c r="S16" s="173"/>
      <c r="T16" s="173"/>
      <c r="U16" s="174">
        <v>56000</v>
      </c>
      <c r="V16" s="401">
        <f t="shared" si="8"/>
        <v>96000</v>
      </c>
      <c r="W16" s="364"/>
      <c r="X16" s="173"/>
      <c r="Y16" s="174"/>
      <c r="Z16" s="174"/>
      <c r="AA16" s="174"/>
      <c r="AB16" s="175"/>
      <c r="AD16" s="168"/>
    </row>
    <row r="17" spans="1:30" s="189" customFormat="1" hidden="1" x14ac:dyDescent="0.25">
      <c r="A17" s="125" t="s">
        <v>140</v>
      </c>
      <c r="B17" s="169" t="s">
        <v>620</v>
      </c>
      <c r="C17" s="182"/>
      <c r="D17" s="216" t="s">
        <v>141</v>
      </c>
      <c r="E17" s="234"/>
      <c r="F17" s="318">
        <v>0</v>
      </c>
      <c r="G17" s="318">
        <v>0</v>
      </c>
      <c r="H17" s="318">
        <v>0</v>
      </c>
      <c r="I17" s="318">
        <v>0</v>
      </c>
      <c r="J17" s="423">
        <v>0</v>
      </c>
      <c r="K17" s="423">
        <v>0</v>
      </c>
      <c r="L17" s="423">
        <v>0</v>
      </c>
      <c r="M17" s="341">
        <f t="shared" si="9"/>
        <v>0</v>
      </c>
      <c r="N17" s="612"/>
      <c r="O17" s="612"/>
      <c r="P17" s="179"/>
      <c r="Q17" s="173"/>
      <c r="R17" s="173"/>
      <c r="S17" s="173"/>
      <c r="T17" s="173"/>
      <c r="U17" s="174"/>
      <c r="V17" s="401">
        <f t="shared" si="8"/>
        <v>0</v>
      </c>
      <c r="W17" s="364"/>
      <c r="X17" s="173"/>
      <c r="Y17" s="174"/>
      <c r="Z17" s="174"/>
      <c r="AA17" s="174"/>
      <c r="AB17" s="175"/>
      <c r="AD17" s="168"/>
    </row>
    <row r="18" spans="1:30" s="189" customFormat="1" hidden="1" x14ac:dyDescent="0.25">
      <c r="A18" s="125" t="s">
        <v>142</v>
      </c>
      <c r="B18" s="169" t="s">
        <v>621</v>
      </c>
      <c r="C18" s="182"/>
      <c r="D18" s="216" t="s">
        <v>143</v>
      </c>
      <c r="E18" s="234"/>
      <c r="F18" s="318">
        <v>0</v>
      </c>
      <c r="G18" s="318">
        <v>0</v>
      </c>
      <c r="H18" s="318">
        <v>0</v>
      </c>
      <c r="I18" s="318">
        <v>0</v>
      </c>
      <c r="J18" s="423">
        <v>0</v>
      </c>
      <c r="K18" s="423">
        <v>0</v>
      </c>
      <c r="L18" s="423">
        <v>0</v>
      </c>
      <c r="M18" s="341">
        <f t="shared" si="9"/>
        <v>0</v>
      </c>
      <c r="N18" s="612"/>
      <c r="O18" s="612"/>
      <c r="P18" s="179"/>
      <c r="Q18" s="173"/>
      <c r="R18" s="173"/>
      <c r="S18" s="173"/>
      <c r="T18" s="173"/>
      <c r="U18" s="174"/>
      <c r="V18" s="401">
        <f t="shared" si="8"/>
        <v>0</v>
      </c>
      <c r="W18" s="364"/>
      <c r="X18" s="173"/>
      <c r="Y18" s="174"/>
      <c r="Z18" s="174"/>
      <c r="AA18" s="174"/>
      <c r="AB18" s="175"/>
      <c r="AD18" s="168"/>
    </row>
    <row r="19" spans="1:30" s="189" customFormat="1" x14ac:dyDescent="0.25">
      <c r="A19" s="125" t="s">
        <v>144</v>
      </c>
      <c r="B19" s="169" t="s">
        <v>622</v>
      </c>
      <c r="C19" s="182"/>
      <c r="D19" s="216" t="s">
        <v>145</v>
      </c>
      <c r="E19" s="234"/>
      <c r="F19" s="318">
        <v>70000</v>
      </c>
      <c r="G19" s="318">
        <v>58300</v>
      </c>
      <c r="H19" s="318">
        <v>126300</v>
      </c>
      <c r="I19" s="318">
        <v>126300</v>
      </c>
      <c r="J19" s="423">
        <v>142089</v>
      </c>
      <c r="K19" s="423">
        <v>142089</v>
      </c>
      <c r="L19" s="423">
        <v>272578</v>
      </c>
      <c r="M19" s="341">
        <f t="shared" si="9"/>
        <v>272578</v>
      </c>
      <c r="N19" s="612">
        <v>272578</v>
      </c>
      <c r="O19" s="612"/>
      <c r="P19" s="179">
        <v>2500</v>
      </c>
      <c r="Q19" s="173"/>
      <c r="R19" s="173"/>
      <c r="S19" s="173"/>
      <c r="T19" s="173"/>
      <c r="U19" s="174"/>
      <c r="V19" s="401">
        <f t="shared" si="8"/>
        <v>2500</v>
      </c>
      <c r="W19" s="364">
        <v>125000</v>
      </c>
      <c r="X19" s="173">
        <v>15039</v>
      </c>
      <c r="Y19" s="174"/>
      <c r="Z19" s="174"/>
      <c r="AA19" s="174">
        <v>60039</v>
      </c>
      <c r="AB19" s="175">
        <v>70000</v>
      </c>
      <c r="AC19" s="190"/>
      <c r="AD19" s="168"/>
    </row>
    <row r="20" spans="1:30" x14ac:dyDescent="0.25">
      <c r="B20" s="90" t="s">
        <v>623</v>
      </c>
      <c r="C20" s="716" t="s">
        <v>146</v>
      </c>
      <c r="D20" s="717"/>
      <c r="E20" s="717"/>
      <c r="F20" s="319">
        <f t="shared" ref="F20:O20" si="10">F21+F22+F23</f>
        <v>0</v>
      </c>
      <c r="G20" s="319">
        <f t="shared" si="10"/>
        <v>1602944</v>
      </c>
      <c r="H20" s="319">
        <f t="shared" si="10"/>
        <v>1602944</v>
      </c>
      <c r="I20" s="319">
        <f t="shared" si="10"/>
        <v>1602944</v>
      </c>
      <c r="J20" s="424">
        <f t="shared" ref="J20" si="11">J21+J22+J23</f>
        <v>1602944</v>
      </c>
      <c r="K20" s="424">
        <f t="shared" si="10"/>
        <v>801472</v>
      </c>
      <c r="L20" s="424">
        <f t="shared" ref="L20" si="12">L21+L22+L23</f>
        <v>400736</v>
      </c>
      <c r="M20" s="342">
        <f t="shared" si="10"/>
        <v>400736</v>
      </c>
      <c r="N20" s="342">
        <f t="shared" si="10"/>
        <v>0</v>
      </c>
      <c r="O20" s="342">
        <f t="shared" si="10"/>
        <v>400736</v>
      </c>
      <c r="P20" s="92">
        <f t="shared" ref="P20:AB20" si="13">P21+P22+P23</f>
        <v>0</v>
      </c>
      <c r="Q20" s="93">
        <f t="shared" si="13"/>
        <v>0</v>
      </c>
      <c r="R20" s="93">
        <f t="shared" si="13"/>
        <v>0</v>
      </c>
      <c r="S20" s="93">
        <f t="shared" si="13"/>
        <v>15736</v>
      </c>
      <c r="T20" s="93">
        <f t="shared" si="13"/>
        <v>385000</v>
      </c>
      <c r="U20" s="96">
        <f t="shared" si="13"/>
        <v>0</v>
      </c>
      <c r="V20" s="402">
        <f t="shared" si="8"/>
        <v>400736</v>
      </c>
      <c r="W20" s="365">
        <f t="shared" si="13"/>
        <v>0</v>
      </c>
      <c r="X20" s="93">
        <f t="shared" si="13"/>
        <v>0</v>
      </c>
      <c r="Y20" s="96">
        <f t="shared" si="13"/>
        <v>0</v>
      </c>
      <c r="Z20" s="96">
        <f t="shared" si="13"/>
        <v>0</v>
      </c>
      <c r="AA20" s="96">
        <f t="shared" si="13"/>
        <v>0</v>
      </c>
      <c r="AB20" s="97">
        <f t="shared" si="13"/>
        <v>0</v>
      </c>
      <c r="AD20" s="168"/>
    </row>
    <row r="21" spans="1:30" s="41" customFormat="1" x14ac:dyDescent="0.25">
      <c r="A21" s="125" t="s">
        <v>147</v>
      </c>
      <c r="B21" s="52" t="s">
        <v>624</v>
      </c>
      <c r="C21" s="718" t="s">
        <v>148</v>
      </c>
      <c r="D21" s="719"/>
      <c r="E21" s="719"/>
      <c r="F21" s="320">
        <f>SUM(M21:AA21)</f>
        <v>0</v>
      </c>
      <c r="G21" s="320">
        <f>SUM(M21:AA21)</f>
        <v>0</v>
      </c>
      <c r="H21" s="320">
        <f>SUM(M21:AA21)</f>
        <v>0</v>
      </c>
      <c r="I21" s="320">
        <f>SUM(M21:AA21)</f>
        <v>0</v>
      </c>
      <c r="J21" s="425">
        <f>SUM(M21:AA21)</f>
        <v>0</v>
      </c>
      <c r="K21" s="425">
        <f>SUM(P21:AB21)</f>
        <v>0</v>
      </c>
      <c r="L21" s="425">
        <f>SUM(Q21:AC21)</f>
        <v>0</v>
      </c>
      <c r="M21" s="343">
        <f>SUM(P21:AB21)</f>
        <v>0</v>
      </c>
      <c r="N21" s="614"/>
      <c r="O21" s="614"/>
      <c r="P21" s="75"/>
      <c r="Q21" s="13"/>
      <c r="R21" s="13"/>
      <c r="S21" s="13"/>
      <c r="T21" s="13"/>
      <c r="U21" s="80"/>
      <c r="V21" s="403">
        <f t="shared" si="8"/>
        <v>0</v>
      </c>
      <c r="W21" s="366"/>
      <c r="X21" s="13"/>
      <c r="Y21" s="80"/>
      <c r="Z21" s="80"/>
      <c r="AA21" s="80"/>
      <c r="AB21" s="45"/>
      <c r="AD21" s="168"/>
    </row>
    <row r="22" spans="1:30" s="41" customFormat="1" ht="25.5" customHeight="1" x14ac:dyDescent="0.25">
      <c r="A22" s="125" t="s">
        <v>149</v>
      </c>
      <c r="B22" s="52" t="s">
        <v>625</v>
      </c>
      <c r="C22" s="720" t="s">
        <v>861</v>
      </c>
      <c r="D22" s="721"/>
      <c r="E22" s="721"/>
      <c r="F22" s="320">
        <v>0</v>
      </c>
      <c r="G22" s="320">
        <f>SUM(M22:AA22)</f>
        <v>1540000</v>
      </c>
      <c r="H22" s="320">
        <f>SUM(M22:AA22)</f>
        <v>1540000</v>
      </c>
      <c r="I22" s="320">
        <f>SUM(M22:AA22)</f>
        <v>1540000</v>
      </c>
      <c r="J22" s="425">
        <f>SUM(M22:AA22)</f>
        <v>1540000</v>
      </c>
      <c r="K22" s="425">
        <f>SUM(P22:AB22)</f>
        <v>770000</v>
      </c>
      <c r="L22" s="425">
        <v>385000</v>
      </c>
      <c r="M22" s="343">
        <f t="shared" ref="M22:M23" si="14">SUM(V22:AB22)</f>
        <v>385000</v>
      </c>
      <c r="N22" s="614"/>
      <c r="O22" s="614">
        <v>385000</v>
      </c>
      <c r="P22" s="75"/>
      <c r="Q22" s="13"/>
      <c r="R22" s="13"/>
      <c r="S22" s="13"/>
      <c r="T22" s="13">
        <v>385000</v>
      </c>
      <c r="U22" s="80"/>
      <c r="V22" s="403">
        <f t="shared" si="8"/>
        <v>385000</v>
      </c>
      <c r="W22" s="366"/>
      <c r="X22" s="13"/>
      <c r="Y22" s="80"/>
      <c r="Z22" s="80"/>
      <c r="AA22" s="80"/>
      <c r="AB22" s="45"/>
      <c r="AD22" s="168"/>
    </row>
    <row r="23" spans="1:30" s="41" customFormat="1" ht="15.75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321">
        <v>0</v>
      </c>
      <c r="G23" s="321">
        <f>SUM(M23:AA23)</f>
        <v>62944</v>
      </c>
      <c r="H23" s="321">
        <f>SUM(M23:AA23)</f>
        <v>62944</v>
      </c>
      <c r="I23" s="321">
        <f>SUM(M23:AA23)</f>
        <v>62944</v>
      </c>
      <c r="J23" s="426">
        <f>SUM(M23:AA23)</f>
        <v>62944</v>
      </c>
      <c r="K23" s="426">
        <f>SUM(P23:AB23)</f>
        <v>31472</v>
      </c>
      <c r="L23" s="426">
        <v>15736</v>
      </c>
      <c r="M23" s="344">
        <f t="shared" si="14"/>
        <v>15736</v>
      </c>
      <c r="N23" s="615"/>
      <c r="O23" s="615">
        <v>15736</v>
      </c>
      <c r="P23" s="75"/>
      <c r="Q23" s="13"/>
      <c r="R23" s="13"/>
      <c r="S23" s="13">
        <v>15736</v>
      </c>
      <c r="T23" s="13"/>
      <c r="U23" s="80"/>
      <c r="V23" s="403">
        <f t="shared" si="8"/>
        <v>15736</v>
      </c>
      <c r="W23" s="366"/>
      <c r="X23" s="13"/>
      <c r="Y23" s="80"/>
      <c r="Z23" s="80"/>
      <c r="AA23" s="80"/>
      <c r="AB23" s="45"/>
      <c r="AD23" s="168"/>
    </row>
    <row r="24" spans="1:30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322">
        <f t="shared" ref="F24:O24" si="15">F25+F26+F27+F28+F29+F30+F31</f>
        <v>5871182</v>
      </c>
      <c r="G24" s="322">
        <f t="shared" si="15"/>
        <v>6196215</v>
      </c>
      <c r="H24" s="322">
        <f t="shared" si="15"/>
        <v>6250712.2599999998</v>
      </c>
      <c r="I24" s="322">
        <f t="shared" si="15"/>
        <v>6250924.7868852457</v>
      </c>
      <c r="J24" s="427">
        <f t="shared" ref="J24" si="16">J25+J26+J27+J28+J29+J30+J31</f>
        <v>6244710</v>
      </c>
      <c r="K24" s="427">
        <f t="shared" si="15"/>
        <v>6244710</v>
      </c>
      <c r="L24" s="427">
        <f t="shared" ref="L24" si="17">L25+L26+L27+L28+L29+L30+L31</f>
        <v>6105689</v>
      </c>
      <c r="M24" s="345">
        <f t="shared" si="15"/>
        <v>5972405</v>
      </c>
      <c r="N24" s="345">
        <f t="shared" si="15"/>
        <v>5810414</v>
      </c>
      <c r="O24" s="345">
        <f t="shared" si="15"/>
        <v>161991</v>
      </c>
      <c r="P24" s="84">
        <f t="shared" ref="P24:AB24" si="18">P25+P26+P27+P28+P29+P30+P31</f>
        <v>663061</v>
      </c>
      <c r="Q24" s="85">
        <f t="shared" si="18"/>
        <v>382102</v>
      </c>
      <c r="R24" s="85">
        <f t="shared" si="18"/>
        <v>385421</v>
      </c>
      <c r="S24" s="85">
        <f t="shared" si="18"/>
        <v>933162</v>
      </c>
      <c r="T24" s="85">
        <f t="shared" si="18"/>
        <v>504374</v>
      </c>
      <c r="U24" s="88">
        <f t="shared" si="18"/>
        <v>427815</v>
      </c>
      <c r="V24" s="399">
        <f t="shared" si="8"/>
        <v>3295935</v>
      </c>
      <c r="W24" s="362">
        <f t="shared" si="18"/>
        <v>485455</v>
      </c>
      <c r="X24" s="85">
        <f t="shared" si="18"/>
        <v>565611</v>
      </c>
      <c r="Y24" s="88">
        <f t="shared" si="18"/>
        <v>409062</v>
      </c>
      <c r="Z24" s="88">
        <f t="shared" si="18"/>
        <v>413772</v>
      </c>
      <c r="AA24" s="88">
        <f t="shared" si="18"/>
        <v>367642</v>
      </c>
      <c r="AB24" s="89">
        <f t="shared" si="18"/>
        <v>434928</v>
      </c>
      <c r="AC24" s="168"/>
      <c r="AD24" s="168"/>
    </row>
    <row r="25" spans="1:30" x14ac:dyDescent="0.25">
      <c r="B25" s="60"/>
      <c r="C25" s="788" t="s">
        <v>154</v>
      </c>
      <c r="D25" s="789"/>
      <c r="E25" s="789"/>
      <c r="F25" s="323">
        <v>5871182</v>
      </c>
      <c r="G25" s="323">
        <v>5432161</v>
      </c>
      <c r="H25" s="323">
        <v>5486751.2599999998</v>
      </c>
      <c r="I25" s="323">
        <v>5486963.7868852457</v>
      </c>
      <c r="J25" s="428">
        <v>5498213</v>
      </c>
      <c r="K25" s="428">
        <v>5498213</v>
      </c>
      <c r="L25" s="428">
        <v>5319621</v>
      </c>
      <c r="M25" s="346">
        <f t="shared" ref="M25:M31" si="19">SUM(V25:AB25)</f>
        <v>5186337</v>
      </c>
      <c r="N25" s="616">
        <v>5032287</v>
      </c>
      <c r="O25" s="616">
        <v>154050</v>
      </c>
      <c r="P25" s="73">
        <v>645597</v>
      </c>
      <c r="Q25" s="1">
        <v>379477</v>
      </c>
      <c r="R25" s="1">
        <v>385421</v>
      </c>
      <c r="S25" s="1">
        <v>448403</v>
      </c>
      <c r="T25" s="1">
        <v>496433</v>
      </c>
      <c r="U25" s="79">
        <v>405017</v>
      </c>
      <c r="V25" s="404">
        <f t="shared" si="8"/>
        <v>2760348</v>
      </c>
      <c r="W25" s="367">
        <v>485455</v>
      </c>
      <c r="X25" s="1">
        <v>416705</v>
      </c>
      <c r="Y25" s="79">
        <v>409062</v>
      </c>
      <c r="Z25" s="79">
        <v>413772</v>
      </c>
      <c r="AA25" s="79">
        <v>376164</v>
      </c>
      <c r="AB25" s="44">
        <v>324831</v>
      </c>
      <c r="AC25" s="168"/>
      <c r="AD25" s="168"/>
    </row>
    <row r="26" spans="1:30" hidden="1" x14ac:dyDescent="0.25">
      <c r="B26" s="61"/>
      <c r="C26" s="784" t="s">
        <v>155</v>
      </c>
      <c r="D26" s="785"/>
      <c r="E26" s="785"/>
      <c r="F26" s="324">
        <v>0</v>
      </c>
      <c r="G26" s="324">
        <v>0</v>
      </c>
      <c r="H26" s="324">
        <v>0</v>
      </c>
      <c r="I26" s="324">
        <v>0</v>
      </c>
      <c r="J26" s="429">
        <v>0</v>
      </c>
      <c r="K26" s="429">
        <v>0</v>
      </c>
      <c r="L26" s="429">
        <v>0</v>
      </c>
      <c r="M26" s="347">
        <f t="shared" si="19"/>
        <v>0</v>
      </c>
      <c r="N26" s="617"/>
      <c r="O26" s="617"/>
      <c r="P26" s="73"/>
      <c r="Q26" s="1"/>
      <c r="R26" s="1"/>
      <c r="S26" s="1"/>
      <c r="T26" s="1"/>
      <c r="U26" s="79"/>
      <c r="V26" s="404">
        <f t="shared" si="8"/>
        <v>0</v>
      </c>
      <c r="W26" s="367"/>
      <c r="X26" s="1"/>
      <c r="Y26" s="79"/>
      <c r="Z26" s="79"/>
      <c r="AA26" s="79"/>
      <c r="AB26" s="44"/>
      <c r="AD26" s="168"/>
    </row>
    <row r="27" spans="1:30" hidden="1" x14ac:dyDescent="0.25">
      <c r="B27" s="61"/>
      <c r="C27" s="784" t="s">
        <v>156</v>
      </c>
      <c r="D27" s="785"/>
      <c r="E27" s="785"/>
      <c r="F27" s="324">
        <v>0</v>
      </c>
      <c r="G27" s="324">
        <v>0</v>
      </c>
      <c r="H27" s="324">
        <v>0</v>
      </c>
      <c r="I27" s="324">
        <v>0</v>
      </c>
      <c r="J27" s="429">
        <v>0</v>
      </c>
      <c r="K27" s="429">
        <v>0</v>
      </c>
      <c r="L27" s="429">
        <v>0</v>
      </c>
      <c r="M27" s="347">
        <f t="shared" si="19"/>
        <v>0</v>
      </c>
      <c r="N27" s="617"/>
      <c r="O27" s="617"/>
      <c r="P27" s="73"/>
      <c r="Q27" s="1"/>
      <c r="R27" s="1"/>
      <c r="S27" s="1"/>
      <c r="T27" s="1"/>
      <c r="U27" s="79"/>
      <c r="V27" s="404">
        <f t="shared" si="8"/>
        <v>0</v>
      </c>
      <c r="W27" s="367"/>
      <c r="X27" s="1"/>
      <c r="Y27" s="79"/>
      <c r="Z27" s="79"/>
      <c r="AA27" s="79"/>
      <c r="AB27" s="44"/>
      <c r="AD27" s="168"/>
    </row>
    <row r="28" spans="1:30" x14ac:dyDescent="0.25">
      <c r="B28" s="61"/>
      <c r="C28" s="784" t="s">
        <v>157</v>
      </c>
      <c r="D28" s="785"/>
      <c r="E28" s="785"/>
      <c r="F28" s="324">
        <v>0</v>
      </c>
      <c r="G28" s="324">
        <v>419233</v>
      </c>
      <c r="H28" s="324">
        <v>419186</v>
      </c>
      <c r="I28" s="324">
        <v>419186</v>
      </c>
      <c r="J28" s="429">
        <v>408802</v>
      </c>
      <c r="K28" s="429">
        <v>408802</v>
      </c>
      <c r="L28" s="429">
        <v>354315</v>
      </c>
      <c r="M28" s="347">
        <f t="shared" si="19"/>
        <v>354315</v>
      </c>
      <c r="N28" s="617">
        <v>349826</v>
      </c>
      <c r="O28" s="617">
        <v>4489</v>
      </c>
      <c r="P28" s="73">
        <v>10384</v>
      </c>
      <c r="Q28" s="1">
        <v>1267</v>
      </c>
      <c r="R28" s="1"/>
      <c r="S28" s="1">
        <v>257520</v>
      </c>
      <c r="T28" s="1">
        <v>4489</v>
      </c>
      <c r="U28" s="79">
        <v>12886</v>
      </c>
      <c r="V28" s="404">
        <f t="shared" si="8"/>
        <v>286546</v>
      </c>
      <c r="W28" s="367"/>
      <c r="X28" s="1">
        <v>71884</v>
      </c>
      <c r="Y28" s="79"/>
      <c r="Z28" s="79"/>
      <c r="AA28" s="79">
        <v>-4115</v>
      </c>
      <c r="AB28" s="44"/>
      <c r="AD28" s="168"/>
    </row>
    <row r="29" spans="1:30" x14ac:dyDescent="0.25">
      <c r="B29" s="61"/>
      <c r="C29" s="784" t="s">
        <v>158</v>
      </c>
      <c r="D29" s="785"/>
      <c r="E29" s="785"/>
      <c r="F29" s="324">
        <v>0</v>
      </c>
      <c r="G29" s="324">
        <v>0</v>
      </c>
      <c r="H29" s="324">
        <v>0</v>
      </c>
      <c r="I29" s="324">
        <v>0</v>
      </c>
      <c r="J29" s="429">
        <v>0</v>
      </c>
      <c r="K29" s="429">
        <v>0</v>
      </c>
      <c r="L29" s="429">
        <v>110097</v>
      </c>
      <c r="M29" s="347">
        <f t="shared" si="19"/>
        <v>110097</v>
      </c>
      <c r="N29" s="617">
        <v>110097</v>
      </c>
      <c r="O29" s="617"/>
      <c r="P29" s="73"/>
      <c r="Q29" s="1"/>
      <c r="R29" s="1"/>
      <c r="S29" s="1"/>
      <c r="T29" s="1"/>
      <c r="U29" s="79"/>
      <c r="V29" s="404">
        <f t="shared" si="8"/>
        <v>0</v>
      </c>
      <c r="W29" s="367"/>
      <c r="X29" s="1"/>
      <c r="Y29" s="79"/>
      <c r="Z29" s="79"/>
      <c r="AA29" s="79"/>
      <c r="AB29" s="44">
        <v>110097</v>
      </c>
      <c r="AD29" s="168"/>
    </row>
    <row r="30" spans="1:30" hidden="1" x14ac:dyDescent="0.25">
      <c r="B30" s="61"/>
      <c r="C30" s="784" t="s">
        <v>159</v>
      </c>
      <c r="D30" s="785"/>
      <c r="E30" s="785"/>
      <c r="F30" s="324">
        <v>0</v>
      </c>
      <c r="G30" s="324">
        <v>0</v>
      </c>
      <c r="H30" s="324">
        <v>0</v>
      </c>
      <c r="I30" s="324">
        <v>0</v>
      </c>
      <c r="J30" s="429">
        <v>0</v>
      </c>
      <c r="K30" s="429">
        <v>0</v>
      </c>
      <c r="L30" s="429">
        <v>0</v>
      </c>
      <c r="M30" s="347">
        <f t="shared" si="19"/>
        <v>0</v>
      </c>
      <c r="N30" s="617"/>
      <c r="O30" s="617"/>
      <c r="P30" s="73"/>
      <c r="Q30" s="1"/>
      <c r="R30" s="1"/>
      <c r="S30" s="1"/>
      <c r="T30" s="1"/>
      <c r="U30" s="79"/>
      <c r="V30" s="404">
        <f t="shared" si="8"/>
        <v>0</v>
      </c>
      <c r="W30" s="367"/>
      <c r="X30" s="1"/>
      <c r="Y30" s="79"/>
      <c r="Z30" s="79"/>
      <c r="AA30" s="79"/>
      <c r="AB30" s="44"/>
      <c r="AD30" s="168"/>
    </row>
    <row r="31" spans="1:30" ht="15.75" thickBot="1" x14ac:dyDescent="0.3">
      <c r="B31" s="62"/>
      <c r="C31" s="786" t="s">
        <v>160</v>
      </c>
      <c r="D31" s="787"/>
      <c r="E31" s="787"/>
      <c r="F31" s="325">
        <v>0</v>
      </c>
      <c r="G31" s="325">
        <v>344821</v>
      </c>
      <c r="H31" s="325">
        <v>344775</v>
      </c>
      <c r="I31" s="325">
        <v>344775</v>
      </c>
      <c r="J31" s="430">
        <v>337695</v>
      </c>
      <c r="K31" s="430">
        <v>337695</v>
      </c>
      <c r="L31" s="430">
        <v>321656</v>
      </c>
      <c r="M31" s="348">
        <f t="shared" si="19"/>
        <v>321656</v>
      </c>
      <c r="N31" s="618">
        <v>318204</v>
      </c>
      <c r="O31" s="618">
        <v>3452</v>
      </c>
      <c r="P31" s="73">
        <v>7080</v>
      </c>
      <c r="Q31" s="1">
        <v>1358</v>
      </c>
      <c r="R31" s="1"/>
      <c r="S31" s="1">
        <v>227239</v>
      </c>
      <c r="T31" s="1">
        <v>3452</v>
      </c>
      <c r="U31" s="79">
        <v>9912</v>
      </c>
      <c r="V31" s="404">
        <f t="shared" si="8"/>
        <v>249041</v>
      </c>
      <c r="W31" s="367"/>
      <c r="X31" s="1">
        <v>77022</v>
      </c>
      <c r="Y31" s="79"/>
      <c r="Z31" s="79"/>
      <c r="AA31" s="79">
        <v>-4407</v>
      </c>
      <c r="AB31" s="44"/>
      <c r="AD31" s="168"/>
    </row>
    <row r="32" spans="1:30" ht="15.75" thickBot="1" x14ac:dyDescent="0.3">
      <c r="B32" s="82" t="s">
        <v>161</v>
      </c>
      <c r="C32" s="725" t="s">
        <v>162</v>
      </c>
      <c r="D32" s="726"/>
      <c r="E32" s="726"/>
      <c r="F32" s="322">
        <f t="shared" ref="F32:U32" si="20">F33+F37+F46+F64+F67</f>
        <v>3565067</v>
      </c>
      <c r="G32" s="322">
        <f t="shared" ref="G32:J32" si="21">G33+G37+G46+G64+G67</f>
        <v>4706016</v>
      </c>
      <c r="H32" s="322">
        <f t="shared" si="21"/>
        <v>4805994</v>
      </c>
      <c r="I32" s="322">
        <f t="shared" si="21"/>
        <v>4805994</v>
      </c>
      <c r="J32" s="427">
        <f t="shared" si="21"/>
        <v>4749300</v>
      </c>
      <c r="K32" s="427">
        <f t="shared" si="20"/>
        <v>4659300</v>
      </c>
      <c r="L32" s="427">
        <f t="shared" ref="L32" si="22">L33+L37+L46+L64+L67</f>
        <v>4092440</v>
      </c>
      <c r="M32" s="345">
        <f t="shared" si="20"/>
        <v>3951648</v>
      </c>
      <c r="N32" s="345">
        <f t="shared" si="20"/>
        <v>3820066</v>
      </c>
      <c r="O32" s="345">
        <f t="shared" si="20"/>
        <v>131582</v>
      </c>
      <c r="P32" s="84">
        <f t="shared" si="20"/>
        <v>303595</v>
      </c>
      <c r="Q32" s="85">
        <f t="shared" si="20"/>
        <v>168294</v>
      </c>
      <c r="R32" s="85">
        <f t="shared" si="20"/>
        <v>327482</v>
      </c>
      <c r="S32" s="85">
        <f t="shared" si="20"/>
        <v>416231</v>
      </c>
      <c r="T32" s="85">
        <f t="shared" si="20"/>
        <v>224737</v>
      </c>
      <c r="U32" s="88">
        <f t="shared" si="20"/>
        <v>175238</v>
      </c>
      <c r="V32" s="399">
        <f t="shared" si="8"/>
        <v>1615577</v>
      </c>
      <c r="W32" s="362">
        <f t="shared" ref="W32:AB32" si="23">W33+W37+W46+W64+W67</f>
        <v>246803</v>
      </c>
      <c r="X32" s="85">
        <f t="shared" si="23"/>
        <v>249353</v>
      </c>
      <c r="Y32" s="88">
        <f t="shared" si="23"/>
        <v>177076</v>
      </c>
      <c r="Z32" s="88">
        <f t="shared" si="23"/>
        <v>923722</v>
      </c>
      <c r="AA32" s="88">
        <f t="shared" si="23"/>
        <v>198685</v>
      </c>
      <c r="AB32" s="89">
        <f t="shared" si="23"/>
        <v>540432</v>
      </c>
      <c r="AD32" s="168"/>
    </row>
    <row r="33" spans="1:31" x14ac:dyDescent="0.25">
      <c r="B33" s="122" t="s">
        <v>627</v>
      </c>
      <c r="C33" s="733" t="s">
        <v>163</v>
      </c>
      <c r="D33" s="734"/>
      <c r="E33" s="734"/>
      <c r="F33" s="317">
        <f t="shared" ref="F33:O33" si="24">F34+F35+F36</f>
        <v>199000</v>
      </c>
      <c r="G33" s="317">
        <f t="shared" si="24"/>
        <v>279200</v>
      </c>
      <c r="H33" s="317">
        <f t="shared" si="24"/>
        <v>279200</v>
      </c>
      <c r="I33" s="317">
        <f t="shared" si="24"/>
        <v>279200</v>
      </c>
      <c r="J33" s="422">
        <f t="shared" ref="J33" si="25">J34+J35+J36</f>
        <v>279200</v>
      </c>
      <c r="K33" s="422">
        <f t="shared" si="24"/>
        <v>265600</v>
      </c>
      <c r="L33" s="422">
        <f t="shared" ref="L33" si="26">L34+L35+L36</f>
        <v>231684</v>
      </c>
      <c r="M33" s="340">
        <f t="shared" si="24"/>
        <v>215212</v>
      </c>
      <c r="N33" s="340">
        <f t="shared" si="24"/>
        <v>182106</v>
      </c>
      <c r="O33" s="340">
        <f t="shared" si="24"/>
        <v>33106</v>
      </c>
      <c r="P33" s="116">
        <f t="shared" ref="P33:AB33" si="27">P34+P35+P36</f>
        <v>0</v>
      </c>
      <c r="Q33" s="117">
        <f t="shared" si="27"/>
        <v>6800</v>
      </c>
      <c r="R33" s="117">
        <f t="shared" si="27"/>
        <v>35832</v>
      </c>
      <c r="S33" s="117">
        <f t="shared" si="27"/>
        <v>19524</v>
      </c>
      <c r="T33" s="117">
        <f t="shared" si="27"/>
        <v>29963</v>
      </c>
      <c r="U33" s="120">
        <f t="shared" si="27"/>
        <v>0</v>
      </c>
      <c r="V33" s="400">
        <f t="shared" si="8"/>
        <v>92119</v>
      </c>
      <c r="W33" s="363">
        <f t="shared" si="27"/>
        <v>24304</v>
      </c>
      <c r="X33" s="117">
        <f t="shared" si="27"/>
        <v>10321</v>
      </c>
      <c r="Y33" s="120">
        <f t="shared" si="27"/>
        <v>55753</v>
      </c>
      <c r="Z33" s="120">
        <f t="shared" si="27"/>
        <v>0</v>
      </c>
      <c r="AA33" s="120">
        <f t="shared" si="27"/>
        <v>0</v>
      </c>
      <c r="AB33" s="121">
        <f t="shared" si="27"/>
        <v>32715</v>
      </c>
      <c r="AD33" s="168"/>
    </row>
    <row r="34" spans="1:31" s="41" customFormat="1" x14ac:dyDescent="0.25">
      <c r="A34" s="125" t="s">
        <v>164</v>
      </c>
      <c r="B34" s="52" t="s">
        <v>628</v>
      </c>
      <c r="C34" s="718" t="s">
        <v>165</v>
      </c>
      <c r="D34" s="719"/>
      <c r="E34" s="719"/>
      <c r="F34" s="320">
        <v>0</v>
      </c>
      <c r="G34" s="320">
        <f>SUM(M34:AA34)</f>
        <v>27200</v>
      </c>
      <c r="H34" s="320">
        <f>SUM(M34:AA34)</f>
        <v>27200</v>
      </c>
      <c r="I34" s="320">
        <f>SUM(M34:AA34)</f>
        <v>27200</v>
      </c>
      <c r="J34" s="425">
        <f>SUM(M34:AA34)</f>
        <v>27200</v>
      </c>
      <c r="K34" s="425">
        <f>SUM(P34:AB34)</f>
        <v>13600</v>
      </c>
      <c r="L34" s="425">
        <v>6800</v>
      </c>
      <c r="M34" s="343">
        <f t="shared" ref="M34" si="28">SUM(V34:AB34)</f>
        <v>6800</v>
      </c>
      <c r="N34" s="614">
        <v>6800</v>
      </c>
      <c r="O34" s="614"/>
      <c r="P34" s="75"/>
      <c r="Q34" s="13">
        <v>6800</v>
      </c>
      <c r="R34" s="13"/>
      <c r="S34" s="13"/>
      <c r="T34" s="13"/>
      <c r="U34" s="80"/>
      <c r="V34" s="403">
        <f t="shared" si="8"/>
        <v>6800</v>
      </c>
      <c r="W34" s="366"/>
      <c r="X34" s="13"/>
      <c r="Y34" s="80"/>
      <c r="Z34" s="80"/>
      <c r="AA34" s="80"/>
      <c r="AB34" s="45"/>
      <c r="AD34" s="168"/>
    </row>
    <row r="35" spans="1:31" s="41" customFormat="1" x14ac:dyDescent="0.25">
      <c r="A35" s="125" t="s">
        <v>166</v>
      </c>
      <c r="B35" s="52" t="s">
        <v>629</v>
      </c>
      <c r="C35" s="718" t="s">
        <v>167</v>
      </c>
      <c r="D35" s="719"/>
      <c r="E35" s="719"/>
      <c r="F35" s="320">
        <v>199000</v>
      </c>
      <c r="G35" s="320">
        <v>252000</v>
      </c>
      <c r="H35" s="320">
        <v>252000</v>
      </c>
      <c r="I35" s="320">
        <v>252000</v>
      </c>
      <c r="J35" s="425">
        <v>252000</v>
      </c>
      <c r="K35" s="425">
        <v>252000</v>
      </c>
      <c r="L35" s="425">
        <v>224884</v>
      </c>
      <c r="M35" s="343">
        <f>SUM(V35:AB35)</f>
        <v>208412</v>
      </c>
      <c r="N35" s="614">
        <v>175306</v>
      </c>
      <c r="O35" s="614">
        <v>33106</v>
      </c>
      <c r="P35" s="75"/>
      <c r="Q35" s="13"/>
      <c r="R35" s="13">
        <v>35832</v>
      </c>
      <c r="S35" s="13">
        <v>19524</v>
      </c>
      <c r="T35" s="13">
        <v>29963</v>
      </c>
      <c r="U35" s="80"/>
      <c r="V35" s="403">
        <f t="shared" si="8"/>
        <v>85319</v>
      </c>
      <c r="W35" s="366">
        <v>24304</v>
      </c>
      <c r="X35" s="13">
        <v>10321</v>
      </c>
      <c r="Y35" s="80">
        <v>55753</v>
      </c>
      <c r="Z35" s="80"/>
      <c r="AA35" s="80"/>
      <c r="AB35" s="45">
        <v>32715</v>
      </c>
      <c r="AC35" s="183"/>
      <c r="AD35" s="168"/>
      <c r="AE35" s="183"/>
    </row>
    <row r="36" spans="1:31" s="41" customFormat="1" hidden="1" x14ac:dyDescent="0.25">
      <c r="A36" s="125" t="s">
        <v>168</v>
      </c>
      <c r="B36" s="52" t="s">
        <v>630</v>
      </c>
      <c r="C36" s="718" t="s">
        <v>169</v>
      </c>
      <c r="D36" s="719"/>
      <c r="E36" s="719"/>
      <c r="F36" s="320">
        <f>SUM(M36:AA36)</f>
        <v>0</v>
      </c>
      <c r="G36" s="320">
        <f>SUM(M36:AA36)</f>
        <v>0</v>
      </c>
      <c r="H36" s="320">
        <f>SUM(M36:AA36)</f>
        <v>0</v>
      </c>
      <c r="I36" s="320">
        <f>SUM(M36:AA36)</f>
        <v>0</v>
      </c>
      <c r="J36" s="425">
        <f>SUM(M36:AA36)</f>
        <v>0</v>
      </c>
      <c r="K36" s="425">
        <f>SUM(P36:AB36)</f>
        <v>0</v>
      </c>
      <c r="L36" s="425">
        <f>SUM(Q36:AC36)</f>
        <v>0</v>
      </c>
      <c r="M36" s="343">
        <f>SUM(P36:AB36)</f>
        <v>0</v>
      </c>
      <c r="N36" s="614"/>
      <c r="O36" s="614"/>
      <c r="P36" s="75"/>
      <c r="Q36" s="13"/>
      <c r="R36" s="13"/>
      <c r="S36" s="13"/>
      <c r="T36" s="13"/>
      <c r="U36" s="80"/>
      <c r="V36" s="403">
        <f t="shared" si="8"/>
        <v>0</v>
      </c>
      <c r="W36" s="366"/>
      <c r="X36" s="13"/>
      <c r="Y36" s="80"/>
      <c r="Z36" s="80"/>
      <c r="AA36" s="80"/>
      <c r="AB36" s="45"/>
      <c r="AC36" s="183"/>
      <c r="AD36" s="168"/>
    </row>
    <row r="37" spans="1:31" x14ac:dyDescent="0.25">
      <c r="B37" s="90" t="s">
        <v>631</v>
      </c>
      <c r="C37" s="716" t="s">
        <v>170</v>
      </c>
      <c r="D37" s="717"/>
      <c r="E37" s="717"/>
      <c r="F37" s="319">
        <f t="shared" ref="F37:O37" si="29">F38+F43</f>
        <v>561400</v>
      </c>
      <c r="G37" s="319">
        <f t="shared" si="29"/>
        <v>1263370</v>
      </c>
      <c r="H37" s="319">
        <f t="shared" si="29"/>
        <v>996929</v>
      </c>
      <c r="I37" s="319">
        <f t="shared" si="29"/>
        <v>996929</v>
      </c>
      <c r="J37" s="424">
        <f t="shared" ref="J37" si="30">J38+J43</f>
        <v>1072000</v>
      </c>
      <c r="K37" s="424">
        <f t="shared" si="29"/>
        <v>1072000</v>
      </c>
      <c r="L37" s="424">
        <f t="shared" ref="L37" si="31">L38+L43</f>
        <v>632051</v>
      </c>
      <c r="M37" s="342">
        <f t="shared" si="29"/>
        <v>565396</v>
      </c>
      <c r="N37" s="342">
        <f t="shared" si="29"/>
        <v>565396</v>
      </c>
      <c r="O37" s="342">
        <f t="shared" si="29"/>
        <v>0</v>
      </c>
      <c r="P37" s="92">
        <f t="shared" ref="P37:AB37" si="32">P38+P43</f>
        <v>63985</v>
      </c>
      <c r="Q37" s="93">
        <f t="shared" si="32"/>
        <v>36027</v>
      </c>
      <c r="R37" s="93">
        <f t="shared" si="32"/>
        <v>80990</v>
      </c>
      <c r="S37" s="93">
        <f t="shared" si="32"/>
        <v>56415</v>
      </c>
      <c r="T37" s="93">
        <f t="shared" si="32"/>
        <v>33557</v>
      </c>
      <c r="U37" s="96">
        <f t="shared" si="32"/>
        <v>32651</v>
      </c>
      <c r="V37" s="402">
        <f t="shared" si="8"/>
        <v>303625</v>
      </c>
      <c r="W37" s="365">
        <f t="shared" si="32"/>
        <v>73487</v>
      </c>
      <c r="X37" s="93">
        <f t="shared" si="32"/>
        <v>34075</v>
      </c>
      <c r="Y37" s="96">
        <f t="shared" si="32"/>
        <v>33329</v>
      </c>
      <c r="Z37" s="96">
        <f t="shared" si="32"/>
        <v>54179</v>
      </c>
      <c r="AA37" s="96">
        <f t="shared" si="32"/>
        <v>33033</v>
      </c>
      <c r="AB37" s="97">
        <f t="shared" si="32"/>
        <v>33668</v>
      </c>
      <c r="AC37" s="183"/>
      <c r="AD37" s="168"/>
      <c r="AE37" s="41"/>
    </row>
    <row r="38" spans="1:31" s="41" customFormat="1" x14ac:dyDescent="0.25">
      <c r="A38" s="125" t="s">
        <v>171</v>
      </c>
      <c r="B38" s="52" t="s">
        <v>632</v>
      </c>
      <c r="C38" s="718" t="s">
        <v>172</v>
      </c>
      <c r="D38" s="719"/>
      <c r="E38" s="719"/>
      <c r="F38" s="320">
        <v>297400</v>
      </c>
      <c r="G38" s="320">
        <f t="shared" ref="G38:K38" si="33">SUM(G39:G42)</f>
        <v>973370</v>
      </c>
      <c r="H38" s="320">
        <f t="shared" si="33"/>
        <v>713700</v>
      </c>
      <c r="I38" s="320">
        <f t="shared" si="33"/>
        <v>713700</v>
      </c>
      <c r="J38" s="425">
        <f t="shared" ref="J38" si="34">SUM(J39:J42)</f>
        <v>790000</v>
      </c>
      <c r="K38" s="425">
        <f t="shared" si="33"/>
        <v>790000</v>
      </c>
      <c r="L38" s="425">
        <v>332947</v>
      </c>
      <c r="M38" s="343">
        <f t="shared" ref="M38:M43" si="35">SUM(V38:AB38)</f>
        <v>304997</v>
      </c>
      <c r="N38" s="614">
        <v>304997</v>
      </c>
      <c r="O38" s="614"/>
      <c r="P38" s="75">
        <v>43955</v>
      </c>
      <c r="Q38" s="13">
        <v>14445</v>
      </c>
      <c r="R38" s="13">
        <v>60772</v>
      </c>
      <c r="S38" s="13">
        <v>34225</v>
      </c>
      <c r="T38" s="13">
        <v>12775</v>
      </c>
      <c r="U38" s="80">
        <v>12775</v>
      </c>
      <c r="V38" s="403">
        <f t="shared" si="8"/>
        <v>178947</v>
      </c>
      <c r="W38" s="366">
        <v>40725</v>
      </c>
      <c r="X38" s="13">
        <v>12775</v>
      </c>
      <c r="Y38" s="80">
        <v>12775</v>
      </c>
      <c r="Z38" s="80">
        <v>34225</v>
      </c>
      <c r="AA38" s="80">
        <v>12775</v>
      </c>
      <c r="AB38" s="45">
        <v>12775</v>
      </c>
      <c r="AC38" s="183"/>
      <c r="AD38" s="168"/>
    </row>
    <row r="39" spans="1:31" hidden="1" x14ac:dyDescent="0.25">
      <c r="B39" s="54"/>
      <c r="C39" s="267"/>
      <c r="D39" s="208" t="s">
        <v>1011</v>
      </c>
      <c r="E39" s="208"/>
      <c r="F39" s="326">
        <v>78000</v>
      </c>
      <c r="G39" s="326">
        <v>113200</v>
      </c>
      <c r="H39" s="326">
        <v>119700</v>
      </c>
      <c r="I39" s="326">
        <v>119700</v>
      </c>
      <c r="J39" s="431">
        <v>119700</v>
      </c>
      <c r="K39" s="431">
        <v>119700</v>
      </c>
      <c r="L39" s="431">
        <v>119700</v>
      </c>
      <c r="M39" s="349">
        <f t="shared" si="35"/>
        <v>113200</v>
      </c>
      <c r="N39" s="619"/>
      <c r="O39" s="619"/>
      <c r="P39" s="73">
        <v>6500</v>
      </c>
      <c r="Q39" s="1">
        <f>3200+6500</f>
        <v>9700</v>
      </c>
      <c r="R39" s="1">
        <f>6500+3200</f>
        <v>9700</v>
      </c>
      <c r="S39" s="1">
        <f>3200+6500</f>
        <v>9700</v>
      </c>
      <c r="T39" s="1">
        <f>3200+13000</f>
        <v>16200</v>
      </c>
      <c r="U39" s="79">
        <f>6500+3200</f>
        <v>9700</v>
      </c>
      <c r="V39" s="404">
        <f t="shared" si="8"/>
        <v>61500</v>
      </c>
      <c r="W39" s="367">
        <v>9700</v>
      </c>
      <c r="X39" s="1">
        <v>3200</v>
      </c>
      <c r="Y39" s="79">
        <v>9700</v>
      </c>
      <c r="Z39" s="79">
        <f>13000+3200</f>
        <v>16200</v>
      </c>
      <c r="AA39" s="79">
        <v>3200</v>
      </c>
      <c r="AB39" s="44">
        <v>9700</v>
      </c>
      <c r="AC39" s="183"/>
      <c r="AD39" s="168"/>
    </row>
    <row r="40" spans="1:31" hidden="1" x14ac:dyDescent="0.25">
      <c r="B40" s="54"/>
      <c r="C40" s="267"/>
      <c r="D40" s="208" t="s">
        <v>1012</v>
      </c>
      <c r="E40" s="208"/>
      <c r="F40" s="326">
        <v>36000</v>
      </c>
      <c r="G40" s="326">
        <v>36000</v>
      </c>
      <c r="H40" s="326">
        <v>36000</v>
      </c>
      <c r="I40" s="326">
        <v>36000</v>
      </c>
      <c r="J40" s="431">
        <v>36000</v>
      </c>
      <c r="K40" s="431">
        <v>36000</v>
      </c>
      <c r="L40" s="431">
        <v>36000</v>
      </c>
      <c r="M40" s="349">
        <f t="shared" si="35"/>
        <v>36000</v>
      </c>
      <c r="N40" s="619"/>
      <c r="O40" s="619"/>
      <c r="P40" s="73">
        <v>3000</v>
      </c>
      <c r="Q40" s="1">
        <v>3000</v>
      </c>
      <c r="R40" s="1">
        <v>3000</v>
      </c>
      <c r="S40" s="1">
        <v>3000</v>
      </c>
      <c r="T40" s="1">
        <v>3000</v>
      </c>
      <c r="U40" s="79">
        <v>3000</v>
      </c>
      <c r="V40" s="404">
        <f t="shared" si="8"/>
        <v>18000</v>
      </c>
      <c r="W40" s="367">
        <v>3000</v>
      </c>
      <c r="X40" s="1">
        <v>3000</v>
      </c>
      <c r="Y40" s="79">
        <v>3000</v>
      </c>
      <c r="Z40" s="79">
        <v>3000</v>
      </c>
      <c r="AA40" s="79">
        <v>3000</v>
      </c>
      <c r="AB40" s="44">
        <v>3000</v>
      </c>
      <c r="AC40" s="183"/>
      <c r="AD40" s="168"/>
    </row>
    <row r="41" spans="1:31" hidden="1" x14ac:dyDescent="0.25">
      <c r="B41" s="54"/>
      <c r="C41" s="267"/>
      <c r="D41" s="208" t="s">
        <v>1013</v>
      </c>
      <c r="E41" s="208"/>
      <c r="F41" s="326">
        <v>825600</v>
      </c>
      <c r="G41" s="326">
        <v>816170</v>
      </c>
      <c r="H41" s="326">
        <v>550000</v>
      </c>
      <c r="I41" s="326">
        <v>550000</v>
      </c>
      <c r="J41" s="431">
        <v>626300</v>
      </c>
      <c r="K41" s="431">
        <v>626300</v>
      </c>
      <c r="L41" s="431">
        <v>626300</v>
      </c>
      <c r="M41" s="349">
        <f t="shared" si="35"/>
        <v>625472</v>
      </c>
      <c r="N41" s="619"/>
      <c r="O41" s="619"/>
      <c r="P41" s="73">
        <v>82400</v>
      </c>
      <c r="Q41" s="1">
        <f>12000+50000</f>
        <v>62000</v>
      </c>
      <c r="R41" s="1">
        <f>12000+48072+50000</f>
        <v>110072</v>
      </c>
      <c r="S41" s="1">
        <f>50000+21000+12000</f>
        <v>83000</v>
      </c>
      <c r="T41" s="1">
        <f>12000+50000</f>
        <v>62000</v>
      </c>
      <c r="U41" s="79">
        <v>12000</v>
      </c>
      <c r="V41" s="404">
        <f t="shared" si="8"/>
        <v>411472</v>
      </c>
      <c r="W41" s="367">
        <v>33000</v>
      </c>
      <c r="X41" s="1">
        <v>12000</v>
      </c>
      <c r="Y41" s="79">
        <v>12000</v>
      </c>
      <c r="Z41" s="79">
        <f>12000+21000</f>
        <v>33000</v>
      </c>
      <c r="AA41" s="79">
        <v>12000</v>
      </c>
      <c r="AB41" s="44">
        <v>112000</v>
      </c>
      <c r="AC41" s="183"/>
      <c r="AD41" s="168"/>
    </row>
    <row r="42" spans="1:31" hidden="1" x14ac:dyDescent="0.25">
      <c r="B42" s="54"/>
      <c r="C42" s="267"/>
      <c r="D42" s="208" t="s">
        <v>1075</v>
      </c>
      <c r="E42" s="208"/>
      <c r="F42" s="326">
        <v>0</v>
      </c>
      <c r="G42" s="326">
        <v>8000</v>
      </c>
      <c r="H42" s="326">
        <v>8000</v>
      </c>
      <c r="I42" s="326">
        <v>8000</v>
      </c>
      <c r="J42" s="431">
        <v>8000</v>
      </c>
      <c r="K42" s="431">
        <v>8000</v>
      </c>
      <c r="L42" s="431">
        <v>8000</v>
      </c>
      <c r="M42" s="349">
        <f t="shared" si="35"/>
        <v>8000</v>
      </c>
      <c r="N42" s="619"/>
      <c r="O42" s="619"/>
      <c r="P42" s="73"/>
      <c r="Q42" s="1"/>
      <c r="R42" s="1">
        <v>8000</v>
      </c>
      <c r="S42" s="1"/>
      <c r="T42" s="1"/>
      <c r="U42" s="79"/>
      <c r="V42" s="404">
        <f t="shared" si="8"/>
        <v>8000</v>
      </c>
      <c r="W42" s="367"/>
      <c r="X42" s="1"/>
      <c r="Y42" s="79"/>
      <c r="Z42" s="79"/>
      <c r="AA42" s="79"/>
      <c r="AB42" s="44"/>
      <c r="AC42" s="183"/>
      <c r="AD42" s="168"/>
    </row>
    <row r="43" spans="1:31" s="41" customFormat="1" x14ac:dyDescent="0.25">
      <c r="A43" s="125" t="s">
        <v>173</v>
      </c>
      <c r="B43" s="52" t="s">
        <v>633</v>
      </c>
      <c r="C43" s="718" t="s">
        <v>174</v>
      </c>
      <c r="D43" s="719"/>
      <c r="E43" s="719"/>
      <c r="F43" s="320">
        <v>264000</v>
      </c>
      <c r="G43" s="320">
        <f t="shared" ref="G43:K43" si="36">SUM(G44:G45)</f>
        <v>290000</v>
      </c>
      <c r="H43" s="320">
        <f t="shared" si="36"/>
        <v>283229</v>
      </c>
      <c r="I43" s="320">
        <f t="shared" si="36"/>
        <v>283229</v>
      </c>
      <c r="J43" s="425">
        <f t="shared" ref="J43" si="37">SUM(J44:J45)</f>
        <v>282000</v>
      </c>
      <c r="K43" s="425">
        <f t="shared" si="36"/>
        <v>282000</v>
      </c>
      <c r="L43" s="425">
        <v>299104</v>
      </c>
      <c r="M43" s="343">
        <f t="shared" si="35"/>
        <v>260399</v>
      </c>
      <c r="N43" s="614">
        <v>260399</v>
      </c>
      <c r="O43" s="614"/>
      <c r="P43" s="75">
        <v>20030</v>
      </c>
      <c r="Q43" s="13">
        <v>21582</v>
      </c>
      <c r="R43" s="13">
        <v>20218</v>
      </c>
      <c r="S43" s="13">
        <v>22190</v>
      </c>
      <c r="T43" s="13">
        <v>20782</v>
      </c>
      <c r="U43" s="80">
        <v>19876</v>
      </c>
      <c r="V43" s="403">
        <f t="shared" si="8"/>
        <v>124678</v>
      </c>
      <c r="W43" s="366">
        <v>32762</v>
      </c>
      <c r="X43" s="13">
        <v>21300</v>
      </c>
      <c r="Y43" s="80">
        <v>20554</v>
      </c>
      <c r="Z43" s="80">
        <v>19954</v>
      </c>
      <c r="AA43" s="80">
        <v>20258</v>
      </c>
      <c r="AB43" s="45">
        <v>20893</v>
      </c>
      <c r="AC43" s="183"/>
      <c r="AD43" s="168"/>
    </row>
    <row r="44" spans="1:31" hidden="1" x14ac:dyDescent="0.25">
      <c r="B44" s="54"/>
      <c r="C44" s="267"/>
      <c r="D44" s="208" t="s">
        <v>1014</v>
      </c>
      <c r="E44" s="208"/>
      <c r="F44" s="326">
        <v>150000</v>
      </c>
      <c r="G44" s="326">
        <v>124000</v>
      </c>
      <c r="H44" s="326">
        <v>122364</v>
      </c>
      <c r="I44" s="326">
        <v>122364</v>
      </c>
      <c r="J44" s="431">
        <v>121000</v>
      </c>
      <c r="K44" s="431">
        <v>121000</v>
      </c>
      <c r="L44" s="431">
        <v>121000</v>
      </c>
      <c r="M44" s="349">
        <f t="shared" ref="M44:M45" si="38">SUM(V44:AB44)</f>
        <v>117185</v>
      </c>
      <c r="N44" s="619"/>
      <c r="O44" s="619"/>
      <c r="P44" s="73">
        <v>13435</v>
      </c>
      <c r="Q44" s="1">
        <v>10127</v>
      </c>
      <c r="R44" s="1">
        <v>8748</v>
      </c>
      <c r="S44" s="1">
        <v>9781</v>
      </c>
      <c r="T44" s="1">
        <v>8819</v>
      </c>
      <c r="U44" s="79">
        <v>10098</v>
      </c>
      <c r="V44" s="404">
        <f t="shared" si="8"/>
        <v>61008</v>
      </c>
      <c r="W44" s="367">
        <v>8856</v>
      </c>
      <c r="X44" s="1">
        <v>9194</v>
      </c>
      <c r="Y44" s="79">
        <v>7833</v>
      </c>
      <c r="Z44" s="79">
        <v>11079</v>
      </c>
      <c r="AA44" s="79">
        <v>8935</v>
      </c>
      <c r="AB44" s="44">
        <v>10280</v>
      </c>
      <c r="AC44" s="183"/>
      <c r="AD44" s="168"/>
    </row>
    <row r="45" spans="1:31" hidden="1" x14ac:dyDescent="0.25">
      <c r="B45" s="54"/>
      <c r="C45" s="267"/>
      <c r="D45" s="208" t="s">
        <v>1015</v>
      </c>
      <c r="E45" s="208"/>
      <c r="F45" s="326">
        <v>150000</v>
      </c>
      <c r="G45" s="326">
        <v>166000</v>
      </c>
      <c r="H45" s="326">
        <v>160865</v>
      </c>
      <c r="I45" s="326">
        <v>160865</v>
      </c>
      <c r="J45" s="431">
        <v>161000</v>
      </c>
      <c r="K45" s="431">
        <v>161000</v>
      </c>
      <c r="L45" s="431">
        <v>161000</v>
      </c>
      <c r="M45" s="349">
        <f t="shared" si="38"/>
        <v>140901</v>
      </c>
      <c r="N45" s="619"/>
      <c r="O45" s="619"/>
      <c r="P45" s="73">
        <v>11380</v>
      </c>
      <c r="Q45" s="1">
        <v>11402</v>
      </c>
      <c r="R45" s="1">
        <v>12180</v>
      </c>
      <c r="S45" s="1">
        <v>11380</v>
      </c>
      <c r="T45" s="1">
        <v>22760</v>
      </c>
      <c r="U45" s="79">
        <v>11380</v>
      </c>
      <c r="V45" s="404">
        <f t="shared" si="8"/>
        <v>80482</v>
      </c>
      <c r="W45" s="367">
        <v>11383</v>
      </c>
      <c r="X45" s="1"/>
      <c r="Y45" s="79">
        <v>11380</v>
      </c>
      <c r="Z45" s="79">
        <v>25104</v>
      </c>
      <c r="AA45" s="79"/>
      <c r="AB45" s="44">
        <v>12552</v>
      </c>
      <c r="AC45" s="183"/>
      <c r="AD45" s="168"/>
    </row>
    <row r="46" spans="1:31" x14ac:dyDescent="0.25">
      <c r="B46" s="90" t="s">
        <v>634</v>
      </c>
      <c r="C46" s="716" t="s">
        <v>175</v>
      </c>
      <c r="D46" s="717"/>
      <c r="E46" s="717"/>
      <c r="F46" s="319">
        <f t="shared" ref="F46:U46" si="39">F47+F48+F49+F50+F51+F54+F57</f>
        <v>2309496</v>
      </c>
      <c r="G46" s="319">
        <f t="shared" ref="G46:J46" si="40">G47+G48+G49+G50+G51+G54+G57</f>
        <v>2294604</v>
      </c>
      <c r="H46" s="319">
        <f t="shared" si="40"/>
        <v>2595265</v>
      </c>
      <c r="I46" s="319">
        <f t="shared" si="40"/>
        <v>2595265</v>
      </c>
      <c r="J46" s="424">
        <f t="shared" si="40"/>
        <v>2463500</v>
      </c>
      <c r="K46" s="424">
        <f t="shared" si="39"/>
        <v>2461500</v>
      </c>
      <c r="L46" s="424">
        <f t="shared" ref="L46" si="41">L47+L48+L49+L50+L51+L54+L57</f>
        <v>2524800</v>
      </c>
      <c r="M46" s="342">
        <f t="shared" si="39"/>
        <v>2511522</v>
      </c>
      <c r="N46" s="342">
        <f t="shared" si="39"/>
        <v>2504727</v>
      </c>
      <c r="O46" s="342">
        <f t="shared" si="39"/>
        <v>6795</v>
      </c>
      <c r="P46" s="92">
        <f t="shared" si="39"/>
        <v>194958</v>
      </c>
      <c r="Q46" s="93">
        <f t="shared" si="39"/>
        <v>78043</v>
      </c>
      <c r="R46" s="93">
        <f t="shared" si="39"/>
        <v>173250</v>
      </c>
      <c r="S46" s="93">
        <f t="shared" si="39"/>
        <v>189982</v>
      </c>
      <c r="T46" s="93">
        <f t="shared" si="39"/>
        <v>106895</v>
      </c>
      <c r="U46" s="96">
        <f t="shared" si="39"/>
        <v>131335</v>
      </c>
      <c r="V46" s="402">
        <f t="shared" si="8"/>
        <v>874463</v>
      </c>
      <c r="W46" s="365">
        <f t="shared" ref="W46:AB46" si="42">W47+W48+W49+W50+W51+W54+W57</f>
        <v>90852</v>
      </c>
      <c r="X46" s="93">
        <f t="shared" si="42"/>
        <v>190534</v>
      </c>
      <c r="Y46" s="96">
        <f t="shared" si="42"/>
        <v>53106</v>
      </c>
      <c r="Z46" s="96">
        <f t="shared" si="42"/>
        <v>753320</v>
      </c>
      <c r="AA46" s="96">
        <f t="shared" si="42"/>
        <v>142998</v>
      </c>
      <c r="AB46" s="97">
        <f t="shared" si="42"/>
        <v>406249</v>
      </c>
      <c r="AC46" s="183"/>
      <c r="AD46" s="168"/>
    </row>
    <row r="47" spans="1:31" s="41" customFormat="1" hidden="1" x14ac:dyDescent="0.25">
      <c r="A47" s="125" t="s">
        <v>176</v>
      </c>
      <c r="B47" s="52" t="s">
        <v>635</v>
      </c>
      <c r="C47" s="718" t="s">
        <v>177</v>
      </c>
      <c r="D47" s="719"/>
      <c r="E47" s="719"/>
      <c r="F47" s="320">
        <f>SUM(M47:AA47)</f>
        <v>0</v>
      </c>
      <c r="G47" s="320">
        <f>SUM(M47:AA47)</f>
        <v>0</v>
      </c>
      <c r="H47" s="320">
        <f>SUM(M47:AA47)</f>
        <v>0</v>
      </c>
      <c r="I47" s="320">
        <f>SUM(M47:AA47)</f>
        <v>0</v>
      </c>
      <c r="J47" s="425">
        <f>SUM(M47:AA47)</f>
        <v>0</v>
      </c>
      <c r="K47" s="425">
        <f>SUM(P47:AB47)</f>
        <v>0</v>
      </c>
      <c r="L47" s="425">
        <f>SUM(Q47:AC47)</f>
        <v>0</v>
      </c>
      <c r="M47" s="343">
        <f>SUM(P47:AB47)</f>
        <v>0</v>
      </c>
      <c r="N47" s="614"/>
      <c r="O47" s="614"/>
      <c r="P47" s="75"/>
      <c r="Q47" s="13"/>
      <c r="R47" s="13"/>
      <c r="S47" s="13"/>
      <c r="T47" s="13"/>
      <c r="U47" s="80"/>
      <c r="V47" s="403">
        <f t="shared" si="8"/>
        <v>0</v>
      </c>
      <c r="W47" s="366"/>
      <c r="X47" s="13"/>
      <c r="Y47" s="80"/>
      <c r="Z47" s="80"/>
      <c r="AA47" s="80"/>
      <c r="AB47" s="45"/>
      <c r="AC47" s="183"/>
      <c r="AD47" s="168"/>
      <c r="AE47" s="17">
        <f t="shared" ref="AE47:AE53" si="43">AD47/7*12</f>
        <v>0</v>
      </c>
    </row>
    <row r="48" spans="1:31" s="41" customFormat="1" hidden="1" x14ac:dyDescent="0.25">
      <c r="A48" s="125" t="s">
        <v>178</v>
      </c>
      <c r="B48" s="52" t="s">
        <v>636</v>
      </c>
      <c r="C48" s="718" t="s">
        <v>179</v>
      </c>
      <c r="D48" s="719"/>
      <c r="E48" s="719"/>
      <c r="F48" s="320">
        <f>SUM(M48:AA48)</f>
        <v>0</v>
      </c>
      <c r="G48" s="320">
        <f>SUM(M48:AA48)</f>
        <v>0</v>
      </c>
      <c r="H48" s="320">
        <f>SUM(M48:AA48)</f>
        <v>0</v>
      </c>
      <c r="I48" s="320">
        <f>SUM(M48:AA48)</f>
        <v>0</v>
      </c>
      <c r="J48" s="425">
        <f>SUM(M48:AA48)</f>
        <v>0</v>
      </c>
      <c r="K48" s="425">
        <f>SUM(P48:AB48)</f>
        <v>0</v>
      </c>
      <c r="L48" s="425">
        <f>SUM(Q48:AC48)</f>
        <v>0</v>
      </c>
      <c r="M48" s="343">
        <f>SUM(P48:AB48)</f>
        <v>0</v>
      </c>
      <c r="N48" s="614"/>
      <c r="O48" s="614"/>
      <c r="P48" s="75"/>
      <c r="Q48" s="13"/>
      <c r="R48" s="13"/>
      <c r="S48" s="13"/>
      <c r="T48" s="13"/>
      <c r="U48" s="80"/>
      <c r="V48" s="403">
        <f t="shared" si="8"/>
        <v>0</v>
      </c>
      <c r="W48" s="366"/>
      <c r="X48" s="13"/>
      <c r="Y48" s="80"/>
      <c r="Z48" s="80"/>
      <c r="AA48" s="80"/>
      <c r="AB48" s="45"/>
      <c r="AC48" s="183"/>
      <c r="AD48" s="168"/>
      <c r="AE48" s="17">
        <f t="shared" si="43"/>
        <v>0</v>
      </c>
    </row>
    <row r="49" spans="1:31" s="41" customFormat="1" x14ac:dyDescent="0.25">
      <c r="A49" s="125" t="s">
        <v>180</v>
      </c>
      <c r="B49" s="52" t="s">
        <v>637</v>
      </c>
      <c r="C49" s="718" t="s">
        <v>181</v>
      </c>
      <c r="D49" s="719"/>
      <c r="E49" s="719"/>
      <c r="F49" s="320">
        <v>219000</v>
      </c>
      <c r="G49" s="320">
        <v>438000</v>
      </c>
      <c r="H49" s="320">
        <v>438000</v>
      </c>
      <c r="I49" s="320">
        <v>438000</v>
      </c>
      <c r="J49" s="425">
        <v>256000</v>
      </c>
      <c r="K49" s="425">
        <v>256000</v>
      </c>
      <c r="L49" s="425">
        <v>219000</v>
      </c>
      <c r="M49" s="343">
        <f>SUM(V49:AB49)</f>
        <v>209759</v>
      </c>
      <c r="N49" s="614">
        <v>209759</v>
      </c>
      <c r="O49" s="614"/>
      <c r="P49" s="75">
        <v>25587</v>
      </c>
      <c r="Q49" s="13"/>
      <c r="R49" s="13"/>
      <c r="S49" s="13">
        <v>37190</v>
      </c>
      <c r="T49" s="13">
        <v>48375</v>
      </c>
      <c r="U49" s="80"/>
      <c r="V49" s="403">
        <f t="shared" si="8"/>
        <v>111152</v>
      </c>
      <c r="W49" s="366">
        <v>40303</v>
      </c>
      <c r="X49" s="13"/>
      <c r="Y49" s="80">
        <v>31106</v>
      </c>
      <c r="Z49" s="80"/>
      <c r="AA49" s="80">
        <v>27198</v>
      </c>
      <c r="AB49" s="45"/>
      <c r="AC49" s="183"/>
      <c r="AD49" s="168"/>
      <c r="AE49" s="17"/>
    </row>
    <row r="50" spans="1:31" s="41" customFormat="1" hidden="1" x14ac:dyDescent="0.25">
      <c r="A50" s="125" t="s">
        <v>182</v>
      </c>
      <c r="B50" s="52" t="s">
        <v>638</v>
      </c>
      <c r="C50" s="718" t="s">
        <v>183</v>
      </c>
      <c r="D50" s="719"/>
      <c r="E50" s="719"/>
      <c r="F50" s="320">
        <f>SUM(M50:AA50)</f>
        <v>0</v>
      </c>
      <c r="G50" s="320">
        <f>SUM(M50:AA50)</f>
        <v>0</v>
      </c>
      <c r="H50" s="320">
        <f>SUM(M50:AA50)</f>
        <v>0</v>
      </c>
      <c r="I50" s="320">
        <f>SUM(M50:AA50)</f>
        <v>0</v>
      </c>
      <c r="J50" s="425">
        <f>SUM(M50:AA50)</f>
        <v>0</v>
      </c>
      <c r="K50" s="425">
        <f>SUM(P50:AB50)</f>
        <v>0</v>
      </c>
      <c r="L50" s="425">
        <f>SUM(Q50:AC50)</f>
        <v>0</v>
      </c>
      <c r="M50" s="343">
        <f>SUM(P50:AB50)</f>
        <v>0</v>
      </c>
      <c r="N50" s="614"/>
      <c r="O50" s="614"/>
      <c r="P50" s="75"/>
      <c r="Q50" s="13"/>
      <c r="R50" s="13"/>
      <c r="S50" s="13"/>
      <c r="T50" s="13"/>
      <c r="U50" s="80"/>
      <c r="V50" s="403">
        <f t="shared" si="8"/>
        <v>0</v>
      </c>
      <c r="W50" s="366"/>
      <c r="X50" s="13"/>
      <c r="Y50" s="80"/>
      <c r="Z50" s="80"/>
      <c r="AA50" s="80"/>
      <c r="AB50" s="45"/>
      <c r="AC50" s="183"/>
      <c r="AD50" s="168"/>
      <c r="AE50" s="17">
        <f t="shared" si="43"/>
        <v>0</v>
      </c>
    </row>
    <row r="51" spans="1:31" s="18" customFormat="1" x14ac:dyDescent="0.25">
      <c r="A51" s="125" t="s">
        <v>184</v>
      </c>
      <c r="B51" s="52" t="s">
        <v>639</v>
      </c>
      <c r="C51" s="718" t="s">
        <v>185</v>
      </c>
      <c r="D51" s="719"/>
      <c r="E51" s="719"/>
      <c r="F51" s="320">
        <f t="shared" ref="F51:U51" si="44">F52+F53</f>
        <v>1059000</v>
      </c>
      <c r="G51" s="320">
        <f t="shared" ref="G51:J51" si="45">G52+G53</f>
        <v>715940</v>
      </c>
      <c r="H51" s="320">
        <f t="shared" si="45"/>
        <v>1029765</v>
      </c>
      <c r="I51" s="320">
        <f t="shared" si="45"/>
        <v>1029765</v>
      </c>
      <c r="J51" s="425">
        <f t="shared" si="45"/>
        <v>1080000</v>
      </c>
      <c r="K51" s="425">
        <f t="shared" si="44"/>
        <v>1080000</v>
      </c>
      <c r="L51" s="425">
        <f t="shared" ref="L51" si="46">L52+L53</f>
        <v>667475</v>
      </c>
      <c r="M51" s="343">
        <f t="shared" si="44"/>
        <v>667475</v>
      </c>
      <c r="N51" s="343">
        <f t="shared" si="44"/>
        <v>667475</v>
      </c>
      <c r="O51" s="614"/>
      <c r="P51" s="75">
        <f t="shared" si="44"/>
        <v>0</v>
      </c>
      <c r="Q51" s="13">
        <f t="shared" si="44"/>
        <v>0</v>
      </c>
      <c r="R51" s="13">
        <f t="shared" si="44"/>
        <v>0</v>
      </c>
      <c r="S51" s="13">
        <f t="shared" si="44"/>
        <v>0</v>
      </c>
      <c r="T51" s="13">
        <f t="shared" si="44"/>
        <v>0</v>
      </c>
      <c r="U51" s="80">
        <f t="shared" si="44"/>
        <v>0</v>
      </c>
      <c r="V51" s="403">
        <f t="shared" si="8"/>
        <v>0</v>
      </c>
      <c r="W51" s="366">
        <f t="shared" ref="W51:AB51" si="47">W52+W53</f>
        <v>0</v>
      </c>
      <c r="X51" s="13">
        <f t="shared" si="47"/>
        <v>0</v>
      </c>
      <c r="Y51" s="80">
        <f t="shared" si="47"/>
        <v>0</v>
      </c>
      <c r="Z51" s="80">
        <f t="shared" si="47"/>
        <v>667475</v>
      </c>
      <c r="AA51" s="80">
        <f t="shared" si="47"/>
        <v>0</v>
      </c>
      <c r="AB51" s="45">
        <f t="shared" si="47"/>
        <v>0</v>
      </c>
      <c r="AC51" s="183"/>
      <c r="AD51" s="168"/>
      <c r="AE51" s="17"/>
    </row>
    <row r="52" spans="1:31" s="189" customFormat="1" x14ac:dyDescent="0.25">
      <c r="A52" s="279"/>
      <c r="B52" s="169"/>
      <c r="C52" s="213"/>
      <c r="D52" s="704" t="s">
        <v>186</v>
      </c>
      <c r="E52" s="704"/>
      <c r="F52" s="318">
        <v>1059000</v>
      </c>
      <c r="G52" s="318">
        <v>715940</v>
      </c>
      <c r="H52" s="318">
        <v>1029765</v>
      </c>
      <c r="I52" s="318">
        <v>1029765</v>
      </c>
      <c r="J52" s="423">
        <v>1080000</v>
      </c>
      <c r="K52" s="423">
        <v>1080000</v>
      </c>
      <c r="L52" s="423">
        <v>667475</v>
      </c>
      <c r="M52" s="341">
        <f t="shared" ref="M52" si="48">SUM(V52:AB52)</f>
        <v>667475</v>
      </c>
      <c r="N52" s="612">
        <v>667475</v>
      </c>
      <c r="O52" s="612"/>
      <c r="P52" s="179"/>
      <c r="Q52" s="173"/>
      <c r="R52" s="173"/>
      <c r="S52" s="173"/>
      <c r="T52" s="173"/>
      <c r="U52" s="174"/>
      <c r="V52" s="401">
        <f t="shared" si="8"/>
        <v>0</v>
      </c>
      <c r="W52" s="364"/>
      <c r="X52" s="173"/>
      <c r="Y52" s="174"/>
      <c r="Z52" s="174">
        <v>667475</v>
      </c>
      <c r="AA52" s="174"/>
      <c r="AB52" s="175"/>
      <c r="AC52" s="183"/>
      <c r="AD52" s="168"/>
      <c r="AE52" s="17"/>
    </row>
    <row r="53" spans="1:31" hidden="1" x14ac:dyDescent="0.25">
      <c r="B53" s="54"/>
      <c r="C53" s="220"/>
      <c r="D53" s="705" t="s">
        <v>187</v>
      </c>
      <c r="E53" s="705"/>
      <c r="F53" s="326">
        <f>SUM(M53:AA53)</f>
        <v>0</v>
      </c>
      <c r="G53" s="326">
        <f>SUM(M53:AA53)</f>
        <v>0</v>
      </c>
      <c r="H53" s="326">
        <f>SUM(M53:AA53)</f>
        <v>0</v>
      </c>
      <c r="I53" s="326">
        <f>SUM(M53:AA53)</f>
        <v>0</v>
      </c>
      <c r="J53" s="431">
        <f>SUM(M53:AA53)</f>
        <v>0</v>
      </c>
      <c r="K53" s="431">
        <f>SUM(P53:AB53)</f>
        <v>0</v>
      </c>
      <c r="L53" s="431">
        <f>SUM(Q53:AC53)</f>
        <v>0</v>
      </c>
      <c r="M53" s="349">
        <f>SUM(P53:AB53)</f>
        <v>0</v>
      </c>
      <c r="N53" s="619"/>
      <c r="O53" s="619"/>
      <c r="P53" s="73"/>
      <c r="Q53" s="1"/>
      <c r="R53" s="1"/>
      <c r="S53" s="1"/>
      <c r="T53" s="1"/>
      <c r="U53" s="79"/>
      <c r="V53" s="404">
        <f t="shared" si="8"/>
        <v>0</v>
      </c>
      <c r="W53" s="367"/>
      <c r="X53" s="1"/>
      <c r="Y53" s="79"/>
      <c r="Z53" s="79"/>
      <c r="AA53" s="79"/>
      <c r="AB53" s="44"/>
      <c r="AC53" s="183"/>
      <c r="AD53" s="168"/>
      <c r="AE53" s="17">
        <f t="shared" si="43"/>
        <v>0</v>
      </c>
    </row>
    <row r="54" spans="1:31" s="41" customFormat="1" x14ac:dyDescent="0.25">
      <c r="A54" s="125" t="s">
        <v>188</v>
      </c>
      <c r="B54" s="52" t="s">
        <v>640</v>
      </c>
      <c r="C54" s="702" t="s">
        <v>189</v>
      </c>
      <c r="D54" s="703"/>
      <c r="E54" s="703"/>
      <c r="F54" s="320">
        <v>58000</v>
      </c>
      <c r="G54" s="320">
        <f t="shared" ref="G54:K54" si="49">SUM(G55:G56)</f>
        <v>127500</v>
      </c>
      <c r="H54" s="320">
        <f t="shared" si="49"/>
        <v>127500</v>
      </c>
      <c r="I54" s="320">
        <f t="shared" si="49"/>
        <v>127500</v>
      </c>
      <c r="J54" s="425">
        <f t="shared" ref="J54" si="50">SUM(J55:J56)</f>
        <v>127500</v>
      </c>
      <c r="K54" s="425">
        <f t="shared" si="49"/>
        <v>127500</v>
      </c>
      <c r="L54" s="425">
        <v>601111</v>
      </c>
      <c r="M54" s="343">
        <f>SUM(V54:AB54)</f>
        <v>601111</v>
      </c>
      <c r="N54" s="614">
        <v>601111</v>
      </c>
      <c r="O54" s="614"/>
      <c r="P54" s="75">
        <f t="shared" ref="P54:Z54" si="51">SUM(P55:P56)</f>
        <v>0</v>
      </c>
      <c r="Q54" s="13">
        <v>22750</v>
      </c>
      <c r="R54" s="13">
        <v>50000</v>
      </c>
      <c r="S54" s="13">
        <v>55512</v>
      </c>
      <c r="T54" s="13">
        <v>25000</v>
      </c>
      <c r="U54" s="80">
        <v>50000</v>
      </c>
      <c r="V54" s="403">
        <f t="shared" si="8"/>
        <v>203262</v>
      </c>
      <c r="W54" s="366">
        <v>25000</v>
      </c>
      <c r="X54" s="13">
        <v>22750</v>
      </c>
      <c r="Y54" s="80">
        <f t="shared" si="51"/>
        <v>0</v>
      </c>
      <c r="Z54" s="80">
        <f t="shared" si="51"/>
        <v>0</v>
      </c>
      <c r="AA54" s="80">
        <v>37500</v>
      </c>
      <c r="AB54" s="45">
        <v>312599</v>
      </c>
      <c r="AC54" s="183"/>
      <c r="AD54" s="168"/>
      <c r="AE54" s="17"/>
    </row>
    <row r="55" spans="1:31" hidden="1" x14ac:dyDescent="0.25">
      <c r="B55" s="54"/>
      <c r="C55" s="220"/>
      <c r="D55" s="268" t="s">
        <v>1016</v>
      </c>
      <c r="E55" s="268"/>
      <c r="F55" s="326">
        <v>82000</v>
      </c>
      <c r="G55" s="326">
        <v>82000</v>
      </c>
      <c r="H55" s="326">
        <v>82000</v>
      </c>
      <c r="I55" s="326">
        <v>82000</v>
      </c>
      <c r="J55" s="431">
        <v>82000</v>
      </c>
      <c r="K55" s="431">
        <v>82000</v>
      </c>
      <c r="L55" s="431">
        <v>82000</v>
      </c>
      <c r="M55" s="349">
        <f t="shared" ref="M55:M56" si="52">SUM(V55:AB55)</f>
        <v>72024</v>
      </c>
      <c r="N55" s="619"/>
      <c r="O55" s="619"/>
      <c r="P55" s="73"/>
      <c r="Q55" s="1"/>
      <c r="R55" s="1">
        <v>72024</v>
      </c>
      <c r="S55" s="1"/>
      <c r="T55" s="1"/>
      <c r="U55" s="79"/>
      <c r="V55" s="404">
        <f t="shared" si="8"/>
        <v>72024</v>
      </c>
      <c r="W55" s="367"/>
      <c r="X55" s="1"/>
      <c r="Y55" s="79"/>
      <c r="Z55" s="79"/>
      <c r="AA55" s="79"/>
      <c r="AB55" s="44"/>
      <c r="AC55" s="183"/>
      <c r="AD55" s="168"/>
    </row>
    <row r="56" spans="1:31" hidden="1" x14ac:dyDescent="0.25">
      <c r="B56" s="54"/>
      <c r="C56" s="220"/>
      <c r="D56" s="268" t="s">
        <v>994</v>
      </c>
      <c r="E56" s="268"/>
      <c r="F56" s="326">
        <v>45500</v>
      </c>
      <c r="G56" s="326">
        <v>45500</v>
      </c>
      <c r="H56" s="326">
        <v>45500</v>
      </c>
      <c r="I56" s="326">
        <v>45500</v>
      </c>
      <c r="J56" s="431">
        <v>45500</v>
      </c>
      <c r="K56" s="431">
        <v>45500</v>
      </c>
      <c r="L56" s="431">
        <v>45500</v>
      </c>
      <c r="M56" s="349">
        <f t="shared" si="52"/>
        <v>45500</v>
      </c>
      <c r="N56" s="619"/>
      <c r="O56" s="619"/>
      <c r="P56" s="73"/>
      <c r="Q56" s="1">
        <v>22750</v>
      </c>
      <c r="R56" s="1"/>
      <c r="S56" s="1"/>
      <c r="T56" s="1"/>
      <c r="U56" s="79"/>
      <c r="V56" s="404">
        <f t="shared" si="8"/>
        <v>22750</v>
      </c>
      <c r="W56" s="367"/>
      <c r="X56" s="1">
        <v>22750</v>
      </c>
      <c r="Y56" s="79"/>
      <c r="Z56" s="79"/>
      <c r="AA56" s="79"/>
      <c r="AB56" s="44"/>
      <c r="AC56" s="183"/>
      <c r="AD56" s="168"/>
    </row>
    <row r="57" spans="1:31" s="41" customFormat="1" x14ac:dyDescent="0.25">
      <c r="A57" s="125" t="s">
        <v>190</v>
      </c>
      <c r="B57" s="52" t="s">
        <v>641</v>
      </c>
      <c r="C57" s="702" t="s">
        <v>191</v>
      </c>
      <c r="D57" s="703"/>
      <c r="E57" s="703"/>
      <c r="F57" s="320">
        <v>973496</v>
      </c>
      <c r="G57" s="320">
        <f t="shared" ref="G57:K57" si="53">SUM(G58:G63)</f>
        <v>1013164</v>
      </c>
      <c r="H57" s="320">
        <f t="shared" si="53"/>
        <v>1000000</v>
      </c>
      <c r="I57" s="320">
        <f t="shared" si="53"/>
        <v>1000000</v>
      </c>
      <c r="J57" s="425">
        <f t="shared" ref="J57" si="54">SUM(J58:J63)</f>
        <v>1000000</v>
      </c>
      <c r="K57" s="425">
        <f t="shared" si="53"/>
        <v>998000</v>
      </c>
      <c r="L57" s="425">
        <v>1037214</v>
      </c>
      <c r="M57" s="343">
        <f>SUM(V57:AB57)</f>
        <v>1033177</v>
      </c>
      <c r="N57" s="614">
        <v>1026382</v>
      </c>
      <c r="O57" s="614">
        <v>6795</v>
      </c>
      <c r="P57" s="75">
        <v>169371</v>
      </c>
      <c r="Q57" s="13">
        <v>55293</v>
      </c>
      <c r="R57" s="13">
        <v>123250</v>
      </c>
      <c r="S57" s="13">
        <v>97280</v>
      </c>
      <c r="T57" s="13">
        <v>33520</v>
      </c>
      <c r="U57" s="80">
        <v>81335</v>
      </c>
      <c r="V57" s="403">
        <f t="shared" si="8"/>
        <v>560049</v>
      </c>
      <c r="W57" s="366">
        <v>25549</v>
      </c>
      <c r="X57" s="13">
        <v>167784</v>
      </c>
      <c r="Y57" s="80">
        <v>22000</v>
      </c>
      <c r="Z57" s="80">
        <v>85845</v>
      </c>
      <c r="AA57" s="80">
        <v>78300</v>
      </c>
      <c r="AB57" s="45">
        <v>93650</v>
      </c>
      <c r="AC57" s="183"/>
      <c r="AD57" s="168"/>
      <c r="AE57" s="17"/>
    </row>
    <row r="58" spans="1:31" hidden="1" x14ac:dyDescent="0.25">
      <c r="B58" s="54"/>
      <c r="C58" s="220"/>
      <c r="D58" s="268" t="s">
        <v>999</v>
      </c>
      <c r="E58" s="268"/>
      <c r="F58" s="326">
        <v>52800</v>
      </c>
      <c r="G58" s="326">
        <v>52800</v>
      </c>
      <c r="H58" s="326">
        <v>56500</v>
      </c>
      <c r="I58" s="326">
        <v>56500</v>
      </c>
      <c r="J58" s="431">
        <v>56500</v>
      </c>
      <c r="K58" s="431">
        <v>56500</v>
      </c>
      <c r="L58" s="431">
        <v>56500</v>
      </c>
      <c r="M58" s="349">
        <f t="shared" ref="M58:M63" si="55">SUM(V58:AB58)</f>
        <v>49937</v>
      </c>
      <c r="N58" s="619"/>
      <c r="O58" s="619"/>
      <c r="P58" s="73">
        <v>5189</v>
      </c>
      <c r="Q58" s="1">
        <v>4269</v>
      </c>
      <c r="R58" s="1">
        <v>9545</v>
      </c>
      <c r="S58" s="1">
        <v>2000</v>
      </c>
      <c r="T58" s="1">
        <v>6069</v>
      </c>
      <c r="U58" s="79">
        <v>3045</v>
      </c>
      <c r="V58" s="404">
        <f t="shared" si="8"/>
        <v>30117</v>
      </c>
      <c r="W58" s="367">
        <v>2834</v>
      </c>
      <c r="X58" s="1">
        <v>2694</v>
      </c>
      <c r="Y58" s="79">
        <v>2000</v>
      </c>
      <c r="Z58" s="79">
        <v>7497</v>
      </c>
      <c r="AA58" s="79">
        <v>2795</v>
      </c>
      <c r="AB58" s="44">
        <v>2000</v>
      </c>
      <c r="AC58" s="183"/>
      <c r="AD58" s="168"/>
    </row>
    <row r="59" spans="1:31" hidden="1" x14ac:dyDescent="0.25">
      <c r="B59" s="54"/>
      <c r="C59" s="220"/>
      <c r="D59" s="268" t="s">
        <v>1017</v>
      </c>
      <c r="E59" s="268"/>
      <c r="F59" s="326">
        <v>457200</v>
      </c>
      <c r="G59" s="326">
        <v>457200</v>
      </c>
      <c r="H59" s="326">
        <v>457200</v>
      </c>
      <c r="I59" s="326">
        <v>457200</v>
      </c>
      <c r="J59" s="431">
        <v>460200</v>
      </c>
      <c r="K59" s="431">
        <v>460200</v>
      </c>
      <c r="L59" s="431">
        <v>460200</v>
      </c>
      <c r="M59" s="349">
        <f t="shared" si="55"/>
        <v>443850</v>
      </c>
      <c r="N59" s="619"/>
      <c r="O59" s="619"/>
      <c r="P59" s="73">
        <v>18750</v>
      </c>
      <c r="Q59" s="1">
        <v>55500</v>
      </c>
      <c r="R59" s="1"/>
      <c r="S59" s="1">
        <v>56000</v>
      </c>
      <c r="T59" s="1"/>
      <c r="U59" s="79">
        <v>63800</v>
      </c>
      <c r="V59" s="404">
        <f t="shared" si="8"/>
        <v>194050</v>
      </c>
      <c r="W59" s="367">
        <v>44600</v>
      </c>
      <c r="X59" s="1">
        <v>34500</v>
      </c>
      <c r="Y59" s="79">
        <v>51600</v>
      </c>
      <c r="Z59" s="79">
        <f>37500+6000</f>
        <v>43500</v>
      </c>
      <c r="AA59" s="79">
        <v>45600</v>
      </c>
      <c r="AB59" s="44">
        <v>30000</v>
      </c>
      <c r="AC59" s="183"/>
      <c r="AD59" s="168"/>
    </row>
    <row r="60" spans="1:31" hidden="1" x14ac:dyDescent="0.25">
      <c r="B60" s="54"/>
      <c r="C60" s="220"/>
      <c r="D60" s="268" t="s">
        <v>1018</v>
      </c>
      <c r="E60" s="268"/>
      <c r="F60" s="326">
        <v>240000</v>
      </c>
      <c r="G60" s="326">
        <v>240000</v>
      </c>
      <c r="H60" s="326">
        <v>240000</v>
      </c>
      <c r="I60" s="326">
        <v>240000</v>
      </c>
      <c r="J60" s="431">
        <v>240000</v>
      </c>
      <c r="K60" s="431">
        <v>240000</v>
      </c>
      <c r="L60" s="431">
        <v>240000</v>
      </c>
      <c r="M60" s="349">
        <f t="shared" si="55"/>
        <v>240000</v>
      </c>
      <c r="N60" s="619"/>
      <c r="O60" s="619"/>
      <c r="P60" s="73">
        <v>20000</v>
      </c>
      <c r="Q60" s="1">
        <v>20000</v>
      </c>
      <c r="R60" s="1">
        <v>20000</v>
      </c>
      <c r="S60" s="1">
        <v>20000</v>
      </c>
      <c r="T60" s="1">
        <v>20000</v>
      </c>
      <c r="U60" s="79">
        <v>20000</v>
      </c>
      <c r="V60" s="404">
        <f t="shared" si="8"/>
        <v>120000</v>
      </c>
      <c r="W60" s="367">
        <v>20000</v>
      </c>
      <c r="X60" s="1">
        <v>20000</v>
      </c>
      <c r="Y60" s="79">
        <v>20000</v>
      </c>
      <c r="Z60" s="79">
        <v>20000</v>
      </c>
      <c r="AA60" s="79">
        <v>20000</v>
      </c>
      <c r="AB60" s="44">
        <v>20000</v>
      </c>
      <c r="AC60" s="183"/>
      <c r="AD60" s="168"/>
    </row>
    <row r="61" spans="1:31" hidden="1" x14ac:dyDescent="0.25">
      <c r="B61" s="54"/>
      <c r="C61" s="220"/>
      <c r="D61" s="268" t="s">
        <v>1019</v>
      </c>
      <c r="E61" s="268"/>
      <c r="F61" s="326">
        <v>7080</v>
      </c>
      <c r="G61" s="326">
        <v>7080</v>
      </c>
      <c r="H61" s="326">
        <v>7080</v>
      </c>
      <c r="I61" s="326">
        <v>7080</v>
      </c>
      <c r="J61" s="431">
        <v>7080</v>
      </c>
      <c r="K61" s="431">
        <v>7080</v>
      </c>
      <c r="L61" s="431">
        <v>7080</v>
      </c>
      <c r="M61" s="349">
        <f t="shared" si="55"/>
        <v>6942</v>
      </c>
      <c r="N61" s="619"/>
      <c r="O61" s="619"/>
      <c r="P61" s="73">
        <v>590</v>
      </c>
      <c r="Q61" s="1">
        <v>590</v>
      </c>
      <c r="R61" s="1">
        <v>590</v>
      </c>
      <c r="S61" s="1">
        <v>590</v>
      </c>
      <c r="T61" s="1">
        <v>590</v>
      </c>
      <c r="U61" s="79">
        <v>590</v>
      </c>
      <c r="V61" s="404">
        <f t="shared" si="8"/>
        <v>3540</v>
      </c>
      <c r="W61" s="367">
        <v>590</v>
      </c>
      <c r="X61" s="1">
        <v>590</v>
      </c>
      <c r="Y61" s="79">
        <v>590</v>
      </c>
      <c r="Z61" s="79">
        <v>590</v>
      </c>
      <c r="AA61" s="79">
        <v>590</v>
      </c>
      <c r="AB61" s="44">
        <v>452</v>
      </c>
      <c r="AC61" s="183"/>
      <c r="AD61" s="168"/>
    </row>
    <row r="62" spans="1:31" hidden="1" x14ac:dyDescent="0.25">
      <c r="B62" s="54"/>
      <c r="C62" s="220"/>
      <c r="D62" s="268" t="s">
        <v>1020</v>
      </c>
      <c r="E62" s="268"/>
      <c r="F62" s="326">
        <v>179284</v>
      </c>
      <c r="G62" s="326">
        <v>179284</v>
      </c>
      <c r="H62" s="326">
        <v>179284</v>
      </c>
      <c r="I62" s="326">
        <v>179284</v>
      </c>
      <c r="J62" s="431">
        <v>179284</v>
      </c>
      <c r="K62" s="431">
        <v>179284</v>
      </c>
      <c r="L62" s="431">
        <v>179284</v>
      </c>
      <c r="M62" s="349">
        <f t="shared" si="55"/>
        <v>169284</v>
      </c>
      <c r="N62" s="619"/>
      <c r="O62" s="619"/>
      <c r="P62" s="73">
        <v>84642</v>
      </c>
      <c r="Q62" s="1"/>
      <c r="R62" s="1"/>
      <c r="S62" s="1"/>
      <c r="T62" s="1"/>
      <c r="U62" s="79">
        <v>84642</v>
      </c>
      <c r="V62" s="404">
        <f t="shared" si="8"/>
        <v>169284</v>
      </c>
      <c r="W62" s="367"/>
      <c r="X62" s="1"/>
      <c r="Y62" s="79"/>
      <c r="Z62" s="79"/>
      <c r="AA62" s="79"/>
      <c r="AB62" s="44"/>
      <c r="AC62" s="183"/>
      <c r="AD62" s="168"/>
    </row>
    <row r="63" spans="1:31" hidden="1" x14ac:dyDescent="0.25">
      <c r="B63" s="54"/>
      <c r="C63" s="220"/>
      <c r="D63" s="268" t="s">
        <v>995</v>
      </c>
      <c r="E63" s="268"/>
      <c r="F63" s="326">
        <v>76800</v>
      </c>
      <c r="G63" s="326">
        <v>76800</v>
      </c>
      <c r="H63" s="326">
        <v>59936</v>
      </c>
      <c r="I63" s="326">
        <v>59936</v>
      </c>
      <c r="J63" s="431">
        <v>56936</v>
      </c>
      <c r="K63" s="431">
        <v>54936</v>
      </c>
      <c r="L63" s="431">
        <v>54936</v>
      </c>
      <c r="M63" s="349">
        <f t="shared" si="55"/>
        <v>0</v>
      </c>
      <c r="N63" s="619"/>
      <c r="O63" s="619"/>
      <c r="P63" s="73"/>
      <c r="Q63" s="1"/>
      <c r="R63" s="1"/>
      <c r="S63" s="1"/>
      <c r="T63" s="1"/>
      <c r="U63" s="79"/>
      <c r="V63" s="404">
        <f t="shared" si="8"/>
        <v>0</v>
      </c>
      <c r="W63" s="367"/>
      <c r="X63" s="1"/>
      <c r="Y63" s="79"/>
      <c r="Z63" s="79"/>
      <c r="AA63" s="79"/>
      <c r="AB63" s="44"/>
      <c r="AC63" s="183"/>
      <c r="AD63" s="168"/>
    </row>
    <row r="64" spans="1:31" x14ac:dyDescent="0.25">
      <c r="B64" s="90" t="s">
        <v>642</v>
      </c>
      <c r="C64" s="712" t="s">
        <v>192</v>
      </c>
      <c r="D64" s="713"/>
      <c r="E64" s="713"/>
      <c r="F64" s="319">
        <f t="shared" ref="F64:O64" si="56">F65+F66</f>
        <v>180000</v>
      </c>
      <c r="G64" s="319">
        <f t="shared" si="56"/>
        <v>259334</v>
      </c>
      <c r="H64" s="319">
        <f t="shared" si="56"/>
        <v>325600</v>
      </c>
      <c r="I64" s="319">
        <f t="shared" si="56"/>
        <v>325600</v>
      </c>
      <c r="J64" s="424">
        <f t="shared" ref="J64" si="57">J65+J66</f>
        <v>325600</v>
      </c>
      <c r="K64" s="424">
        <f t="shared" si="56"/>
        <v>249200</v>
      </c>
      <c r="L64" s="424">
        <f t="shared" ref="L64" si="58">L65+L66</f>
        <v>247053</v>
      </c>
      <c r="M64" s="342">
        <f t="shared" si="56"/>
        <v>247053</v>
      </c>
      <c r="N64" s="342">
        <f t="shared" si="56"/>
        <v>247053</v>
      </c>
      <c r="O64" s="342">
        <f t="shared" si="56"/>
        <v>0</v>
      </c>
      <c r="P64" s="92">
        <f t="shared" ref="P64:AB64" si="59">P65+P66</f>
        <v>0</v>
      </c>
      <c r="Q64" s="93">
        <f t="shared" si="59"/>
        <v>33875</v>
      </c>
      <c r="R64" s="93">
        <f t="shared" si="59"/>
        <v>3411</v>
      </c>
      <c r="S64" s="93">
        <f t="shared" si="59"/>
        <v>33100</v>
      </c>
      <c r="T64" s="93">
        <f t="shared" si="59"/>
        <v>21675</v>
      </c>
      <c r="U64" s="96">
        <f t="shared" si="59"/>
        <v>0</v>
      </c>
      <c r="V64" s="402">
        <f t="shared" si="8"/>
        <v>92061</v>
      </c>
      <c r="W64" s="365">
        <f t="shared" si="59"/>
        <v>19869</v>
      </c>
      <c r="X64" s="93">
        <f t="shared" si="59"/>
        <v>0</v>
      </c>
      <c r="Y64" s="96">
        <f t="shared" si="59"/>
        <v>0</v>
      </c>
      <c r="Z64" s="96">
        <f t="shared" si="59"/>
        <v>88844</v>
      </c>
      <c r="AA64" s="96">
        <f t="shared" si="59"/>
        <v>3527</v>
      </c>
      <c r="AB64" s="97">
        <f t="shared" si="59"/>
        <v>42752</v>
      </c>
      <c r="AC64" s="183"/>
      <c r="AD64" s="168"/>
    </row>
    <row r="65" spans="1:31" s="41" customFormat="1" x14ac:dyDescent="0.25">
      <c r="A65" s="125" t="s">
        <v>193</v>
      </c>
      <c r="B65" s="52" t="s">
        <v>643</v>
      </c>
      <c r="C65" s="702" t="s">
        <v>194</v>
      </c>
      <c r="D65" s="703"/>
      <c r="E65" s="703"/>
      <c r="F65" s="320">
        <v>180000</v>
      </c>
      <c r="G65" s="320">
        <v>144734</v>
      </c>
      <c r="H65" s="320">
        <v>211000</v>
      </c>
      <c r="I65" s="320">
        <v>211000</v>
      </c>
      <c r="J65" s="425">
        <v>211000</v>
      </c>
      <c r="K65" s="425">
        <v>211000</v>
      </c>
      <c r="L65" s="425">
        <v>208853</v>
      </c>
      <c r="M65" s="343">
        <f>SUM(V65:AB65)</f>
        <v>208853</v>
      </c>
      <c r="N65" s="614">
        <v>208853</v>
      </c>
      <c r="O65" s="614"/>
      <c r="P65" s="75"/>
      <c r="Q65" s="13">
        <v>33875</v>
      </c>
      <c r="R65" s="13">
        <v>3411</v>
      </c>
      <c r="S65" s="13">
        <v>33100</v>
      </c>
      <c r="T65" s="13">
        <v>21675</v>
      </c>
      <c r="U65" s="80"/>
      <c r="V65" s="403">
        <f t="shared" si="8"/>
        <v>92061</v>
      </c>
      <c r="W65" s="366">
        <v>19869</v>
      </c>
      <c r="X65" s="13"/>
      <c r="Y65" s="80"/>
      <c r="Z65" s="80">
        <v>50644</v>
      </c>
      <c r="AA65" s="80">
        <v>3527</v>
      </c>
      <c r="AB65" s="45">
        <v>42752</v>
      </c>
      <c r="AC65" s="183"/>
      <c r="AD65" s="168"/>
      <c r="AE65" s="183"/>
    </row>
    <row r="66" spans="1:31" s="41" customFormat="1" x14ac:dyDescent="0.25">
      <c r="A66" s="125" t="s">
        <v>195</v>
      </c>
      <c r="B66" s="52" t="s">
        <v>644</v>
      </c>
      <c r="C66" s="702" t="s">
        <v>196</v>
      </c>
      <c r="D66" s="703"/>
      <c r="E66" s="703"/>
      <c r="F66" s="320">
        <v>0</v>
      </c>
      <c r="G66" s="320">
        <f>SUM(M66:AA66)</f>
        <v>114600</v>
      </c>
      <c r="H66" s="320">
        <f>SUM(M66:AA66)</f>
        <v>114600</v>
      </c>
      <c r="I66" s="320">
        <f>SUM(M66:AA66)</f>
        <v>114600</v>
      </c>
      <c r="J66" s="425">
        <f>SUM(M66:AA66)</f>
        <v>114600</v>
      </c>
      <c r="K66" s="425">
        <f>SUM(P66:AB66)</f>
        <v>38200</v>
      </c>
      <c r="L66" s="425">
        <v>38200</v>
      </c>
      <c r="M66" s="343">
        <f>SUM(V66:AB66)</f>
        <v>38200</v>
      </c>
      <c r="N66" s="614">
        <v>38200</v>
      </c>
      <c r="O66" s="614"/>
      <c r="P66" s="75"/>
      <c r="Q66" s="13"/>
      <c r="R66" s="13"/>
      <c r="S66" s="13"/>
      <c r="T66" s="13"/>
      <c r="U66" s="80"/>
      <c r="V66" s="403">
        <f t="shared" si="8"/>
        <v>0</v>
      </c>
      <c r="W66" s="366"/>
      <c r="X66" s="13"/>
      <c r="Y66" s="80"/>
      <c r="Z66" s="80">
        <v>38200</v>
      </c>
      <c r="AA66" s="80"/>
      <c r="AB66" s="45"/>
      <c r="AC66" s="183"/>
      <c r="AD66" s="168"/>
      <c r="AE66" s="17"/>
    </row>
    <row r="67" spans="1:31" x14ac:dyDescent="0.25">
      <c r="B67" s="90" t="s">
        <v>645</v>
      </c>
      <c r="C67" s="712" t="s">
        <v>197</v>
      </c>
      <c r="D67" s="713"/>
      <c r="E67" s="713"/>
      <c r="F67" s="319">
        <f t="shared" ref="F67:O67" si="60">F68+F69+F70+F71+F72</f>
        <v>315171</v>
      </c>
      <c r="G67" s="319">
        <f t="shared" si="60"/>
        <v>609508</v>
      </c>
      <c r="H67" s="319">
        <f t="shared" si="60"/>
        <v>609000</v>
      </c>
      <c r="I67" s="319">
        <f t="shared" si="60"/>
        <v>609000</v>
      </c>
      <c r="J67" s="424">
        <f t="shared" ref="J67" si="61">J68+J69+J70+J71+J72</f>
        <v>609000</v>
      </c>
      <c r="K67" s="424">
        <f t="shared" si="60"/>
        <v>611000</v>
      </c>
      <c r="L67" s="424">
        <f t="shared" ref="L67" si="62">L68+L69+L70+L71+L72</f>
        <v>456852</v>
      </c>
      <c r="M67" s="342">
        <f t="shared" si="60"/>
        <v>412465</v>
      </c>
      <c r="N67" s="342">
        <f t="shared" si="60"/>
        <v>320784</v>
      </c>
      <c r="O67" s="342">
        <f t="shared" si="60"/>
        <v>91681</v>
      </c>
      <c r="P67" s="92">
        <f t="shared" ref="P67:AB67" si="63">P68+P69+P70+P71+P72</f>
        <v>44652</v>
      </c>
      <c r="Q67" s="93">
        <f t="shared" si="63"/>
        <v>13549</v>
      </c>
      <c r="R67" s="93">
        <f t="shared" si="63"/>
        <v>33999</v>
      </c>
      <c r="S67" s="93">
        <f t="shared" si="63"/>
        <v>117210</v>
      </c>
      <c r="T67" s="93">
        <f t="shared" si="63"/>
        <v>32647</v>
      </c>
      <c r="U67" s="96">
        <f t="shared" si="63"/>
        <v>11252</v>
      </c>
      <c r="V67" s="402">
        <f t="shared" ref="V67:V130" si="64">SUM(P67:U67)</f>
        <v>253309</v>
      </c>
      <c r="W67" s="365">
        <f t="shared" si="63"/>
        <v>38291</v>
      </c>
      <c r="X67" s="93">
        <f t="shared" si="63"/>
        <v>14423</v>
      </c>
      <c r="Y67" s="96">
        <f t="shared" si="63"/>
        <v>34888</v>
      </c>
      <c r="Z67" s="96">
        <f t="shared" si="63"/>
        <v>27379</v>
      </c>
      <c r="AA67" s="96">
        <f t="shared" si="63"/>
        <v>19127</v>
      </c>
      <c r="AB67" s="97">
        <f t="shared" si="63"/>
        <v>25048</v>
      </c>
      <c r="AC67" s="183"/>
      <c r="AD67" s="168"/>
      <c r="AE67" s="41"/>
    </row>
    <row r="68" spans="1:31" s="41" customFormat="1" x14ac:dyDescent="0.25">
      <c r="A68" s="125" t="s">
        <v>198</v>
      </c>
      <c r="B68" s="52" t="s">
        <v>646</v>
      </c>
      <c r="C68" s="702" t="s">
        <v>862</v>
      </c>
      <c r="D68" s="703"/>
      <c r="E68" s="703"/>
      <c r="F68" s="320">
        <v>295171</v>
      </c>
      <c r="G68" s="320">
        <v>599508</v>
      </c>
      <c r="H68" s="320">
        <v>599000</v>
      </c>
      <c r="I68" s="320">
        <v>599000</v>
      </c>
      <c r="J68" s="425">
        <v>599000</v>
      </c>
      <c r="K68" s="425">
        <v>599000</v>
      </c>
      <c r="L68" s="425">
        <v>357882</v>
      </c>
      <c r="M68" s="343">
        <f t="shared" ref="M68:M72" si="65">SUM(V68:AB68)</f>
        <v>321778</v>
      </c>
      <c r="N68" s="614">
        <v>309067</v>
      </c>
      <c r="O68" s="614">
        <v>12711</v>
      </c>
      <c r="P68" s="75">
        <v>34652</v>
      </c>
      <c r="Q68" s="13">
        <v>13549</v>
      </c>
      <c r="R68" s="13">
        <v>33999</v>
      </c>
      <c r="S68" s="13">
        <v>38240</v>
      </c>
      <c r="T68" s="13">
        <v>32647</v>
      </c>
      <c r="U68" s="80">
        <v>11252</v>
      </c>
      <c r="V68" s="403">
        <f t="shared" si="64"/>
        <v>164339</v>
      </c>
      <c r="W68" s="366">
        <v>38291</v>
      </c>
      <c r="X68" s="13">
        <v>14423</v>
      </c>
      <c r="Y68" s="80">
        <v>34888</v>
      </c>
      <c r="Z68" s="80">
        <v>27379</v>
      </c>
      <c r="AA68" s="80">
        <v>18698</v>
      </c>
      <c r="AB68" s="45">
        <v>23760</v>
      </c>
      <c r="AC68" s="183"/>
      <c r="AD68" s="168"/>
      <c r="AE68" s="183"/>
    </row>
    <row r="69" spans="1:31" s="41" customFormat="1" hidden="1" x14ac:dyDescent="0.25">
      <c r="A69" s="125" t="s">
        <v>199</v>
      </c>
      <c r="B69" s="52" t="s">
        <v>647</v>
      </c>
      <c r="C69" s="702" t="s">
        <v>200</v>
      </c>
      <c r="D69" s="703"/>
      <c r="E69" s="703"/>
      <c r="F69" s="320">
        <v>0</v>
      </c>
      <c r="G69" s="320">
        <v>0</v>
      </c>
      <c r="H69" s="320">
        <v>0</v>
      </c>
      <c r="I69" s="320">
        <v>0</v>
      </c>
      <c r="J69" s="425">
        <v>0</v>
      </c>
      <c r="K69" s="425">
        <v>0</v>
      </c>
      <c r="L69" s="425">
        <v>0</v>
      </c>
      <c r="M69" s="343">
        <f t="shared" si="65"/>
        <v>0</v>
      </c>
      <c r="N69" s="614"/>
      <c r="O69" s="614"/>
      <c r="P69" s="75"/>
      <c r="Q69" s="13"/>
      <c r="R69" s="13"/>
      <c r="S69" s="13"/>
      <c r="T69" s="13"/>
      <c r="U69" s="80"/>
      <c r="V69" s="403">
        <f t="shared" si="64"/>
        <v>0</v>
      </c>
      <c r="W69" s="366"/>
      <c r="X69" s="13"/>
      <c r="Y69" s="80"/>
      <c r="Z69" s="80"/>
      <c r="AA69" s="80"/>
      <c r="AB69" s="45"/>
      <c r="AC69" s="183"/>
      <c r="AD69" s="168"/>
      <c r="AE69" s="17"/>
    </row>
    <row r="70" spans="1:31" s="41" customFormat="1" hidden="1" x14ac:dyDescent="0.25">
      <c r="A70" s="125" t="s">
        <v>201</v>
      </c>
      <c r="B70" s="52" t="s">
        <v>648</v>
      </c>
      <c r="C70" s="702" t="s">
        <v>202</v>
      </c>
      <c r="D70" s="703"/>
      <c r="E70" s="703"/>
      <c r="F70" s="320">
        <v>0</v>
      </c>
      <c r="G70" s="320">
        <v>0</v>
      </c>
      <c r="H70" s="320">
        <v>0</v>
      </c>
      <c r="I70" s="320">
        <v>0</v>
      </c>
      <c r="J70" s="425">
        <v>0</v>
      </c>
      <c r="K70" s="425">
        <v>0</v>
      </c>
      <c r="L70" s="425">
        <v>0</v>
      </c>
      <c r="M70" s="343">
        <f t="shared" si="65"/>
        <v>0</v>
      </c>
      <c r="N70" s="614"/>
      <c r="O70" s="614"/>
      <c r="P70" s="75"/>
      <c r="Q70" s="13"/>
      <c r="R70" s="13"/>
      <c r="S70" s="13"/>
      <c r="T70" s="13"/>
      <c r="U70" s="80"/>
      <c r="V70" s="403">
        <f t="shared" si="64"/>
        <v>0</v>
      </c>
      <c r="W70" s="366"/>
      <c r="X70" s="13"/>
      <c r="Y70" s="80"/>
      <c r="Z70" s="80"/>
      <c r="AA70" s="80"/>
      <c r="AB70" s="45"/>
      <c r="AC70" s="183"/>
      <c r="AD70" s="168"/>
      <c r="AE70" s="17"/>
    </row>
    <row r="71" spans="1:31" s="41" customFormat="1" hidden="1" x14ac:dyDescent="0.25">
      <c r="A71" s="125" t="s">
        <v>203</v>
      </c>
      <c r="B71" s="52" t="s">
        <v>649</v>
      </c>
      <c r="C71" s="702" t="s">
        <v>204</v>
      </c>
      <c r="D71" s="703"/>
      <c r="E71" s="703"/>
      <c r="F71" s="320">
        <v>0</v>
      </c>
      <c r="G71" s="320">
        <v>0</v>
      </c>
      <c r="H71" s="320">
        <v>0</v>
      </c>
      <c r="I71" s="320">
        <v>0</v>
      </c>
      <c r="J71" s="425">
        <v>0</v>
      </c>
      <c r="K71" s="425">
        <v>0</v>
      </c>
      <c r="L71" s="425">
        <v>0</v>
      </c>
      <c r="M71" s="343">
        <f t="shared" si="65"/>
        <v>0</v>
      </c>
      <c r="N71" s="614"/>
      <c r="O71" s="614"/>
      <c r="P71" s="75"/>
      <c r="Q71" s="13"/>
      <c r="R71" s="13"/>
      <c r="S71" s="13"/>
      <c r="T71" s="13"/>
      <c r="U71" s="80"/>
      <c r="V71" s="403">
        <f t="shared" si="64"/>
        <v>0</v>
      </c>
      <c r="W71" s="366"/>
      <c r="X71" s="13"/>
      <c r="Y71" s="80"/>
      <c r="Z71" s="80"/>
      <c r="AA71" s="80"/>
      <c r="AB71" s="45"/>
      <c r="AC71" s="183"/>
      <c r="AD71" s="168"/>
      <c r="AE71" s="17"/>
    </row>
    <row r="72" spans="1:31" s="41" customFormat="1" ht="15.75" thickBot="1" x14ac:dyDescent="0.3">
      <c r="A72" s="125" t="s">
        <v>205</v>
      </c>
      <c r="B72" s="176" t="s">
        <v>650</v>
      </c>
      <c r="C72" s="782" t="s">
        <v>206</v>
      </c>
      <c r="D72" s="783"/>
      <c r="E72" s="783"/>
      <c r="F72" s="321">
        <v>20000</v>
      </c>
      <c r="G72" s="321">
        <v>10000</v>
      </c>
      <c r="H72" s="321">
        <v>10000</v>
      </c>
      <c r="I72" s="321">
        <v>10000</v>
      </c>
      <c r="J72" s="426">
        <v>10000</v>
      </c>
      <c r="K72" s="426">
        <v>12000</v>
      </c>
      <c r="L72" s="426">
        <v>98970</v>
      </c>
      <c r="M72" s="344">
        <f t="shared" si="65"/>
        <v>90687</v>
      </c>
      <c r="N72" s="615">
        <v>11717</v>
      </c>
      <c r="O72" s="615">
        <v>78970</v>
      </c>
      <c r="P72" s="75">
        <v>10000</v>
      </c>
      <c r="Q72" s="13"/>
      <c r="R72" s="13"/>
      <c r="S72" s="13">
        <v>78970</v>
      </c>
      <c r="T72" s="13"/>
      <c r="U72" s="80"/>
      <c r="V72" s="403">
        <f t="shared" si="64"/>
        <v>88970</v>
      </c>
      <c r="W72" s="366"/>
      <c r="X72" s="13"/>
      <c r="Y72" s="80"/>
      <c r="Z72" s="80"/>
      <c r="AA72" s="80">
        <v>429</v>
      </c>
      <c r="AB72" s="45">
        <v>1288</v>
      </c>
      <c r="AC72" s="183"/>
      <c r="AD72" s="168"/>
      <c r="AE72" s="17"/>
    </row>
    <row r="73" spans="1:31" ht="15.75" thickBot="1" x14ac:dyDescent="0.3">
      <c r="B73" s="82" t="s">
        <v>207</v>
      </c>
      <c r="C73" s="708" t="s">
        <v>208</v>
      </c>
      <c r="D73" s="709"/>
      <c r="E73" s="709"/>
      <c r="F73" s="322">
        <f t="shared" ref="F73:O73" si="66">F74+F75+F76+F77+F78+F79+F80+F84</f>
        <v>0</v>
      </c>
      <c r="G73" s="322">
        <f t="shared" si="66"/>
        <v>0</v>
      </c>
      <c r="H73" s="322">
        <f t="shared" si="66"/>
        <v>0</v>
      </c>
      <c r="I73" s="322">
        <f t="shared" si="66"/>
        <v>0</v>
      </c>
      <c r="J73" s="427">
        <f t="shared" ref="J73" si="67">J74+J75+J76+J77+J78+J79+J80+J84</f>
        <v>0</v>
      </c>
      <c r="K73" s="427">
        <f t="shared" si="66"/>
        <v>0</v>
      </c>
      <c r="L73" s="427">
        <f t="shared" ref="L73" si="68">L74+L75+L76+L77+L78+L79+L80+L84</f>
        <v>0</v>
      </c>
      <c r="M73" s="345">
        <f t="shared" si="66"/>
        <v>0</v>
      </c>
      <c r="N73" s="345">
        <f t="shared" si="66"/>
        <v>0</v>
      </c>
      <c r="O73" s="345">
        <f t="shared" si="66"/>
        <v>0</v>
      </c>
      <c r="P73" s="84">
        <f t="shared" ref="P73:AB73" si="69">P74+P75+P76+P77+P78+P79+P80+P84</f>
        <v>0</v>
      </c>
      <c r="Q73" s="85">
        <f t="shared" si="69"/>
        <v>0</v>
      </c>
      <c r="R73" s="85">
        <f t="shared" si="69"/>
        <v>0</v>
      </c>
      <c r="S73" s="85">
        <f t="shared" si="69"/>
        <v>0</v>
      </c>
      <c r="T73" s="85">
        <f t="shared" si="69"/>
        <v>0</v>
      </c>
      <c r="U73" s="88">
        <f t="shared" si="69"/>
        <v>0</v>
      </c>
      <c r="V73" s="399">
        <f t="shared" si="64"/>
        <v>0</v>
      </c>
      <c r="W73" s="362">
        <f t="shared" si="69"/>
        <v>0</v>
      </c>
      <c r="X73" s="85">
        <f t="shared" si="69"/>
        <v>0</v>
      </c>
      <c r="Y73" s="88">
        <f t="shared" si="69"/>
        <v>0</v>
      </c>
      <c r="Z73" s="88">
        <f t="shared" si="69"/>
        <v>0</v>
      </c>
      <c r="AA73" s="88">
        <f t="shared" si="69"/>
        <v>0</v>
      </c>
      <c r="AB73" s="89">
        <f t="shared" si="69"/>
        <v>0</v>
      </c>
      <c r="AD73" s="168"/>
    </row>
    <row r="74" spans="1:31" s="18" customFormat="1" ht="15.75" hidden="1" thickBot="1" x14ac:dyDescent="0.3">
      <c r="A74" s="125" t="s">
        <v>863</v>
      </c>
      <c r="B74" s="114" t="s">
        <v>864</v>
      </c>
      <c r="C74" s="710" t="s">
        <v>865</v>
      </c>
      <c r="D74" s="711"/>
      <c r="E74" s="711"/>
      <c r="F74" s="317">
        <f t="shared" ref="F74:F79" si="70">SUM(M74:AA74)</f>
        <v>0</v>
      </c>
      <c r="G74" s="317">
        <f t="shared" ref="G74:G79" si="71">SUM(M74:AA74)</f>
        <v>0</v>
      </c>
      <c r="H74" s="317">
        <f t="shared" ref="H74:H79" si="72">SUM(M74:AA74)</f>
        <v>0</v>
      </c>
      <c r="I74" s="317">
        <f t="shared" ref="I74:I79" si="73">SUM(M74:AA74)</f>
        <v>0</v>
      </c>
      <c r="J74" s="422">
        <f t="shared" ref="J74:J79" si="74">SUM(M74:AA74)</f>
        <v>0</v>
      </c>
      <c r="K74" s="422">
        <f t="shared" ref="K74:L79" si="75">SUM(P74:AB74)</f>
        <v>0</v>
      </c>
      <c r="L74" s="422">
        <f t="shared" si="75"/>
        <v>0</v>
      </c>
      <c r="M74" s="340">
        <f t="shared" ref="M74:M79" si="76">SUM(P74:AB74)</f>
        <v>0</v>
      </c>
      <c r="N74" s="611"/>
      <c r="O74" s="611"/>
      <c r="P74" s="92"/>
      <c r="Q74" s="93"/>
      <c r="R74" s="93"/>
      <c r="S74" s="93"/>
      <c r="T74" s="93"/>
      <c r="U74" s="96"/>
      <c r="V74" s="402">
        <f t="shared" si="64"/>
        <v>0</v>
      </c>
      <c r="W74" s="365"/>
      <c r="X74" s="93"/>
      <c r="Y74" s="96"/>
      <c r="Z74" s="96"/>
      <c r="AA74" s="96"/>
      <c r="AB74" s="97"/>
      <c r="AD74" s="168"/>
    </row>
    <row r="75" spans="1:31" s="18" customFormat="1" ht="15.75" hidden="1" thickBot="1" x14ac:dyDescent="0.3">
      <c r="A75" s="125" t="s">
        <v>209</v>
      </c>
      <c r="B75" s="114" t="s">
        <v>651</v>
      </c>
      <c r="C75" s="710" t="s">
        <v>210</v>
      </c>
      <c r="D75" s="711"/>
      <c r="E75" s="711"/>
      <c r="F75" s="317">
        <f t="shared" si="70"/>
        <v>0</v>
      </c>
      <c r="G75" s="317">
        <f t="shared" si="71"/>
        <v>0</v>
      </c>
      <c r="H75" s="317">
        <f t="shared" si="72"/>
        <v>0</v>
      </c>
      <c r="I75" s="317">
        <f t="shared" si="73"/>
        <v>0</v>
      </c>
      <c r="J75" s="422">
        <f t="shared" si="74"/>
        <v>0</v>
      </c>
      <c r="K75" s="422">
        <f t="shared" si="75"/>
        <v>0</v>
      </c>
      <c r="L75" s="422">
        <f t="shared" si="75"/>
        <v>0</v>
      </c>
      <c r="M75" s="340">
        <f t="shared" si="76"/>
        <v>0</v>
      </c>
      <c r="N75" s="611"/>
      <c r="O75" s="611"/>
      <c r="P75" s="92"/>
      <c r="Q75" s="93"/>
      <c r="R75" s="93"/>
      <c r="S75" s="93"/>
      <c r="T75" s="93"/>
      <c r="U75" s="96"/>
      <c r="V75" s="402">
        <f t="shared" si="64"/>
        <v>0</v>
      </c>
      <c r="W75" s="365"/>
      <c r="X75" s="93"/>
      <c r="Y75" s="96"/>
      <c r="Z75" s="96"/>
      <c r="AA75" s="96"/>
      <c r="AB75" s="97"/>
      <c r="AD75" s="168"/>
    </row>
    <row r="76" spans="1:31" s="18" customFormat="1" ht="15.75" hidden="1" thickBot="1" x14ac:dyDescent="0.3">
      <c r="A76" s="125" t="s">
        <v>211</v>
      </c>
      <c r="B76" s="90" t="s">
        <v>652</v>
      </c>
      <c r="C76" s="712" t="s">
        <v>352</v>
      </c>
      <c r="D76" s="713"/>
      <c r="E76" s="713"/>
      <c r="F76" s="319">
        <f t="shared" si="70"/>
        <v>0</v>
      </c>
      <c r="G76" s="319">
        <f t="shared" si="71"/>
        <v>0</v>
      </c>
      <c r="H76" s="319">
        <f t="shared" si="72"/>
        <v>0</v>
      </c>
      <c r="I76" s="319">
        <f t="shared" si="73"/>
        <v>0</v>
      </c>
      <c r="J76" s="424">
        <f t="shared" si="74"/>
        <v>0</v>
      </c>
      <c r="K76" s="424">
        <f t="shared" si="75"/>
        <v>0</v>
      </c>
      <c r="L76" s="424">
        <f t="shared" si="75"/>
        <v>0</v>
      </c>
      <c r="M76" s="342">
        <f t="shared" si="76"/>
        <v>0</v>
      </c>
      <c r="N76" s="613"/>
      <c r="O76" s="613"/>
      <c r="P76" s="92"/>
      <c r="Q76" s="93"/>
      <c r="R76" s="93"/>
      <c r="S76" s="93"/>
      <c r="T76" s="93"/>
      <c r="U76" s="96"/>
      <c r="V76" s="402">
        <f t="shared" si="64"/>
        <v>0</v>
      </c>
      <c r="W76" s="365"/>
      <c r="X76" s="93"/>
      <c r="Y76" s="96"/>
      <c r="Z76" s="96"/>
      <c r="AA76" s="96"/>
      <c r="AB76" s="97"/>
      <c r="AD76" s="168"/>
    </row>
    <row r="77" spans="1:31" s="18" customFormat="1" ht="15.75" hidden="1" thickBot="1" x14ac:dyDescent="0.3">
      <c r="A77" s="125" t="s">
        <v>212</v>
      </c>
      <c r="B77" s="114" t="s">
        <v>653</v>
      </c>
      <c r="C77" s="712" t="s">
        <v>866</v>
      </c>
      <c r="D77" s="713"/>
      <c r="E77" s="713"/>
      <c r="F77" s="319">
        <f t="shared" si="70"/>
        <v>0</v>
      </c>
      <c r="G77" s="319">
        <f t="shared" si="71"/>
        <v>0</v>
      </c>
      <c r="H77" s="319">
        <f t="shared" si="72"/>
        <v>0</v>
      </c>
      <c r="I77" s="319">
        <f t="shared" si="73"/>
        <v>0</v>
      </c>
      <c r="J77" s="424">
        <f t="shared" si="74"/>
        <v>0</v>
      </c>
      <c r="K77" s="424">
        <f t="shared" si="75"/>
        <v>0</v>
      </c>
      <c r="L77" s="424">
        <f t="shared" si="75"/>
        <v>0</v>
      </c>
      <c r="M77" s="342">
        <f t="shared" si="76"/>
        <v>0</v>
      </c>
      <c r="N77" s="613"/>
      <c r="O77" s="613"/>
      <c r="P77" s="92"/>
      <c r="Q77" s="93"/>
      <c r="R77" s="93"/>
      <c r="S77" s="93"/>
      <c r="T77" s="93"/>
      <c r="U77" s="96"/>
      <c r="V77" s="402">
        <f t="shared" si="64"/>
        <v>0</v>
      </c>
      <c r="W77" s="365"/>
      <c r="X77" s="93"/>
      <c r="Y77" s="96"/>
      <c r="Z77" s="96"/>
      <c r="AA77" s="96"/>
      <c r="AB77" s="97"/>
      <c r="AD77" s="168"/>
    </row>
    <row r="78" spans="1:31" s="18" customFormat="1" ht="15.75" hidden="1" thickBot="1" x14ac:dyDescent="0.3">
      <c r="A78" s="125" t="s">
        <v>213</v>
      </c>
      <c r="B78" s="90" t="s">
        <v>654</v>
      </c>
      <c r="C78" s="712" t="s">
        <v>867</v>
      </c>
      <c r="D78" s="713"/>
      <c r="E78" s="713"/>
      <c r="F78" s="319">
        <f t="shared" si="70"/>
        <v>0</v>
      </c>
      <c r="G78" s="319">
        <f t="shared" si="71"/>
        <v>0</v>
      </c>
      <c r="H78" s="319">
        <f t="shared" si="72"/>
        <v>0</v>
      </c>
      <c r="I78" s="319">
        <f t="shared" si="73"/>
        <v>0</v>
      </c>
      <c r="J78" s="424">
        <f t="shared" si="74"/>
        <v>0</v>
      </c>
      <c r="K78" s="424">
        <f t="shared" si="75"/>
        <v>0</v>
      </c>
      <c r="L78" s="424">
        <f t="shared" si="75"/>
        <v>0</v>
      </c>
      <c r="M78" s="342">
        <f t="shared" si="76"/>
        <v>0</v>
      </c>
      <c r="N78" s="613"/>
      <c r="O78" s="613"/>
      <c r="P78" s="92"/>
      <c r="Q78" s="93"/>
      <c r="R78" s="93"/>
      <c r="S78" s="93"/>
      <c r="T78" s="93"/>
      <c r="U78" s="96"/>
      <c r="V78" s="402">
        <f t="shared" si="64"/>
        <v>0</v>
      </c>
      <c r="W78" s="365"/>
      <c r="X78" s="93"/>
      <c r="Y78" s="96"/>
      <c r="Z78" s="96"/>
      <c r="AA78" s="96"/>
      <c r="AB78" s="97"/>
      <c r="AD78" s="168"/>
    </row>
    <row r="79" spans="1:31" s="18" customFormat="1" ht="15.75" hidden="1" thickBot="1" x14ac:dyDescent="0.3">
      <c r="A79" s="125" t="s">
        <v>214</v>
      </c>
      <c r="B79" s="114" t="s">
        <v>655</v>
      </c>
      <c r="C79" s="712" t="s">
        <v>215</v>
      </c>
      <c r="D79" s="713"/>
      <c r="E79" s="713"/>
      <c r="F79" s="319">
        <f t="shared" si="70"/>
        <v>0</v>
      </c>
      <c r="G79" s="319">
        <f t="shared" si="71"/>
        <v>0</v>
      </c>
      <c r="H79" s="319">
        <f t="shared" si="72"/>
        <v>0</v>
      </c>
      <c r="I79" s="319">
        <f t="shared" si="73"/>
        <v>0</v>
      </c>
      <c r="J79" s="424">
        <f t="shared" si="74"/>
        <v>0</v>
      </c>
      <c r="K79" s="424">
        <f t="shared" si="75"/>
        <v>0</v>
      </c>
      <c r="L79" s="424">
        <f t="shared" si="75"/>
        <v>0</v>
      </c>
      <c r="M79" s="342">
        <f t="shared" si="76"/>
        <v>0</v>
      </c>
      <c r="N79" s="613"/>
      <c r="O79" s="613"/>
      <c r="P79" s="92"/>
      <c r="Q79" s="93"/>
      <c r="R79" s="93"/>
      <c r="S79" s="93"/>
      <c r="T79" s="93"/>
      <c r="U79" s="96"/>
      <c r="V79" s="402">
        <f t="shared" si="64"/>
        <v>0</v>
      </c>
      <c r="W79" s="365"/>
      <c r="X79" s="93"/>
      <c r="Y79" s="96"/>
      <c r="Z79" s="96"/>
      <c r="AA79" s="96"/>
      <c r="AB79" s="97"/>
      <c r="AD79" s="168"/>
    </row>
    <row r="80" spans="1:31" s="18" customFormat="1" ht="15.75" hidden="1" thickBot="1" x14ac:dyDescent="0.3">
      <c r="A80" s="125" t="s">
        <v>216</v>
      </c>
      <c r="B80" s="90" t="s">
        <v>656</v>
      </c>
      <c r="C80" s="712" t="s">
        <v>217</v>
      </c>
      <c r="D80" s="713"/>
      <c r="E80" s="713"/>
      <c r="F80" s="319">
        <f t="shared" ref="F80:M80" si="77">F81+F82+F83</f>
        <v>0</v>
      </c>
      <c r="G80" s="319">
        <f t="shared" si="77"/>
        <v>0</v>
      </c>
      <c r="H80" s="319">
        <f t="shared" si="77"/>
        <v>0</v>
      </c>
      <c r="I80" s="319">
        <f t="shared" si="77"/>
        <v>0</v>
      </c>
      <c r="J80" s="424">
        <f t="shared" ref="J80" si="78">J81+J82+J83</f>
        <v>0</v>
      </c>
      <c r="K80" s="424">
        <f t="shared" si="77"/>
        <v>0</v>
      </c>
      <c r="L80" s="424">
        <f t="shared" ref="L80" si="79">L81+L82+L83</f>
        <v>0</v>
      </c>
      <c r="M80" s="342">
        <f t="shared" si="77"/>
        <v>0</v>
      </c>
      <c r="N80" s="613"/>
      <c r="O80" s="613"/>
      <c r="P80" s="92">
        <f t="shared" ref="P80:AB80" si="80">P81+P82+P83</f>
        <v>0</v>
      </c>
      <c r="Q80" s="93">
        <f t="shared" si="80"/>
        <v>0</v>
      </c>
      <c r="R80" s="93">
        <f t="shared" si="80"/>
        <v>0</v>
      </c>
      <c r="S80" s="93">
        <f t="shared" si="80"/>
        <v>0</v>
      </c>
      <c r="T80" s="93">
        <f t="shared" si="80"/>
        <v>0</v>
      </c>
      <c r="U80" s="96">
        <f t="shared" si="80"/>
        <v>0</v>
      </c>
      <c r="V80" s="402">
        <f t="shared" si="64"/>
        <v>0</v>
      </c>
      <c r="W80" s="365">
        <f t="shared" si="80"/>
        <v>0</v>
      </c>
      <c r="X80" s="93">
        <f t="shared" si="80"/>
        <v>0</v>
      </c>
      <c r="Y80" s="96">
        <f t="shared" si="80"/>
        <v>0</v>
      </c>
      <c r="Z80" s="96">
        <f t="shared" si="80"/>
        <v>0</v>
      </c>
      <c r="AA80" s="96">
        <f t="shared" si="80"/>
        <v>0</v>
      </c>
      <c r="AB80" s="97">
        <f t="shared" si="80"/>
        <v>0</v>
      </c>
      <c r="AD80" s="168"/>
    </row>
    <row r="81" spans="1:30" ht="15.75" hidden="1" thickBot="1" x14ac:dyDescent="0.3">
      <c r="B81" s="54"/>
      <c r="C81" s="2"/>
      <c r="D81" s="705" t="s">
        <v>343</v>
      </c>
      <c r="E81" s="705"/>
      <c r="F81" s="326">
        <f>SUM(M81:AA81)</f>
        <v>0</v>
      </c>
      <c r="G81" s="326">
        <f>SUM(M81:AA81)</f>
        <v>0</v>
      </c>
      <c r="H81" s="326">
        <f>SUM(M81:AA81)</f>
        <v>0</v>
      </c>
      <c r="I81" s="326">
        <f>SUM(M81:AA81)</f>
        <v>0</v>
      </c>
      <c r="J81" s="431">
        <f>SUM(M81:AA81)</f>
        <v>0</v>
      </c>
      <c r="K81" s="431">
        <f t="shared" ref="K81:L83" si="81">SUM(P81:AB81)</f>
        <v>0</v>
      </c>
      <c r="L81" s="431">
        <f t="shared" si="81"/>
        <v>0</v>
      </c>
      <c r="M81" s="349">
        <f>SUM(P81:AB81)</f>
        <v>0</v>
      </c>
      <c r="N81" s="619"/>
      <c r="O81" s="619"/>
      <c r="P81" s="73"/>
      <c r="Q81" s="1"/>
      <c r="R81" s="1"/>
      <c r="S81" s="1"/>
      <c r="T81" s="1"/>
      <c r="U81" s="79"/>
      <c r="V81" s="404">
        <f t="shared" si="64"/>
        <v>0</v>
      </c>
      <c r="W81" s="367"/>
      <c r="X81" s="1"/>
      <c r="Y81" s="79"/>
      <c r="Z81" s="79"/>
      <c r="AA81" s="79"/>
      <c r="AB81" s="44"/>
      <c r="AC81" s="21"/>
      <c r="AD81" s="168"/>
    </row>
    <row r="82" spans="1:30" ht="15.75" hidden="1" thickBot="1" x14ac:dyDescent="0.3">
      <c r="B82" s="54"/>
      <c r="C82" s="2"/>
      <c r="D82" s="705" t="s">
        <v>344</v>
      </c>
      <c r="E82" s="705"/>
      <c r="F82" s="326">
        <f>SUM(M82:AA82)</f>
        <v>0</v>
      </c>
      <c r="G82" s="326">
        <f>SUM(M82:AA82)</f>
        <v>0</v>
      </c>
      <c r="H82" s="326">
        <f>SUM(M82:AA82)</f>
        <v>0</v>
      </c>
      <c r="I82" s="326">
        <f>SUM(M82:AA82)</f>
        <v>0</v>
      </c>
      <c r="J82" s="431">
        <f>SUM(M82:AA82)</f>
        <v>0</v>
      </c>
      <c r="K82" s="431">
        <f t="shared" si="81"/>
        <v>0</v>
      </c>
      <c r="L82" s="431">
        <f t="shared" si="81"/>
        <v>0</v>
      </c>
      <c r="M82" s="349">
        <f>SUM(P82:AB82)</f>
        <v>0</v>
      </c>
      <c r="N82" s="619"/>
      <c r="O82" s="619"/>
      <c r="P82" s="73"/>
      <c r="Q82" s="1"/>
      <c r="R82" s="1"/>
      <c r="S82" s="1"/>
      <c r="T82" s="1"/>
      <c r="U82" s="79"/>
      <c r="V82" s="404">
        <f t="shared" si="64"/>
        <v>0</v>
      </c>
      <c r="W82" s="367"/>
      <c r="X82" s="1"/>
      <c r="Y82" s="79"/>
      <c r="Z82" s="79"/>
      <c r="AA82" s="79"/>
      <c r="AB82" s="44"/>
      <c r="AD82" s="168"/>
    </row>
    <row r="83" spans="1:30" ht="15.75" hidden="1" thickBot="1" x14ac:dyDescent="0.3">
      <c r="B83" s="54"/>
      <c r="C83" s="2"/>
      <c r="D83" s="705" t="s">
        <v>345</v>
      </c>
      <c r="E83" s="705"/>
      <c r="F83" s="326">
        <f>SUM(M83:AA83)</f>
        <v>0</v>
      </c>
      <c r="G83" s="326">
        <f>SUM(M83:AA83)</f>
        <v>0</v>
      </c>
      <c r="H83" s="326">
        <f>SUM(M83:AA83)</f>
        <v>0</v>
      </c>
      <c r="I83" s="326">
        <f>SUM(M83:AA83)</f>
        <v>0</v>
      </c>
      <c r="J83" s="431">
        <f>SUM(M83:AA83)</f>
        <v>0</v>
      </c>
      <c r="K83" s="431">
        <f t="shared" si="81"/>
        <v>0</v>
      </c>
      <c r="L83" s="431">
        <f t="shared" si="81"/>
        <v>0</v>
      </c>
      <c r="M83" s="349">
        <f>SUM(P83:AB83)</f>
        <v>0</v>
      </c>
      <c r="N83" s="619"/>
      <c r="O83" s="619"/>
      <c r="P83" s="73"/>
      <c r="Q83" s="1"/>
      <c r="R83" s="1"/>
      <c r="S83" s="1"/>
      <c r="T83" s="1"/>
      <c r="U83" s="79"/>
      <c r="V83" s="404">
        <f t="shared" si="64"/>
        <v>0</v>
      </c>
      <c r="W83" s="367"/>
      <c r="X83" s="1"/>
      <c r="Y83" s="79"/>
      <c r="Z83" s="79"/>
      <c r="AA83" s="79"/>
      <c r="AB83" s="44"/>
      <c r="AD83" s="168"/>
    </row>
    <row r="84" spans="1:30" s="18" customFormat="1" ht="15.75" hidden="1" thickBot="1" x14ac:dyDescent="0.3">
      <c r="A84" s="125" t="s">
        <v>218</v>
      </c>
      <c r="B84" s="90" t="s">
        <v>657</v>
      </c>
      <c r="C84" s="712" t="s">
        <v>219</v>
      </c>
      <c r="D84" s="713"/>
      <c r="E84" s="713"/>
      <c r="F84" s="319">
        <f t="shared" ref="F84:M84" si="82">F85+F86+F87+F88</f>
        <v>0</v>
      </c>
      <c r="G84" s="319">
        <f t="shared" si="82"/>
        <v>0</v>
      </c>
      <c r="H84" s="319">
        <f t="shared" si="82"/>
        <v>0</v>
      </c>
      <c r="I84" s="319">
        <f t="shared" si="82"/>
        <v>0</v>
      </c>
      <c r="J84" s="424">
        <f t="shared" ref="J84" si="83">J85+J86+J87+J88</f>
        <v>0</v>
      </c>
      <c r="K84" s="424">
        <f t="shared" si="82"/>
        <v>0</v>
      </c>
      <c r="L84" s="424">
        <f t="shared" ref="L84" si="84">L85+L86+L87+L88</f>
        <v>0</v>
      </c>
      <c r="M84" s="342">
        <f t="shared" si="82"/>
        <v>0</v>
      </c>
      <c r="N84" s="613"/>
      <c r="O84" s="613"/>
      <c r="P84" s="92">
        <f t="shared" ref="P84:AB84" si="85">P85+P86+P87+P88</f>
        <v>0</v>
      </c>
      <c r="Q84" s="93">
        <f t="shared" si="85"/>
        <v>0</v>
      </c>
      <c r="R84" s="93">
        <f t="shared" si="85"/>
        <v>0</v>
      </c>
      <c r="S84" s="93">
        <f t="shared" si="85"/>
        <v>0</v>
      </c>
      <c r="T84" s="93">
        <f t="shared" si="85"/>
        <v>0</v>
      </c>
      <c r="U84" s="96">
        <f t="shared" si="85"/>
        <v>0</v>
      </c>
      <c r="V84" s="402">
        <f t="shared" si="64"/>
        <v>0</v>
      </c>
      <c r="W84" s="365">
        <f t="shared" si="85"/>
        <v>0</v>
      </c>
      <c r="X84" s="93">
        <f t="shared" si="85"/>
        <v>0</v>
      </c>
      <c r="Y84" s="96">
        <f t="shared" si="85"/>
        <v>0</v>
      </c>
      <c r="Z84" s="96">
        <f t="shared" si="85"/>
        <v>0</v>
      </c>
      <c r="AA84" s="96">
        <f t="shared" si="85"/>
        <v>0</v>
      </c>
      <c r="AB84" s="97">
        <f t="shared" si="85"/>
        <v>0</v>
      </c>
      <c r="AD84" s="168"/>
    </row>
    <row r="85" spans="1:30" ht="15.75" hidden="1" thickBot="1" x14ac:dyDescent="0.3">
      <c r="B85" s="54"/>
      <c r="C85" s="2"/>
      <c r="D85" s="705" t="s">
        <v>835</v>
      </c>
      <c r="E85" s="705"/>
      <c r="F85" s="326">
        <f>SUM(M85:AA85)</f>
        <v>0</v>
      </c>
      <c r="G85" s="326">
        <f>SUM(M85:AA85)</f>
        <v>0</v>
      </c>
      <c r="H85" s="326">
        <f>SUM(M85:AA85)</f>
        <v>0</v>
      </c>
      <c r="I85" s="326">
        <f>SUM(M85:AA85)</f>
        <v>0</v>
      </c>
      <c r="J85" s="431">
        <f>SUM(M85:AA85)</f>
        <v>0</v>
      </c>
      <c r="K85" s="431">
        <f t="shared" ref="K85:L88" si="86">SUM(P85:AB85)</f>
        <v>0</v>
      </c>
      <c r="L85" s="431">
        <f t="shared" si="86"/>
        <v>0</v>
      </c>
      <c r="M85" s="349">
        <f>SUM(P85:AB85)</f>
        <v>0</v>
      </c>
      <c r="N85" s="619"/>
      <c r="O85" s="619"/>
      <c r="P85" s="73"/>
      <c r="Q85" s="1"/>
      <c r="R85" s="1"/>
      <c r="S85" s="1"/>
      <c r="T85" s="1"/>
      <c r="U85" s="79"/>
      <c r="V85" s="404">
        <f t="shared" si="64"/>
        <v>0</v>
      </c>
      <c r="W85" s="367"/>
      <c r="X85" s="1"/>
      <c r="Y85" s="79"/>
      <c r="Z85" s="79"/>
      <c r="AA85" s="79"/>
      <c r="AB85" s="44"/>
      <c r="AD85" s="168"/>
    </row>
    <row r="86" spans="1:30" ht="15.75" hidden="1" thickBot="1" x14ac:dyDescent="0.3">
      <c r="B86" s="54"/>
      <c r="C86" s="2"/>
      <c r="D86" s="705" t="s">
        <v>346</v>
      </c>
      <c r="E86" s="705"/>
      <c r="F86" s="326">
        <f>SUM(M86:AA86)</f>
        <v>0</v>
      </c>
      <c r="G86" s="326">
        <f>SUM(M86:AA86)</f>
        <v>0</v>
      </c>
      <c r="H86" s="326">
        <f>SUM(M86:AA86)</f>
        <v>0</v>
      </c>
      <c r="I86" s="326">
        <f>SUM(M86:AA86)</f>
        <v>0</v>
      </c>
      <c r="J86" s="431">
        <f>SUM(M86:AA86)</f>
        <v>0</v>
      </c>
      <c r="K86" s="431">
        <f t="shared" si="86"/>
        <v>0</v>
      </c>
      <c r="L86" s="431">
        <f t="shared" si="86"/>
        <v>0</v>
      </c>
      <c r="M86" s="349">
        <f>SUM(P86:AB86)</f>
        <v>0</v>
      </c>
      <c r="N86" s="619"/>
      <c r="O86" s="619"/>
      <c r="P86" s="73"/>
      <c r="Q86" s="1"/>
      <c r="R86" s="1"/>
      <c r="S86" s="1"/>
      <c r="T86" s="1"/>
      <c r="U86" s="79"/>
      <c r="V86" s="404">
        <f t="shared" si="64"/>
        <v>0</v>
      </c>
      <c r="W86" s="367"/>
      <c r="X86" s="1"/>
      <c r="Y86" s="79"/>
      <c r="Z86" s="79"/>
      <c r="AA86" s="79"/>
      <c r="AB86" s="44"/>
      <c r="AD86" s="168"/>
    </row>
    <row r="87" spans="1:30" ht="15.75" hidden="1" thickBot="1" x14ac:dyDescent="0.3">
      <c r="B87" s="54"/>
      <c r="C87" s="2"/>
      <c r="D87" s="705" t="s">
        <v>836</v>
      </c>
      <c r="E87" s="705"/>
      <c r="F87" s="326">
        <f>SUM(M87:AA87)</f>
        <v>0</v>
      </c>
      <c r="G87" s="326">
        <f>SUM(M87:AA87)</f>
        <v>0</v>
      </c>
      <c r="H87" s="326">
        <f>SUM(M87:AA87)</f>
        <v>0</v>
      </c>
      <c r="I87" s="326">
        <f>SUM(M87:AA87)</f>
        <v>0</v>
      </c>
      <c r="J87" s="431">
        <f>SUM(M87:AA87)</f>
        <v>0</v>
      </c>
      <c r="K87" s="431">
        <f t="shared" si="86"/>
        <v>0</v>
      </c>
      <c r="L87" s="431">
        <f t="shared" si="86"/>
        <v>0</v>
      </c>
      <c r="M87" s="349">
        <f>SUM(P87:AB87)</f>
        <v>0</v>
      </c>
      <c r="N87" s="619"/>
      <c r="O87" s="619"/>
      <c r="P87" s="73"/>
      <c r="Q87" s="1"/>
      <c r="R87" s="1"/>
      <c r="S87" s="1"/>
      <c r="T87" s="1"/>
      <c r="U87" s="79"/>
      <c r="V87" s="404">
        <f t="shared" si="64"/>
        <v>0</v>
      </c>
      <c r="W87" s="367"/>
      <c r="X87" s="1"/>
      <c r="Y87" s="79"/>
      <c r="Z87" s="79"/>
      <c r="AA87" s="79"/>
      <c r="AB87" s="44"/>
      <c r="AD87" s="168"/>
    </row>
    <row r="88" spans="1:30" ht="15.75" hidden="1" thickBot="1" x14ac:dyDescent="0.3">
      <c r="B88" s="54"/>
      <c r="C88" s="2"/>
      <c r="D88" s="705" t="s">
        <v>834</v>
      </c>
      <c r="E88" s="705"/>
      <c r="F88" s="326">
        <f>SUM(M88:AA88)</f>
        <v>0</v>
      </c>
      <c r="G88" s="326">
        <f>SUM(M88:AA88)</f>
        <v>0</v>
      </c>
      <c r="H88" s="326">
        <f>SUM(M88:AA88)</f>
        <v>0</v>
      </c>
      <c r="I88" s="326">
        <f>SUM(M88:AA88)</f>
        <v>0</v>
      </c>
      <c r="J88" s="431">
        <f>SUM(M88:AA88)</f>
        <v>0</v>
      </c>
      <c r="K88" s="431">
        <f t="shared" si="86"/>
        <v>0</v>
      </c>
      <c r="L88" s="431">
        <f t="shared" si="86"/>
        <v>0</v>
      </c>
      <c r="M88" s="349">
        <f>SUM(P88:AB88)</f>
        <v>0</v>
      </c>
      <c r="N88" s="619"/>
      <c r="O88" s="619"/>
      <c r="P88" s="73"/>
      <c r="Q88" s="1"/>
      <c r="R88" s="1"/>
      <c r="S88" s="1"/>
      <c r="T88" s="1"/>
      <c r="U88" s="79"/>
      <c r="V88" s="404">
        <f t="shared" si="64"/>
        <v>0</v>
      </c>
      <c r="W88" s="367"/>
      <c r="X88" s="1"/>
      <c r="Y88" s="79"/>
      <c r="Z88" s="79"/>
      <c r="AA88" s="79"/>
      <c r="AB88" s="44"/>
      <c r="AD88" s="168"/>
    </row>
    <row r="89" spans="1:30" ht="15.75" thickBot="1" x14ac:dyDescent="0.3">
      <c r="B89" s="98" t="s">
        <v>220</v>
      </c>
      <c r="C89" s="708" t="s">
        <v>221</v>
      </c>
      <c r="D89" s="709"/>
      <c r="E89" s="709"/>
      <c r="F89" s="322">
        <f t="shared" ref="F89:O89" si="87">F90+F93+F97+F98+F109+F120+F131+F134+F146+F147+F148+F149+F160</f>
        <v>0</v>
      </c>
      <c r="G89" s="322">
        <f t="shared" si="87"/>
        <v>0</v>
      </c>
      <c r="H89" s="322">
        <f t="shared" si="87"/>
        <v>0</v>
      </c>
      <c r="I89" s="322">
        <f t="shared" si="87"/>
        <v>0</v>
      </c>
      <c r="J89" s="427">
        <f t="shared" ref="J89" si="88">J90+J93+J97+J98+J109+J120+J131+J134+J146+J147+J148+J149+J160</f>
        <v>0</v>
      </c>
      <c r="K89" s="427">
        <f t="shared" si="87"/>
        <v>0</v>
      </c>
      <c r="L89" s="427">
        <f t="shared" ref="L89" si="89">L90+L93+L97+L98+L109+L120+L131+L134+L146+L147+L148+L149+L160</f>
        <v>0</v>
      </c>
      <c r="M89" s="345">
        <f t="shared" si="87"/>
        <v>0</v>
      </c>
      <c r="N89" s="345">
        <f t="shared" si="87"/>
        <v>0</v>
      </c>
      <c r="O89" s="345">
        <f t="shared" si="87"/>
        <v>0</v>
      </c>
      <c r="P89" s="84">
        <f t="shared" ref="P89:AB89" si="90">P90+P93+P97+P98+P109+P120+P131+P134+P146+P147+P148+P149+P160</f>
        <v>0</v>
      </c>
      <c r="Q89" s="85">
        <f t="shared" si="90"/>
        <v>0</v>
      </c>
      <c r="R89" s="85">
        <f t="shared" si="90"/>
        <v>0</v>
      </c>
      <c r="S89" s="85">
        <f t="shared" si="90"/>
        <v>0</v>
      </c>
      <c r="T89" s="85">
        <f t="shared" si="90"/>
        <v>0</v>
      </c>
      <c r="U89" s="88">
        <f t="shared" si="90"/>
        <v>0</v>
      </c>
      <c r="V89" s="399">
        <f t="shared" si="64"/>
        <v>0</v>
      </c>
      <c r="W89" s="362">
        <f t="shared" si="90"/>
        <v>0</v>
      </c>
      <c r="X89" s="85">
        <f t="shared" si="90"/>
        <v>0</v>
      </c>
      <c r="Y89" s="88">
        <f t="shared" si="90"/>
        <v>0</v>
      </c>
      <c r="Z89" s="88">
        <f t="shared" si="90"/>
        <v>0</v>
      </c>
      <c r="AA89" s="88">
        <f t="shared" si="90"/>
        <v>0</v>
      </c>
      <c r="AB89" s="89">
        <f t="shared" si="90"/>
        <v>0</v>
      </c>
      <c r="AD89" s="168"/>
    </row>
    <row r="90" spans="1:30" s="41" customFormat="1" ht="15.75" hidden="1" thickBot="1" x14ac:dyDescent="0.3">
      <c r="A90" s="125" t="s">
        <v>222</v>
      </c>
      <c r="B90" s="123" t="s">
        <v>658</v>
      </c>
      <c r="C90" s="736" t="s">
        <v>223</v>
      </c>
      <c r="D90" s="737"/>
      <c r="E90" s="737"/>
      <c r="F90" s="327">
        <f t="shared" ref="F90:M90" si="91">F91+F92</f>
        <v>0</v>
      </c>
      <c r="G90" s="327">
        <f t="shared" si="91"/>
        <v>0</v>
      </c>
      <c r="H90" s="327">
        <f t="shared" si="91"/>
        <v>0</v>
      </c>
      <c r="I90" s="327">
        <f t="shared" si="91"/>
        <v>0</v>
      </c>
      <c r="J90" s="432">
        <f t="shared" ref="J90" si="92">J91+J92</f>
        <v>0</v>
      </c>
      <c r="K90" s="432">
        <f t="shared" si="91"/>
        <v>0</v>
      </c>
      <c r="L90" s="432">
        <f t="shared" ref="L90" si="93">L91+L92</f>
        <v>0</v>
      </c>
      <c r="M90" s="350">
        <f t="shared" si="91"/>
        <v>0</v>
      </c>
      <c r="N90" s="620"/>
      <c r="O90" s="620"/>
      <c r="P90" s="163">
        <f t="shared" ref="P90:AB90" si="94">P91+P92</f>
        <v>0</v>
      </c>
      <c r="Q90" s="131">
        <f t="shared" si="94"/>
        <v>0</v>
      </c>
      <c r="R90" s="131">
        <f t="shared" si="94"/>
        <v>0</v>
      </c>
      <c r="S90" s="131">
        <f t="shared" si="94"/>
        <v>0</v>
      </c>
      <c r="T90" s="131">
        <f t="shared" si="94"/>
        <v>0</v>
      </c>
      <c r="U90" s="132">
        <f t="shared" si="94"/>
        <v>0</v>
      </c>
      <c r="V90" s="405">
        <f t="shared" si="64"/>
        <v>0</v>
      </c>
      <c r="W90" s="368">
        <f t="shared" si="94"/>
        <v>0</v>
      </c>
      <c r="X90" s="131">
        <f t="shared" si="94"/>
        <v>0</v>
      </c>
      <c r="Y90" s="132">
        <f t="shared" si="94"/>
        <v>0</v>
      </c>
      <c r="Z90" s="132">
        <f t="shared" si="94"/>
        <v>0</v>
      </c>
      <c r="AA90" s="132">
        <f t="shared" si="94"/>
        <v>0</v>
      </c>
      <c r="AB90" s="133">
        <f t="shared" si="94"/>
        <v>0</v>
      </c>
      <c r="AD90" s="168"/>
    </row>
    <row r="91" spans="1:30" ht="15.75" hidden="1" thickBot="1" x14ac:dyDescent="0.3">
      <c r="B91" s="54"/>
      <c r="C91" s="2"/>
      <c r="D91" s="705" t="s">
        <v>347</v>
      </c>
      <c r="E91" s="705"/>
      <c r="F91" s="326">
        <f>SUM(M91:AA91)</f>
        <v>0</v>
      </c>
      <c r="G91" s="326">
        <f>SUM(M91:AA91)</f>
        <v>0</v>
      </c>
      <c r="H91" s="326">
        <f>SUM(M91:AA91)</f>
        <v>0</v>
      </c>
      <c r="I91" s="326">
        <f>SUM(M91:AA91)</f>
        <v>0</v>
      </c>
      <c r="J91" s="431">
        <f>SUM(M91:AA91)</f>
        <v>0</v>
      </c>
      <c r="K91" s="431">
        <f>SUM(P91:AB91)</f>
        <v>0</v>
      </c>
      <c r="L91" s="431">
        <f>SUM(Q91:AC91)</f>
        <v>0</v>
      </c>
      <c r="M91" s="349">
        <f>SUM(P91:AB91)</f>
        <v>0</v>
      </c>
      <c r="N91" s="619"/>
      <c r="O91" s="619"/>
      <c r="P91" s="73"/>
      <c r="Q91" s="1"/>
      <c r="R91" s="1"/>
      <c r="S91" s="1"/>
      <c r="T91" s="1"/>
      <c r="U91" s="79"/>
      <c r="V91" s="404">
        <f t="shared" si="64"/>
        <v>0</v>
      </c>
      <c r="W91" s="367"/>
      <c r="X91" s="1"/>
      <c r="Y91" s="79"/>
      <c r="Z91" s="79"/>
      <c r="AA91" s="79"/>
      <c r="AB91" s="44"/>
      <c r="AD91" s="168"/>
    </row>
    <row r="92" spans="1:30" ht="15.75" hidden="1" thickBot="1" x14ac:dyDescent="0.3">
      <c r="B92" s="54"/>
      <c r="C92" s="2"/>
      <c r="D92" s="705" t="s">
        <v>348</v>
      </c>
      <c r="E92" s="705"/>
      <c r="F92" s="326">
        <f>SUM(M92:AA92)</f>
        <v>0</v>
      </c>
      <c r="G92" s="326">
        <f>SUM(M92:AA92)</f>
        <v>0</v>
      </c>
      <c r="H92" s="326">
        <f>SUM(M92:AA92)</f>
        <v>0</v>
      </c>
      <c r="I92" s="326">
        <f>SUM(M92:AA92)</f>
        <v>0</v>
      </c>
      <c r="J92" s="431">
        <f>SUM(M92:AA92)</f>
        <v>0</v>
      </c>
      <c r="K92" s="431">
        <f>SUM(P92:AB92)</f>
        <v>0</v>
      </c>
      <c r="L92" s="431">
        <f>SUM(Q92:AC92)</f>
        <v>0</v>
      </c>
      <c r="M92" s="349">
        <f>SUM(P92:AB92)</f>
        <v>0</v>
      </c>
      <c r="N92" s="619"/>
      <c r="O92" s="619"/>
      <c r="P92" s="73"/>
      <c r="Q92" s="1"/>
      <c r="R92" s="1"/>
      <c r="S92" s="1"/>
      <c r="T92" s="1"/>
      <c r="U92" s="79"/>
      <c r="V92" s="404">
        <f t="shared" si="64"/>
        <v>0</v>
      </c>
      <c r="W92" s="367"/>
      <c r="X92" s="1"/>
      <c r="Y92" s="79"/>
      <c r="Z92" s="79"/>
      <c r="AA92" s="79"/>
      <c r="AB92" s="44"/>
      <c r="AD92" s="168"/>
    </row>
    <row r="93" spans="1:30" ht="15.75" hidden="1" thickBot="1" x14ac:dyDescent="0.3">
      <c r="B93" s="123" t="s">
        <v>837</v>
      </c>
      <c r="C93" s="736" t="s">
        <v>838</v>
      </c>
      <c r="D93" s="737"/>
      <c r="E93" s="737"/>
      <c r="F93" s="327">
        <f t="shared" ref="F93:M93" si="95">F94+F95+F96</f>
        <v>0</v>
      </c>
      <c r="G93" s="327">
        <f t="shared" si="95"/>
        <v>0</v>
      </c>
      <c r="H93" s="327">
        <f t="shared" si="95"/>
        <v>0</v>
      </c>
      <c r="I93" s="327">
        <f t="shared" si="95"/>
        <v>0</v>
      </c>
      <c r="J93" s="432">
        <f t="shared" ref="J93" si="96">J94+J95+J96</f>
        <v>0</v>
      </c>
      <c r="K93" s="432">
        <f t="shared" si="95"/>
        <v>0</v>
      </c>
      <c r="L93" s="432">
        <f t="shared" ref="L93" si="97">L94+L95+L96</f>
        <v>0</v>
      </c>
      <c r="M93" s="350">
        <f t="shared" si="95"/>
        <v>0</v>
      </c>
      <c r="N93" s="620"/>
      <c r="O93" s="620"/>
      <c r="P93" s="163">
        <f t="shared" ref="P93:AB93" si="98">P94+P95+P96</f>
        <v>0</v>
      </c>
      <c r="Q93" s="131">
        <f t="shared" si="98"/>
        <v>0</v>
      </c>
      <c r="R93" s="131">
        <f t="shared" si="98"/>
        <v>0</v>
      </c>
      <c r="S93" s="131">
        <f t="shared" si="98"/>
        <v>0</v>
      </c>
      <c r="T93" s="131">
        <f t="shared" si="98"/>
        <v>0</v>
      </c>
      <c r="U93" s="132">
        <f t="shared" si="98"/>
        <v>0</v>
      </c>
      <c r="V93" s="405">
        <f t="shared" si="64"/>
        <v>0</v>
      </c>
      <c r="W93" s="368">
        <f t="shared" si="98"/>
        <v>0</v>
      </c>
      <c r="X93" s="131">
        <f t="shared" si="98"/>
        <v>0</v>
      </c>
      <c r="Y93" s="132">
        <f t="shared" si="98"/>
        <v>0</v>
      </c>
      <c r="Z93" s="132">
        <f t="shared" si="98"/>
        <v>0</v>
      </c>
      <c r="AA93" s="132">
        <f t="shared" si="98"/>
        <v>0</v>
      </c>
      <c r="AB93" s="133">
        <f t="shared" si="98"/>
        <v>0</v>
      </c>
      <c r="AD93" s="168"/>
    </row>
    <row r="94" spans="1:30" s="189" customFormat="1" ht="15.75" hidden="1" thickBot="1" x14ac:dyDescent="0.3">
      <c r="A94" s="125" t="s">
        <v>868</v>
      </c>
      <c r="B94" s="169" t="s">
        <v>869</v>
      </c>
      <c r="C94" s="182"/>
      <c r="D94" s="216" t="s">
        <v>954</v>
      </c>
      <c r="E94" s="234"/>
      <c r="F94" s="318">
        <f>SUM(M94:AA94)</f>
        <v>0</v>
      </c>
      <c r="G94" s="318">
        <f>SUM(M94:AA94)</f>
        <v>0</v>
      </c>
      <c r="H94" s="318">
        <f>SUM(M94:AA94)</f>
        <v>0</v>
      </c>
      <c r="I94" s="318">
        <f>SUM(M94:AA94)</f>
        <v>0</v>
      </c>
      <c r="J94" s="423">
        <f>SUM(M94:AA94)</f>
        <v>0</v>
      </c>
      <c r="K94" s="423">
        <f t="shared" ref="K94:L97" si="99">SUM(P94:AB94)</f>
        <v>0</v>
      </c>
      <c r="L94" s="423">
        <f t="shared" si="99"/>
        <v>0</v>
      </c>
      <c r="M94" s="341">
        <f>SUM(P94:AB94)</f>
        <v>0</v>
      </c>
      <c r="N94" s="612"/>
      <c r="O94" s="612"/>
      <c r="P94" s="179"/>
      <c r="Q94" s="173"/>
      <c r="R94" s="173"/>
      <c r="S94" s="173"/>
      <c r="T94" s="173"/>
      <c r="U94" s="174"/>
      <c r="V94" s="401">
        <f t="shared" si="64"/>
        <v>0</v>
      </c>
      <c r="W94" s="364"/>
      <c r="X94" s="173"/>
      <c r="Y94" s="174"/>
      <c r="Z94" s="174"/>
      <c r="AA94" s="174"/>
      <c r="AB94" s="175"/>
      <c r="AD94" s="168"/>
    </row>
    <row r="95" spans="1:30" s="189" customFormat="1" ht="15.75" hidden="1" thickBot="1" x14ac:dyDescent="0.3">
      <c r="A95" s="125" t="s">
        <v>224</v>
      </c>
      <c r="B95" s="169" t="s">
        <v>659</v>
      </c>
      <c r="C95" s="182"/>
      <c r="D95" s="216" t="s">
        <v>225</v>
      </c>
      <c r="E95" s="234"/>
      <c r="F95" s="318">
        <f>SUM(M95:AA95)</f>
        <v>0</v>
      </c>
      <c r="G95" s="318">
        <f>SUM(M95:AA95)</f>
        <v>0</v>
      </c>
      <c r="H95" s="318">
        <f>SUM(M95:AA95)</f>
        <v>0</v>
      </c>
      <c r="I95" s="318">
        <f>SUM(M95:AA95)</f>
        <v>0</v>
      </c>
      <c r="J95" s="423">
        <f>SUM(M95:AA95)</f>
        <v>0</v>
      </c>
      <c r="K95" s="423">
        <f t="shared" si="99"/>
        <v>0</v>
      </c>
      <c r="L95" s="423">
        <f t="shared" si="99"/>
        <v>0</v>
      </c>
      <c r="M95" s="341">
        <f>SUM(P95:AB95)</f>
        <v>0</v>
      </c>
      <c r="N95" s="612"/>
      <c r="O95" s="612"/>
      <c r="P95" s="179"/>
      <c r="Q95" s="173"/>
      <c r="R95" s="173"/>
      <c r="S95" s="173"/>
      <c r="T95" s="173"/>
      <c r="U95" s="174"/>
      <c r="V95" s="401">
        <f t="shared" si="64"/>
        <v>0</v>
      </c>
      <c r="W95" s="364"/>
      <c r="X95" s="173"/>
      <c r="Y95" s="174"/>
      <c r="Z95" s="174"/>
      <c r="AA95" s="174"/>
      <c r="AB95" s="175"/>
      <c r="AD95" s="168"/>
    </row>
    <row r="96" spans="1:30" s="189" customFormat="1" ht="15.75" hidden="1" thickBot="1" x14ac:dyDescent="0.3">
      <c r="A96" s="125" t="s">
        <v>226</v>
      </c>
      <c r="B96" s="169" t="s">
        <v>660</v>
      </c>
      <c r="C96" s="182"/>
      <c r="D96" s="216" t="s">
        <v>227</v>
      </c>
      <c r="E96" s="234"/>
      <c r="F96" s="318">
        <f>SUM(M96:AA96)</f>
        <v>0</v>
      </c>
      <c r="G96" s="318">
        <f>SUM(M96:AA96)</f>
        <v>0</v>
      </c>
      <c r="H96" s="318">
        <f>SUM(M96:AA96)</f>
        <v>0</v>
      </c>
      <c r="I96" s="318">
        <f>SUM(M96:AA96)</f>
        <v>0</v>
      </c>
      <c r="J96" s="423">
        <f>SUM(M96:AA96)</f>
        <v>0</v>
      </c>
      <c r="K96" s="423">
        <f t="shared" si="99"/>
        <v>0</v>
      </c>
      <c r="L96" s="423">
        <f t="shared" si="99"/>
        <v>0</v>
      </c>
      <c r="M96" s="341">
        <f>SUM(P96:AB96)</f>
        <v>0</v>
      </c>
      <c r="N96" s="612"/>
      <c r="O96" s="612"/>
      <c r="P96" s="179"/>
      <c r="Q96" s="173"/>
      <c r="R96" s="173"/>
      <c r="S96" s="173"/>
      <c r="T96" s="173"/>
      <c r="U96" s="174"/>
      <c r="V96" s="401">
        <f t="shared" si="64"/>
        <v>0</v>
      </c>
      <c r="W96" s="364"/>
      <c r="X96" s="173"/>
      <c r="Y96" s="174"/>
      <c r="Z96" s="174"/>
      <c r="AA96" s="174"/>
      <c r="AB96" s="175"/>
      <c r="AD96" s="168"/>
    </row>
    <row r="97" spans="1:30" s="41" customFormat="1" ht="27.75" hidden="1" customHeight="1" x14ac:dyDescent="0.25">
      <c r="A97" s="125" t="s">
        <v>228</v>
      </c>
      <c r="B97" s="106" t="s">
        <v>661</v>
      </c>
      <c r="C97" s="792" t="s">
        <v>353</v>
      </c>
      <c r="D97" s="793"/>
      <c r="E97" s="793"/>
      <c r="F97" s="328">
        <f>SUM(M97:AA97)</f>
        <v>0</v>
      </c>
      <c r="G97" s="328">
        <f>SUM(M97:AA97)</f>
        <v>0</v>
      </c>
      <c r="H97" s="328">
        <f>SUM(M97:AA97)</f>
        <v>0</v>
      </c>
      <c r="I97" s="328">
        <f>SUM(M97:AA97)</f>
        <v>0</v>
      </c>
      <c r="J97" s="433">
        <f>SUM(M97:AA97)</f>
        <v>0</v>
      </c>
      <c r="K97" s="433">
        <f t="shared" si="99"/>
        <v>0</v>
      </c>
      <c r="L97" s="433">
        <f t="shared" si="99"/>
        <v>0</v>
      </c>
      <c r="M97" s="351">
        <f>SUM(P97:AB97)</f>
        <v>0</v>
      </c>
      <c r="N97" s="621"/>
      <c r="O97" s="621"/>
      <c r="P97" s="108"/>
      <c r="Q97" s="109"/>
      <c r="R97" s="109"/>
      <c r="S97" s="109"/>
      <c r="T97" s="109"/>
      <c r="U97" s="112"/>
      <c r="V97" s="406">
        <f t="shared" si="64"/>
        <v>0</v>
      </c>
      <c r="W97" s="369"/>
      <c r="X97" s="109"/>
      <c r="Y97" s="112"/>
      <c r="Z97" s="112"/>
      <c r="AA97" s="112"/>
      <c r="AB97" s="113"/>
      <c r="AD97" s="168"/>
    </row>
    <row r="98" spans="1:30" s="41" customFormat="1" ht="15.75" hidden="1" thickBot="1" x14ac:dyDescent="0.3">
      <c r="A98" s="125" t="s">
        <v>229</v>
      </c>
      <c r="B98" s="106" t="s">
        <v>662</v>
      </c>
      <c r="C98" s="792" t="s">
        <v>804</v>
      </c>
      <c r="D98" s="793"/>
      <c r="E98" s="793"/>
      <c r="F98" s="328">
        <f t="shared" ref="F98:M98" si="100">F99+F100+F101+F102+F103+F104+F105+F106+F107+F108</f>
        <v>0</v>
      </c>
      <c r="G98" s="328">
        <f t="shared" si="100"/>
        <v>0</v>
      </c>
      <c r="H98" s="328">
        <f t="shared" si="100"/>
        <v>0</v>
      </c>
      <c r="I98" s="328">
        <f t="shared" si="100"/>
        <v>0</v>
      </c>
      <c r="J98" s="433">
        <f t="shared" ref="J98" si="101">J99+J100+J101+J102+J103+J104+J105+J106+J107+J108</f>
        <v>0</v>
      </c>
      <c r="K98" s="433">
        <f t="shared" si="100"/>
        <v>0</v>
      </c>
      <c r="L98" s="433">
        <f t="shared" ref="L98" si="102">L99+L100+L101+L102+L103+L104+L105+L106+L107+L108</f>
        <v>0</v>
      </c>
      <c r="M98" s="351">
        <f t="shared" si="100"/>
        <v>0</v>
      </c>
      <c r="N98" s="621"/>
      <c r="O98" s="621"/>
      <c r="P98" s="108">
        <f t="shared" ref="P98:AB98" si="103">P99+P100+P101+P102+P103+P104+P105+P106+P107+P108</f>
        <v>0</v>
      </c>
      <c r="Q98" s="109">
        <f t="shared" si="103"/>
        <v>0</v>
      </c>
      <c r="R98" s="109">
        <f t="shared" si="103"/>
        <v>0</v>
      </c>
      <c r="S98" s="109">
        <f t="shared" si="103"/>
        <v>0</v>
      </c>
      <c r="T98" s="109">
        <f t="shared" si="103"/>
        <v>0</v>
      </c>
      <c r="U98" s="112">
        <f t="shared" si="103"/>
        <v>0</v>
      </c>
      <c r="V98" s="406">
        <f t="shared" si="64"/>
        <v>0</v>
      </c>
      <c r="W98" s="369">
        <f t="shared" si="103"/>
        <v>0</v>
      </c>
      <c r="X98" s="109">
        <f t="shared" si="103"/>
        <v>0</v>
      </c>
      <c r="Y98" s="112">
        <f t="shared" si="103"/>
        <v>0</v>
      </c>
      <c r="Z98" s="112">
        <f t="shared" si="103"/>
        <v>0</v>
      </c>
      <c r="AA98" s="112">
        <f t="shared" si="103"/>
        <v>0</v>
      </c>
      <c r="AB98" s="113">
        <f t="shared" si="103"/>
        <v>0</v>
      </c>
      <c r="AD98" s="168"/>
    </row>
    <row r="99" spans="1:30" ht="15.75" hidden="1" thickBot="1" x14ac:dyDescent="0.3">
      <c r="B99" s="54"/>
      <c r="C99" s="2"/>
      <c r="D99" s="705" t="s">
        <v>370</v>
      </c>
      <c r="E99" s="705"/>
      <c r="F99" s="326">
        <f t="shared" ref="F99:F108" si="104">SUM(M99:AA99)</f>
        <v>0</v>
      </c>
      <c r="G99" s="326">
        <f t="shared" ref="G99:G108" si="105">SUM(M99:AA99)</f>
        <v>0</v>
      </c>
      <c r="H99" s="326">
        <f t="shared" ref="H99:H108" si="106">SUM(M99:AA99)</f>
        <v>0</v>
      </c>
      <c r="I99" s="326">
        <f t="shared" ref="I99:I108" si="107">SUM(M99:AA99)</f>
        <v>0</v>
      </c>
      <c r="J99" s="431">
        <f t="shared" ref="J99:J108" si="108">SUM(M99:AA99)</f>
        <v>0</v>
      </c>
      <c r="K99" s="431">
        <f t="shared" ref="K99:K108" si="109">SUM(P99:AB99)</f>
        <v>0</v>
      </c>
      <c r="L99" s="431">
        <f t="shared" ref="L99:L108" si="110">SUM(Q99:AC99)</f>
        <v>0</v>
      </c>
      <c r="M99" s="349">
        <f t="shared" ref="M99:M108" si="111">SUM(P99:AB99)</f>
        <v>0</v>
      </c>
      <c r="N99" s="619"/>
      <c r="O99" s="619"/>
      <c r="P99" s="73"/>
      <c r="Q99" s="1"/>
      <c r="R99" s="1"/>
      <c r="S99" s="1"/>
      <c r="T99" s="1"/>
      <c r="U99" s="79"/>
      <c r="V99" s="404">
        <f t="shared" si="64"/>
        <v>0</v>
      </c>
      <c r="W99" s="367"/>
      <c r="X99" s="1"/>
      <c r="Y99" s="79"/>
      <c r="Z99" s="79"/>
      <c r="AA99" s="79"/>
      <c r="AB99" s="44"/>
      <c r="AD99" s="168"/>
    </row>
    <row r="100" spans="1:30" ht="15.75" hidden="1" thickBot="1" x14ac:dyDescent="0.3">
      <c r="B100" s="54"/>
      <c r="C100" s="2"/>
      <c r="D100" s="705" t="s">
        <v>506</v>
      </c>
      <c r="E100" s="705"/>
      <c r="F100" s="326">
        <f t="shared" si="104"/>
        <v>0</v>
      </c>
      <c r="G100" s="326">
        <f t="shared" si="105"/>
        <v>0</v>
      </c>
      <c r="H100" s="326">
        <f t="shared" si="106"/>
        <v>0</v>
      </c>
      <c r="I100" s="326">
        <f t="shared" si="107"/>
        <v>0</v>
      </c>
      <c r="J100" s="431">
        <f t="shared" si="108"/>
        <v>0</v>
      </c>
      <c r="K100" s="431">
        <f t="shared" si="109"/>
        <v>0</v>
      </c>
      <c r="L100" s="431">
        <f t="shared" si="110"/>
        <v>0</v>
      </c>
      <c r="M100" s="349">
        <f t="shared" si="111"/>
        <v>0</v>
      </c>
      <c r="N100" s="619"/>
      <c r="O100" s="619"/>
      <c r="P100" s="73"/>
      <c r="Q100" s="1"/>
      <c r="R100" s="1"/>
      <c r="S100" s="1"/>
      <c r="T100" s="1"/>
      <c r="U100" s="79"/>
      <c r="V100" s="404">
        <f t="shared" si="64"/>
        <v>0</v>
      </c>
      <c r="W100" s="367"/>
      <c r="X100" s="1"/>
      <c r="Y100" s="79"/>
      <c r="Z100" s="79"/>
      <c r="AA100" s="79"/>
      <c r="AB100" s="44"/>
      <c r="AD100" s="168"/>
    </row>
    <row r="101" spans="1:30" ht="15.75" hidden="1" thickBot="1" x14ac:dyDescent="0.3">
      <c r="B101" s="54"/>
      <c r="C101" s="2"/>
      <c r="D101" s="705" t="s">
        <v>507</v>
      </c>
      <c r="E101" s="705"/>
      <c r="F101" s="326">
        <f t="shared" si="104"/>
        <v>0</v>
      </c>
      <c r="G101" s="326">
        <f t="shared" si="105"/>
        <v>0</v>
      </c>
      <c r="H101" s="326">
        <f t="shared" si="106"/>
        <v>0</v>
      </c>
      <c r="I101" s="326">
        <f t="shared" si="107"/>
        <v>0</v>
      </c>
      <c r="J101" s="431">
        <f t="shared" si="108"/>
        <v>0</v>
      </c>
      <c r="K101" s="431">
        <f t="shared" si="109"/>
        <v>0</v>
      </c>
      <c r="L101" s="431">
        <f t="shared" si="110"/>
        <v>0</v>
      </c>
      <c r="M101" s="349">
        <f t="shared" si="111"/>
        <v>0</v>
      </c>
      <c r="N101" s="619"/>
      <c r="O101" s="619"/>
      <c r="P101" s="73"/>
      <c r="Q101" s="1"/>
      <c r="R101" s="1"/>
      <c r="S101" s="1"/>
      <c r="T101" s="1"/>
      <c r="U101" s="79"/>
      <c r="V101" s="404">
        <f t="shared" si="64"/>
        <v>0</v>
      </c>
      <c r="W101" s="367"/>
      <c r="X101" s="1"/>
      <c r="Y101" s="79"/>
      <c r="Z101" s="79"/>
      <c r="AA101" s="79"/>
      <c r="AB101" s="44"/>
      <c r="AD101" s="168"/>
    </row>
    <row r="102" spans="1:30" ht="15.75" hidden="1" thickBot="1" x14ac:dyDescent="0.3">
      <c r="B102" s="54"/>
      <c r="C102" s="2"/>
      <c r="D102" s="705" t="s">
        <v>508</v>
      </c>
      <c r="E102" s="705"/>
      <c r="F102" s="326">
        <f t="shared" si="104"/>
        <v>0</v>
      </c>
      <c r="G102" s="326">
        <f t="shared" si="105"/>
        <v>0</v>
      </c>
      <c r="H102" s="326">
        <f t="shared" si="106"/>
        <v>0</v>
      </c>
      <c r="I102" s="326">
        <f t="shared" si="107"/>
        <v>0</v>
      </c>
      <c r="J102" s="431">
        <f t="shared" si="108"/>
        <v>0</v>
      </c>
      <c r="K102" s="431">
        <f t="shared" si="109"/>
        <v>0</v>
      </c>
      <c r="L102" s="431">
        <f t="shared" si="110"/>
        <v>0</v>
      </c>
      <c r="M102" s="349">
        <f t="shared" si="111"/>
        <v>0</v>
      </c>
      <c r="N102" s="619"/>
      <c r="O102" s="619"/>
      <c r="P102" s="73"/>
      <c r="Q102" s="1"/>
      <c r="R102" s="1"/>
      <c r="S102" s="1"/>
      <c r="T102" s="1"/>
      <c r="U102" s="79"/>
      <c r="V102" s="404">
        <f t="shared" si="64"/>
        <v>0</v>
      </c>
      <c r="W102" s="367"/>
      <c r="X102" s="1"/>
      <c r="Y102" s="79"/>
      <c r="Z102" s="79"/>
      <c r="AA102" s="79"/>
      <c r="AB102" s="44"/>
      <c r="AD102" s="168"/>
    </row>
    <row r="103" spans="1:30" ht="15.75" hidden="1" thickBot="1" x14ac:dyDescent="0.3">
      <c r="B103" s="54"/>
      <c r="C103" s="2"/>
      <c r="D103" s="705" t="s">
        <v>509</v>
      </c>
      <c r="E103" s="705"/>
      <c r="F103" s="326">
        <f t="shared" si="104"/>
        <v>0</v>
      </c>
      <c r="G103" s="326">
        <f t="shared" si="105"/>
        <v>0</v>
      </c>
      <c r="H103" s="326">
        <f t="shared" si="106"/>
        <v>0</v>
      </c>
      <c r="I103" s="326">
        <f t="shared" si="107"/>
        <v>0</v>
      </c>
      <c r="J103" s="431">
        <f t="shared" si="108"/>
        <v>0</v>
      </c>
      <c r="K103" s="431">
        <f t="shared" si="109"/>
        <v>0</v>
      </c>
      <c r="L103" s="431">
        <f t="shared" si="110"/>
        <v>0</v>
      </c>
      <c r="M103" s="349">
        <f t="shared" si="111"/>
        <v>0</v>
      </c>
      <c r="N103" s="619"/>
      <c r="O103" s="619"/>
      <c r="P103" s="73"/>
      <c r="Q103" s="1"/>
      <c r="R103" s="1"/>
      <c r="S103" s="1"/>
      <c r="T103" s="1"/>
      <c r="U103" s="79"/>
      <c r="V103" s="404">
        <f t="shared" si="64"/>
        <v>0</v>
      </c>
      <c r="W103" s="367"/>
      <c r="X103" s="1"/>
      <c r="Y103" s="79"/>
      <c r="Z103" s="79"/>
      <c r="AA103" s="79"/>
      <c r="AB103" s="44"/>
      <c r="AD103" s="168"/>
    </row>
    <row r="104" spans="1:30" ht="15.75" hidden="1" thickBot="1" x14ac:dyDescent="0.3">
      <c r="B104" s="54"/>
      <c r="C104" s="2"/>
      <c r="D104" s="705" t="s">
        <v>510</v>
      </c>
      <c r="E104" s="705"/>
      <c r="F104" s="326">
        <f t="shared" si="104"/>
        <v>0</v>
      </c>
      <c r="G104" s="326">
        <f t="shared" si="105"/>
        <v>0</v>
      </c>
      <c r="H104" s="326">
        <f t="shared" si="106"/>
        <v>0</v>
      </c>
      <c r="I104" s="326">
        <f t="shared" si="107"/>
        <v>0</v>
      </c>
      <c r="J104" s="431">
        <f t="shared" si="108"/>
        <v>0</v>
      </c>
      <c r="K104" s="431">
        <f t="shared" si="109"/>
        <v>0</v>
      </c>
      <c r="L104" s="431">
        <f t="shared" si="110"/>
        <v>0</v>
      </c>
      <c r="M104" s="349">
        <f t="shared" si="111"/>
        <v>0</v>
      </c>
      <c r="N104" s="619"/>
      <c r="O104" s="619"/>
      <c r="P104" s="73"/>
      <c r="Q104" s="1"/>
      <c r="R104" s="1"/>
      <c r="S104" s="1"/>
      <c r="T104" s="1"/>
      <c r="U104" s="79"/>
      <c r="V104" s="404">
        <f t="shared" si="64"/>
        <v>0</v>
      </c>
      <c r="W104" s="367"/>
      <c r="X104" s="1"/>
      <c r="Y104" s="79"/>
      <c r="Z104" s="79"/>
      <c r="AA104" s="79"/>
      <c r="AB104" s="44"/>
      <c r="AD104" s="168"/>
    </row>
    <row r="105" spans="1:30" ht="25.5" hidden="1" customHeight="1" x14ac:dyDescent="0.25">
      <c r="B105" s="54"/>
      <c r="C105" s="2"/>
      <c r="D105" s="706" t="s">
        <v>511</v>
      </c>
      <c r="E105" s="706"/>
      <c r="F105" s="329">
        <f t="shared" si="104"/>
        <v>0</v>
      </c>
      <c r="G105" s="329">
        <f t="shared" si="105"/>
        <v>0</v>
      </c>
      <c r="H105" s="329">
        <f t="shared" si="106"/>
        <v>0</v>
      </c>
      <c r="I105" s="329">
        <f t="shared" si="107"/>
        <v>0</v>
      </c>
      <c r="J105" s="434">
        <f t="shared" si="108"/>
        <v>0</v>
      </c>
      <c r="K105" s="434">
        <f t="shared" si="109"/>
        <v>0</v>
      </c>
      <c r="L105" s="434">
        <f t="shared" si="110"/>
        <v>0</v>
      </c>
      <c r="M105" s="352">
        <f t="shared" si="111"/>
        <v>0</v>
      </c>
      <c r="N105" s="622"/>
      <c r="O105" s="622"/>
      <c r="P105" s="73"/>
      <c r="Q105" s="1"/>
      <c r="R105" s="1"/>
      <c r="S105" s="1"/>
      <c r="T105" s="1"/>
      <c r="U105" s="79"/>
      <c r="V105" s="404">
        <f t="shared" si="64"/>
        <v>0</v>
      </c>
      <c r="W105" s="367"/>
      <c r="X105" s="1"/>
      <c r="Y105" s="79"/>
      <c r="Z105" s="79"/>
      <c r="AA105" s="79"/>
      <c r="AB105" s="44"/>
      <c r="AD105" s="168"/>
    </row>
    <row r="106" spans="1:30" ht="15.75" hidden="1" thickBot="1" x14ac:dyDescent="0.3">
      <c r="B106" s="54"/>
      <c r="C106" s="2"/>
      <c r="D106" s="705" t="s">
        <v>805</v>
      </c>
      <c r="E106" s="705"/>
      <c r="F106" s="326">
        <f t="shared" si="104"/>
        <v>0</v>
      </c>
      <c r="G106" s="326">
        <f t="shared" si="105"/>
        <v>0</v>
      </c>
      <c r="H106" s="326">
        <f t="shared" si="106"/>
        <v>0</v>
      </c>
      <c r="I106" s="326">
        <f t="shared" si="107"/>
        <v>0</v>
      </c>
      <c r="J106" s="431">
        <f t="shared" si="108"/>
        <v>0</v>
      </c>
      <c r="K106" s="431">
        <f t="shared" si="109"/>
        <v>0</v>
      </c>
      <c r="L106" s="431">
        <f t="shared" si="110"/>
        <v>0</v>
      </c>
      <c r="M106" s="349">
        <f t="shared" si="111"/>
        <v>0</v>
      </c>
      <c r="N106" s="619"/>
      <c r="O106" s="619"/>
      <c r="P106" s="73"/>
      <c r="Q106" s="1"/>
      <c r="R106" s="1"/>
      <c r="S106" s="1"/>
      <c r="T106" s="1"/>
      <c r="U106" s="79"/>
      <c r="V106" s="404">
        <f t="shared" si="64"/>
        <v>0</v>
      </c>
      <c r="W106" s="367"/>
      <c r="X106" s="1"/>
      <c r="Y106" s="79"/>
      <c r="Z106" s="79"/>
      <c r="AA106" s="79"/>
      <c r="AB106" s="44"/>
      <c r="AD106" s="168"/>
    </row>
    <row r="107" spans="1:30" ht="25.5" hidden="1" customHeight="1" x14ac:dyDescent="0.25">
      <c r="B107" s="54"/>
      <c r="C107" s="2"/>
      <c r="D107" s="706" t="s">
        <v>512</v>
      </c>
      <c r="E107" s="706"/>
      <c r="F107" s="329">
        <f t="shared" si="104"/>
        <v>0</v>
      </c>
      <c r="G107" s="329">
        <f t="shared" si="105"/>
        <v>0</v>
      </c>
      <c r="H107" s="329">
        <f t="shared" si="106"/>
        <v>0</v>
      </c>
      <c r="I107" s="329">
        <f t="shared" si="107"/>
        <v>0</v>
      </c>
      <c r="J107" s="434">
        <f t="shared" si="108"/>
        <v>0</v>
      </c>
      <c r="K107" s="434">
        <f t="shared" si="109"/>
        <v>0</v>
      </c>
      <c r="L107" s="434">
        <f t="shared" si="110"/>
        <v>0</v>
      </c>
      <c r="M107" s="352">
        <f t="shared" si="111"/>
        <v>0</v>
      </c>
      <c r="N107" s="622"/>
      <c r="O107" s="622"/>
      <c r="P107" s="73"/>
      <c r="Q107" s="1"/>
      <c r="R107" s="1"/>
      <c r="S107" s="1"/>
      <c r="T107" s="1"/>
      <c r="U107" s="79"/>
      <c r="V107" s="404">
        <f t="shared" si="64"/>
        <v>0</v>
      </c>
      <c r="W107" s="367"/>
      <c r="X107" s="1"/>
      <c r="Y107" s="79"/>
      <c r="Z107" s="79"/>
      <c r="AA107" s="79"/>
      <c r="AB107" s="44"/>
      <c r="AD107" s="168"/>
    </row>
    <row r="108" spans="1:30" ht="25.5" hidden="1" customHeight="1" x14ac:dyDescent="0.25">
      <c r="B108" s="54"/>
      <c r="C108" s="2"/>
      <c r="D108" s="706" t="s">
        <v>513</v>
      </c>
      <c r="E108" s="706"/>
      <c r="F108" s="329">
        <f t="shared" si="104"/>
        <v>0</v>
      </c>
      <c r="G108" s="329">
        <f t="shared" si="105"/>
        <v>0</v>
      </c>
      <c r="H108" s="329">
        <f t="shared" si="106"/>
        <v>0</v>
      </c>
      <c r="I108" s="329">
        <f t="shared" si="107"/>
        <v>0</v>
      </c>
      <c r="J108" s="434">
        <f t="shared" si="108"/>
        <v>0</v>
      </c>
      <c r="K108" s="434">
        <f t="shared" si="109"/>
        <v>0</v>
      </c>
      <c r="L108" s="434">
        <f t="shared" si="110"/>
        <v>0</v>
      </c>
      <c r="M108" s="352">
        <f t="shared" si="111"/>
        <v>0</v>
      </c>
      <c r="N108" s="622"/>
      <c r="O108" s="622"/>
      <c r="P108" s="73"/>
      <c r="Q108" s="1"/>
      <c r="R108" s="1"/>
      <c r="S108" s="1"/>
      <c r="T108" s="1"/>
      <c r="U108" s="79"/>
      <c r="V108" s="404">
        <f t="shared" si="64"/>
        <v>0</v>
      </c>
      <c r="W108" s="367"/>
      <c r="X108" s="1"/>
      <c r="Y108" s="79"/>
      <c r="Z108" s="79"/>
      <c r="AA108" s="79"/>
      <c r="AB108" s="44"/>
      <c r="AD108" s="168"/>
    </row>
    <row r="109" spans="1:30" s="41" customFormat="1" ht="15" hidden="1" customHeight="1" x14ac:dyDescent="0.25">
      <c r="A109" s="125" t="s">
        <v>230</v>
      </c>
      <c r="B109" s="106" t="s">
        <v>663</v>
      </c>
      <c r="C109" s="792" t="s">
        <v>806</v>
      </c>
      <c r="D109" s="793"/>
      <c r="E109" s="793"/>
      <c r="F109" s="328">
        <f t="shared" ref="F109:M109" si="112">F110+F111+F112+F113+F114+F115+F116+F117+F118+F119</f>
        <v>0</v>
      </c>
      <c r="G109" s="328">
        <f t="shared" si="112"/>
        <v>0</v>
      </c>
      <c r="H109" s="328">
        <f t="shared" si="112"/>
        <v>0</v>
      </c>
      <c r="I109" s="328">
        <f t="shared" si="112"/>
        <v>0</v>
      </c>
      <c r="J109" s="433">
        <f t="shared" ref="J109" si="113">J110+J111+J112+J113+J114+J115+J116+J117+J118+J119</f>
        <v>0</v>
      </c>
      <c r="K109" s="433">
        <f t="shared" si="112"/>
        <v>0</v>
      </c>
      <c r="L109" s="433">
        <f t="shared" ref="L109" si="114">L110+L111+L112+L113+L114+L115+L116+L117+L118+L119</f>
        <v>0</v>
      </c>
      <c r="M109" s="351">
        <f t="shared" si="112"/>
        <v>0</v>
      </c>
      <c r="N109" s="621"/>
      <c r="O109" s="621"/>
      <c r="P109" s="108">
        <f t="shared" ref="P109:AB109" si="115">P110+P111+P112+P113+P114+P115+P116+P117+P118+P119</f>
        <v>0</v>
      </c>
      <c r="Q109" s="109">
        <f t="shared" si="115"/>
        <v>0</v>
      </c>
      <c r="R109" s="109">
        <f t="shared" si="115"/>
        <v>0</v>
      </c>
      <c r="S109" s="109">
        <f t="shared" si="115"/>
        <v>0</v>
      </c>
      <c r="T109" s="109">
        <f t="shared" si="115"/>
        <v>0</v>
      </c>
      <c r="U109" s="112">
        <f t="shared" si="115"/>
        <v>0</v>
      </c>
      <c r="V109" s="406">
        <f t="shared" si="64"/>
        <v>0</v>
      </c>
      <c r="W109" s="369">
        <f t="shared" si="115"/>
        <v>0</v>
      </c>
      <c r="X109" s="109">
        <f t="shared" si="115"/>
        <v>0</v>
      </c>
      <c r="Y109" s="112">
        <f t="shared" si="115"/>
        <v>0</v>
      </c>
      <c r="Z109" s="112">
        <f t="shared" si="115"/>
        <v>0</v>
      </c>
      <c r="AA109" s="112">
        <f t="shared" si="115"/>
        <v>0</v>
      </c>
      <c r="AB109" s="113">
        <f t="shared" si="115"/>
        <v>0</v>
      </c>
      <c r="AD109" s="168"/>
    </row>
    <row r="110" spans="1:30" ht="15.75" hidden="1" thickBot="1" x14ac:dyDescent="0.3">
      <c r="B110" s="54"/>
      <c r="C110" s="2"/>
      <c r="D110" s="705" t="s">
        <v>369</v>
      </c>
      <c r="E110" s="705"/>
      <c r="F110" s="326">
        <f t="shared" ref="F110:F119" si="116">SUM(M110:AA110)</f>
        <v>0</v>
      </c>
      <c r="G110" s="326">
        <f t="shared" ref="G110:G119" si="117">SUM(M110:AA110)</f>
        <v>0</v>
      </c>
      <c r="H110" s="326">
        <f t="shared" ref="H110:H119" si="118">SUM(M110:AA110)</f>
        <v>0</v>
      </c>
      <c r="I110" s="326">
        <f t="shared" ref="I110:I119" si="119">SUM(M110:AA110)</f>
        <v>0</v>
      </c>
      <c r="J110" s="431">
        <f t="shared" ref="J110:J119" si="120">SUM(M110:AA110)</f>
        <v>0</v>
      </c>
      <c r="K110" s="431">
        <f t="shared" ref="K110:K119" si="121">SUM(P110:AB110)</f>
        <v>0</v>
      </c>
      <c r="L110" s="431">
        <f t="shared" ref="L110:L119" si="122">SUM(Q110:AC110)</f>
        <v>0</v>
      </c>
      <c r="M110" s="349">
        <f t="shared" ref="M110:M119" si="123">SUM(P110:AB110)</f>
        <v>0</v>
      </c>
      <c r="N110" s="619"/>
      <c r="O110" s="619"/>
      <c r="P110" s="73"/>
      <c r="Q110" s="1"/>
      <c r="R110" s="1"/>
      <c r="S110" s="1"/>
      <c r="T110" s="1"/>
      <c r="U110" s="79"/>
      <c r="V110" s="404">
        <f t="shared" si="64"/>
        <v>0</v>
      </c>
      <c r="W110" s="367"/>
      <c r="X110" s="1"/>
      <c r="Y110" s="79"/>
      <c r="Z110" s="79"/>
      <c r="AA110" s="79"/>
      <c r="AB110" s="44"/>
      <c r="AD110" s="168"/>
    </row>
    <row r="111" spans="1:30" ht="15.75" hidden="1" thickBot="1" x14ac:dyDescent="0.3">
      <c r="B111" s="54"/>
      <c r="C111" s="2"/>
      <c r="D111" s="705" t="s">
        <v>514</v>
      </c>
      <c r="E111" s="705"/>
      <c r="F111" s="326">
        <f t="shared" si="116"/>
        <v>0</v>
      </c>
      <c r="G111" s="326">
        <f t="shared" si="117"/>
        <v>0</v>
      </c>
      <c r="H111" s="326">
        <f t="shared" si="118"/>
        <v>0</v>
      </c>
      <c r="I111" s="326">
        <f t="shared" si="119"/>
        <v>0</v>
      </c>
      <c r="J111" s="431">
        <f t="shared" si="120"/>
        <v>0</v>
      </c>
      <c r="K111" s="431">
        <f t="shared" si="121"/>
        <v>0</v>
      </c>
      <c r="L111" s="431">
        <f t="shared" si="122"/>
        <v>0</v>
      </c>
      <c r="M111" s="349">
        <f t="shared" si="123"/>
        <v>0</v>
      </c>
      <c r="N111" s="619"/>
      <c r="O111" s="619"/>
      <c r="P111" s="73"/>
      <c r="Q111" s="1"/>
      <c r="R111" s="1"/>
      <c r="S111" s="1"/>
      <c r="T111" s="1"/>
      <c r="U111" s="79"/>
      <c r="V111" s="404">
        <f t="shared" si="64"/>
        <v>0</v>
      </c>
      <c r="W111" s="367"/>
      <c r="X111" s="1"/>
      <c r="Y111" s="79"/>
      <c r="Z111" s="79"/>
      <c r="AA111" s="79"/>
      <c r="AB111" s="44"/>
      <c r="AD111" s="168"/>
    </row>
    <row r="112" spans="1:30" ht="15.75" hidden="1" thickBot="1" x14ac:dyDescent="0.3">
      <c r="B112" s="54"/>
      <c r="C112" s="2"/>
      <c r="D112" s="705" t="s">
        <v>516</v>
      </c>
      <c r="E112" s="705"/>
      <c r="F112" s="326">
        <f t="shared" si="116"/>
        <v>0</v>
      </c>
      <c r="G112" s="326">
        <f t="shared" si="117"/>
        <v>0</v>
      </c>
      <c r="H112" s="326">
        <f t="shared" si="118"/>
        <v>0</v>
      </c>
      <c r="I112" s="326">
        <f t="shared" si="119"/>
        <v>0</v>
      </c>
      <c r="J112" s="431">
        <f t="shared" si="120"/>
        <v>0</v>
      </c>
      <c r="K112" s="431">
        <f t="shared" si="121"/>
        <v>0</v>
      </c>
      <c r="L112" s="431">
        <f t="shared" si="122"/>
        <v>0</v>
      </c>
      <c r="M112" s="349">
        <f t="shared" si="123"/>
        <v>0</v>
      </c>
      <c r="N112" s="619"/>
      <c r="O112" s="619"/>
      <c r="P112" s="73"/>
      <c r="Q112" s="1"/>
      <c r="R112" s="1"/>
      <c r="S112" s="1"/>
      <c r="T112" s="1"/>
      <c r="U112" s="79"/>
      <c r="V112" s="404">
        <f t="shared" si="64"/>
        <v>0</v>
      </c>
      <c r="W112" s="367"/>
      <c r="X112" s="1"/>
      <c r="Y112" s="79"/>
      <c r="Z112" s="79"/>
      <c r="AA112" s="79"/>
      <c r="AB112" s="44"/>
      <c r="AD112" s="168"/>
    </row>
    <row r="113" spans="1:30" ht="15.75" hidden="1" thickBot="1" x14ac:dyDescent="0.3">
      <c r="B113" s="54"/>
      <c r="C113" s="2"/>
      <c r="D113" s="705" t="s">
        <v>808</v>
      </c>
      <c r="E113" s="705"/>
      <c r="F113" s="326">
        <f t="shared" si="116"/>
        <v>0</v>
      </c>
      <c r="G113" s="326">
        <f t="shared" si="117"/>
        <v>0</v>
      </c>
      <c r="H113" s="326">
        <f t="shared" si="118"/>
        <v>0</v>
      </c>
      <c r="I113" s="326">
        <f t="shared" si="119"/>
        <v>0</v>
      </c>
      <c r="J113" s="431">
        <f t="shared" si="120"/>
        <v>0</v>
      </c>
      <c r="K113" s="431">
        <f t="shared" si="121"/>
        <v>0</v>
      </c>
      <c r="L113" s="431">
        <f t="shared" si="122"/>
        <v>0</v>
      </c>
      <c r="M113" s="349">
        <f t="shared" si="123"/>
        <v>0</v>
      </c>
      <c r="N113" s="619"/>
      <c r="O113" s="619"/>
      <c r="P113" s="73"/>
      <c r="Q113" s="1"/>
      <c r="R113" s="1"/>
      <c r="S113" s="1"/>
      <c r="T113" s="1"/>
      <c r="U113" s="79"/>
      <c r="V113" s="404">
        <f t="shared" si="64"/>
        <v>0</v>
      </c>
      <c r="W113" s="367"/>
      <c r="X113" s="1"/>
      <c r="Y113" s="79"/>
      <c r="Z113" s="79"/>
      <c r="AA113" s="79"/>
      <c r="AB113" s="44"/>
      <c r="AD113" s="168"/>
    </row>
    <row r="114" spans="1:30" ht="15.75" hidden="1" thickBot="1" x14ac:dyDescent="0.3">
      <c r="B114" s="54"/>
      <c r="C114" s="2"/>
      <c r="D114" s="705" t="s">
        <v>521</v>
      </c>
      <c r="E114" s="705"/>
      <c r="F114" s="326">
        <f t="shared" si="116"/>
        <v>0</v>
      </c>
      <c r="G114" s="326">
        <f t="shared" si="117"/>
        <v>0</v>
      </c>
      <c r="H114" s="326">
        <f t="shared" si="118"/>
        <v>0</v>
      </c>
      <c r="I114" s="326">
        <f t="shared" si="119"/>
        <v>0</v>
      </c>
      <c r="J114" s="431">
        <f t="shared" si="120"/>
        <v>0</v>
      </c>
      <c r="K114" s="431">
        <f t="shared" si="121"/>
        <v>0</v>
      </c>
      <c r="L114" s="431">
        <f t="shared" si="122"/>
        <v>0</v>
      </c>
      <c r="M114" s="349">
        <f t="shared" si="123"/>
        <v>0</v>
      </c>
      <c r="N114" s="619"/>
      <c r="O114" s="619"/>
      <c r="P114" s="73"/>
      <c r="Q114" s="1"/>
      <c r="R114" s="1"/>
      <c r="S114" s="1"/>
      <c r="T114" s="1"/>
      <c r="U114" s="79"/>
      <c r="V114" s="404">
        <f t="shared" si="64"/>
        <v>0</v>
      </c>
      <c r="W114" s="367"/>
      <c r="X114" s="1"/>
      <c r="Y114" s="79"/>
      <c r="Z114" s="79"/>
      <c r="AA114" s="79"/>
      <c r="AB114" s="44"/>
      <c r="AD114" s="168"/>
    </row>
    <row r="115" spans="1:30" ht="15.75" hidden="1" thickBot="1" x14ac:dyDescent="0.3">
      <c r="B115" s="54"/>
      <c r="C115" s="2"/>
      <c r="D115" s="705" t="s">
        <v>519</v>
      </c>
      <c r="E115" s="705"/>
      <c r="F115" s="326">
        <f t="shared" si="116"/>
        <v>0</v>
      </c>
      <c r="G115" s="326">
        <f t="shared" si="117"/>
        <v>0</v>
      </c>
      <c r="H115" s="326">
        <f t="shared" si="118"/>
        <v>0</v>
      </c>
      <c r="I115" s="326">
        <f t="shared" si="119"/>
        <v>0</v>
      </c>
      <c r="J115" s="431">
        <f t="shared" si="120"/>
        <v>0</v>
      </c>
      <c r="K115" s="431">
        <f t="shared" si="121"/>
        <v>0</v>
      </c>
      <c r="L115" s="431">
        <f t="shared" si="122"/>
        <v>0</v>
      </c>
      <c r="M115" s="349">
        <f t="shared" si="123"/>
        <v>0</v>
      </c>
      <c r="N115" s="619"/>
      <c r="O115" s="619"/>
      <c r="P115" s="73"/>
      <c r="Q115" s="1"/>
      <c r="R115" s="1"/>
      <c r="S115" s="1"/>
      <c r="T115" s="1"/>
      <c r="U115" s="79"/>
      <c r="V115" s="404">
        <f t="shared" si="64"/>
        <v>0</v>
      </c>
      <c r="W115" s="367"/>
      <c r="X115" s="1"/>
      <c r="Y115" s="79"/>
      <c r="Z115" s="79"/>
      <c r="AA115" s="79"/>
      <c r="AB115" s="44"/>
      <c r="AD115" s="168"/>
    </row>
    <row r="116" spans="1:30" ht="25.5" hidden="1" customHeight="1" x14ac:dyDescent="0.25">
      <c r="B116" s="54"/>
      <c r="C116" s="2"/>
      <c r="D116" s="706" t="s">
        <v>523</v>
      </c>
      <c r="E116" s="706"/>
      <c r="F116" s="329">
        <f t="shared" si="116"/>
        <v>0</v>
      </c>
      <c r="G116" s="329">
        <f t="shared" si="117"/>
        <v>0</v>
      </c>
      <c r="H116" s="329">
        <f t="shared" si="118"/>
        <v>0</v>
      </c>
      <c r="I116" s="329">
        <f t="shared" si="119"/>
        <v>0</v>
      </c>
      <c r="J116" s="434">
        <f t="shared" si="120"/>
        <v>0</v>
      </c>
      <c r="K116" s="434">
        <f t="shared" si="121"/>
        <v>0</v>
      </c>
      <c r="L116" s="434">
        <f t="shared" si="122"/>
        <v>0</v>
      </c>
      <c r="M116" s="352">
        <f t="shared" si="123"/>
        <v>0</v>
      </c>
      <c r="N116" s="622"/>
      <c r="O116" s="622"/>
      <c r="P116" s="73"/>
      <c r="Q116" s="1"/>
      <c r="R116" s="1"/>
      <c r="S116" s="1"/>
      <c r="T116" s="1"/>
      <c r="U116" s="79"/>
      <c r="V116" s="404">
        <f t="shared" si="64"/>
        <v>0</v>
      </c>
      <c r="W116" s="367"/>
      <c r="X116" s="1"/>
      <c r="Y116" s="79"/>
      <c r="Z116" s="79"/>
      <c r="AA116" s="79"/>
      <c r="AB116" s="44"/>
      <c r="AD116" s="168"/>
    </row>
    <row r="117" spans="1:30" ht="15.75" hidden="1" thickBot="1" x14ac:dyDescent="0.3">
      <c r="B117" s="54"/>
      <c r="C117" s="2"/>
      <c r="D117" s="705" t="s">
        <v>807</v>
      </c>
      <c r="E117" s="705"/>
      <c r="F117" s="326">
        <f t="shared" si="116"/>
        <v>0</v>
      </c>
      <c r="G117" s="326">
        <f t="shared" si="117"/>
        <v>0</v>
      </c>
      <c r="H117" s="326">
        <f t="shared" si="118"/>
        <v>0</v>
      </c>
      <c r="I117" s="326">
        <f t="shared" si="119"/>
        <v>0</v>
      </c>
      <c r="J117" s="431">
        <f t="shared" si="120"/>
        <v>0</v>
      </c>
      <c r="K117" s="431">
        <f t="shared" si="121"/>
        <v>0</v>
      </c>
      <c r="L117" s="431">
        <f t="shared" si="122"/>
        <v>0</v>
      </c>
      <c r="M117" s="349">
        <f t="shared" si="123"/>
        <v>0</v>
      </c>
      <c r="N117" s="619"/>
      <c r="O117" s="619"/>
      <c r="P117" s="73"/>
      <c r="Q117" s="1"/>
      <c r="R117" s="1"/>
      <c r="S117" s="1"/>
      <c r="T117" s="1"/>
      <c r="U117" s="79"/>
      <c r="V117" s="404">
        <f t="shared" si="64"/>
        <v>0</v>
      </c>
      <c r="W117" s="367"/>
      <c r="X117" s="1"/>
      <c r="Y117" s="79"/>
      <c r="Z117" s="79"/>
      <c r="AA117" s="79"/>
      <c r="AB117" s="44"/>
      <c r="AD117" s="168"/>
    </row>
    <row r="118" spans="1:30" ht="25.5" hidden="1" customHeight="1" x14ac:dyDescent="0.25">
      <c r="B118" s="54"/>
      <c r="C118" s="2"/>
      <c r="D118" s="706" t="s">
        <v>526</v>
      </c>
      <c r="E118" s="706"/>
      <c r="F118" s="329">
        <f t="shared" si="116"/>
        <v>0</v>
      </c>
      <c r="G118" s="329">
        <f t="shared" si="117"/>
        <v>0</v>
      </c>
      <c r="H118" s="329">
        <f t="shared" si="118"/>
        <v>0</v>
      </c>
      <c r="I118" s="329">
        <f t="shared" si="119"/>
        <v>0</v>
      </c>
      <c r="J118" s="434">
        <f t="shared" si="120"/>
        <v>0</v>
      </c>
      <c r="K118" s="434">
        <f t="shared" si="121"/>
        <v>0</v>
      </c>
      <c r="L118" s="434">
        <f t="shared" si="122"/>
        <v>0</v>
      </c>
      <c r="M118" s="352">
        <f t="shared" si="123"/>
        <v>0</v>
      </c>
      <c r="N118" s="622"/>
      <c r="O118" s="622"/>
      <c r="P118" s="73"/>
      <c r="Q118" s="1"/>
      <c r="R118" s="1"/>
      <c r="S118" s="1"/>
      <c r="T118" s="1"/>
      <c r="U118" s="79"/>
      <c r="V118" s="404">
        <f t="shared" si="64"/>
        <v>0</v>
      </c>
      <c r="W118" s="367"/>
      <c r="X118" s="1"/>
      <c r="Y118" s="79"/>
      <c r="Z118" s="79"/>
      <c r="AA118" s="79"/>
      <c r="AB118" s="44"/>
      <c r="AD118" s="168"/>
    </row>
    <row r="119" spans="1:30" ht="25.5" hidden="1" customHeight="1" x14ac:dyDescent="0.25">
      <c r="B119" s="54"/>
      <c r="C119" s="2"/>
      <c r="D119" s="706" t="s">
        <v>528</v>
      </c>
      <c r="E119" s="706"/>
      <c r="F119" s="329">
        <f t="shared" si="116"/>
        <v>0</v>
      </c>
      <c r="G119" s="329">
        <f t="shared" si="117"/>
        <v>0</v>
      </c>
      <c r="H119" s="329">
        <f t="shared" si="118"/>
        <v>0</v>
      </c>
      <c r="I119" s="329">
        <f t="shared" si="119"/>
        <v>0</v>
      </c>
      <c r="J119" s="434">
        <f t="shared" si="120"/>
        <v>0</v>
      </c>
      <c r="K119" s="434">
        <f t="shared" si="121"/>
        <v>0</v>
      </c>
      <c r="L119" s="434">
        <f t="shared" si="122"/>
        <v>0</v>
      </c>
      <c r="M119" s="352">
        <f t="shared" si="123"/>
        <v>0</v>
      </c>
      <c r="N119" s="622"/>
      <c r="O119" s="622"/>
      <c r="P119" s="73"/>
      <c r="Q119" s="1"/>
      <c r="R119" s="1"/>
      <c r="S119" s="1"/>
      <c r="T119" s="1"/>
      <c r="U119" s="79"/>
      <c r="V119" s="404">
        <f t="shared" si="64"/>
        <v>0</v>
      </c>
      <c r="W119" s="367"/>
      <c r="X119" s="1"/>
      <c r="Y119" s="79"/>
      <c r="Z119" s="79"/>
      <c r="AA119" s="79"/>
      <c r="AB119" s="44"/>
      <c r="AD119" s="168"/>
    </row>
    <row r="120" spans="1:30" s="41" customFormat="1" ht="15.75" hidden="1" thickBot="1" x14ac:dyDescent="0.3">
      <c r="A120" s="125" t="s">
        <v>231</v>
      </c>
      <c r="B120" s="106" t="s">
        <v>664</v>
      </c>
      <c r="C120" s="730" t="s">
        <v>232</v>
      </c>
      <c r="D120" s="731"/>
      <c r="E120" s="731"/>
      <c r="F120" s="330">
        <f t="shared" ref="F120:M120" si="124">F121+F122+F123+F124+F125+F126+F127+F128+F129+F130</f>
        <v>0</v>
      </c>
      <c r="G120" s="330">
        <f t="shared" si="124"/>
        <v>0</v>
      </c>
      <c r="H120" s="330">
        <f t="shared" si="124"/>
        <v>0</v>
      </c>
      <c r="I120" s="330">
        <f t="shared" si="124"/>
        <v>0</v>
      </c>
      <c r="J120" s="435">
        <f t="shared" ref="J120" si="125">J121+J122+J123+J124+J125+J126+J127+J128+J129+J130</f>
        <v>0</v>
      </c>
      <c r="K120" s="435">
        <f t="shared" si="124"/>
        <v>0</v>
      </c>
      <c r="L120" s="435">
        <f t="shared" ref="L120" si="126">L121+L122+L123+L124+L125+L126+L127+L128+L129+L130</f>
        <v>0</v>
      </c>
      <c r="M120" s="353">
        <f t="shared" si="124"/>
        <v>0</v>
      </c>
      <c r="N120" s="623"/>
      <c r="O120" s="623"/>
      <c r="P120" s="108">
        <f t="shared" ref="P120:AB120" si="127">P121+P122+P123+P124+P125+P126+P127+P128+P129+P130</f>
        <v>0</v>
      </c>
      <c r="Q120" s="109">
        <f t="shared" si="127"/>
        <v>0</v>
      </c>
      <c r="R120" s="109">
        <f t="shared" si="127"/>
        <v>0</v>
      </c>
      <c r="S120" s="109">
        <f t="shared" si="127"/>
        <v>0</v>
      </c>
      <c r="T120" s="109">
        <f t="shared" si="127"/>
        <v>0</v>
      </c>
      <c r="U120" s="112">
        <f t="shared" si="127"/>
        <v>0</v>
      </c>
      <c r="V120" s="406">
        <f t="shared" si="64"/>
        <v>0</v>
      </c>
      <c r="W120" s="369">
        <f t="shared" si="127"/>
        <v>0</v>
      </c>
      <c r="X120" s="109">
        <f t="shared" si="127"/>
        <v>0</v>
      </c>
      <c r="Y120" s="112">
        <f t="shared" si="127"/>
        <v>0</v>
      </c>
      <c r="Z120" s="112">
        <f t="shared" si="127"/>
        <v>0</v>
      </c>
      <c r="AA120" s="112">
        <f t="shared" si="127"/>
        <v>0</v>
      </c>
      <c r="AB120" s="113">
        <f t="shared" si="127"/>
        <v>0</v>
      </c>
      <c r="AD120" s="168"/>
    </row>
    <row r="121" spans="1:30" ht="15.75" hidden="1" thickBot="1" x14ac:dyDescent="0.3">
      <c r="B121" s="54"/>
      <c r="C121" s="2"/>
      <c r="D121" s="705" t="s">
        <v>368</v>
      </c>
      <c r="E121" s="705"/>
      <c r="F121" s="326">
        <f t="shared" ref="F121:F130" si="128">SUM(M121:AA121)</f>
        <v>0</v>
      </c>
      <c r="G121" s="326">
        <f t="shared" ref="G121:G130" si="129">SUM(M121:AA121)</f>
        <v>0</v>
      </c>
      <c r="H121" s="326">
        <f t="shared" ref="H121:H130" si="130">SUM(M121:AA121)</f>
        <v>0</v>
      </c>
      <c r="I121" s="326">
        <f t="shared" ref="I121:I130" si="131">SUM(M121:AA121)</f>
        <v>0</v>
      </c>
      <c r="J121" s="431">
        <f t="shared" ref="J121:J130" si="132">SUM(M121:AA121)</f>
        <v>0</v>
      </c>
      <c r="K121" s="431">
        <f t="shared" ref="K121:K130" si="133">SUM(P121:AB121)</f>
        <v>0</v>
      </c>
      <c r="L121" s="431">
        <f t="shared" ref="L121:L130" si="134">SUM(Q121:AC121)</f>
        <v>0</v>
      </c>
      <c r="M121" s="349">
        <f t="shared" ref="M121:M130" si="135">SUM(P121:AB121)</f>
        <v>0</v>
      </c>
      <c r="N121" s="619"/>
      <c r="O121" s="619"/>
      <c r="P121" s="73"/>
      <c r="Q121" s="1"/>
      <c r="R121" s="1"/>
      <c r="S121" s="1"/>
      <c r="T121" s="1"/>
      <c r="U121" s="79"/>
      <c r="V121" s="404">
        <f t="shared" si="64"/>
        <v>0</v>
      </c>
      <c r="W121" s="367"/>
      <c r="X121" s="1"/>
      <c r="Y121" s="79"/>
      <c r="Z121" s="79"/>
      <c r="AA121" s="79"/>
      <c r="AB121" s="44"/>
      <c r="AD121" s="168"/>
    </row>
    <row r="122" spans="1:30" ht="15.75" hidden="1" thickBot="1" x14ac:dyDescent="0.3">
      <c r="B122" s="54"/>
      <c r="C122" s="2"/>
      <c r="D122" s="705" t="s">
        <v>515</v>
      </c>
      <c r="E122" s="705"/>
      <c r="F122" s="326">
        <f t="shared" si="128"/>
        <v>0</v>
      </c>
      <c r="G122" s="326">
        <f t="shared" si="129"/>
        <v>0</v>
      </c>
      <c r="H122" s="326">
        <f t="shared" si="130"/>
        <v>0</v>
      </c>
      <c r="I122" s="326">
        <f t="shared" si="131"/>
        <v>0</v>
      </c>
      <c r="J122" s="431">
        <f t="shared" si="132"/>
        <v>0</v>
      </c>
      <c r="K122" s="431">
        <f t="shared" si="133"/>
        <v>0</v>
      </c>
      <c r="L122" s="431">
        <f t="shared" si="134"/>
        <v>0</v>
      </c>
      <c r="M122" s="349">
        <f t="shared" si="135"/>
        <v>0</v>
      </c>
      <c r="N122" s="619"/>
      <c r="O122" s="619"/>
      <c r="P122" s="73"/>
      <c r="Q122" s="1"/>
      <c r="R122" s="1"/>
      <c r="S122" s="1"/>
      <c r="T122" s="1"/>
      <c r="U122" s="79"/>
      <c r="V122" s="404">
        <f t="shared" si="64"/>
        <v>0</v>
      </c>
      <c r="W122" s="367"/>
      <c r="X122" s="1"/>
      <c r="Y122" s="79"/>
      <c r="Z122" s="79"/>
      <c r="AA122" s="79"/>
      <c r="AB122" s="44"/>
      <c r="AD122" s="168"/>
    </row>
    <row r="123" spans="1:30" ht="15.75" hidden="1" thickBot="1" x14ac:dyDescent="0.3">
      <c r="B123" s="54"/>
      <c r="C123" s="2"/>
      <c r="D123" s="705" t="s">
        <v>517</v>
      </c>
      <c r="E123" s="705"/>
      <c r="F123" s="326">
        <f t="shared" si="128"/>
        <v>0</v>
      </c>
      <c r="G123" s="326">
        <f t="shared" si="129"/>
        <v>0</v>
      </c>
      <c r="H123" s="326">
        <f t="shared" si="130"/>
        <v>0</v>
      </c>
      <c r="I123" s="326">
        <f t="shared" si="131"/>
        <v>0</v>
      </c>
      <c r="J123" s="431">
        <f t="shared" si="132"/>
        <v>0</v>
      </c>
      <c r="K123" s="431">
        <f t="shared" si="133"/>
        <v>0</v>
      </c>
      <c r="L123" s="431">
        <f t="shared" si="134"/>
        <v>0</v>
      </c>
      <c r="M123" s="349">
        <f t="shared" si="135"/>
        <v>0</v>
      </c>
      <c r="N123" s="619"/>
      <c r="O123" s="619"/>
      <c r="P123" s="73"/>
      <c r="Q123" s="1"/>
      <c r="R123" s="1"/>
      <c r="S123" s="1"/>
      <c r="T123" s="1"/>
      <c r="U123" s="79"/>
      <c r="V123" s="404">
        <f t="shared" si="64"/>
        <v>0</v>
      </c>
      <c r="W123" s="367"/>
      <c r="X123" s="1"/>
      <c r="Y123" s="79"/>
      <c r="Z123" s="79"/>
      <c r="AA123" s="79"/>
      <c r="AB123" s="44"/>
      <c r="AD123" s="168"/>
    </row>
    <row r="124" spans="1:30" ht="15.75" hidden="1" thickBot="1" x14ac:dyDescent="0.3">
      <c r="B124" s="54"/>
      <c r="C124" s="2"/>
      <c r="D124" s="705" t="s">
        <v>518</v>
      </c>
      <c r="E124" s="705"/>
      <c r="F124" s="326">
        <f t="shared" si="128"/>
        <v>0</v>
      </c>
      <c r="G124" s="326">
        <f t="shared" si="129"/>
        <v>0</v>
      </c>
      <c r="H124" s="326">
        <f t="shared" si="130"/>
        <v>0</v>
      </c>
      <c r="I124" s="326">
        <f t="shared" si="131"/>
        <v>0</v>
      </c>
      <c r="J124" s="431">
        <f t="shared" si="132"/>
        <v>0</v>
      </c>
      <c r="K124" s="431">
        <f t="shared" si="133"/>
        <v>0</v>
      </c>
      <c r="L124" s="431">
        <f t="shared" si="134"/>
        <v>0</v>
      </c>
      <c r="M124" s="349">
        <f t="shared" si="135"/>
        <v>0</v>
      </c>
      <c r="N124" s="619"/>
      <c r="O124" s="619"/>
      <c r="P124" s="73"/>
      <c r="Q124" s="1"/>
      <c r="R124" s="1"/>
      <c r="S124" s="1"/>
      <c r="T124" s="1"/>
      <c r="U124" s="79"/>
      <c r="V124" s="404">
        <f t="shared" si="64"/>
        <v>0</v>
      </c>
      <c r="W124" s="367"/>
      <c r="X124" s="1"/>
      <c r="Y124" s="79"/>
      <c r="Z124" s="79"/>
      <c r="AA124" s="79"/>
      <c r="AB124" s="44"/>
      <c r="AD124" s="168"/>
    </row>
    <row r="125" spans="1:30" ht="15.75" hidden="1" thickBot="1" x14ac:dyDescent="0.3">
      <c r="B125" s="54"/>
      <c r="C125" s="2"/>
      <c r="D125" s="705" t="s">
        <v>522</v>
      </c>
      <c r="E125" s="705"/>
      <c r="F125" s="326">
        <f t="shared" si="128"/>
        <v>0</v>
      </c>
      <c r="G125" s="326">
        <f t="shared" si="129"/>
        <v>0</v>
      </c>
      <c r="H125" s="326">
        <f t="shared" si="130"/>
        <v>0</v>
      </c>
      <c r="I125" s="326">
        <f t="shared" si="131"/>
        <v>0</v>
      </c>
      <c r="J125" s="431">
        <f t="shared" si="132"/>
        <v>0</v>
      </c>
      <c r="K125" s="431">
        <f t="shared" si="133"/>
        <v>0</v>
      </c>
      <c r="L125" s="431">
        <f t="shared" si="134"/>
        <v>0</v>
      </c>
      <c r="M125" s="349">
        <f t="shared" si="135"/>
        <v>0</v>
      </c>
      <c r="N125" s="619"/>
      <c r="O125" s="619"/>
      <c r="P125" s="73"/>
      <c r="Q125" s="1"/>
      <c r="R125" s="1"/>
      <c r="S125" s="1"/>
      <c r="T125" s="1"/>
      <c r="U125" s="79"/>
      <c r="V125" s="404">
        <f t="shared" si="64"/>
        <v>0</v>
      </c>
      <c r="W125" s="367"/>
      <c r="X125" s="1"/>
      <c r="Y125" s="79"/>
      <c r="Z125" s="79"/>
      <c r="AA125" s="79"/>
      <c r="AB125" s="44"/>
      <c r="AD125" s="168"/>
    </row>
    <row r="126" spans="1:30" ht="15.75" hidden="1" thickBot="1" x14ac:dyDescent="0.3">
      <c r="B126" s="54"/>
      <c r="C126" s="2"/>
      <c r="D126" s="705" t="s">
        <v>520</v>
      </c>
      <c r="E126" s="705"/>
      <c r="F126" s="326">
        <f t="shared" si="128"/>
        <v>0</v>
      </c>
      <c r="G126" s="326">
        <f t="shared" si="129"/>
        <v>0</v>
      </c>
      <c r="H126" s="326">
        <f t="shared" si="130"/>
        <v>0</v>
      </c>
      <c r="I126" s="326">
        <f t="shared" si="131"/>
        <v>0</v>
      </c>
      <c r="J126" s="431">
        <f t="shared" si="132"/>
        <v>0</v>
      </c>
      <c r="K126" s="431">
        <f t="shared" si="133"/>
        <v>0</v>
      </c>
      <c r="L126" s="431">
        <f t="shared" si="134"/>
        <v>0</v>
      </c>
      <c r="M126" s="349">
        <f t="shared" si="135"/>
        <v>0</v>
      </c>
      <c r="N126" s="619"/>
      <c r="O126" s="619"/>
      <c r="P126" s="73"/>
      <c r="Q126" s="1"/>
      <c r="R126" s="1"/>
      <c r="S126" s="1"/>
      <c r="T126" s="1"/>
      <c r="U126" s="79"/>
      <c r="V126" s="404">
        <f t="shared" si="64"/>
        <v>0</v>
      </c>
      <c r="W126" s="367"/>
      <c r="X126" s="1"/>
      <c r="Y126" s="79"/>
      <c r="Z126" s="79"/>
      <c r="AA126" s="79"/>
      <c r="AB126" s="44"/>
      <c r="AD126" s="168"/>
    </row>
    <row r="127" spans="1:30" ht="25.5" hidden="1" customHeight="1" x14ac:dyDescent="0.25">
      <c r="B127" s="54"/>
      <c r="C127" s="2"/>
      <c r="D127" s="706" t="s">
        <v>524</v>
      </c>
      <c r="E127" s="706"/>
      <c r="F127" s="329">
        <f t="shared" si="128"/>
        <v>0</v>
      </c>
      <c r="G127" s="329">
        <f t="shared" si="129"/>
        <v>0</v>
      </c>
      <c r="H127" s="329">
        <f t="shared" si="130"/>
        <v>0</v>
      </c>
      <c r="I127" s="329">
        <f t="shared" si="131"/>
        <v>0</v>
      </c>
      <c r="J127" s="434">
        <f t="shared" si="132"/>
        <v>0</v>
      </c>
      <c r="K127" s="434">
        <f t="shared" si="133"/>
        <v>0</v>
      </c>
      <c r="L127" s="434">
        <f t="shared" si="134"/>
        <v>0</v>
      </c>
      <c r="M127" s="352">
        <f t="shared" si="135"/>
        <v>0</v>
      </c>
      <c r="N127" s="622"/>
      <c r="O127" s="622"/>
      <c r="P127" s="73"/>
      <c r="Q127" s="1"/>
      <c r="R127" s="1"/>
      <c r="S127" s="1"/>
      <c r="T127" s="1"/>
      <c r="U127" s="79"/>
      <c r="V127" s="404">
        <f t="shared" si="64"/>
        <v>0</v>
      </c>
      <c r="W127" s="367"/>
      <c r="X127" s="1"/>
      <c r="Y127" s="79"/>
      <c r="Z127" s="79"/>
      <c r="AA127" s="79"/>
      <c r="AB127" s="44"/>
      <c r="AD127" s="168"/>
    </row>
    <row r="128" spans="1:30" ht="15.75" hidden="1" thickBot="1" x14ac:dyDescent="0.3">
      <c r="B128" s="54"/>
      <c r="C128" s="2"/>
      <c r="D128" s="705" t="s">
        <v>525</v>
      </c>
      <c r="E128" s="705"/>
      <c r="F128" s="326">
        <f t="shared" si="128"/>
        <v>0</v>
      </c>
      <c r="G128" s="326">
        <f t="shared" si="129"/>
        <v>0</v>
      </c>
      <c r="H128" s="326">
        <f t="shared" si="130"/>
        <v>0</v>
      </c>
      <c r="I128" s="326">
        <f t="shared" si="131"/>
        <v>0</v>
      </c>
      <c r="J128" s="431">
        <f t="shared" si="132"/>
        <v>0</v>
      </c>
      <c r="K128" s="431">
        <f t="shared" si="133"/>
        <v>0</v>
      </c>
      <c r="L128" s="431">
        <f t="shared" si="134"/>
        <v>0</v>
      </c>
      <c r="M128" s="349">
        <f t="shared" si="135"/>
        <v>0</v>
      </c>
      <c r="N128" s="619"/>
      <c r="O128" s="619"/>
      <c r="P128" s="73"/>
      <c r="Q128" s="1"/>
      <c r="R128" s="1"/>
      <c r="S128" s="1"/>
      <c r="T128" s="1"/>
      <c r="U128" s="79"/>
      <c r="V128" s="404">
        <f t="shared" si="64"/>
        <v>0</v>
      </c>
      <c r="W128" s="367"/>
      <c r="X128" s="1"/>
      <c r="Y128" s="79"/>
      <c r="Z128" s="79"/>
      <c r="AA128" s="79"/>
      <c r="AB128" s="44"/>
      <c r="AD128" s="168"/>
    </row>
    <row r="129" spans="1:30" ht="25.5" hidden="1" customHeight="1" x14ac:dyDescent="0.25">
      <c r="B129" s="54"/>
      <c r="C129" s="2"/>
      <c r="D129" s="706" t="s">
        <v>527</v>
      </c>
      <c r="E129" s="706"/>
      <c r="F129" s="329">
        <f t="shared" si="128"/>
        <v>0</v>
      </c>
      <c r="G129" s="329">
        <f t="shared" si="129"/>
        <v>0</v>
      </c>
      <c r="H129" s="329">
        <f t="shared" si="130"/>
        <v>0</v>
      </c>
      <c r="I129" s="329">
        <f t="shared" si="131"/>
        <v>0</v>
      </c>
      <c r="J129" s="434">
        <f t="shared" si="132"/>
        <v>0</v>
      </c>
      <c r="K129" s="434">
        <f t="shared" si="133"/>
        <v>0</v>
      </c>
      <c r="L129" s="434">
        <f t="shared" si="134"/>
        <v>0</v>
      </c>
      <c r="M129" s="352">
        <f t="shared" si="135"/>
        <v>0</v>
      </c>
      <c r="N129" s="622"/>
      <c r="O129" s="622"/>
      <c r="P129" s="73"/>
      <c r="Q129" s="1"/>
      <c r="R129" s="1"/>
      <c r="S129" s="1"/>
      <c r="T129" s="1"/>
      <c r="U129" s="79"/>
      <c r="V129" s="404">
        <f t="shared" si="64"/>
        <v>0</v>
      </c>
      <c r="W129" s="367"/>
      <c r="X129" s="1"/>
      <c r="Y129" s="79"/>
      <c r="Z129" s="79"/>
      <c r="AA129" s="79"/>
      <c r="AB129" s="44"/>
      <c r="AD129" s="168"/>
    </row>
    <row r="130" spans="1:30" ht="25.5" hidden="1" customHeight="1" x14ac:dyDescent="0.25">
      <c r="B130" s="54"/>
      <c r="C130" s="2"/>
      <c r="D130" s="706" t="s">
        <v>529</v>
      </c>
      <c r="E130" s="706"/>
      <c r="F130" s="329">
        <f t="shared" si="128"/>
        <v>0</v>
      </c>
      <c r="G130" s="329">
        <f t="shared" si="129"/>
        <v>0</v>
      </c>
      <c r="H130" s="329">
        <f t="shared" si="130"/>
        <v>0</v>
      </c>
      <c r="I130" s="329">
        <f t="shared" si="131"/>
        <v>0</v>
      </c>
      <c r="J130" s="434">
        <f t="shared" si="132"/>
        <v>0</v>
      </c>
      <c r="K130" s="434">
        <f t="shared" si="133"/>
        <v>0</v>
      </c>
      <c r="L130" s="434">
        <f t="shared" si="134"/>
        <v>0</v>
      </c>
      <c r="M130" s="352">
        <f t="shared" si="135"/>
        <v>0</v>
      </c>
      <c r="N130" s="622"/>
      <c r="O130" s="622"/>
      <c r="P130" s="73"/>
      <c r="Q130" s="1"/>
      <c r="R130" s="1"/>
      <c r="S130" s="1"/>
      <c r="T130" s="1"/>
      <c r="U130" s="79"/>
      <c r="V130" s="404">
        <f t="shared" si="64"/>
        <v>0</v>
      </c>
      <c r="W130" s="367"/>
      <c r="X130" s="1"/>
      <c r="Y130" s="79"/>
      <c r="Z130" s="79"/>
      <c r="AA130" s="79"/>
      <c r="AB130" s="44"/>
      <c r="AD130" s="168"/>
    </row>
    <row r="131" spans="1:30" s="41" customFormat="1" ht="27.75" hidden="1" customHeight="1" x14ac:dyDescent="0.25">
      <c r="A131" s="125" t="s">
        <v>233</v>
      </c>
      <c r="B131" s="106" t="s">
        <v>665</v>
      </c>
      <c r="C131" s="792" t="s">
        <v>809</v>
      </c>
      <c r="D131" s="793"/>
      <c r="E131" s="793"/>
      <c r="F131" s="328">
        <f t="shared" ref="F131:M131" si="136">F132+F133</f>
        <v>0</v>
      </c>
      <c r="G131" s="328">
        <f t="shared" si="136"/>
        <v>0</v>
      </c>
      <c r="H131" s="328">
        <f t="shared" si="136"/>
        <v>0</v>
      </c>
      <c r="I131" s="328">
        <f t="shared" si="136"/>
        <v>0</v>
      </c>
      <c r="J131" s="433">
        <f t="shared" ref="J131" si="137">J132+J133</f>
        <v>0</v>
      </c>
      <c r="K131" s="433">
        <f t="shared" si="136"/>
        <v>0</v>
      </c>
      <c r="L131" s="433">
        <f t="shared" ref="L131" si="138">L132+L133</f>
        <v>0</v>
      </c>
      <c r="M131" s="351">
        <f t="shared" si="136"/>
        <v>0</v>
      </c>
      <c r="N131" s="621"/>
      <c r="O131" s="621"/>
      <c r="P131" s="108">
        <f t="shared" ref="P131:AB131" si="139">P132+P133</f>
        <v>0</v>
      </c>
      <c r="Q131" s="109">
        <f t="shared" si="139"/>
        <v>0</v>
      </c>
      <c r="R131" s="109">
        <f t="shared" si="139"/>
        <v>0</v>
      </c>
      <c r="S131" s="109">
        <f t="shared" si="139"/>
        <v>0</v>
      </c>
      <c r="T131" s="109">
        <f t="shared" si="139"/>
        <v>0</v>
      </c>
      <c r="U131" s="112">
        <f t="shared" si="139"/>
        <v>0</v>
      </c>
      <c r="V131" s="406">
        <f t="shared" ref="V131:V194" si="140">SUM(P131:U131)</f>
        <v>0</v>
      </c>
      <c r="W131" s="369">
        <f t="shared" si="139"/>
        <v>0</v>
      </c>
      <c r="X131" s="109">
        <f t="shared" si="139"/>
        <v>0</v>
      </c>
      <c r="Y131" s="112">
        <f t="shared" si="139"/>
        <v>0</v>
      </c>
      <c r="Z131" s="112">
        <f t="shared" si="139"/>
        <v>0</v>
      </c>
      <c r="AA131" s="112">
        <f t="shared" si="139"/>
        <v>0</v>
      </c>
      <c r="AB131" s="113">
        <f t="shared" si="139"/>
        <v>0</v>
      </c>
      <c r="AD131" s="168"/>
    </row>
    <row r="132" spans="1:30" ht="15.75" hidden="1" thickBot="1" x14ac:dyDescent="0.3">
      <c r="B132" s="54"/>
      <c r="C132" s="2"/>
      <c r="D132" s="705" t="s">
        <v>531</v>
      </c>
      <c r="E132" s="705"/>
      <c r="F132" s="326">
        <f>SUM(M132:AA132)</f>
        <v>0</v>
      </c>
      <c r="G132" s="326">
        <f>SUM(M132:AA132)</f>
        <v>0</v>
      </c>
      <c r="H132" s="326">
        <f>SUM(M132:AA132)</f>
        <v>0</v>
      </c>
      <c r="I132" s="326">
        <f>SUM(M132:AA132)</f>
        <v>0</v>
      </c>
      <c r="J132" s="431">
        <f>SUM(M132:AA132)</f>
        <v>0</v>
      </c>
      <c r="K132" s="431">
        <f>SUM(P132:AB132)</f>
        <v>0</v>
      </c>
      <c r="L132" s="431">
        <f>SUM(Q132:AC132)</f>
        <v>0</v>
      </c>
      <c r="M132" s="349">
        <f>SUM(P132:AB132)</f>
        <v>0</v>
      </c>
      <c r="N132" s="619"/>
      <c r="O132" s="619"/>
      <c r="P132" s="73"/>
      <c r="Q132" s="1"/>
      <c r="R132" s="1"/>
      <c r="S132" s="1"/>
      <c r="T132" s="1"/>
      <c r="U132" s="79"/>
      <c r="V132" s="404">
        <f t="shared" si="140"/>
        <v>0</v>
      </c>
      <c r="W132" s="367"/>
      <c r="X132" s="1"/>
      <c r="Y132" s="79"/>
      <c r="Z132" s="79"/>
      <c r="AA132" s="79"/>
      <c r="AB132" s="44"/>
      <c r="AD132" s="168"/>
    </row>
    <row r="133" spans="1:30" ht="25.5" hidden="1" customHeight="1" x14ac:dyDescent="0.25">
      <c r="B133" s="54"/>
      <c r="C133" s="2"/>
      <c r="D133" s="706" t="s">
        <v>530</v>
      </c>
      <c r="E133" s="706"/>
      <c r="F133" s="329">
        <f>SUM(M133:AA133)</f>
        <v>0</v>
      </c>
      <c r="G133" s="329">
        <f>SUM(M133:AA133)</f>
        <v>0</v>
      </c>
      <c r="H133" s="329">
        <f>SUM(M133:AA133)</f>
        <v>0</v>
      </c>
      <c r="I133" s="329">
        <f>SUM(M133:AA133)</f>
        <v>0</v>
      </c>
      <c r="J133" s="434">
        <f>SUM(M133:AA133)</f>
        <v>0</v>
      </c>
      <c r="K133" s="434">
        <f>SUM(P133:AB133)</f>
        <v>0</v>
      </c>
      <c r="L133" s="434">
        <f>SUM(Q133:AC133)</f>
        <v>0</v>
      </c>
      <c r="M133" s="352">
        <f>SUM(P133:AB133)</f>
        <v>0</v>
      </c>
      <c r="N133" s="622"/>
      <c r="O133" s="622"/>
      <c r="P133" s="73"/>
      <c r="Q133" s="1"/>
      <c r="R133" s="1"/>
      <c r="S133" s="1"/>
      <c r="T133" s="1"/>
      <c r="U133" s="79"/>
      <c r="V133" s="404">
        <f t="shared" si="140"/>
        <v>0</v>
      </c>
      <c r="W133" s="367"/>
      <c r="X133" s="1"/>
      <c r="Y133" s="79"/>
      <c r="Z133" s="79"/>
      <c r="AA133" s="79"/>
      <c r="AB133" s="44"/>
      <c r="AD133" s="168"/>
    </row>
    <row r="134" spans="1:30" s="41" customFormat="1" ht="15.75" hidden="1" thickBot="1" x14ac:dyDescent="0.3">
      <c r="A134" s="125" t="s">
        <v>234</v>
      </c>
      <c r="B134" s="106" t="s">
        <v>667</v>
      </c>
      <c r="C134" s="792" t="s">
        <v>810</v>
      </c>
      <c r="D134" s="793"/>
      <c r="E134" s="793"/>
      <c r="F134" s="328">
        <f t="shared" ref="F134:M134" si="141">F135+F136+F137+F138+F139+F140+F141+F142+F143+F144+F145</f>
        <v>0</v>
      </c>
      <c r="G134" s="328">
        <f t="shared" si="141"/>
        <v>0</v>
      </c>
      <c r="H134" s="328">
        <f t="shared" si="141"/>
        <v>0</v>
      </c>
      <c r="I134" s="328">
        <f t="shared" si="141"/>
        <v>0</v>
      </c>
      <c r="J134" s="433">
        <f t="shared" ref="J134" si="142">J135+J136+J137+J138+J139+J140+J141+J142+J143+J144+J145</f>
        <v>0</v>
      </c>
      <c r="K134" s="433">
        <f t="shared" si="141"/>
        <v>0</v>
      </c>
      <c r="L134" s="433">
        <f t="shared" ref="L134" si="143">L135+L136+L137+L138+L139+L140+L141+L142+L143+L144+L145</f>
        <v>0</v>
      </c>
      <c r="M134" s="351">
        <f t="shared" si="141"/>
        <v>0</v>
      </c>
      <c r="N134" s="621"/>
      <c r="O134" s="621"/>
      <c r="P134" s="108">
        <f t="shared" ref="P134:AB134" si="144">P135+P136+P137+P138+P139+P140+P141+P142+P143+P144+P145</f>
        <v>0</v>
      </c>
      <c r="Q134" s="109">
        <f t="shared" si="144"/>
        <v>0</v>
      </c>
      <c r="R134" s="109">
        <f t="shared" si="144"/>
        <v>0</v>
      </c>
      <c r="S134" s="109">
        <f t="shared" si="144"/>
        <v>0</v>
      </c>
      <c r="T134" s="109">
        <f t="shared" si="144"/>
        <v>0</v>
      </c>
      <c r="U134" s="112">
        <f t="shared" si="144"/>
        <v>0</v>
      </c>
      <c r="V134" s="406">
        <f t="shared" si="140"/>
        <v>0</v>
      </c>
      <c r="W134" s="369">
        <f t="shared" si="144"/>
        <v>0</v>
      </c>
      <c r="X134" s="109">
        <f t="shared" si="144"/>
        <v>0</v>
      </c>
      <c r="Y134" s="112">
        <f t="shared" si="144"/>
        <v>0</v>
      </c>
      <c r="Z134" s="112">
        <f t="shared" si="144"/>
        <v>0</v>
      </c>
      <c r="AA134" s="112">
        <f t="shared" si="144"/>
        <v>0</v>
      </c>
      <c r="AB134" s="113">
        <f t="shared" si="144"/>
        <v>0</v>
      </c>
      <c r="AD134" s="168"/>
    </row>
    <row r="135" spans="1:30" ht="15.75" hidden="1" thickBot="1" x14ac:dyDescent="0.3">
      <c r="B135" s="54"/>
      <c r="C135" s="2"/>
      <c r="D135" s="705" t="s">
        <v>354</v>
      </c>
      <c r="E135" s="705"/>
      <c r="F135" s="326">
        <f t="shared" ref="F135:F148" si="145">SUM(M135:AA135)</f>
        <v>0</v>
      </c>
      <c r="G135" s="326">
        <f t="shared" ref="G135:G148" si="146">SUM(M135:AA135)</f>
        <v>0</v>
      </c>
      <c r="H135" s="326">
        <f t="shared" ref="H135:H148" si="147">SUM(M135:AA135)</f>
        <v>0</v>
      </c>
      <c r="I135" s="326">
        <f t="shared" ref="I135:I148" si="148">SUM(M135:AA135)</f>
        <v>0</v>
      </c>
      <c r="J135" s="431">
        <f t="shared" ref="J135:J148" si="149">SUM(M135:AA135)</f>
        <v>0</v>
      </c>
      <c r="K135" s="431">
        <f t="shared" ref="K135:K148" si="150">SUM(P135:AB135)</f>
        <v>0</v>
      </c>
      <c r="L135" s="431">
        <f t="shared" ref="L135:L148" si="151">SUM(Q135:AC135)</f>
        <v>0</v>
      </c>
      <c r="M135" s="349">
        <f t="shared" ref="M135:M148" si="152">SUM(P135:AB135)</f>
        <v>0</v>
      </c>
      <c r="N135" s="619"/>
      <c r="O135" s="619"/>
      <c r="P135" s="73"/>
      <c r="Q135" s="1"/>
      <c r="R135" s="1"/>
      <c r="S135" s="1"/>
      <c r="T135" s="1"/>
      <c r="U135" s="79"/>
      <c r="V135" s="404">
        <f t="shared" si="140"/>
        <v>0</v>
      </c>
      <c r="W135" s="367"/>
      <c r="X135" s="1"/>
      <c r="Y135" s="79"/>
      <c r="Z135" s="79"/>
      <c r="AA135" s="79"/>
      <c r="AB135" s="44"/>
      <c r="AD135" s="168"/>
    </row>
    <row r="136" spans="1:30" ht="15.75" hidden="1" thickBot="1" x14ac:dyDescent="0.3">
      <c r="B136" s="54"/>
      <c r="C136" s="2"/>
      <c r="D136" s="705" t="s">
        <v>357</v>
      </c>
      <c r="E136" s="705"/>
      <c r="F136" s="326">
        <f t="shared" si="145"/>
        <v>0</v>
      </c>
      <c r="G136" s="326">
        <f t="shared" si="146"/>
        <v>0</v>
      </c>
      <c r="H136" s="326">
        <f t="shared" si="147"/>
        <v>0</v>
      </c>
      <c r="I136" s="326">
        <f t="shared" si="148"/>
        <v>0</v>
      </c>
      <c r="J136" s="431">
        <f t="shared" si="149"/>
        <v>0</v>
      </c>
      <c r="K136" s="431">
        <f t="shared" si="150"/>
        <v>0</v>
      </c>
      <c r="L136" s="431">
        <f t="shared" si="151"/>
        <v>0</v>
      </c>
      <c r="M136" s="349">
        <f t="shared" si="152"/>
        <v>0</v>
      </c>
      <c r="N136" s="619"/>
      <c r="O136" s="619"/>
      <c r="P136" s="73"/>
      <c r="Q136" s="1"/>
      <c r="R136" s="1"/>
      <c r="S136" s="1"/>
      <c r="T136" s="1"/>
      <c r="U136" s="79"/>
      <c r="V136" s="404">
        <f t="shared" si="140"/>
        <v>0</v>
      </c>
      <c r="W136" s="367"/>
      <c r="X136" s="1"/>
      <c r="Y136" s="79"/>
      <c r="Z136" s="79"/>
      <c r="AA136" s="79"/>
      <c r="AB136" s="44"/>
      <c r="AD136" s="168"/>
    </row>
    <row r="137" spans="1:30" ht="15.75" hidden="1" thickBot="1" x14ac:dyDescent="0.3">
      <c r="B137" s="54"/>
      <c r="C137" s="2"/>
      <c r="D137" s="705" t="s">
        <v>358</v>
      </c>
      <c r="E137" s="705"/>
      <c r="F137" s="326">
        <f t="shared" si="145"/>
        <v>0</v>
      </c>
      <c r="G137" s="326">
        <f t="shared" si="146"/>
        <v>0</v>
      </c>
      <c r="H137" s="326">
        <f t="shared" si="147"/>
        <v>0</v>
      </c>
      <c r="I137" s="326">
        <f t="shared" si="148"/>
        <v>0</v>
      </c>
      <c r="J137" s="431">
        <f t="shared" si="149"/>
        <v>0</v>
      </c>
      <c r="K137" s="431">
        <f t="shared" si="150"/>
        <v>0</v>
      </c>
      <c r="L137" s="431">
        <f t="shared" si="151"/>
        <v>0</v>
      </c>
      <c r="M137" s="349">
        <f t="shared" si="152"/>
        <v>0</v>
      </c>
      <c r="N137" s="619"/>
      <c r="O137" s="619"/>
      <c r="P137" s="73"/>
      <c r="Q137" s="1"/>
      <c r="R137" s="1"/>
      <c r="S137" s="1"/>
      <c r="T137" s="1"/>
      <c r="U137" s="79"/>
      <c r="V137" s="404">
        <f t="shared" si="140"/>
        <v>0</v>
      </c>
      <c r="W137" s="367"/>
      <c r="X137" s="1"/>
      <c r="Y137" s="79"/>
      <c r="Z137" s="79"/>
      <c r="AA137" s="79"/>
      <c r="AB137" s="44"/>
      <c r="AD137" s="168"/>
    </row>
    <row r="138" spans="1:30" ht="15.75" hidden="1" thickBot="1" x14ac:dyDescent="0.3">
      <c r="B138" s="54"/>
      <c r="C138" s="2"/>
      <c r="D138" s="705" t="s">
        <v>355</v>
      </c>
      <c r="E138" s="705"/>
      <c r="F138" s="326">
        <f t="shared" si="145"/>
        <v>0</v>
      </c>
      <c r="G138" s="326">
        <f t="shared" si="146"/>
        <v>0</v>
      </c>
      <c r="H138" s="326">
        <f t="shared" si="147"/>
        <v>0</v>
      </c>
      <c r="I138" s="326">
        <f t="shared" si="148"/>
        <v>0</v>
      </c>
      <c r="J138" s="431">
        <f t="shared" si="149"/>
        <v>0</v>
      </c>
      <c r="K138" s="431">
        <f t="shared" si="150"/>
        <v>0</v>
      </c>
      <c r="L138" s="431">
        <f t="shared" si="151"/>
        <v>0</v>
      </c>
      <c r="M138" s="349">
        <f t="shared" si="152"/>
        <v>0</v>
      </c>
      <c r="N138" s="619"/>
      <c r="O138" s="619"/>
      <c r="P138" s="73"/>
      <c r="Q138" s="1"/>
      <c r="R138" s="1"/>
      <c r="S138" s="1"/>
      <c r="T138" s="1"/>
      <c r="U138" s="79"/>
      <c r="V138" s="404">
        <f t="shared" si="140"/>
        <v>0</v>
      </c>
      <c r="W138" s="367"/>
      <c r="X138" s="1"/>
      <c r="Y138" s="79"/>
      <c r="Z138" s="79"/>
      <c r="AA138" s="79"/>
      <c r="AB138" s="44"/>
      <c r="AD138" s="168"/>
    </row>
    <row r="139" spans="1:30" ht="15.75" hidden="1" thickBot="1" x14ac:dyDescent="0.3">
      <c r="B139" s="54"/>
      <c r="C139" s="2"/>
      <c r="D139" s="705" t="s">
        <v>811</v>
      </c>
      <c r="E139" s="705"/>
      <c r="F139" s="326">
        <f t="shared" si="145"/>
        <v>0</v>
      </c>
      <c r="G139" s="326">
        <f t="shared" si="146"/>
        <v>0</v>
      </c>
      <c r="H139" s="326">
        <f t="shared" si="147"/>
        <v>0</v>
      </c>
      <c r="I139" s="326">
        <f t="shared" si="148"/>
        <v>0</v>
      </c>
      <c r="J139" s="431">
        <f t="shared" si="149"/>
        <v>0</v>
      </c>
      <c r="K139" s="431">
        <f t="shared" si="150"/>
        <v>0</v>
      </c>
      <c r="L139" s="431">
        <f t="shared" si="151"/>
        <v>0</v>
      </c>
      <c r="M139" s="349">
        <f t="shared" si="152"/>
        <v>0</v>
      </c>
      <c r="N139" s="619"/>
      <c r="O139" s="619"/>
      <c r="P139" s="73"/>
      <c r="Q139" s="1"/>
      <c r="R139" s="1"/>
      <c r="S139" s="1"/>
      <c r="T139" s="1"/>
      <c r="U139" s="79"/>
      <c r="V139" s="404">
        <f t="shared" si="140"/>
        <v>0</v>
      </c>
      <c r="W139" s="367"/>
      <c r="X139" s="1"/>
      <c r="Y139" s="79"/>
      <c r="Z139" s="79"/>
      <c r="AA139" s="79"/>
      <c r="AB139" s="44"/>
      <c r="AD139" s="168"/>
    </row>
    <row r="140" spans="1:30" ht="25.5" hidden="1" customHeight="1" x14ac:dyDescent="0.25">
      <c r="B140" s="54"/>
      <c r="C140" s="2"/>
      <c r="D140" s="706" t="s">
        <v>532</v>
      </c>
      <c r="E140" s="706"/>
      <c r="F140" s="329">
        <f t="shared" si="145"/>
        <v>0</v>
      </c>
      <c r="G140" s="329">
        <f t="shared" si="146"/>
        <v>0</v>
      </c>
      <c r="H140" s="329">
        <f t="shared" si="147"/>
        <v>0</v>
      </c>
      <c r="I140" s="329">
        <f t="shared" si="148"/>
        <v>0</v>
      </c>
      <c r="J140" s="434">
        <f t="shared" si="149"/>
        <v>0</v>
      </c>
      <c r="K140" s="434">
        <f t="shared" si="150"/>
        <v>0</v>
      </c>
      <c r="L140" s="434">
        <f t="shared" si="151"/>
        <v>0</v>
      </c>
      <c r="M140" s="352">
        <f t="shared" si="152"/>
        <v>0</v>
      </c>
      <c r="N140" s="622"/>
      <c r="O140" s="622"/>
      <c r="P140" s="73"/>
      <c r="Q140" s="1"/>
      <c r="R140" s="1"/>
      <c r="S140" s="1"/>
      <c r="T140" s="1"/>
      <c r="U140" s="79"/>
      <c r="V140" s="404">
        <f t="shared" si="140"/>
        <v>0</v>
      </c>
      <c r="W140" s="367"/>
      <c r="X140" s="1"/>
      <c r="Y140" s="79"/>
      <c r="Z140" s="79"/>
      <c r="AA140" s="79"/>
      <c r="AB140" s="44"/>
      <c r="AD140" s="168"/>
    </row>
    <row r="141" spans="1:30" ht="25.5" hidden="1" customHeight="1" x14ac:dyDescent="0.25">
      <c r="B141" s="54"/>
      <c r="C141" s="2"/>
      <c r="D141" s="706" t="s">
        <v>533</v>
      </c>
      <c r="E141" s="706"/>
      <c r="F141" s="329">
        <f t="shared" si="145"/>
        <v>0</v>
      </c>
      <c r="G141" s="329">
        <f t="shared" si="146"/>
        <v>0</v>
      </c>
      <c r="H141" s="329">
        <f t="shared" si="147"/>
        <v>0</v>
      </c>
      <c r="I141" s="329">
        <f t="shared" si="148"/>
        <v>0</v>
      </c>
      <c r="J141" s="434">
        <f t="shared" si="149"/>
        <v>0</v>
      </c>
      <c r="K141" s="434">
        <f t="shared" si="150"/>
        <v>0</v>
      </c>
      <c r="L141" s="434">
        <f t="shared" si="151"/>
        <v>0</v>
      </c>
      <c r="M141" s="352">
        <f t="shared" si="152"/>
        <v>0</v>
      </c>
      <c r="N141" s="622"/>
      <c r="O141" s="622"/>
      <c r="P141" s="73"/>
      <c r="Q141" s="1"/>
      <c r="R141" s="1"/>
      <c r="S141" s="1"/>
      <c r="T141" s="1"/>
      <c r="U141" s="79"/>
      <c r="V141" s="404">
        <f t="shared" si="140"/>
        <v>0</v>
      </c>
      <c r="W141" s="367"/>
      <c r="X141" s="1"/>
      <c r="Y141" s="79"/>
      <c r="Z141" s="79"/>
      <c r="AA141" s="79"/>
      <c r="AB141" s="44"/>
      <c r="AD141" s="168"/>
    </row>
    <row r="142" spans="1:30" ht="15.75" hidden="1" thickBot="1" x14ac:dyDescent="0.3">
      <c r="B142" s="54"/>
      <c r="C142" s="2"/>
      <c r="D142" s="705" t="s">
        <v>364</v>
      </c>
      <c r="E142" s="705"/>
      <c r="F142" s="326">
        <f t="shared" si="145"/>
        <v>0</v>
      </c>
      <c r="G142" s="326">
        <f t="shared" si="146"/>
        <v>0</v>
      </c>
      <c r="H142" s="326">
        <f t="shared" si="147"/>
        <v>0</v>
      </c>
      <c r="I142" s="326">
        <f t="shared" si="148"/>
        <v>0</v>
      </c>
      <c r="J142" s="431">
        <f t="shared" si="149"/>
        <v>0</v>
      </c>
      <c r="K142" s="431">
        <f t="shared" si="150"/>
        <v>0</v>
      </c>
      <c r="L142" s="431">
        <f t="shared" si="151"/>
        <v>0</v>
      </c>
      <c r="M142" s="349">
        <f t="shared" si="152"/>
        <v>0</v>
      </c>
      <c r="N142" s="619"/>
      <c r="O142" s="619"/>
      <c r="P142" s="73"/>
      <c r="Q142" s="1"/>
      <c r="R142" s="1"/>
      <c r="S142" s="1"/>
      <c r="T142" s="1"/>
      <c r="U142" s="79"/>
      <c r="V142" s="404">
        <f t="shared" si="140"/>
        <v>0</v>
      </c>
      <c r="W142" s="367"/>
      <c r="X142" s="1"/>
      <c r="Y142" s="79"/>
      <c r="Z142" s="79"/>
      <c r="AA142" s="79"/>
      <c r="AB142" s="44"/>
      <c r="AD142" s="168"/>
    </row>
    <row r="143" spans="1:30" ht="15.75" hidden="1" thickBot="1" x14ac:dyDescent="0.3">
      <c r="B143" s="54"/>
      <c r="C143" s="2"/>
      <c r="D143" s="705" t="s">
        <v>356</v>
      </c>
      <c r="E143" s="705"/>
      <c r="F143" s="326">
        <f t="shared" si="145"/>
        <v>0</v>
      </c>
      <c r="G143" s="326">
        <f t="shared" si="146"/>
        <v>0</v>
      </c>
      <c r="H143" s="326">
        <f t="shared" si="147"/>
        <v>0</v>
      </c>
      <c r="I143" s="326">
        <f t="shared" si="148"/>
        <v>0</v>
      </c>
      <c r="J143" s="431">
        <f t="shared" si="149"/>
        <v>0</v>
      </c>
      <c r="K143" s="431">
        <f t="shared" si="150"/>
        <v>0</v>
      </c>
      <c r="L143" s="431">
        <f t="shared" si="151"/>
        <v>0</v>
      </c>
      <c r="M143" s="349">
        <f t="shared" si="152"/>
        <v>0</v>
      </c>
      <c r="N143" s="619"/>
      <c r="O143" s="619"/>
      <c r="P143" s="73"/>
      <c r="Q143" s="1"/>
      <c r="R143" s="1"/>
      <c r="S143" s="1"/>
      <c r="T143" s="1"/>
      <c r="U143" s="79"/>
      <c r="V143" s="404">
        <f t="shared" si="140"/>
        <v>0</v>
      </c>
      <c r="W143" s="367"/>
      <c r="X143" s="1"/>
      <c r="Y143" s="79"/>
      <c r="Z143" s="79"/>
      <c r="AA143" s="79"/>
      <c r="AB143" s="44"/>
      <c r="AD143" s="168"/>
    </row>
    <row r="144" spans="1:30" ht="25.5" hidden="1" customHeight="1" x14ac:dyDescent="0.25">
      <c r="B144" s="54"/>
      <c r="C144" s="2"/>
      <c r="D144" s="706" t="s">
        <v>534</v>
      </c>
      <c r="E144" s="706"/>
      <c r="F144" s="329">
        <f t="shared" si="145"/>
        <v>0</v>
      </c>
      <c r="G144" s="329">
        <f t="shared" si="146"/>
        <v>0</v>
      </c>
      <c r="H144" s="329">
        <f t="shared" si="147"/>
        <v>0</v>
      </c>
      <c r="I144" s="329">
        <f t="shared" si="148"/>
        <v>0</v>
      </c>
      <c r="J144" s="434">
        <f t="shared" si="149"/>
        <v>0</v>
      </c>
      <c r="K144" s="434">
        <f t="shared" si="150"/>
        <v>0</v>
      </c>
      <c r="L144" s="434">
        <f t="shared" si="151"/>
        <v>0</v>
      </c>
      <c r="M144" s="352">
        <f t="shared" si="152"/>
        <v>0</v>
      </c>
      <c r="N144" s="622"/>
      <c r="O144" s="622"/>
      <c r="P144" s="73"/>
      <c r="Q144" s="1"/>
      <c r="R144" s="1"/>
      <c r="S144" s="1"/>
      <c r="T144" s="1"/>
      <c r="U144" s="79"/>
      <c r="V144" s="404">
        <f t="shared" si="140"/>
        <v>0</v>
      </c>
      <c r="W144" s="367"/>
      <c r="X144" s="1"/>
      <c r="Y144" s="79"/>
      <c r="Z144" s="79"/>
      <c r="AA144" s="79"/>
      <c r="AB144" s="44"/>
      <c r="AD144" s="168"/>
    </row>
    <row r="145" spans="1:30" ht="15.75" hidden="1" thickBot="1" x14ac:dyDescent="0.3">
      <c r="B145" s="54"/>
      <c r="C145" s="2"/>
      <c r="D145" s="705" t="s">
        <v>535</v>
      </c>
      <c r="E145" s="705"/>
      <c r="F145" s="326">
        <f t="shared" si="145"/>
        <v>0</v>
      </c>
      <c r="G145" s="326">
        <f t="shared" si="146"/>
        <v>0</v>
      </c>
      <c r="H145" s="326">
        <f t="shared" si="147"/>
        <v>0</v>
      </c>
      <c r="I145" s="326">
        <f t="shared" si="148"/>
        <v>0</v>
      </c>
      <c r="J145" s="431">
        <f t="shared" si="149"/>
        <v>0</v>
      </c>
      <c r="K145" s="431">
        <f t="shared" si="150"/>
        <v>0</v>
      </c>
      <c r="L145" s="431">
        <f t="shared" si="151"/>
        <v>0</v>
      </c>
      <c r="M145" s="349">
        <f t="shared" si="152"/>
        <v>0</v>
      </c>
      <c r="N145" s="619"/>
      <c r="O145" s="619"/>
      <c r="P145" s="73"/>
      <c r="Q145" s="1"/>
      <c r="R145" s="1"/>
      <c r="S145" s="1"/>
      <c r="T145" s="1"/>
      <c r="U145" s="79"/>
      <c r="V145" s="404">
        <f t="shared" si="140"/>
        <v>0</v>
      </c>
      <c r="W145" s="367"/>
      <c r="X145" s="1"/>
      <c r="Y145" s="79"/>
      <c r="Z145" s="79"/>
      <c r="AA145" s="79"/>
      <c r="AB145" s="44"/>
      <c r="AD145" s="168"/>
    </row>
    <row r="146" spans="1:30" s="41" customFormat="1" ht="15.75" hidden="1" thickBot="1" x14ac:dyDescent="0.3">
      <c r="A146" s="125" t="s">
        <v>235</v>
      </c>
      <c r="B146" s="106" t="s">
        <v>666</v>
      </c>
      <c r="C146" s="730" t="s">
        <v>236</v>
      </c>
      <c r="D146" s="731"/>
      <c r="E146" s="731"/>
      <c r="F146" s="330">
        <f t="shared" si="145"/>
        <v>0</v>
      </c>
      <c r="G146" s="330">
        <f t="shared" si="146"/>
        <v>0</v>
      </c>
      <c r="H146" s="330">
        <f t="shared" si="147"/>
        <v>0</v>
      </c>
      <c r="I146" s="330">
        <f t="shared" si="148"/>
        <v>0</v>
      </c>
      <c r="J146" s="435">
        <f t="shared" si="149"/>
        <v>0</v>
      </c>
      <c r="K146" s="435">
        <f t="shared" si="150"/>
        <v>0</v>
      </c>
      <c r="L146" s="435">
        <f t="shared" si="151"/>
        <v>0</v>
      </c>
      <c r="M146" s="353">
        <f t="shared" si="152"/>
        <v>0</v>
      </c>
      <c r="N146" s="623"/>
      <c r="O146" s="623"/>
      <c r="P146" s="108"/>
      <c r="Q146" s="109"/>
      <c r="R146" s="109"/>
      <c r="S146" s="109"/>
      <c r="T146" s="109"/>
      <c r="U146" s="112"/>
      <c r="V146" s="406">
        <f t="shared" si="140"/>
        <v>0</v>
      </c>
      <c r="W146" s="369"/>
      <c r="X146" s="109"/>
      <c r="Y146" s="112"/>
      <c r="Z146" s="112"/>
      <c r="AA146" s="112"/>
      <c r="AB146" s="113"/>
      <c r="AD146" s="168"/>
    </row>
    <row r="147" spans="1:30" s="41" customFormat="1" ht="15.75" hidden="1" thickBot="1" x14ac:dyDescent="0.3">
      <c r="A147" s="125" t="s">
        <v>237</v>
      </c>
      <c r="B147" s="106" t="s">
        <v>668</v>
      </c>
      <c r="C147" s="730" t="s">
        <v>238</v>
      </c>
      <c r="D147" s="731"/>
      <c r="E147" s="731"/>
      <c r="F147" s="330">
        <f t="shared" si="145"/>
        <v>0</v>
      </c>
      <c r="G147" s="330">
        <f t="shared" si="146"/>
        <v>0</v>
      </c>
      <c r="H147" s="330">
        <f t="shared" si="147"/>
        <v>0</v>
      </c>
      <c r="I147" s="330">
        <f t="shared" si="148"/>
        <v>0</v>
      </c>
      <c r="J147" s="435">
        <f t="shared" si="149"/>
        <v>0</v>
      </c>
      <c r="K147" s="435">
        <f t="shared" si="150"/>
        <v>0</v>
      </c>
      <c r="L147" s="435">
        <f t="shared" si="151"/>
        <v>0</v>
      </c>
      <c r="M147" s="353">
        <f t="shared" si="152"/>
        <v>0</v>
      </c>
      <c r="N147" s="623"/>
      <c r="O147" s="623"/>
      <c r="P147" s="108"/>
      <c r="Q147" s="109"/>
      <c r="R147" s="109"/>
      <c r="S147" s="109"/>
      <c r="T147" s="109"/>
      <c r="U147" s="112"/>
      <c r="V147" s="406">
        <f t="shared" si="140"/>
        <v>0</v>
      </c>
      <c r="W147" s="369"/>
      <c r="X147" s="109"/>
      <c r="Y147" s="112"/>
      <c r="Z147" s="112"/>
      <c r="AA147" s="112"/>
      <c r="AB147" s="113"/>
      <c r="AD147" s="168"/>
    </row>
    <row r="148" spans="1:30" s="41" customFormat="1" ht="15.75" hidden="1" thickBot="1" x14ac:dyDescent="0.3">
      <c r="A148" s="125" t="s">
        <v>239</v>
      </c>
      <c r="B148" s="106" t="s">
        <v>669</v>
      </c>
      <c r="C148" s="730" t="s">
        <v>240</v>
      </c>
      <c r="D148" s="731"/>
      <c r="E148" s="731"/>
      <c r="F148" s="330">
        <f t="shared" si="145"/>
        <v>0</v>
      </c>
      <c r="G148" s="330">
        <f t="shared" si="146"/>
        <v>0</v>
      </c>
      <c r="H148" s="330">
        <f t="shared" si="147"/>
        <v>0</v>
      </c>
      <c r="I148" s="330">
        <f t="shared" si="148"/>
        <v>0</v>
      </c>
      <c r="J148" s="435">
        <f t="shared" si="149"/>
        <v>0</v>
      </c>
      <c r="K148" s="435">
        <f t="shared" si="150"/>
        <v>0</v>
      </c>
      <c r="L148" s="435">
        <f t="shared" si="151"/>
        <v>0</v>
      </c>
      <c r="M148" s="353">
        <f t="shared" si="152"/>
        <v>0</v>
      </c>
      <c r="N148" s="623"/>
      <c r="O148" s="623"/>
      <c r="P148" s="108"/>
      <c r="Q148" s="109"/>
      <c r="R148" s="109"/>
      <c r="S148" s="109"/>
      <c r="T148" s="109"/>
      <c r="U148" s="112"/>
      <c r="V148" s="406">
        <f t="shared" si="140"/>
        <v>0</v>
      </c>
      <c r="W148" s="369"/>
      <c r="X148" s="109"/>
      <c r="Y148" s="112"/>
      <c r="Z148" s="112"/>
      <c r="AA148" s="112"/>
      <c r="AB148" s="113"/>
      <c r="AD148" s="168"/>
    </row>
    <row r="149" spans="1:30" s="41" customFormat="1" ht="15.75" hidden="1" thickBot="1" x14ac:dyDescent="0.3">
      <c r="A149" s="125" t="s">
        <v>241</v>
      </c>
      <c r="B149" s="106" t="s">
        <v>670</v>
      </c>
      <c r="C149" s="730" t="s">
        <v>242</v>
      </c>
      <c r="D149" s="731"/>
      <c r="E149" s="731"/>
      <c r="F149" s="330">
        <f t="shared" ref="F149:M149" si="153">F150+F151+F152+F153+F154+F155+F156+F157+F158+F159</f>
        <v>0</v>
      </c>
      <c r="G149" s="330">
        <f t="shared" si="153"/>
        <v>0</v>
      </c>
      <c r="H149" s="330">
        <f t="shared" si="153"/>
        <v>0</v>
      </c>
      <c r="I149" s="330">
        <f t="shared" si="153"/>
        <v>0</v>
      </c>
      <c r="J149" s="435">
        <f t="shared" ref="J149" si="154">J150+J151+J152+J153+J154+J155+J156+J157+J158+J159</f>
        <v>0</v>
      </c>
      <c r="K149" s="435">
        <f t="shared" si="153"/>
        <v>0</v>
      </c>
      <c r="L149" s="435">
        <f t="shared" ref="L149" si="155">L150+L151+L152+L153+L154+L155+L156+L157+L158+L159</f>
        <v>0</v>
      </c>
      <c r="M149" s="353">
        <f t="shared" si="153"/>
        <v>0</v>
      </c>
      <c r="N149" s="623"/>
      <c r="O149" s="623"/>
      <c r="P149" s="108">
        <f t="shared" ref="P149:AB149" si="156">P150+P151+P152+P153+P154+P155+P156+P157+P158+P159</f>
        <v>0</v>
      </c>
      <c r="Q149" s="109">
        <f t="shared" si="156"/>
        <v>0</v>
      </c>
      <c r="R149" s="109">
        <f t="shared" si="156"/>
        <v>0</v>
      </c>
      <c r="S149" s="109">
        <f t="shared" si="156"/>
        <v>0</v>
      </c>
      <c r="T149" s="109">
        <f t="shared" si="156"/>
        <v>0</v>
      </c>
      <c r="U149" s="112">
        <f t="shared" si="156"/>
        <v>0</v>
      </c>
      <c r="V149" s="406">
        <f t="shared" si="140"/>
        <v>0</v>
      </c>
      <c r="W149" s="369">
        <f t="shared" si="156"/>
        <v>0</v>
      </c>
      <c r="X149" s="109">
        <f t="shared" si="156"/>
        <v>0</v>
      </c>
      <c r="Y149" s="112">
        <f t="shared" si="156"/>
        <v>0</v>
      </c>
      <c r="Z149" s="112">
        <f t="shared" si="156"/>
        <v>0</v>
      </c>
      <c r="AA149" s="112">
        <f t="shared" si="156"/>
        <v>0</v>
      </c>
      <c r="AB149" s="113">
        <f t="shared" si="156"/>
        <v>0</v>
      </c>
      <c r="AD149" s="168"/>
    </row>
    <row r="150" spans="1:30" ht="15.75" hidden="1" thickBot="1" x14ac:dyDescent="0.3">
      <c r="B150" s="54"/>
      <c r="C150" s="2"/>
      <c r="D150" s="705" t="s">
        <v>359</v>
      </c>
      <c r="E150" s="705"/>
      <c r="F150" s="326">
        <f t="shared" ref="F150:F160" si="157">SUM(M150:AA150)</f>
        <v>0</v>
      </c>
      <c r="G150" s="326">
        <f t="shared" ref="G150:G160" si="158">SUM(M150:AA150)</f>
        <v>0</v>
      </c>
      <c r="H150" s="326">
        <f t="shared" ref="H150:H160" si="159">SUM(M150:AA150)</f>
        <v>0</v>
      </c>
      <c r="I150" s="326">
        <f t="shared" ref="I150:I160" si="160">SUM(M150:AA150)</f>
        <v>0</v>
      </c>
      <c r="J150" s="431">
        <f t="shared" ref="J150:J160" si="161">SUM(M150:AA150)</f>
        <v>0</v>
      </c>
      <c r="K150" s="431">
        <f t="shared" ref="K150:K160" si="162">SUM(P150:AB150)</f>
        <v>0</v>
      </c>
      <c r="L150" s="431">
        <f t="shared" ref="L150:L160" si="163">SUM(Q150:AC150)</f>
        <v>0</v>
      </c>
      <c r="M150" s="349">
        <f t="shared" ref="M150:M160" si="164">SUM(P150:AB150)</f>
        <v>0</v>
      </c>
      <c r="N150" s="619"/>
      <c r="O150" s="619"/>
      <c r="P150" s="73"/>
      <c r="Q150" s="1"/>
      <c r="R150" s="1"/>
      <c r="S150" s="1"/>
      <c r="T150" s="1"/>
      <c r="U150" s="79"/>
      <c r="V150" s="404">
        <f t="shared" si="140"/>
        <v>0</v>
      </c>
      <c r="W150" s="367"/>
      <c r="X150" s="1"/>
      <c r="Y150" s="79"/>
      <c r="Z150" s="79"/>
      <c r="AA150" s="79"/>
      <c r="AB150" s="44"/>
      <c r="AD150" s="168"/>
    </row>
    <row r="151" spans="1:30" ht="15.75" hidden="1" thickBot="1" x14ac:dyDescent="0.3">
      <c r="B151" s="54"/>
      <c r="C151" s="2"/>
      <c r="D151" s="705" t="s">
        <v>360</v>
      </c>
      <c r="E151" s="705"/>
      <c r="F151" s="326">
        <f t="shared" si="157"/>
        <v>0</v>
      </c>
      <c r="G151" s="326">
        <f t="shared" si="158"/>
        <v>0</v>
      </c>
      <c r="H151" s="326">
        <f t="shared" si="159"/>
        <v>0</v>
      </c>
      <c r="I151" s="326">
        <f t="shared" si="160"/>
        <v>0</v>
      </c>
      <c r="J151" s="431">
        <f t="shared" si="161"/>
        <v>0</v>
      </c>
      <c r="K151" s="431">
        <f t="shared" si="162"/>
        <v>0</v>
      </c>
      <c r="L151" s="431">
        <f t="shared" si="163"/>
        <v>0</v>
      </c>
      <c r="M151" s="349">
        <f t="shared" si="164"/>
        <v>0</v>
      </c>
      <c r="N151" s="619"/>
      <c r="O151" s="619"/>
      <c r="P151" s="73"/>
      <c r="Q151" s="1"/>
      <c r="R151" s="1"/>
      <c r="S151" s="1"/>
      <c r="T151" s="1"/>
      <c r="U151" s="79"/>
      <c r="V151" s="404">
        <f t="shared" si="140"/>
        <v>0</v>
      </c>
      <c r="W151" s="367"/>
      <c r="X151" s="1"/>
      <c r="Y151" s="79"/>
      <c r="Z151" s="79"/>
      <c r="AA151" s="79"/>
      <c r="AB151" s="44"/>
      <c r="AD151" s="168"/>
    </row>
    <row r="152" spans="1:30" ht="15.75" hidden="1" thickBot="1" x14ac:dyDescent="0.3">
      <c r="B152" s="54"/>
      <c r="C152" s="2"/>
      <c r="D152" s="705" t="s">
        <v>361</v>
      </c>
      <c r="E152" s="705"/>
      <c r="F152" s="326">
        <f t="shared" si="157"/>
        <v>0</v>
      </c>
      <c r="G152" s="326">
        <f t="shared" si="158"/>
        <v>0</v>
      </c>
      <c r="H152" s="326">
        <f t="shared" si="159"/>
        <v>0</v>
      </c>
      <c r="I152" s="326">
        <f t="shared" si="160"/>
        <v>0</v>
      </c>
      <c r="J152" s="431">
        <f t="shared" si="161"/>
        <v>0</v>
      </c>
      <c r="K152" s="431">
        <f t="shared" si="162"/>
        <v>0</v>
      </c>
      <c r="L152" s="431">
        <f t="shared" si="163"/>
        <v>0</v>
      </c>
      <c r="M152" s="349">
        <f t="shared" si="164"/>
        <v>0</v>
      </c>
      <c r="N152" s="619"/>
      <c r="O152" s="619"/>
      <c r="P152" s="73"/>
      <c r="Q152" s="1"/>
      <c r="R152" s="1"/>
      <c r="S152" s="1"/>
      <c r="T152" s="1"/>
      <c r="U152" s="79"/>
      <c r="V152" s="404">
        <f t="shared" si="140"/>
        <v>0</v>
      </c>
      <c r="W152" s="367"/>
      <c r="X152" s="1"/>
      <c r="Y152" s="79"/>
      <c r="Z152" s="79"/>
      <c r="AA152" s="79"/>
      <c r="AB152" s="44"/>
      <c r="AD152" s="168"/>
    </row>
    <row r="153" spans="1:30" ht="15.75" hidden="1" thickBot="1" x14ac:dyDescent="0.3">
      <c r="B153" s="54"/>
      <c r="C153" s="2"/>
      <c r="D153" s="705" t="s">
        <v>362</v>
      </c>
      <c r="E153" s="705"/>
      <c r="F153" s="326">
        <f t="shared" si="157"/>
        <v>0</v>
      </c>
      <c r="G153" s="326">
        <f t="shared" si="158"/>
        <v>0</v>
      </c>
      <c r="H153" s="326">
        <f t="shared" si="159"/>
        <v>0</v>
      </c>
      <c r="I153" s="326">
        <f t="shared" si="160"/>
        <v>0</v>
      </c>
      <c r="J153" s="431">
        <f t="shared" si="161"/>
        <v>0</v>
      </c>
      <c r="K153" s="431">
        <f t="shared" si="162"/>
        <v>0</v>
      </c>
      <c r="L153" s="431">
        <f t="shared" si="163"/>
        <v>0</v>
      </c>
      <c r="M153" s="349">
        <f t="shared" si="164"/>
        <v>0</v>
      </c>
      <c r="N153" s="619"/>
      <c r="O153" s="619"/>
      <c r="P153" s="73"/>
      <c r="Q153" s="1"/>
      <c r="R153" s="1"/>
      <c r="S153" s="1"/>
      <c r="T153" s="1"/>
      <c r="U153" s="79"/>
      <c r="V153" s="404">
        <f t="shared" si="140"/>
        <v>0</v>
      </c>
      <c r="W153" s="367"/>
      <c r="X153" s="1"/>
      <c r="Y153" s="79"/>
      <c r="Z153" s="79"/>
      <c r="AA153" s="79"/>
      <c r="AB153" s="44"/>
      <c r="AD153" s="168"/>
    </row>
    <row r="154" spans="1:30" ht="15.75" hidden="1" thickBot="1" x14ac:dyDescent="0.3">
      <c r="B154" s="54"/>
      <c r="C154" s="2"/>
      <c r="D154" s="705" t="s">
        <v>363</v>
      </c>
      <c r="E154" s="705"/>
      <c r="F154" s="326">
        <f t="shared" si="157"/>
        <v>0</v>
      </c>
      <c r="G154" s="326">
        <f t="shared" si="158"/>
        <v>0</v>
      </c>
      <c r="H154" s="326">
        <f t="shared" si="159"/>
        <v>0</v>
      </c>
      <c r="I154" s="326">
        <f t="shared" si="160"/>
        <v>0</v>
      </c>
      <c r="J154" s="431">
        <f t="shared" si="161"/>
        <v>0</v>
      </c>
      <c r="K154" s="431">
        <f t="shared" si="162"/>
        <v>0</v>
      </c>
      <c r="L154" s="431">
        <f t="shared" si="163"/>
        <v>0</v>
      </c>
      <c r="M154" s="349">
        <f t="shared" si="164"/>
        <v>0</v>
      </c>
      <c r="N154" s="619"/>
      <c r="O154" s="619"/>
      <c r="P154" s="73"/>
      <c r="Q154" s="1"/>
      <c r="R154" s="1"/>
      <c r="S154" s="1"/>
      <c r="T154" s="1"/>
      <c r="U154" s="79"/>
      <c r="V154" s="404">
        <f t="shared" si="140"/>
        <v>0</v>
      </c>
      <c r="W154" s="367"/>
      <c r="X154" s="1"/>
      <c r="Y154" s="79"/>
      <c r="Z154" s="79"/>
      <c r="AA154" s="79"/>
      <c r="AB154" s="44"/>
      <c r="AD154" s="168"/>
    </row>
    <row r="155" spans="1:30" ht="25.5" hidden="1" customHeight="1" x14ac:dyDescent="0.25">
      <c r="B155" s="54"/>
      <c r="C155" s="2"/>
      <c r="D155" s="706" t="s">
        <v>536</v>
      </c>
      <c r="E155" s="706"/>
      <c r="F155" s="329">
        <f t="shared" si="157"/>
        <v>0</v>
      </c>
      <c r="G155" s="329">
        <f t="shared" si="158"/>
        <v>0</v>
      </c>
      <c r="H155" s="329">
        <f t="shared" si="159"/>
        <v>0</v>
      </c>
      <c r="I155" s="329">
        <f t="shared" si="160"/>
        <v>0</v>
      </c>
      <c r="J155" s="434">
        <f t="shared" si="161"/>
        <v>0</v>
      </c>
      <c r="K155" s="434">
        <f t="shared" si="162"/>
        <v>0</v>
      </c>
      <c r="L155" s="434">
        <f t="shared" si="163"/>
        <v>0</v>
      </c>
      <c r="M155" s="352">
        <f t="shared" si="164"/>
        <v>0</v>
      </c>
      <c r="N155" s="622"/>
      <c r="O155" s="622"/>
      <c r="P155" s="73"/>
      <c r="Q155" s="1"/>
      <c r="R155" s="1"/>
      <c r="S155" s="1"/>
      <c r="T155" s="1"/>
      <c r="U155" s="79"/>
      <c r="V155" s="404">
        <f t="shared" si="140"/>
        <v>0</v>
      </c>
      <c r="W155" s="367"/>
      <c r="X155" s="1"/>
      <c r="Y155" s="79"/>
      <c r="Z155" s="79"/>
      <c r="AA155" s="79"/>
      <c r="AB155" s="44"/>
      <c r="AD155" s="168"/>
    </row>
    <row r="156" spans="1:30" ht="25.5" hidden="1" customHeight="1" x14ac:dyDescent="0.25">
      <c r="B156" s="54"/>
      <c r="C156" s="2"/>
      <c r="D156" s="706" t="s">
        <v>539</v>
      </c>
      <c r="E156" s="706"/>
      <c r="F156" s="329">
        <f t="shared" si="157"/>
        <v>0</v>
      </c>
      <c r="G156" s="329">
        <f t="shared" si="158"/>
        <v>0</v>
      </c>
      <c r="H156" s="329">
        <f t="shared" si="159"/>
        <v>0</v>
      </c>
      <c r="I156" s="329">
        <f t="shared" si="160"/>
        <v>0</v>
      </c>
      <c r="J156" s="434">
        <f t="shared" si="161"/>
        <v>0</v>
      </c>
      <c r="K156" s="434">
        <f t="shared" si="162"/>
        <v>0</v>
      </c>
      <c r="L156" s="434">
        <f t="shared" si="163"/>
        <v>0</v>
      </c>
      <c r="M156" s="352">
        <f t="shared" si="164"/>
        <v>0</v>
      </c>
      <c r="N156" s="622"/>
      <c r="O156" s="622"/>
      <c r="P156" s="73"/>
      <c r="Q156" s="1"/>
      <c r="R156" s="1"/>
      <c r="S156" s="1"/>
      <c r="T156" s="1"/>
      <c r="U156" s="79"/>
      <c r="V156" s="404">
        <f t="shared" si="140"/>
        <v>0</v>
      </c>
      <c r="W156" s="367"/>
      <c r="X156" s="1"/>
      <c r="Y156" s="79"/>
      <c r="Z156" s="79"/>
      <c r="AA156" s="79"/>
      <c r="AB156" s="44"/>
      <c r="AD156" s="168"/>
    </row>
    <row r="157" spans="1:30" ht="15.75" hidden="1" thickBot="1" x14ac:dyDescent="0.3">
      <c r="B157" s="54"/>
      <c r="C157" s="2"/>
      <c r="D157" s="705" t="s">
        <v>365</v>
      </c>
      <c r="E157" s="705"/>
      <c r="F157" s="326">
        <f t="shared" si="157"/>
        <v>0</v>
      </c>
      <c r="G157" s="326">
        <f t="shared" si="158"/>
        <v>0</v>
      </c>
      <c r="H157" s="326">
        <f t="shared" si="159"/>
        <v>0</v>
      </c>
      <c r="I157" s="326">
        <f t="shared" si="160"/>
        <v>0</v>
      </c>
      <c r="J157" s="431">
        <f t="shared" si="161"/>
        <v>0</v>
      </c>
      <c r="K157" s="431">
        <f t="shared" si="162"/>
        <v>0</v>
      </c>
      <c r="L157" s="431">
        <f t="shared" si="163"/>
        <v>0</v>
      </c>
      <c r="M157" s="349">
        <f t="shared" si="164"/>
        <v>0</v>
      </c>
      <c r="N157" s="619"/>
      <c r="O157" s="619"/>
      <c r="P157" s="73"/>
      <c r="Q157" s="1"/>
      <c r="R157" s="1"/>
      <c r="S157" s="1"/>
      <c r="T157" s="1"/>
      <c r="U157" s="79"/>
      <c r="V157" s="404">
        <f t="shared" si="140"/>
        <v>0</v>
      </c>
      <c r="W157" s="367"/>
      <c r="X157" s="1"/>
      <c r="Y157" s="79"/>
      <c r="Z157" s="79"/>
      <c r="AA157" s="79"/>
      <c r="AB157" s="44"/>
      <c r="AD157" s="168"/>
    </row>
    <row r="158" spans="1:30" ht="25.5" hidden="1" customHeight="1" x14ac:dyDescent="0.25">
      <c r="B158" s="54"/>
      <c r="C158" s="2"/>
      <c r="D158" s="706" t="s">
        <v>542</v>
      </c>
      <c r="E158" s="706"/>
      <c r="F158" s="329">
        <f t="shared" si="157"/>
        <v>0</v>
      </c>
      <c r="G158" s="329">
        <f t="shared" si="158"/>
        <v>0</v>
      </c>
      <c r="H158" s="329">
        <f t="shared" si="159"/>
        <v>0</v>
      </c>
      <c r="I158" s="329">
        <f t="shared" si="160"/>
        <v>0</v>
      </c>
      <c r="J158" s="434">
        <f t="shared" si="161"/>
        <v>0</v>
      </c>
      <c r="K158" s="434">
        <f t="shared" si="162"/>
        <v>0</v>
      </c>
      <c r="L158" s="434">
        <f t="shared" si="163"/>
        <v>0</v>
      </c>
      <c r="M158" s="352">
        <f t="shared" si="164"/>
        <v>0</v>
      </c>
      <c r="N158" s="622"/>
      <c r="O158" s="622"/>
      <c r="P158" s="73"/>
      <c r="Q158" s="1"/>
      <c r="R158" s="1"/>
      <c r="S158" s="1"/>
      <c r="T158" s="1"/>
      <c r="U158" s="79"/>
      <c r="V158" s="404">
        <f t="shared" si="140"/>
        <v>0</v>
      </c>
      <c r="W158" s="367"/>
      <c r="X158" s="1"/>
      <c r="Y158" s="79"/>
      <c r="Z158" s="79"/>
      <c r="AA158" s="79"/>
      <c r="AB158" s="44"/>
      <c r="AD158" s="168"/>
    </row>
    <row r="159" spans="1:30" ht="15.75" hidden="1" thickBot="1" x14ac:dyDescent="0.3">
      <c r="B159" s="54"/>
      <c r="C159" s="2"/>
      <c r="D159" s="705" t="s">
        <v>543</v>
      </c>
      <c r="E159" s="705"/>
      <c r="F159" s="326">
        <f t="shared" si="157"/>
        <v>0</v>
      </c>
      <c r="G159" s="326">
        <f t="shared" si="158"/>
        <v>0</v>
      </c>
      <c r="H159" s="326">
        <f t="shared" si="159"/>
        <v>0</v>
      </c>
      <c r="I159" s="326">
        <f t="shared" si="160"/>
        <v>0</v>
      </c>
      <c r="J159" s="431">
        <f t="shared" si="161"/>
        <v>0</v>
      </c>
      <c r="K159" s="431">
        <f t="shared" si="162"/>
        <v>0</v>
      </c>
      <c r="L159" s="431">
        <f t="shared" si="163"/>
        <v>0</v>
      </c>
      <c r="M159" s="349">
        <f t="shared" si="164"/>
        <v>0</v>
      </c>
      <c r="N159" s="619"/>
      <c r="O159" s="619"/>
      <c r="P159" s="73"/>
      <c r="Q159" s="1"/>
      <c r="R159" s="1"/>
      <c r="S159" s="1"/>
      <c r="T159" s="1"/>
      <c r="U159" s="79"/>
      <c r="V159" s="404">
        <f t="shared" si="140"/>
        <v>0</v>
      </c>
      <c r="W159" s="367"/>
      <c r="X159" s="1"/>
      <c r="Y159" s="79"/>
      <c r="Z159" s="79"/>
      <c r="AA159" s="79"/>
      <c r="AB159" s="44"/>
      <c r="AD159" s="168"/>
    </row>
    <row r="160" spans="1:30" s="41" customFormat="1" ht="15.75" hidden="1" thickBot="1" x14ac:dyDescent="0.3">
      <c r="A160" s="125" t="s">
        <v>243</v>
      </c>
      <c r="B160" s="134" t="s">
        <v>671</v>
      </c>
      <c r="C160" s="794" t="s">
        <v>244</v>
      </c>
      <c r="D160" s="795"/>
      <c r="E160" s="795"/>
      <c r="F160" s="331">
        <f t="shared" si="157"/>
        <v>0</v>
      </c>
      <c r="G160" s="331">
        <f t="shared" si="158"/>
        <v>0</v>
      </c>
      <c r="H160" s="331">
        <f t="shared" si="159"/>
        <v>0</v>
      </c>
      <c r="I160" s="331">
        <f t="shared" si="160"/>
        <v>0</v>
      </c>
      <c r="J160" s="436">
        <f t="shared" si="161"/>
        <v>0</v>
      </c>
      <c r="K160" s="436">
        <f t="shared" si="162"/>
        <v>0</v>
      </c>
      <c r="L160" s="436">
        <f t="shared" si="163"/>
        <v>0</v>
      </c>
      <c r="M160" s="354">
        <f t="shared" si="164"/>
        <v>0</v>
      </c>
      <c r="N160" s="624"/>
      <c r="O160" s="624"/>
      <c r="P160" s="108"/>
      <c r="Q160" s="109"/>
      <c r="R160" s="109"/>
      <c r="S160" s="109"/>
      <c r="T160" s="109"/>
      <c r="U160" s="112"/>
      <c r="V160" s="406">
        <f t="shared" si="140"/>
        <v>0</v>
      </c>
      <c r="W160" s="369"/>
      <c r="X160" s="109"/>
      <c r="Y160" s="112"/>
      <c r="Z160" s="112"/>
      <c r="AA160" s="112"/>
      <c r="AB160" s="113"/>
      <c r="AD160" s="168"/>
    </row>
    <row r="161" spans="1:30" ht="15.75" thickBot="1" x14ac:dyDescent="0.3">
      <c r="B161" s="98" t="s">
        <v>245</v>
      </c>
      <c r="C161" s="708" t="s">
        <v>246</v>
      </c>
      <c r="D161" s="709"/>
      <c r="E161" s="709"/>
      <c r="F161" s="322">
        <f t="shared" ref="F161:O161" si="165">F162+F163+F166+F167+F168+F169+F170</f>
        <v>0</v>
      </c>
      <c r="G161" s="322">
        <f t="shared" si="165"/>
        <v>339216</v>
      </c>
      <c r="H161" s="322">
        <f t="shared" si="165"/>
        <v>339216</v>
      </c>
      <c r="I161" s="322">
        <f t="shared" si="165"/>
        <v>339216</v>
      </c>
      <c r="J161" s="427">
        <f t="shared" ref="J161" si="166">J162+J163+J166+J167+J168+J169+J170</f>
        <v>339216</v>
      </c>
      <c r="K161" s="427">
        <f t="shared" si="165"/>
        <v>169608</v>
      </c>
      <c r="L161" s="427">
        <f t="shared" ref="L161" si="167">L162+L163+L166+L167+L168+L169+L170</f>
        <v>84804</v>
      </c>
      <c r="M161" s="345">
        <f t="shared" si="165"/>
        <v>84804</v>
      </c>
      <c r="N161" s="345">
        <f t="shared" si="165"/>
        <v>0</v>
      </c>
      <c r="O161" s="345">
        <f t="shared" si="165"/>
        <v>84804</v>
      </c>
      <c r="P161" s="84">
        <f t="shared" ref="P161:AB161" si="168">P162+P163+P166+P167+P168+P169+P170</f>
        <v>0</v>
      </c>
      <c r="Q161" s="85">
        <f t="shared" si="168"/>
        <v>0</v>
      </c>
      <c r="R161" s="85">
        <f t="shared" si="168"/>
        <v>0</v>
      </c>
      <c r="S161" s="85">
        <f t="shared" si="168"/>
        <v>84804</v>
      </c>
      <c r="T161" s="85">
        <f t="shared" si="168"/>
        <v>0</v>
      </c>
      <c r="U161" s="88">
        <f t="shared" si="168"/>
        <v>0</v>
      </c>
      <c r="V161" s="399">
        <f t="shared" si="140"/>
        <v>84804</v>
      </c>
      <c r="W161" s="362">
        <f t="shared" si="168"/>
        <v>0</v>
      </c>
      <c r="X161" s="85">
        <f t="shared" si="168"/>
        <v>0</v>
      </c>
      <c r="Y161" s="88">
        <f t="shared" si="168"/>
        <v>0</v>
      </c>
      <c r="Z161" s="88">
        <f t="shared" si="168"/>
        <v>0</v>
      </c>
      <c r="AA161" s="88">
        <f t="shared" si="168"/>
        <v>0</v>
      </c>
      <c r="AB161" s="89">
        <f t="shared" si="168"/>
        <v>0</v>
      </c>
      <c r="AD161" s="168"/>
    </row>
    <row r="162" spans="1:30" s="18" customFormat="1" hidden="1" x14ac:dyDescent="0.25">
      <c r="A162" s="125" t="s">
        <v>247</v>
      </c>
      <c r="B162" s="114" t="s">
        <v>672</v>
      </c>
      <c r="C162" s="710" t="s">
        <v>248</v>
      </c>
      <c r="D162" s="711"/>
      <c r="E162" s="711"/>
      <c r="F162" s="317">
        <f>SUM(M162:AA162)</f>
        <v>0</v>
      </c>
      <c r="G162" s="317">
        <f>SUM(M162:AA162)</f>
        <v>0</v>
      </c>
      <c r="H162" s="317">
        <f>SUM(M162:AA162)</f>
        <v>0</v>
      </c>
      <c r="I162" s="317">
        <f>SUM(M162:AA162)</f>
        <v>0</v>
      </c>
      <c r="J162" s="422">
        <f>SUM(M162:AA162)</f>
        <v>0</v>
      </c>
      <c r="K162" s="422">
        <f>SUM(P162:AB162)</f>
        <v>0</v>
      </c>
      <c r="L162" s="422">
        <f>SUM(Q162:AC162)</f>
        <v>0</v>
      </c>
      <c r="M162" s="340">
        <f>SUM(P162:AB162)</f>
        <v>0</v>
      </c>
      <c r="N162" s="611"/>
      <c r="O162" s="611"/>
      <c r="P162" s="92"/>
      <c r="Q162" s="93"/>
      <c r="R162" s="93"/>
      <c r="S162" s="93"/>
      <c r="T162" s="93"/>
      <c r="U162" s="96"/>
      <c r="V162" s="402">
        <f t="shared" si="140"/>
        <v>0</v>
      </c>
      <c r="W162" s="365"/>
      <c r="X162" s="93"/>
      <c r="Y162" s="96"/>
      <c r="Z162" s="96"/>
      <c r="AA162" s="96"/>
      <c r="AB162" s="97"/>
      <c r="AD162" s="168"/>
    </row>
    <row r="163" spans="1:30" s="18" customFormat="1" hidden="1" x14ac:dyDescent="0.25">
      <c r="A163" s="125" t="s">
        <v>249</v>
      </c>
      <c r="B163" s="90" t="s">
        <v>673</v>
      </c>
      <c r="C163" s="712" t="s">
        <v>250</v>
      </c>
      <c r="D163" s="713"/>
      <c r="E163" s="713"/>
      <c r="F163" s="319">
        <f t="shared" ref="F163:M163" si="169">F164+F165</f>
        <v>0</v>
      </c>
      <c r="G163" s="319">
        <f t="shared" si="169"/>
        <v>0</v>
      </c>
      <c r="H163" s="319">
        <f t="shared" si="169"/>
        <v>0</v>
      </c>
      <c r="I163" s="319">
        <f t="shared" si="169"/>
        <v>0</v>
      </c>
      <c r="J163" s="424">
        <f t="shared" ref="J163" si="170">J164+J165</f>
        <v>0</v>
      </c>
      <c r="K163" s="424">
        <f t="shared" si="169"/>
        <v>0</v>
      </c>
      <c r="L163" s="424">
        <f t="shared" ref="L163" si="171">L164+L165</f>
        <v>0</v>
      </c>
      <c r="M163" s="342">
        <f t="shared" si="169"/>
        <v>0</v>
      </c>
      <c r="N163" s="613"/>
      <c r="O163" s="613"/>
      <c r="P163" s="92">
        <f t="shared" ref="P163:AB163" si="172">P164+P165</f>
        <v>0</v>
      </c>
      <c r="Q163" s="93">
        <f t="shared" si="172"/>
        <v>0</v>
      </c>
      <c r="R163" s="93">
        <f t="shared" si="172"/>
        <v>0</v>
      </c>
      <c r="S163" s="93">
        <f t="shared" si="172"/>
        <v>0</v>
      </c>
      <c r="T163" s="93">
        <f t="shared" si="172"/>
        <v>0</v>
      </c>
      <c r="U163" s="96">
        <f t="shared" si="172"/>
        <v>0</v>
      </c>
      <c r="V163" s="402">
        <f t="shared" si="140"/>
        <v>0</v>
      </c>
      <c r="W163" s="365">
        <f t="shared" si="172"/>
        <v>0</v>
      </c>
      <c r="X163" s="93">
        <f t="shared" si="172"/>
        <v>0</v>
      </c>
      <c r="Y163" s="96">
        <f t="shared" si="172"/>
        <v>0</v>
      </c>
      <c r="Z163" s="96">
        <f t="shared" si="172"/>
        <v>0</v>
      </c>
      <c r="AA163" s="96">
        <f t="shared" si="172"/>
        <v>0</v>
      </c>
      <c r="AB163" s="97">
        <f t="shared" si="172"/>
        <v>0</v>
      </c>
      <c r="AD163" s="168"/>
    </row>
    <row r="164" spans="1:30" hidden="1" x14ac:dyDescent="0.25">
      <c r="B164" s="54"/>
      <c r="C164" s="2"/>
      <c r="D164" s="705" t="s">
        <v>250</v>
      </c>
      <c r="E164" s="705"/>
      <c r="F164" s="326">
        <f>SUM(M164:AA164)</f>
        <v>0</v>
      </c>
      <c r="G164" s="326">
        <f t="shared" ref="G164:G170" si="173">SUM(M164:AA164)</f>
        <v>0</v>
      </c>
      <c r="H164" s="326">
        <f t="shared" ref="H164:H170" si="174">SUM(M164:AA164)</f>
        <v>0</v>
      </c>
      <c r="I164" s="326">
        <f t="shared" ref="I164:I170" si="175">SUM(M164:AA164)</f>
        <v>0</v>
      </c>
      <c r="J164" s="431">
        <f t="shared" ref="J164:J170" si="176">SUM(M164:AA164)</f>
        <v>0</v>
      </c>
      <c r="K164" s="431">
        <f t="shared" ref="K164:L166" si="177">SUM(P164:AB164)</f>
        <v>0</v>
      </c>
      <c r="L164" s="431">
        <f t="shared" si="177"/>
        <v>0</v>
      </c>
      <c r="M164" s="349">
        <f t="shared" ref="M164:M169" si="178">SUM(P164:AB164)</f>
        <v>0</v>
      </c>
      <c r="N164" s="619"/>
      <c r="O164" s="619"/>
      <c r="P164" s="73"/>
      <c r="Q164" s="1"/>
      <c r="R164" s="1"/>
      <c r="S164" s="1"/>
      <c r="T164" s="1"/>
      <c r="U164" s="79"/>
      <c r="V164" s="404">
        <f t="shared" si="140"/>
        <v>0</v>
      </c>
      <c r="W164" s="367"/>
      <c r="X164" s="1"/>
      <c r="Y164" s="79"/>
      <c r="Z164" s="79"/>
      <c r="AA164" s="79"/>
      <c r="AB164" s="44"/>
      <c r="AD164" s="168"/>
    </row>
    <row r="165" spans="1:30" hidden="1" x14ac:dyDescent="0.25">
      <c r="B165" s="54"/>
      <c r="C165" s="2"/>
      <c r="D165" s="705" t="s">
        <v>349</v>
      </c>
      <c r="E165" s="705"/>
      <c r="F165" s="326">
        <f>SUM(M165:AA165)</f>
        <v>0</v>
      </c>
      <c r="G165" s="326">
        <f t="shared" si="173"/>
        <v>0</v>
      </c>
      <c r="H165" s="326">
        <f t="shared" si="174"/>
        <v>0</v>
      </c>
      <c r="I165" s="326">
        <f t="shared" si="175"/>
        <v>0</v>
      </c>
      <c r="J165" s="431">
        <f t="shared" si="176"/>
        <v>0</v>
      </c>
      <c r="K165" s="431">
        <f t="shared" si="177"/>
        <v>0</v>
      </c>
      <c r="L165" s="431">
        <f t="shared" si="177"/>
        <v>0</v>
      </c>
      <c r="M165" s="349">
        <f t="shared" si="178"/>
        <v>0</v>
      </c>
      <c r="N165" s="619"/>
      <c r="O165" s="619"/>
      <c r="P165" s="73"/>
      <c r="Q165" s="1"/>
      <c r="R165" s="1"/>
      <c r="S165" s="1"/>
      <c r="T165" s="1"/>
      <c r="U165" s="79"/>
      <c r="V165" s="404">
        <f t="shared" si="140"/>
        <v>0</v>
      </c>
      <c r="W165" s="367"/>
      <c r="X165" s="1"/>
      <c r="Y165" s="79"/>
      <c r="Z165" s="79"/>
      <c r="AA165" s="79"/>
      <c r="AB165" s="44"/>
      <c r="AD165" s="168"/>
    </row>
    <row r="166" spans="1:30" s="18" customFormat="1" hidden="1" x14ac:dyDescent="0.25">
      <c r="A166" s="125" t="s">
        <v>251</v>
      </c>
      <c r="B166" s="90" t="s">
        <v>674</v>
      </c>
      <c r="C166" s="712" t="s">
        <v>252</v>
      </c>
      <c r="D166" s="713"/>
      <c r="E166" s="713"/>
      <c r="F166" s="319">
        <f>SUM(M166:AA166)</f>
        <v>0</v>
      </c>
      <c r="G166" s="319">
        <f t="shared" si="173"/>
        <v>0</v>
      </c>
      <c r="H166" s="319">
        <f t="shared" si="174"/>
        <v>0</v>
      </c>
      <c r="I166" s="319">
        <f t="shared" si="175"/>
        <v>0</v>
      </c>
      <c r="J166" s="424">
        <f t="shared" si="176"/>
        <v>0</v>
      </c>
      <c r="K166" s="424">
        <f t="shared" si="177"/>
        <v>0</v>
      </c>
      <c r="L166" s="424">
        <f t="shared" si="177"/>
        <v>0</v>
      </c>
      <c r="M166" s="342">
        <f t="shared" si="178"/>
        <v>0</v>
      </c>
      <c r="N166" s="613"/>
      <c r="O166" s="613"/>
      <c r="P166" s="92"/>
      <c r="Q166" s="93"/>
      <c r="R166" s="93"/>
      <c r="S166" s="93"/>
      <c r="T166" s="93"/>
      <c r="U166" s="96"/>
      <c r="V166" s="402">
        <f t="shared" si="140"/>
        <v>0</v>
      </c>
      <c r="W166" s="365"/>
      <c r="X166" s="93"/>
      <c r="Y166" s="96"/>
      <c r="Z166" s="96"/>
      <c r="AA166" s="96"/>
      <c r="AB166" s="97"/>
      <c r="AD166" s="168"/>
    </row>
    <row r="167" spans="1:30" s="18" customFormat="1" x14ac:dyDescent="0.25">
      <c r="A167" s="125" t="s">
        <v>253</v>
      </c>
      <c r="B167" s="90" t="s">
        <v>675</v>
      </c>
      <c r="C167" s="712" t="s">
        <v>254</v>
      </c>
      <c r="D167" s="713"/>
      <c r="E167" s="713"/>
      <c r="F167" s="319">
        <v>0</v>
      </c>
      <c r="G167" s="319">
        <f t="shared" si="173"/>
        <v>267100</v>
      </c>
      <c r="H167" s="319">
        <f t="shared" si="174"/>
        <v>267100</v>
      </c>
      <c r="I167" s="319">
        <f t="shared" si="175"/>
        <v>267100</v>
      </c>
      <c r="J167" s="424">
        <f t="shared" si="176"/>
        <v>267100</v>
      </c>
      <c r="K167" s="424">
        <f>SUM(P167:AB167)</f>
        <v>133550</v>
      </c>
      <c r="L167" s="424">
        <v>66775</v>
      </c>
      <c r="M167" s="342">
        <f t="shared" ref="M167" si="179">SUM(V167:AB167)</f>
        <v>66775</v>
      </c>
      <c r="N167" s="613"/>
      <c r="O167" s="613">
        <v>66775</v>
      </c>
      <c r="P167" s="92"/>
      <c r="Q167" s="93"/>
      <c r="R167" s="93"/>
      <c r="S167" s="93">
        <v>66775</v>
      </c>
      <c r="T167" s="93"/>
      <c r="U167" s="96"/>
      <c r="V167" s="402">
        <f t="shared" si="140"/>
        <v>66775</v>
      </c>
      <c r="W167" s="365"/>
      <c r="X167" s="93"/>
      <c r="Y167" s="96"/>
      <c r="Z167" s="96"/>
      <c r="AA167" s="96"/>
      <c r="AB167" s="97"/>
      <c r="AD167" s="168"/>
    </row>
    <row r="168" spans="1:30" s="18" customFormat="1" hidden="1" x14ac:dyDescent="0.25">
      <c r="A168" s="125" t="s">
        <v>255</v>
      </c>
      <c r="B168" s="90" t="s">
        <v>676</v>
      </c>
      <c r="C168" s="712" t="s">
        <v>256</v>
      </c>
      <c r="D168" s="713"/>
      <c r="E168" s="713"/>
      <c r="F168" s="319">
        <f>SUM(M168:AA168)</f>
        <v>0</v>
      </c>
      <c r="G168" s="319">
        <f t="shared" si="173"/>
        <v>0</v>
      </c>
      <c r="H168" s="319">
        <f t="shared" si="174"/>
        <v>0</v>
      </c>
      <c r="I168" s="319">
        <f t="shared" si="175"/>
        <v>0</v>
      </c>
      <c r="J168" s="424">
        <f t="shared" si="176"/>
        <v>0</v>
      </c>
      <c r="K168" s="424">
        <f>SUM(P168:AB168)</f>
        <v>0</v>
      </c>
      <c r="L168" s="424">
        <f>SUM(Q168:AC168)</f>
        <v>0</v>
      </c>
      <c r="M168" s="342">
        <f t="shared" si="178"/>
        <v>0</v>
      </c>
      <c r="N168" s="613"/>
      <c r="O168" s="613"/>
      <c r="P168" s="92"/>
      <c r="Q168" s="93"/>
      <c r="R168" s="93"/>
      <c r="S168" s="93"/>
      <c r="T168" s="93"/>
      <c r="U168" s="96"/>
      <c r="V168" s="402">
        <f t="shared" si="140"/>
        <v>0</v>
      </c>
      <c r="W168" s="365"/>
      <c r="X168" s="93"/>
      <c r="Y168" s="96"/>
      <c r="Z168" s="96"/>
      <c r="AA168" s="96"/>
      <c r="AB168" s="97"/>
      <c r="AD168" s="168"/>
    </row>
    <row r="169" spans="1:30" s="18" customFormat="1" hidden="1" x14ac:dyDescent="0.25">
      <c r="A169" s="125" t="s">
        <v>257</v>
      </c>
      <c r="B169" s="90" t="s">
        <v>677</v>
      </c>
      <c r="C169" s="712" t="s">
        <v>258</v>
      </c>
      <c r="D169" s="713"/>
      <c r="E169" s="713"/>
      <c r="F169" s="319">
        <f>SUM(M169:AA169)</f>
        <v>0</v>
      </c>
      <c r="G169" s="319">
        <f t="shared" si="173"/>
        <v>0</v>
      </c>
      <c r="H169" s="319">
        <f t="shared" si="174"/>
        <v>0</v>
      </c>
      <c r="I169" s="319">
        <f t="shared" si="175"/>
        <v>0</v>
      </c>
      <c r="J169" s="424">
        <f t="shared" si="176"/>
        <v>0</v>
      </c>
      <c r="K169" s="424">
        <f>SUM(P169:AB169)</f>
        <v>0</v>
      </c>
      <c r="L169" s="424">
        <f>SUM(Q169:AC169)</f>
        <v>0</v>
      </c>
      <c r="M169" s="342">
        <f t="shared" si="178"/>
        <v>0</v>
      </c>
      <c r="N169" s="613"/>
      <c r="O169" s="613"/>
      <c r="P169" s="92"/>
      <c r="Q169" s="93"/>
      <c r="R169" s="93"/>
      <c r="S169" s="93"/>
      <c r="T169" s="93"/>
      <c r="U169" s="96"/>
      <c r="V169" s="402">
        <f t="shared" si="140"/>
        <v>0</v>
      </c>
      <c r="W169" s="365"/>
      <c r="X169" s="93"/>
      <c r="Y169" s="96"/>
      <c r="Z169" s="96"/>
      <c r="AA169" s="96"/>
      <c r="AB169" s="97"/>
      <c r="AD169" s="168"/>
    </row>
    <row r="170" spans="1:30" s="18" customFormat="1" ht="15.75" thickBot="1" x14ac:dyDescent="0.3">
      <c r="A170" s="125" t="s">
        <v>259</v>
      </c>
      <c r="B170" s="124" t="s">
        <v>678</v>
      </c>
      <c r="C170" s="802" t="s">
        <v>260</v>
      </c>
      <c r="D170" s="803"/>
      <c r="E170" s="803"/>
      <c r="F170" s="332">
        <v>0</v>
      </c>
      <c r="G170" s="332">
        <f t="shared" si="173"/>
        <v>72116</v>
      </c>
      <c r="H170" s="332">
        <f t="shared" si="174"/>
        <v>72116</v>
      </c>
      <c r="I170" s="332">
        <f t="shared" si="175"/>
        <v>72116</v>
      </c>
      <c r="J170" s="437">
        <f t="shared" si="176"/>
        <v>72116</v>
      </c>
      <c r="K170" s="437">
        <f>SUM(P170:AB170)</f>
        <v>36058</v>
      </c>
      <c r="L170" s="437">
        <v>18029</v>
      </c>
      <c r="M170" s="355">
        <f t="shared" ref="M170" si="180">SUM(V170:AB170)</f>
        <v>18029</v>
      </c>
      <c r="N170" s="625"/>
      <c r="O170" s="625">
        <v>18029</v>
      </c>
      <c r="P170" s="92"/>
      <c r="Q170" s="93"/>
      <c r="R170" s="93"/>
      <c r="S170" s="93">
        <v>18029</v>
      </c>
      <c r="T170" s="93"/>
      <c r="U170" s="96"/>
      <c r="V170" s="402">
        <f t="shared" si="140"/>
        <v>18029</v>
      </c>
      <c r="W170" s="365"/>
      <c r="X170" s="93"/>
      <c r="Y170" s="96"/>
      <c r="Z170" s="96"/>
      <c r="AA170" s="96"/>
      <c r="AB170" s="97"/>
      <c r="AD170" s="168"/>
    </row>
    <row r="171" spans="1:30" ht="15.75" thickBot="1" x14ac:dyDescent="0.3">
      <c r="B171" s="98" t="s">
        <v>261</v>
      </c>
      <c r="C171" s="708" t="s">
        <v>262</v>
      </c>
      <c r="D171" s="709"/>
      <c r="E171" s="709"/>
      <c r="F171" s="322">
        <f t="shared" ref="F171:O171" si="181">F172+F173+F174+F175</f>
        <v>0</v>
      </c>
      <c r="G171" s="322">
        <f t="shared" si="181"/>
        <v>0</v>
      </c>
      <c r="H171" s="322">
        <f t="shared" si="181"/>
        <v>0</v>
      </c>
      <c r="I171" s="322">
        <f t="shared" si="181"/>
        <v>0</v>
      </c>
      <c r="J171" s="427">
        <f t="shared" ref="J171" si="182">J172+J173+J174+J175</f>
        <v>0</v>
      </c>
      <c r="K171" s="427">
        <f t="shared" si="181"/>
        <v>0</v>
      </c>
      <c r="L171" s="427">
        <f t="shared" ref="L171" si="183">L172+L173+L174+L175</f>
        <v>0</v>
      </c>
      <c r="M171" s="345">
        <f t="shared" si="181"/>
        <v>0</v>
      </c>
      <c r="N171" s="345">
        <f t="shared" si="181"/>
        <v>0</v>
      </c>
      <c r="O171" s="345">
        <f t="shared" si="181"/>
        <v>0</v>
      </c>
      <c r="P171" s="84">
        <f t="shared" ref="P171:AB171" si="184">P172+P173+P174+P175</f>
        <v>0</v>
      </c>
      <c r="Q171" s="85">
        <f t="shared" si="184"/>
        <v>0</v>
      </c>
      <c r="R171" s="85">
        <f t="shared" si="184"/>
        <v>0</v>
      </c>
      <c r="S171" s="85">
        <f t="shared" si="184"/>
        <v>0</v>
      </c>
      <c r="T171" s="85">
        <f t="shared" si="184"/>
        <v>0</v>
      </c>
      <c r="U171" s="88">
        <f t="shared" si="184"/>
        <v>0</v>
      </c>
      <c r="V171" s="399">
        <f t="shared" si="140"/>
        <v>0</v>
      </c>
      <c r="W171" s="362">
        <f t="shared" si="184"/>
        <v>0</v>
      </c>
      <c r="X171" s="85">
        <f t="shared" si="184"/>
        <v>0</v>
      </c>
      <c r="Y171" s="88">
        <f t="shared" si="184"/>
        <v>0</v>
      </c>
      <c r="Z171" s="88">
        <f t="shared" si="184"/>
        <v>0</v>
      </c>
      <c r="AA171" s="88">
        <f t="shared" si="184"/>
        <v>0</v>
      </c>
      <c r="AB171" s="89">
        <f t="shared" si="184"/>
        <v>0</v>
      </c>
      <c r="AD171" s="168"/>
    </row>
    <row r="172" spans="1:30" s="18" customFormat="1" ht="15.75" hidden="1" thickBot="1" x14ac:dyDescent="0.3">
      <c r="A172" s="125" t="s">
        <v>263</v>
      </c>
      <c r="B172" s="221" t="s">
        <v>679</v>
      </c>
      <c r="C172" s="804" t="s">
        <v>264</v>
      </c>
      <c r="D172" s="805"/>
      <c r="E172" s="805"/>
      <c r="F172" s="333">
        <f>SUM(M172:AA172)</f>
        <v>0</v>
      </c>
      <c r="G172" s="333">
        <f>SUM(M172:AA172)</f>
        <v>0</v>
      </c>
      <c r="H172" s="333">
        <f>SUM(M172:AA172)</f>
        <v>0</v>
      </c>
      <c r="I172" s="333">
        <f>SUM(M172:AA172)</f>
        <v>0</v>
      </c>
      <c r="J172" s="438">
        <f>SUM(M172:AA172)</f>
        <v>0</v>
      </c>
      <c r="K172" s="438">
        <f t="shared" ref="K172:L175" si="185">SUM(P172:AB172)</f>
        <v>0</v>
      </c>
      <c r="L172" s="438">
        <f t="shared" si="185"/>
        <v>0</v>
      </c>
      <c r="M172" s="356">
        <f>SUM(P172:AB172)</f>
        <v>0</v>
      </c>
      <c r="N172" s="626"/>
      <c r="O172" s="626"/>
      <c r="P172" s="224"/>
      <c r="Q172" s="225"/>
      <c r="R172" s="225"/>
      <c r="S172" s="225"/>
      <c r="T172" s="225"/>
      <c r="U172" s="226"/>
      <c r="V172" s="407">
        <f t="shared" si="140"/>
        <v>0</v>
      </c>
      <c r="W172" s="370"/>
      <c r="X172" s="225"/>
      <c r="Y172" s="226"/>
      <c r="Z172" s="226"/>
      <c r="AA172" s="226"/>
      <c r="AB172" s="228"/>
      <c r="AD172" s="168"/>
    </row>
    <row r="173" spans="1:30" s="18" customFormat="1" ht="15.75" hidden="1" thickBot="1" x14ac:dyDescent="0.3">
      <c r="A173" s="125" t="s">
        <v>265</v>
      </c>
      <c r="B173" s="229" t="s">
        <v>680</v>
      </c>
      <c r="C173" s="796" t="s">
        <v>870</v>
      </c>
      <c r="D173" s="797"/>
      <c r="E173" s="797"/>
      <c r="F173" s="334">
        <f>SUM(M173:AA173)</f>
        <v>0</v>
      </c>
      <c r="G173" s="334">
        <f>SUM(M173:AA173)</f>
        <v>0</v>
      </c>
      <c r="H173" s="334">
        <f>SUM(M173:AA173)</f>
        <v>0</v>
      </c>
      <c r="I173" s="334">
        <f>SUM(M173:AA173)</f>
        <v>0</v>
      </c>
      <c r="J173" s="439">
        <f>SUM(M173:AA173)</f>
        <v>0</v>
      </c>
      <c r="K173" s="439">
        <f t="shared" si="185"/>
        <v>0</v>
      </c>
      <c r="L173" s="439">
        <f t="shared" si="185"/>
        <v>0</v>
      </c>
      <c r="M173" s="357">
        <f>SUM(P173:AB173)</f>
        <v>0</v>
      </c>
      <c r="N173" s="627"/>
      <c r="O173" s="627"/>
      <c r="P173" s="224"/>
      <c r="Q173" s="225"/>
      <c r="R173" s="225"/>
      <c r="S173" s="225"/>
      <c r="T173" s="225"/>
      <c r="U173" s="226"/>
      <c r="V173" s="407">
        <f t="shared" si="140"/>
        <v>0</v>
      </c>
      <c r="W173" s="370"/>
      <c r="X173" s="225"/>
      <c r="Y173" s="226"/>
      <c r="Z173" s="226"/>
      <c r="AA173" s="226"/>
      <c r="AB173" s="228"/>
      <c r="AD173" s="168"/>
    </row>
    <row r="174" spans="1:30" s="18" customFormat="1" ht="15.75" hidden="1" thickBot="1" x14ac:dyDescent="0.3">
      <c r="A174" s="125" t="s">
        <v>266</v>
      </c>
      <c r="B174" s="229" t="s">
        <v>681</v>
      </c>
      <c r="C174" s="796" t="s">
        <v>267</v>
      </c>
      <c r="D174" s="797"/>
      <c r="E174" s="797"/>
      <c r="F174" s="334">
        <f>SUM(M174:AA174)</f>
        <v>0</v>
      </c>
      <c r="G174" s="334">
        <f>SUM(M174:AA174)</f>
        <v>0</v>
      </c>
      <c r="H174" s="334">
        <f>SUM(M174:AA174)</f>
        <v>0</v>
      </c>
      <c r="I174" s="334">
        <f>SUM(M174:AA174)</f>
        <v>0</v>
      </c>
      <c r="J174" s="439">
        <f>SUM(M174:AA174)</f>
        <v>0</v>
      </c>
      <c r="K174" s="439">
        <f t="shared" si="185"/>
        <v>0</v>
      </c>
      <c r="L174" s="439">
        <f t="shared" si="185"/>
        <v>0</v>
      </c>
      <c r="M174" s="357">
        <f>SUM(P174:AB174)</f>
        <v>0</v>
      </c>
      <c r="N174" s="627"/>
      <c r="O174" s="627"/>
      <c r="P174" s="224"/>
      <c r="Q174" s="225"/>
      <c r="R174" s="225"/>
      <c r="S174" s="225"/>
      <c r="T174" s="225"/>
      <c r="U174" s="226"/>
      <c r="V174" s="407">
        <f t="shared" si="140"/>
        <v>0</v>
      </c>
      <c r="W174" s="370"/>
      <c r="X174" s="225"/>
      <c r="Y174" s="226"/>
      <c r="Z174" s="226"/>
      <c r="AA174" s="226"/>
      <c r="AB174" s="228"/>
      <c r="AD174" s="168"/>
    </row>
    <row r="175" spans="1:30" s="18" customFormat="1" ht="15.75" hidden="1" thickBot="1" x14ac:dyDescent="0.3">
      <c r="A175" s="125" t="s">
        <v>268</v>
      </c>
      <c r="B175" s="231" t="s">
        <v>682</v>
      </c>
      <c r="C175" s="798" t="s">
        <v>366</v>
      </c>
      <c r="D175" s="799"/>
      <c r="E175" s="799"/>
      <c r="F175" s="335">
        <f>SUM(M175:AA175)</f>
        <v>0</v>
      </c>
      <c r="G175" s="335">
        <f>SUM(M175:AA175)</f>
        <v>0</v>
      </c>
      <c r="H175" s="335">
        <f>SUM(M175:AA175)</f>
        <v>0</v>
      </c>
      <c r="I175" s="335">
        <f>SUM(M175:AA175)</f>
        <v>0</v>
      </c>
      <c r="J175" s="440">
        <f>SUM(M175:AA175)</f>
        <v>0</v>
      </c>
      <c r="K175" s="440">
        <f t="shared" si="185"/>
        <v>0</v>
      </c>
      <c r="L175" s="440">
        <f t="shared" si="185"/>
        <v>0</v>
      </c>
      <c r="M175" s="358">
        <f>SUM(P175:AB175)</f>
        <v>0</v>
      </c>
      <c r="N175" s="628"/>
      <c r="O175" s="628"/>
      <c r="P175" s="224"/>
      <c r="Q175" s="225"/>
      <c r="R175" s="225"/>
      <c r="S175" s="225"/>
      <c r="T175" s="225"/>
      <c r="U175" s="226"/>
      <c r="V175" s="407">
        <f t="shared" si="140"/>
        <v>0</v>
      </c>
      <c r="W175" s="370"/>
      <c r="X175" s="225"/>
      <c r="Y175" s="226"/>
      <c r="Z175" s="226"/>
      <c r="AA175" s="226"/>
      <c r="AB175" s="228"/>
      <c r="AD175" s="168"/>
    </row>
    <row r="176" spans="1:30" ht="15.75" thickBot="1" x14ac:dyDescent="0.3">
      <c r="B176" s="98" t="s">
        <v>269</v>
      </c>
      <c r="C176" s="708" t="s">
        <v>270</v>
      </c>
      <c r="D176" s="709"/>
      <c r="E176" s="709"/>
      <c r="F176" s="322">
        <f t="shared" ref="F176:O176" si="186">F177+F178+F189+F200+F211+F214+F226+F227+F228</f>
        <v>0</v>
      </c>
      <c r="G176" s="322">
        <f t="shared" si="186"/>
        <v>0</v>
      </c>
      <c r="H176" s="322">
        <f t="shared" si="186"/>
        <v>0</v>
      </c>
      <c r="I176" s="322">
        <f t="shared" si="186"/>
        <v>0</v>
      </c>
      <c r="J176" s="427">
        <f t="shared" ref="J176" si="187">J177+J178+J189+J200+J211+J214+J226+J227+J228</f>
        <v>0</v>
      </c>
      <c r="K176" s="427">
        <f t="shared" si="186"/>
        <v>0</v>
      </c>
      <c r="L176" s="427">
        <f t="shared" ref="L176" si="188">L177+L178+L189+L200+L211+L214+L226+L227+L228</f>
        <v>0</v>
      </c>
      <c r="M176" s="345">
        <f t="shared" si="186"/>
        <v>0</v>
      </c>
      <c r="N176" s="345">
        <f t="shared" si="186"/>
        <v>0</v>
      </c>
      <c r="O176" s="345">
        <f t="shared" si="186"/>
        <v>0</v>
      </c>
      <c r="P176" s="84">
        <f t="shared" ref="P176:AB176" si="189">P177+P178+P189+P200+P211+P214+P226+P227+P228</f>
        <v>0</v>
      </c>
      <c r="Q176" s="85">
        <f t="shared" si="189"/>
        <v>0</v>
      </c>
      <c r="R176" s="85">
        <f t="shared" si="189"/>
        <v>0</v>
      </c>
      <c r="S176" s="85">
        <f t="shared" si="189"/>
        <v>0</v>
      </c>
      <c r="T176" s="85">
        <f t="shared" si="189"/>
        <v>0</v>
      </c>
      <c r="U176" s="88">
        <f t="shared" si="189"/>
        <v>0</v>
      </c>
      <c r="V176" s="399">
        <f t="shared" si="140"/>
        <v>0</v>
      </c>
      <c r="W176" s="362">
        <f t="shared" si="189"/>
        <v>0</v>
      </c>
      <c r="X176" s="85">
        <f t="shared" si="189"/>
        <v>0</v>
      </c>
      <c r="Y176" s="88">
        <f t="shared" si="189"/>
        <v>0</v>
      </c>
      <c r="Z176" s="88">
        <f t="shared" si="189"/>
        <v>0</v>
      </c>
      <c r="AA176" s="88">
        <f t="shared" si="189"/>
        <v>0</v>
      </c>
      <c r="AB176" s="89">
        <f t="shared" si="189"/>
        <v>0</v>
      </c>
      <c r="AD176" s="168"/>
    </row>
    <row r="177" spans="1:30" s="18" customFormat="1" ht="25.5" hidden="1" customHeight="1" x14ac:dyDescent="0.25">
      <c r="A177" s="125" t="s">
        <v>271</v>
      </c>
      <c r="B177" s="90" t="s">
        <v>683</v>
      </c>
      <c r="C177" s="723" t="s">
        <v>367</v>
      </c>
      <c r="D177" s="724"/>
      <c r="E177" s="724"/>
      <c r="F177" s="336">
        <f>SUM(M177:AA177)</f>
        <v>0</v>
      </c>
      <c r="G177" s="336">
        <f>SUM(M177:AA177)</f>
        <v>0</v>
      </c>
      <c r="H177" s="336">
        <f>SUM(M177:AA177)</f>
        <v>0</v>
      </c>
      <c r="I177" s="336">
        <f>SUM(M177:AA177)</f>
        <v>0</v>
      </c>
      <c r="J177" s="441">
        <f>SUM(M177:AA177)</f>
        <v>0</v>
      </c>
      <c r="K177" s="441">
        <f>SUM(P177:AB177)</f>
        <v>0</v>
      </c>
      <c r="L177" s="441">
        <f>SUM(Q177:AC177)</f>
        <v>0</v>
      </c>
      <c r="M177" s="359">
        <f>SUM(P177:AB177)</f>
        <v>0</v>
      </c>
      <c r="N177" s="629"/>
      <c r="O177" s="629"/>
      <c r="P177" s="92"/>
      <c r="Q177" s="93"/>
      <c r="R177" s="93"/>
      <c r="S177" s="93"/>
      <c r="T177" s="93"/>
      <c r="U177" s="96"/>
      <c r="V177" s="402">
        <f t="shared" si="140"/>
        <v>0</v>
      </c>
      <c r="W177" s="365"/>
      <c r="X177" s="93"/>
      <c r="Y177" s="96"/>
      <c r="Z177" s="96"/>
      <c r="AA177" s="96"/>
      <c r="AB177" s="97"/>
      <c r="AD177" s="168"/>
    </row>
    <row r="178" spans="1:30" s="18" customFormat="1" ht="16.350000000000001" hidden="1" customHeight="1" x14ac:dyDescent="0.25">
      <c r="A178" s="125" t="s">
        <v>272</v>
      </c>
      <c r="B178" s="90" t="s">
        <v>684</v>
      </c>
      <c r="C178" s="800" t="s">
        <v>812</v>
      </c>
      <c r="D178" s="801"/>
      <c r="E178" s="801"/>
      <c r="F178" s="336">
        <f t="shared" ref="F178:M178" si="190">F179+F180+F181+F182+F183+F184+F185+F186+F187+F188</f>
        <v>0</v>
      </c>
      <c r="G178" s="336">
        <f t="shared" si="190"/>
        <v>0</v>
      </c>
      <c r="H178" s="336">
        <f t="shared" si="190"/>
        <v>0</v>
      </c>
      <c r="I178" s="336">
        <f t="shared" si="190"/>
        <v>0</v>
      </c>
      <c r="J178" s="441">
        <f t="shared" ref="J178" si="191">J179+J180+J181+J182+J183+J184+J185+J186+J187+J188</f>
        <v>0</v>
      </c>
      <c r="K178" s="441">
        <f t="shared" si="190"/>
        <v>0</v>
      </c>
      <c r="L178" s="441">
        <f t="shared" ref="L178" si="192">L179+L180+L181+L182+L183+L184+L185+L186+L187+L188</f>
        <v>0</v>
      </c>
      <c r="M178" s="359">
        <f t="shared" si="190"/>
        <v>0</v>
      </c>
      <c r="N178" s="629"/>
      <c r="O178" s="629"/>
      <c r="P178" s="92">
        <f t="shared" ref="P178:AB178" si="193">P179+P180+P181+P182+P183+P184+P185+P186+P187+P188</f>
        <v>0</v>
      </c>
      <c r="Q178" s="93">
        <f t="shared" si="193"/>
        <v>0</v>
      </c>
      <c r="R178" s="93">
        <f t="shared" si="193"/>
        <v>0</v>
      </c>
      <c r="S178" s="93">
        <f t="shared" si="193"/>
        <v>0</v>
      </c>
      <c r="T178" s="93">
        <f t="shared" si="193"/>
        <v>0</v>
      </c>
      <c r="U178" s="96">
        <f t="shared" si="193"/>
        <v>0</v>
      </c>
      <c r="V178" s="402">
        <f t="shared" si="140"/>
        <v>0</v>
      </c>
      <c r="W178" s="365">
        <f t="shared" si="193"/>
        <v>0</v>
      </c>
      <c r="X178" s="93">
        <f t="shared" si="193"/>
        <v>0</v>
      </c>
      <c r="Y178" s="96">
        <f t="shared" si="193"/>
        <v>0</v>
      </c>
      <c r="Z178" s="96">
        <f t="shared" si="193"/>
        <v>0</v>
      </c>
      <c r="AA178" s="96">
        <f t="shared" si="193"/>
        <v>0</v>
      </c>
      <c r="AB178" s="97">
        <f t="shared" si="193"/>
        <v>0</v>
      </c>
      <c r="AD178" s="168"/>
    </row>
    <row r="179" spans="1:30" ht="15.75" hidden="1" thickBot="1" x14ac:dyDescent="0.3">
      <c r="B179" s="54"/>
      <c r="C179" s="2"/>
      <c r="D179" s="705" t="s">
        <v>813</v>
      </c>
      <c r="E179" s="705"/>
      <c r="F179" s="326">
        <f t="shared" ref="F179:F188" si="194">SUM(M179:AA179)</f>
        <v>0</v>
      </c>
      <c r="G179" s="326">
        <f t="shared" ref="G179:G188" si="195">SUM(M179:AA179)</f>
        <v>0</v>
      </c>
      <c r="H179" s="326">
        <f t="shared" ref="H179:H188" si="196">SUM(M179:AA179)</f>
        <v>0</v>
      </c>
      <c r="I179" s="326">
        <f t="shared" ref="I179:I188" si="197">SUM(M179:AA179)</f>
        <v>0</v>
      </c>
      <c r="J179" s="431">
        <f t="shared" ref="J179:J188" si="198">SUM(M179:AA179)</f>
        <v>0</v>
      </c>
      <c r="K179" s="431">
        <f t="shared" ref="K179:K188" si="199">SUM(P179:AB179)</f>
        <v>0</v>
      </c>
      <c r="L179" s="431">
        <f t="shared" ref="L179:L188" si="200">SUM(Q179:AC179)</f>
        <v>0</v>
      </c>
      <c r="M179" s="349">
        <f t="shared" ref="M179:M188" si="201">SUM(P179:AB179)</f>
        <v>0</v>
      </c>
      <c r="N179" s="619"/>
      <c r="O179" s="619"/>
      <c r="P179" s="73"/>
      <c r="Q179" s="1"/>
      <c r="R179" s="1"/>
      <c r="S179" s="1"/>
      <c r="T179" s="1"/>
      <c r="U179" s="79"/>
      <c r="V179" s="404">
        <f t="shared" si="140"/>
        <v>0</v>
      </c>
      <c r="W179" s="367"/>
      <c r="X179" s="1"/>
      <c r="Y179" s="79"/>
      <c r="Z179" s="79"/>
      <c r="AA179" s="79"/>
      <c r="AB179" s="44"/>
      <c r="AD179" s="168"/>
    </row>
    <row r="180" spans="1:30" ht="15.75" hidden="1" thickBot="1" x14ac:dyDescent="0.3">
      <c r="B180" s="54"/>
      <c r="C180" s="2"/>
      <c r="D180" s="705" t="s">
        <v>814</v>
      </c>
      <c r="E180" s="705"/>
      <c r="F180" s="326">
        <f t="shared" si="194"/>
        <v>0</v>
      </c>
      <c r="G180" s="326">
        <f t="shared" si="195"/>
        <v>0</v>
      </c>
      <c r="H180" s="326">
        <f t="shared" si="196"/>
        <v>0</v>
      </c>
      <c r="I180" s="326">
        <f t="shared" si="197"/>
        <v>0</v>
      </c>
      <c r="J180" s="431">
        <f t="shared" si="198"/>
        <v>0</v>
      </c>
      <c r="K180" s="431">
        <f t="shared" si="199"/>
        <v>0</v>
      </c>
      <c r="L180" s="431">
        <f t="shared" si="200"/>
        <v>0</v>
      </c>
      <c r="M180" s="349">
        <f t="shared" si="201"/>
        <v>0</v>
      </c>
      <c r="N180" s="619"/>
      <c r="O180" s="619"/>
      <c r="P180" s="73"/>
      <c r="Q180" s="1"/>
      <c r="R180" s="1"/>
      <c r="S180" s="1"/>
      <c r="T180" s="1"/>
      <c r="U180" s="79"/>
      <c r="V180" s="404">
        <f t="shared" si="140"/>
        <v>0</v>
      </c>
      <c r="W180" s="367"/>
      <c r="X180" s="1"/>
      <c r="Y180" s="79"/>
      <c r="Z180" s="79"/>
      <c r="AA180" s="79"/>
      <c r="AB180" s="44"/>
      <c r="AD180" s="168"/>
    </row>
    <row r="181" spans="1:30" ht="15.75" hidden="1" thickBot="1" x14ac:dyDescent="0.3">
      <c r="B181" s="54"/>
      <c r="C181" s="2"/>
      <c r="D181" s="705" t="s">
        <v>545</v>
      </c>
      <c r="E181" s="705"/>
      <c r="F181" s="326">
        <f t="shared" si="194"/>
        <v>0</v>
      </c>
      <c r="G181" s="326">
        <f t="shared" si="195"/>
        <v>0</v>
      </c>
      <c r="H181" s="326">
        <f t="shared" si="196"/>
        <v>0</v>
      </c>
      <c r="I181" s="326">
        <f t="shared" si="197"/>
        <v>0</v>
      </c>
      <c r="J181" s="431">
        <f t="shared" si="198"/>
        <v>0</v>
      </c>
      <c r="K181" s="431">
        <f t="shared" si="199"/>
        <v>0</v>
      </c>
      <c r="L181" s="431">
        <f t="shared" si="200"/>
        <v>0</v>
      </c>
      <c r="M181" s="349">
        <f t="shared" si="201"/>
        <v>0</v>
      </c>
      <c r="N181" s="619"/>
      <c r="O181" s="619"/>
      <c r="P181" s="73"/>
      <c r="Q181" s="1"/>
      <c r="R181" s="1"/>
      <c r="S181" s="1"/>
      <c r="T181" s="1"/>
      <c r="U181" s="79"/>
      <c r="V181" s="404">
        <f t="shared" si="140"/>
        <v>0</v>
      </c>
      <c r="W181" s="367"/>
      <c r="X181" s="1"/>
      <c r="Y181" s="79"/>
      <c r="Z181" s="79"/>
      <c r="AA181" s="79"/>
      <c r="AB181" s="44"/>
      <c r="AD181" s="168"/>
    </row>
    <row r="182" spans="1:30" ht="25.5" hidden="1" customHeight="1" x14ac:dyDescent="0.25">
      <c r="B182" s="54"/>
      <c r="C182" s="2"/>
      <c r="D182" s="706" t="s">
        <v>548</v>
      </c>
      <c r="E182" s="706"/>
      <c r="F182" s="329">
        <f t="shared" si="194"/>
        <v>0</v>
      </c>
      <c r="G182" s="329">
        <f t="shared" si="195"/>
        <v>0</v>
      </c>
      <c r="H182" s="329">
        <f t="shared" si="196"/>
        <v>0</v>
      </c>
      <c r="I182" s="329">
        <f t="shared" si="197"/>
        <v>0</v>
      </c>
      <c r="J182" s="434">
        <f t="shared" si="198"/>
        <v>0</v>
      </c>
      <c r="K182" s="434">
        <f t="shared" si="199"/>
        <v>0</v>
      </c>
      <c r="L182" s="434">
        <f t="shared" si="200"/>
        <v>0</v>
      </c>
      <c r="M182" s="352">
        <f t="shared" si="201"/>
        <v>0</v>
      </c>
      <c r="N182" s="622"/>
      <c r="O182" s="622"/>
      <c r="P182" s="73"/>
      <c r="Q182" s="1"/>
      <c r="R182" s="1"/>
      <c r="S182" s="1"/>
      <c r="T182" s="1"/>
      <c r="U182" s="79"/>
      <c r="V182" s="404">
        <f t="shared" si="140"/>
        <v>0</v>
      </c>
      <c r="W182" s="367"/>
      <c r="X182" s="1"/>
      <c r="Y182" s="79"/>
      <c r="Z182" s="79"/>
      <c r="AA182" s="79"/>
      <c r="AB182" s="44"/>
      <c r="AD182" s="168"/>
    </row>
    <row r="183" spans="1:30" ht="15.75" hidden="1" thickBot="1" x14ac:dyDescent="0.3">
      <c r="B183" s="54"/>
      <c r="C183" s="2"/>
      <c r="D183" s="705" t="s">
        <v>550</v>
      </c>
      <c r="E183" s="705"/>
      <c r="F183" s="326">
        <f t="shared" si="194"/>
        <v>0</v>
      </c>
      <c r="G183" s="326">
        <f t="shared" si="195"/>
        <v>0</v>
      </c>
      <c r="H183" s="326">
        <f t="shared" si="196"/>
        <v>0</v>
      </c>
      <c r="I183" s="326">
        <f t="shared" si="197"/>
        <v>0</v>
      </c>
      <c r="J183" s="431">
        <f t="shared" si="198"/>
        <v>0</v>
      </c>
      <c r="K183" s="431">
        <f t="shared" si="199"/>
        <v>0</v>
      </c>
      <c r="L183" s="431">
        <f t="shared" si="200"/>
        <v>0</v>
      </c>
      <c r="M183" s="349">
        <f t="shared" si="201"/>
        <v>0</v>
      </c>
      <c r="N183" s="619"/>
      <c r="O183" s="619"/>
      <c r="P183" s="73"/>
      <c r="Q183" s="1"/>
      <c r="R183" s="1"/>
      <c r="S183" s="1"/>
      <c r="T183" s="1"/>
      <c r="U183" s="79"/>
      <c r="V183" s="404">
        <f t="shared" si="140"/>
        <v>0</v>
      </c>
      <c r="W183" s="367"/>
      <c r="X183" s="1"/>
      <c r="Y183" s="79"/>
      <c r="Z183" s="79"/>
      <c r="AA183" s="79"/>
      <c r="AB183" s="44"/>
      <c r="AD183" s="168"/>
    </row>
    <row r="184" spans="1:30" ht="15.75" hidden="1" thickBot="1" x14ac:dyDescent="0.3">
      <c r="B184" s="54"/>
      <c r="C184" s="2"/>
      <c r="D184" s="705" t="s">
        <v>551</v>
      </c>
      <c r="E184" s="705"/>
      <c r="F184" s="326">
        <f t="shared" si="194"/>
        <v>0</v>
      </c>
      <c r="G184" s="326">
        <f t="shared" si="195"/>
        <v>0</v>
      </c>
      <c r="H184" s="326">
        <f t="shared" si="196"/>
        <v>0</v>
      </c>
      <c r="I184" s="326">
        <f t="shared" si="197"/>
        <v>0</v>
      </c>
      <c r="J184" s="431">
        <f t="shared" si="198"/>
        <v>0</v>
      </c>
      <c r="K184" s="431">
        <f t="shared" si="199"/>
        <v>0</v>
      </c>
      <c r="L184" s="431">
        <f t="shared" si="200"/>
        <v>0</v>
      </c>
      <c r="M184" s="349">
        <f t="shared" si="201"/>
        <v>0</v>
      </c>
      <c r="N184" s="619"/>
      <c r="O184" s="619"/>
      <c r="P184" s="73"/>
      <c r="Q184" s="1"/>
      <c r="R184" s="1"/>
      <c r="S184" s="1"/>
      <c r="T184" s="1"/>
      <c r="U184" s="79"/>
      <c r="V184" s="404">
        <f t="shared" si="140"/>
        <v>0</v>
      </c>
      <c r="W184" s="367"/>
      <c r="X184" s="1"/>
      <c r="Y184" s="79"/>
      <c r="Z184" s="79"/>
      <c r="AA184" s="79"/>
      <c r="AB184" s="44"/>
      <c r="AD184" s="168"/>
    </row>
    <row r="185" spans="1:30" ht="25.5" hidden="1" customHeight="1" x14ac:dyDescent="0.25">
      <c r="B185" s="54"/>
      <c r="C185" s="2"/>
      <c r="D185" s="706" t="s">
        <v>555</v>
      </c>
      <c r="E185" s="706"/>
      <c r="F185" s="329">
        <f t="shared" si="194"/>
        <v>0</v>
      </c>
      <c r="G185" s="329">
        <f t="shared" si="195"/>
        <v>0</v>
      </c>
      <c r="H185" s="329">
        <f t="shared" si="196"/>
        <v>0</v>
      </c>
      <c r="I185" s="329">
        <f t="shared" si="197"/>
        <v>0</v>
      </c>
      <c r="J185" s="434">
        <f t="shared" si="198"/>
        <v>0</v>
      </c>
      <c r="K185" s="434">
        <f t="shared" si="199"/>
        <v>0</v>
      </c>
      <c r="L185" s="434">
        <f t="shared" si="200"/>
        <v>0</v>
      </c>
      <c r="M185" s="352">
        <f t="shared" si="201"/>
        <v>0</v>
      </c>
      <c r="N185" s="622"/>
      <c r="O185" s="622"/>
      <c r="P185" s="73"/>
      <c r="Q185" s="1"/>
      <c r="R185" s="1"/>
      <c r="S185" s="1"/>
      <c r="T185" s="1"/>
      <c r="U185" s="79"/>
      <c r="V185" s="404">
        <f t="shared" si="140"/>
        <v>0</v>
      </c>
      <c r="W185" s="367"/>
      <c r="X185" s="1"/>
      <c r="Y185" s="79"/>
      <c r="Z185" s="79"/>
      <c r="AA185" s="79"/>
      <c r="AB185" s="44"/>
      <c r="AD185" s="168"/>
    </row>
    <row r="186" spans="1:30" ht="25.5" hidden="1" customHeight="1" x14ac:dyDescent="0.25">
      <c r="B186" s="54"/>
      <c r="C186" s="2"/>
      <c r="D186" s="706" t="s">
        <v>558</v>
      </c>
      <c r="E186" s="706"/>
      <c r="F186" s="329">
        <f t="shared" si="194"/>
        <v>0</v>
      </c>
      <c r="G186" s="329">
        <f t="shared" si="195"/>
        <v>0</v>
      </c>
      <c r="H186" s="329">
        <f t="shared" si="196"/>
        <v>0</v>
      </c>
      <c r="I186" s="329">
        <f t="shared" si="197"/>
        <v>0</v>
      </c>
      <c r="J186" s="434">
        <f t="shared" si="198"/>
        <v>0</v>
      </c>
      <c r="K186" s="434">
        <f t="shared" si="199"/>
        <v>0</v>
      </c>
      <c r="L186" s="434">
        <f t="shared" si="200"/>
        <v>0</v>
      </c>
      <c r="M186" s="352">
        <f t="shared" si="201"/>
        <v>0</v>
      </c>
      <c r="N186" s="622"/>
      <c r="O186" s="622"/>
      <c r="P186" s="73"/>
      <c r="Q186" s="1"/>
      <c r="R186" s="1"/>
      <c r="S186" s="1"/>
      <c r="T186" s="1"/>
      <c r="U186" s="79"/>
      <c r="V186" s="404">
        <f t="shared" si="140"/>
        <v>0</v>
      </c>
      <c r="W186" s="367"/>
      <c r="X186" s="1"/>
      <c r="Y186" s="79"/>
      <c r="Z186" s="79"/>
      <c r="AA186" s="79"/>
      <c r="AB186" s="44"/>
      <c r="AD186" s="168"/>
    </row>
    <row r="187" spans="1:30" ht="25.5" hidden="1" customHeight="1" x14ac:dyDescent="0.25">
      <c r="B187" s="54"/>
      <c r="C187" s="2"/>
      <c r="D187" s="706" t="s">
        <v>560</v>
      </c>
      <c r="E187" s="706"/>
      <c r="F187" s="329">
        <f t="shared" si="194"/>
        <v>0</v>
      </c>
      <c r="G187" s="329">
        <f t="shared" si="195"/>
        <v>0</v>
      </c>
      <c r="H187" s="329">
        <f t="shared" si="196"/>
        <v>0</v>
      </c>
      <c r="I187" s="329">
        <f t="shared" si="197"/>
        <v>0</v>
      </c>
      <c r="J187" s="434">
        <f t="shared" si="198"/>
        <v>0</v>
      </c>
      <c r="K187" s="434">
        <f t="shared" si="199"/>
        <v>0</v>
      </c>
      <c r="L187" s="434">
        <f t="shared" si="200"/>
        <v>0</v>
      </c>
      <c r="M187" s="352">
        <f t="shared" si="201"/>
        <v>0</v>
      </c>
      <c r="N187" s="622"/>
      <c r="O187" s="622"/>
      <c r="P187" s="73"/>
      <c r="Q187" s="1"/>
      <c r="R187" s="1"/>
      <c r="S187" s="1"/>
      <c r="T187" s="1"/>
      <c r="U187" s="79"/>
      <c r="V187" s="404">
        <f t="shared" si="140"/>
        <v>0</v>
      </c>
      <c r="W187" s="367"/>
      <c r="X187" s="1"/>
      <c r="Y187" s="79"/>
      <c r="Z187" s="79"/>
      <c r="AA187" s="79"/>
      <c r="AB187" s="44"/>
      <c r="AD187" s="168"/>
    </row>
    <row r="188" spans="1:30" ht="25.5" hidden="1" customHeight="1" x14ac:dyDescent="0.25">
      <c r="B188" s="54"/>
      <c r="C188" s="2"/>
      <c r="D188" s="706" t="s">
        <v>563</v>
      </c>
      <c r="E188" s="706"/>
      <c r="F188" s="329">
        <f t="shared" si="194"/>
        <v>0</v>
      </c>
      <c r="G188" s="329">
        <f t="shared" si="195"/>
        <v>0</v>
      </c>
      <c r="H188" s="329">
        <f t="shared" si="196"/>
        <v>0</v>
      </c>
      <c r="I188" s="329">
        <f t="shared" si="197"/>
        <v>0</v>
      </c>
      <c r="J188" s="434">
        <f t="shared" si="198"/>
        <v>0</v>
      </c>
      <c r="K188" s="434">
        <f t="shared" si="199"/>
        <v>0</v>
      </c>
      <c r="L188" s="434">
        <f t="shared" si="200"/>
        <v>0</v>
      </c>
      <c r="M188" s="352">
        <f t="shared" si="201"/>
        <v>0</v>
      </c>
      <c r="N188" s="622"/>
      <c r="O188" s="622"/>
      <c r="P188" s="73"/>
      <c r="Q188" s="1"/>
      <c r="R188" s="1"/>
      <c r="S188" s="1"/>
      <c r="T188" s="1"/>
      <c r="U188" s="79"/>
      <c r="V188" s="404">
        <f t="shared" si="140"/>
        <v>0</v>
      </c>
      <c r="W188" s="367"/>
      <c r="X188" s="1"/>
      <c r="Y188" s="79"/>
      <c r="Z188" s="79"/>
      <c r="AA188" s="79"/>
      <c r="AB188" s="44"/>
      <c r="AD188" s="168"/>
    </row>
    <row r="189" spans="1:30" s="18" customFormat="1" ht="25.5" hidden="1" customHeight="1" x14ac:dyDescent="0.25">
      <c r="A189" s="128" t="s">
        <v>273</v>
      </c>
      <c r="B189" s="90" t="s">
        <v>685</v>
      </c>
      <c r="C189" s="800" t="s">
        <v>606</v>
      </c>
      <c r="D189" s="801"/>
      <c r="E189" s="801"/>
      <c r="F189" s="336">
        <f t="shared" ref="F189:M189" si="202">F190+F191+F192+F193+F194+F195+F196+F197+F198+F199</f>
        <v>0</v>
      </c>
      <c r="G189" s="336">
        <f t="shared" si="202"/>
        <v>0</v>
      </c>
      <c r="H189" s="336">
        <f t="shared" si="202"/>
        <v>0</v>
      </c>
      <c r="I189" s="336">
        <f t="shared" si="202"/>
        <v>0</v>
      </c>
      <c r="J189" s="441">
        <f t="shared" ref="J189" si="203">J190+J191+J192+J193+J194+J195+J196+J197+J198+J199</f>
        <v>0</v>
      </c>
      <c r="K189" s="441">
        <f t="shared" si="202"/>
        <v>0</v>
      </c>
      <c r="L189" s="441">
        <f t="shared" ref="L189" si="204">L190+L191+L192+L193+L194+L195+L196+L197+L198+L199</f>
        <v>0</v>
      </c>
      <c r="M189" s="359">
        <f t="shared" si="202"/>
        <v>0</v>
      </c>
      <c r="N189" s="629"/>
      <c r="O189" s="629"/>
      <c r="P189" s="92">
        <f t="shared" ref="P189:AB189" si="205">P190+P191+P192+P193+P194+P195+P196+P197+P198+P199</f>
        <v>0</v>
      </c>
      <c r="Q189" s="93">
        <f t="shared" si="205"/>
        <v>0</v>
      </c>
      <c r="R189" s="93">
        <f t="shared" si="205"/>
        <v>0</v>
      </c>
      <c r="S189" s="93">
        <f t="shared" si="205"/>
        <v>0</v>
      </c>
      <c r="T189" s="93">
        <f t="shared" si="205"/>
        <v>0</v>
      </c>
      <c r="U189" s="96">
        <f t="shared" si="205"/>
        <v>0</v>
      </c>
      <c r="V189" s="402">
        <f t="shared" si="140"/>
        <v>0</v>
      </c>
      <c r="W189" s="365">
        <f t="shared" si="205"/>
        <v>0</v>
      </c>
      <c r="X189" s="93">
        <f t="shared" si="205"/>
        <v>0</v>
      </c>
      <c r="Y189" s="96">
        <f t="shared" si="205"/>
        <v>0</v>
      </c>
      <c r="Z189" s="96">
        <f t="shared" si="205"/>
        <v>0</v>
      </c>
      <c r="AA189" s="96">
        <f t="shared" si="205"/>
        <v>0</v>
      </c>
      <c r="AB189" s="97">
        <f t="shared" si="205"/>
        <v>0</v>
      </c>
      <c r="AD189" s="168"/>
    </row>
    <row r="190" spans="1:30" ht="15.75" hidden="1" thickBot="1" x14ac:dyDescent="0.3">
      <c r="B190" s="54"/>
      <c r="C190" s="2"/>
      <c r="D190" s="705" t="s">
        <v>815</v>
      </c>
      <c r="E190" s="705"/>
      <c r="F190" s="326">
        <f t="shared" ref="F190:F199" si="206">SUM(M190:AA190)</f>
        <v>0</v>
      </c>
      <c r="G190" s="326">
        <f t="shared" ref="G190:G199" si="207">SUM(M190:AA190)</f>
        <v>0</v>
      </c>
      <c r="H190" s="326">
        <f t="shared" ref="H190:H199" si="208">SUM(M190:AA190)</f>
        <v>0</v>
      </c>
      <c r="I190" s="326">
        <f t="shared" ref="I190:I199" si="209">SUM(M190:AA190)</f>
        <v>0</v>
      </c>
      <c r="J190" s="431">
        <f t="shared" ref="J190:J199" si="210">SUM(M190:AA190)</f>
        <v>0</v>
      </c>
      <c r="K190" s="431">
        <f t="shared" ref="K190:K199" si="211">SUM(P190:AB190)</f>
        <v>0</v>
      </c>
      <c r="L190" s="431">
        <f t="shared" ref="L190:L199" si="212">SUM(Q190:AC190)</f>
        <v>0</v>
      </c>
      <c r="M190" s="349">
        <f t="shared" ref="M190:M199" si="213">SUM(P190:AB190)</f>
        <v>0</v>
      </c>
      <c r="N190" s="619"/>
      <c r="O190" s="619"/>
      <c r="P190" s="73"/>
      <c r="Q190" s="1"/>
      <c r="R190" s="1"/>
      <c r="S190" s="1"/>
      <c r="T190" s="1"/>
      <c r="U190" s="79"/>
      <c r="V190" s="404">
        <f t="shared" si="140"/>
        <v>0</v>
      </c>
      <c r="W190" s="367"/>
      <c r="X190" s="1"/>
      <c r="Y190" s="79"/>
      <c r="Z190" s="79"/>
      <c r="AA190" s="79"/>
      <c r="AB190" s="44"/>
      <c r="AD190" s="168"/>
    </row>
    <row r="191" spans="1:30" ht="15.75" hidden="1" thickBot="1" x14ac:dyDescent="0.3">
      <c r="B191" s="54"/>
      <c r="C191" s="2"/>
      <c r="D191" s="705" t="s">
        <v>816</v>
      </c>
      <c r="E191" s="705"/>
      <c r="F191" s="326">
        <f t="shared" si="206"/>
        <v>0</v>
      </c>
      <c r="G191" s="326">
        <f t="shared" si="207"/>
        <v>0</v>
      </c>
      <c r="H191" s="326">
        <f t="shared" si="208"/>
        <v>0</v>
      </c>
      <c r="I191" s="326">
        <f t="shared" si="209"/>
        <v>0</v>
      </c>
      <c r="J191" s="431">
        <f t="shared" si="210"/>
        <v>0</v>
      </c>
      <c r="K191" s="431">
        <f t="shared" si="211"/>
        <v>0</v>
      </c>
      <c r="L191" s="431">
        <f t="shared" si="212"/>
        <v>0</v>
      </c>
      <c r="M191" s="349">
        <f t="shared" si="213"/>
        <v>0</v>
      </c>
      <c r="N191" s="619"/>
      <c r="O191" s="619"/>
      <c r="P191" s="73"/>
      <c r="Q191" s="1"/>
      <c r="R191" s="1"/>
      <c r="S191" s="1"/>
      <c r="T191" s="1"/>
      <c r="U191" s="79"/>
      <c r="V191" s="404">
        <f t="shared" si="140"/>
        <v>0</v>
      </c>
      <c r="W191" s="367"/>
      <c r="X191" s="1"/>
      <c r="Y191" s="79"/>
      <c r="Z191" s="79"/>
      <c r="AA191" s="79"/>
      <c r="AB191" s="44"/>
      <c r="AD191" s="168"/>
    </row>
    <row r="192" spans="1:30" ht="15.75" hidden="1" thickBot="1" x14ac:dyDescent="0.3">
      <c r="B192" s="54"/>
      <c r="C192" s="2"/>
      <c r="D192" s="705" t="s">
        <v>546</v>
      </c>
      <c r="E192" s="705"/>
      <c r="F192" s="326">
        <f t="shared" si="206"/>
        <v>0</v>
      </c>
      <c r="G192" s="326">
        <f t="shared" si="207"/>
        <v>0</v>
      </c>
      <c r="H192" s="326">
        <f t="shared" si="208"/>
        <v>0</v>
      </c>
      <c r="I192" s="326">
        <f t="shared" si="209"/>
        <v>0</v>
      </c>
      <c r="J192" s="431">
        <f t="shared" si="210"/>
        <v>0</v>
      </c>
      <c r="K192" s="431">
        <f t="shared" si="211"/>
        <v>0</v>
      </c>
      <c r="L192" s="431">
        <f t="shared" si="212"/>
        <v>0</v>
      </c>
      <c r="M192" s="349">
        <f t="shared" si="213"/>
        <v>0</v>
      </c>
      <c r="N192" s="619"/>
      <c r="O192" s="619"/>
      <c r="P192" s="73"/>
      <c r="Q192" s="1"/>
      <c r="R192" s="1"/>
      <c r="S192" s="1"/>
      <c r="T192" s="1"/>
      <c r="U192" s="79"/>
      <c r="V192" s="404">
        <f t="shared" si="140"/>
        <v>0</v>
      </c>
      <c r="W192" s="367"/>
      <c r="X192" s="1"/>
      <c r="Y192" s="79"/>
      <c r="Z192" s="79"/>
      <c r="AA192" s="79"/>
      <c r="AB192" s="44"/>
      <c r="AD192" s="168"/>
    </row>
    <row r="193" spans="1:30" ht="25.5" hidden="1" customHeight="1" x14ac:dyDescent="0.25">
      <c r="B193" s="54"/>
      <c r="C193" s="2"/>
      <c r="D193" s="706" t="s">
        <v>549</v>
      </c>
      <c r="E193" s="706"/>
      <c r="F193" s="329">
        <f t="shared" si="206"/>
        <v>0</v>
      </c>
      <c r="G193" s="329">
        <f t="shared" si="207"/>
        <v>0</v>
      </c>
      <c r="H193" s="329">
        <f t="shared" si="208"/>
        <v>0</v>
      </c>
      <c r="I193" s="329">
        <f t="shared" si="209"/>
        <v>0</v>
      </c>
      <c r="J193" s="434">
        <f t="shared" si="210"/>
        <v>0</v>
      </c>
      <c r="K193" s="434">
        <f t="shared" si="211"/>
        <v>0</v>
      </c>
      <c r="L193" s="434">
        <f t="shared" si="212"/>
        <v>0</v>
      </c>
      <c r="M193" s="352">
        <f t="shared" si="213"/>
        <v>0</v>
      </c>
      <c r="N193" s="622"/>
      <c r="O193" s="622"/>
      <c r="P193" s="73"/>
      <c r="Q193" s="1"/>
      <c r="R193" s="1"/>
      <c r="S193" s="1"/>
      <c r="T193" s="1"/>
      <c r="U193" s="79"/>
      <c r="V193" s="404">
        <f t="shared" si="140"/>
        <v>0</v>
      </c>
      <c r="W193" s="367"/>
      <c r="X193" s="1"/>
      <c r="Y193" s="79"/>
      <c r="Z193" s="79"/>
      <c r="AA193" s="79"/>
      <c r="AB193" s="44"/>
      <c r="AD193" s="168"/>
    </row>
    <row r="194" spans="1:30" ht="15.75" hidden="1" thickBot="1" x14ac:dyDescent="0.3">
      <c r="B194" s="54"/>
      <c r="C194" s="2"/>
      <c r="D194" s="705" t="s">
        <v>552</v>
      </c>
      <c r="E194" s="705"/>
      <c r="F194" s="326">
        <f t="shared" si="206"/>
        <v>0</v>
      </c>
      <c r="G194" s="326">
        <f t="shared" si="207"/>
        <v>0</v>
      </c>
      <c r="H194" s="326">
        <f t="shared" si="208"/>
        <v>0</v>
      </c>
      <c r="I194" s="326">
        <f t="shared" si="209"/>
        <v>0</v>
      </c>
      <c r="J194" s="431">
        <f t="shared" si="210"/>
        <v>0</v>
      </c>
      <c r="K194" s="431">
        <f t="shared" si="211"/>
        <v>0</v>
      </c>
      <c r="L194" s="431">
        <f t="shared" si="212"/>
        <v>0</v>
      </c>
      <c r="M194" s="349">
        <f t="shared" si="213"/>
        <v>0</v>
      </c>
      <c r="N194" s="619"/>
      <c r="O194" s="619"/>
      <c r="P194" s="73"/>
      <c r="Q194" s="1"/>
      <c r="R194" s="1"/>
      <c r="S194" s="1"/>
      <c r="T194" s="1"/>
      <c r="U194" s="79"/>
      <c r="V194" s="404">
        <f t="shared" si="140"/>
        <v>0</v>
      </c>
      <c r="W194" s="367"/>
      <c r="X194" s="1"/>
      <c r="Y194" s="79"/>
      <c r="Z194" s="79"/>
      <c r="AA194" s="79"/>
      <c r="AB194" s="44"/>
      <c r="AD194" s="168"/>
    </row>
    <row r="195" spans="1:30" ht="15.75" hidden="1" thickBot="1" x14ac:dyDescent="0.3">
      <c r="B195" s="54"/>
      <c r="C195" s="2"/>
      <c r="D195" s="705" t="s">
        <v>817</v>
      </c>
      <c r="E195" s="705"/>
      <c r="F195" s="326">
        <f t="shared" si="206"/>
        <v>0</v>
      </c>
      <c r="G195" s="326">
        <f t="shared" si="207"/>
        <v>0</v>
      </c>
      <c r="H195" s="326">
        <f t="shared" si="208"/>
        <v>0</v>
      </c>
      <c r="I195" s="326">
        <f t="shared" si="209"/>
        <v>0</v>
      </c>
      <c r="J195" s="431">
        <f t="shared" si="210"/>
        <v>0</v>
      </c>
      <c r="K195" s="431">
        <f t="shared" si="211"/>
        <v>0</v>
      </c>
      <c r="L195" s="431">
        <f t="shared" si="212"/>
        <v>0</v>
      </c>
      <c r="M195" s="349">
        <f t="shared" si="213"/>
        <v>0</v>
      </c>
      <c r="N195" s="619"/>
      <c r="O195" s="619"/>
      <c r="P195" s="73"/>
      <c r="Q195" s="1"/>
      <c r="R195" s="1"/>
      <c r="S195" s="1"/>
      <c r="T195" s="1"/>
      <c r="U195" s="79"/>
      <c r="V195" s="404">
        <f t="shared" ref="V195:V258" si="214">SUM(P195:U195)</f>
        <v>0</v>
      </c>
      <c r="W195" s="367"/>
      <c r="X195" s="1"/>
      <c r="Y195" s="79"/>
      <c r="Z195" s="79"/>
      <c r="AA195" s="79"/>
      <c r="AB195" s="44"/>
      <c r="AD195" s="168"/>
    </row>
    <row r="196" spans="1:30" ht="25.5" hidden="1" customHeight="1" x14ac:dyDescent="0.25">
      <c r="B196" s="54"/>
      <c r="C196" s="2"/>
      <c r="D196" s="706" t="s">
        <v>556</v>
      </c>
      <c r="E196" s="706"/>
      <c r="F196" s="329">
        <f t="shared" si="206"/>
        <v>0</v>
      </c>
      <c r="G196" s="329">
        <f t="shared" si="207"/>
        <v>0</v>
      </c>
      <c r="H196" s="329">
        <f t="shared" si="208"/>
        <v>0</v>
      </c>
      <c r="I196" s="329">
        <f t="shared" si="209"/>
        <v>0</v>
      </c>
      <c r="J196" s="434">
        <f t="shared" si="210"/>
        <v>0</v>
      </c>
      <c r="K196" s="434">
        <f t="shared" si="211"/>
        <v>0</v>
      </c>
      <c r="L196" s="434">
        <f t="shared" si="212"/>
        <v>0</v>
      </c>
      <c r="M196" s="352">
        <f t="shared" si="213"/>
        <v>0</v>
      </c>
      <c r="N196" s="622"/>
      <c r="O196" s="622"/>
      <c r="P196" s="73"/>
      <c r="Q196" s="1"/>
      <c r="R196" s="1"/>
      <c r="S196" s="1"/>
      <c r="T196" s="1"/>
      <c r="U196" s="79"/>
      <c r="V196" s="404">
        <f t="shared" si="214"/>
        <v>0</v>
      </c>
      <c r="W196" s="367"/>
      <c r="X196" s="1"/>
      <c r="Y196" s="79"/>
      <c r="Z196" s="79"/>
      <c r="AA196" s="79"/>
      <c r="AB196" s="44"/>
      <c r="AD196" s="168"/>
    </row>
    <row r="197" spans="1:30" ht="25.5" hidden="1" customHeight="1" x14ac:dyDescent="0.25">
      <c r="B197" s="54"/>
      <c r="C197" s="2"/>
      <c r="D197" s="706" t="s">
        <v>559</v>
      </c>
      <c r="E197" s="706"/>
      <c r="F197" s="329">
        <f t="shared" si="206"/>
        <v>0</v>
      </c>
      <c r="G197" s="329">
        <f t="shared" si="207"/>
        <v>0</v>
      </c>
      <c r="H197" s="329">
        <f t="shared" si="208"/>
        <v>0</v>
      </c>
      <c r="I197" s="329">
        <f t="shared" si="209"/>
        <v>0</v>
      </c>
      <c r="J197" s="434">
        <f t="shared" si="210"/>
        <v>0</v>
      </c>
      <c r="K197" s="434">
        <f t="shared" si="211"/>
        <v>0</v>
      </c>
      <c r="L197" s="434">
        <f t="shared" si="212"/>
        <v>0</v>
      </c>
      <c r="M197" s="352">
        <f t="shared" si="213"/>
        <v>0</v>
      </c>
      <c r="N197" s="622"/>
      <c r="O197" s="622"/>
      <c r="P197" s="73"/>
      <c r="Q197" s="1"/>
      <c r="R197" s="1"/>
      <c r="S197" s="1"/>
      <c r="T197" s="1"/>
      <c r="U197" s="79"/>
      <c r="V197" s="404">
        <f t="shared" si="214"/>
        <v>0</v>
      </c>
      <c r="W197" s="367"/>
      <c r="X197" s="1"/>
      <c r="Y197" s="79"/>
      <c r="Z197" s="79"/>
      <c r="AA197" s="79"/>
      <c r="AB197" s="44"/>
      <c r="AD197" s="168"/>
    </row>
    <row r="198" spans="1:30" ht="25.5" hidden="1" customHeight="1" x14ac:dyDescent="0.25">
      <c r="B198" s="54"/>
      <c r="C198" s="2"/>
      <c r="D198" s="706" t="s">
        <v>561</v>
      </c>
      <c r="E198" s="706"/>
      <c r="F198" s="329">
        <f t="shared" si="206"/>
        <v>0</v>
      </c>
      <c r="G198" s="329">
        <f t="shared" si="207"/>
        <v>0</v>
      </c>
      <c r="H198" s="329">
        <f t="shared" si="208"/>
        <v>0</v>
      </c>
      <c r="I198" s="329">
        <f t="shared" si="209"/>
        <v>0</v>
      </c>
      <c r="J198" s="434">
        <f t="shared" si="210"/>
        <v>0</v>
      </c>
      <c r="K198" s="434">
        <f t="shared" si="211"/>
        <v>0</v>
      </c>
      <c r="L198" s="434">
        <f t="shared" si="212"/>
        <v>0</v>
      </c>
      <c r="M198" s="352">
        <f t="shared" si="213"/>
        <v>0</v>
      </c>
      <c r="N198" s="622"/>
      <c r="O198" s="622"/>
      <c r="P198" s="73"/>
      <c r="Q198" s="1"/>
      <c r="R198" s="1"/>
      <c r="S198" s="1"/>
      <c r="T198" s="1"/>
      <c r="U198" s="79"/>
      <c r="V198" s="404">
        <f t="shared" si="214"/>
        <v>0</v>
      </c>
      <c r="W198" s="367"/>
      <c r="X198" s="1"/>
      <c r="Y198" s="79"/>
      <c r="Z198" s="79"/>
      <c r="AA198" s="79"/>
      <c r="AB198" s="44"/>
      <c r="AD198" s="168"/>
    </row>
    <row r="199" spans="1:30" ht="25.5" hidden="1" customHeight="1" x14ac:dyDescent="0.25">
      <c r="B199" s="54"/>
      <c r="C199" s="2"/>
      <c r="D199" s="706" t="s">
        <v>564</v>
      </c>
      <c r="E199" s="706"/>
      <c r="F199" s="329">
        <f t="shared" si="206"/>
        <v>0</v>
      </c>
      <c r="G199" s="329">
        <f t="shared" si="207"/>
        <v>0</v>
      </c>
      <c r="H199" s="329">
        <f t="shared" si="208"/>
        <v>0</v>
      </c>
      <c r="I199" s="329">
        <f t="shared" si="209"/>
        <v>0</v>
      </c>
      <c r="J199" s="434">
        <f t="shared" si="210"/>
        <v>0</v>
      </c>
      <c r="K199" s="434">
        <f t="shared" si="211"/>
        <v>0</v>
      </c>
      <c r="L199" s="434">
        <f t="shared" si="212"/>
        <v>0</v>
      </c>
      <c r="M199" s="352">
        <f t="shared" si="213"/>
        <v>0</v>
      </c>
      <c r="N199" s="622"/>
      <c r="O199" s="622"/>
      <c r="P199" s="73"/>
      <c r="Q199" s="1"/>
      <c r="R199" s="1"/>
      <c r="S199" s="1"/>
      <c r="T199" s="1"/>
      <c r="U199" s="79"/>
      <c r="V199" s="404">
        <f t="shared" si="214"/>
        <v>0</v>
      </c>
      <c r="W199" s="367"/>
      <c r="X199" s="1"/>
      <c r="Y199" s="79"/>
      <c r="Z199" s="79"/>
      <c r="AA199" s="79"/>
      <c r="AB199" s="44"/>
      <c r="AD199" s="168"/>
    </row>
    <row r="200" spans="1:30" s="18" customFormat="1" ht="15.75" hidden="1" thickBot="1" x14ac:dyDescent="0.3">
      <c r="A200" s="125" t="s">
        <v>274</v>
      </c>
      <c r="B200" s="90" t="s">
        <v>686</v>
      </c>
      <c r="C200" s="712" t="s">
        <v>275</v>
      </c>
      <c r="D200" s="713"/>
      <c r="E200" s="713"/>
      <c r="F200" s="319">
        <f t="shared" ref="F200:M200" si="215">F201+F202+F203+F204+F205+F206+F207+F208+F209+F210</f>
        <v>0</v>
      </c>
      <c r="G200" s="319">
        <f t="shared" si="215"/>
        <v>0</v>
      </c>
      <c r="H200" s="319">
        <f t="shared" si="215"/>
        <v>0</v>
      </c>
      <c r="I200" s="319">
        <f t="shared" si="215"/>
        <v>0</v>
      </c>
      <c r="J200" s="424">
        <f t="shared" ref="J200" si="216">J201+J202+J203+J204+J205+J206+J207+J208+J209+J210</f>
        <v>0</v>
      </c>
      <c r="K200" s="424">
        <f t="shared" si="215"/>
        <v>0</v>
      </c>
      <c r="L200" s="424">
        <f t="shared" ref="L200" si="217">L201+L202+L203+L204+L205+L206+L207+L208+L209+L210</f>
        <v>0</v>
      </c>
      <c r="M200" s="342">
        <f t="shared" si="215"/>
        <v>0</v>
      </c>
      <c r="N200" s="613"/>
      <c r="O200" s="613"/>
      <c r="P200" s="92">
        <f t="shared" ref="P200:AB200" si="218">P201+P202+P203+P204+P205+P206+P207+P208+P209+P210</f>
        <v>0</v>
      </c>
      <c r="Q200" s="93">
        <f t="shared" si="218"/>
        <v>0</v>
      </c>
      <c r="R200" s="93">
        <f t="shared" si="218"/>
        <v>0</v>
      </c>
      <c r="S200" s="93">
        <f t="shared" si="218"/>
        <v>0</v>
      </c>
      <c r="T200" s="93">
        <f t="shared" si="218"/>
        <v>0</v>
      </c>
      <c r="U200" s="96">
        <f t="shared" si="218"/>
        <v>0</v>
      </c>
      <c r="V200" s="402">
        <f t="shared" si="214"/>
        <v>0</v>
      </c>
      <c r="W200" s="365">
        <f t="shared" si="218"/>
        <v>0</v>
      </c>
      <c r="X200" s="93">
        <f t="shared" si="218"/>
        <v>0</v>
      </c>
      <c r="Y200" s="96">
        <f t="shared" si="218"/>
        <v>0</v>
      </c>
      <c r="Z200" s="96">
        <f t="shared" si="218"/>
        <v>0</v>
      </c>
      <c r="AA200" s="96">
        <f t="shared" si="218"/>
        <v>0</v>
      </c>
      <c r="AB200" s="97">
        <f t="shared" si="218"/>
        <v>0</v>
      </c>
      <c r="AD200" s="168"/>
    </row>
    <row r="201" spans="1:30" ht="15.75" hidden="1" thickBot="1" x14ac:dyDescent="0.3">
      <c r="B201" s="54"/>
      <c r="C201" s="2"/>
      <c r="D201" s="705" t="s">
        <v>371</v>
      </c>
      <c r="E201" s="705"/>
      <c r="F201" s="326">
        <f t="shared" ref="F201:F210" si="219">SUM(M201:AA201)</f>
        <v>0</v>
      </c>
      <c r="G201" s="326">
        <f t="shared" ref="G201:G210" si="220">SUM(M201:AA201)</f>
        <v>0</v>
      </c>
      <c r="H201" s="326">
        <f t="shared" ref="H201:H210" si="221">SUM(M201:AA201)</f>
        <v>0</v>
      </c>
      <c r="I201" s="326">
        <f t="shared" ref="I201:I210" si="222">SUM(M201:AA201)</f>
        <v>0</v>
      </c>
      <c r="J201" s="431">
        <f t="shared" ref="J201:J210" si="223">SUM(M201:AA201)</f>
        <v>0</v>
      </c>
      <c r="K201" s="431">
        <f t="shared" ref="K201:K210" si="224">SUM(P201:AB201)</f>
        <v>0</v>
      </c>
      <c r="L201" s="431">
        <f t="shared" ref="L201:L210" si="225">SUM(Q201:AC201)</f>
        <v>0</v>
      </c>
      <c r="M201" s="349">
        <f t="shared" ref="M201:M210" si="226">SUM(P201:AB201)</f>
        <v>0</v>
      </c>
      <c r="N201" s="619"/>
      <c r="O201" s="619"/>
      <c r="P201" s="73"/>
      <c r="Q201" s="1"/>
      <c r="R201" s="1"/>
      <c r="S201" s="1"/>
      <c r="T201" s="1"/>
      <c r="U201" s="79"/>
      <c r="V201" s="404">
        <f t="shared" si="214"/>
        <v>0</v>
      </c>
      <c r="W201" s="367"/>
      <c r="X201" s="1"/>
      <c r="Y201" s="79"/>
      <c r="Z201" s="79"/>
      <c r="AA201" s="79"/>
      <c r="AB201" s="44"/>
      <c r="AD201" s="168"/>
    </row>
    <row r="202" spans="1:30" ht="15.75" hidden="1" thickBot="1" x14ac:dyDescent="0.3">
      <c r="B202" s="54"/>
      <c r="C202" s="2"/>
      <c r="D202" s="705" t="s">
        <v>544</v>
      </c>
      <c r="E202" s="705"/>
      <c r="F202" s="326">
        <f t="shared" si="219"/>
        <v>0</v>
      </c>
      <c r="G202" s="326">
        <f t="shared" si="220"/>
        <v>0</v>
      </c>
      <c r="H202" s="326">
        <f t="shared" si="221"/>
        <v>0</v>
      </c>
      <c r="I202" s="326">
        <f t="shared" si="222"/>
        <v>0</v>
      </c>
      <c r="J202" s="431">
        <f t="shared" si="223"/>
        <v>0</v>
      </c>
      <c r="K202" s="431">
        <f t="shared" si="224"/>
        <v>0</v>
      </c>
      <c r="L202" s="431">
        <f t="shared" si="225"/>
        <v>0</v>
      </c>
      <c r="M202" s="349">
        <f t="shared" si="226"/>
        <v>0</v>
      </c>
      <c r="N202" s="619"/>
      <c r="O202" s="619"/>
      <c r="P202" s="73"/>
      <c r="Q202" s="1"/>
      <c r="R202" s="1"/>
      <c r="S202" s="1"/>
      <c r="T202" s="1"/>
      <c r="U202" s="79"/>
      <c r="V202" s="404">
        <f t="shared" si="214"/>
        <v>0</v>
      </c>
      <c r="W202" s="367"/>
      <c r="X202" s="1"/>
      <c r="Y202" s="79"/>
      <c r="Z202" s="79"/>
      <c r="AA202" s="79"/>
      <c r="AB202" s="44"/>
      <c r="AD202" s="168"/>
    </row>
    <row r="203" spans="1:30" ht="15.75" hidden="1" thickBot="1" x14ac:dyDescent="0.3">
      <c r="B203" s="54"/>
      <c r="C203" s="2"/>
      <c r="D203" s="705" t="s">
        <v>547</v>
      </c>
      <c r="E203" s="705"/>
      <c r="F203" s="326">
        <f t="shared" si="219"/>
        <v>0</v>
      </c>
      <c r="G203" s="326">
        <f t="shared" si="220"/>
        <v>0</v>
      </c>
      <c r="H203" s="326">
        <f t="shared" si="221"/>
        <v>0</v>
      </c>
      <c r="I203" s="326">
        <f t="shared" si="222"/>
        <v>0</v>
      </c>
      <c r="J203" s="431">
        <f t="shared" si="223"/>
        <v>0</v>
      </c>
      <c r="K203" s="431">
        <f t="shared" si="224"/>
        <v>0</v>
      </c>
      <c r="L203" s="431">
        <f t="shared" si="225"/>
        <v>0</v>
      </c>
      <c r="M203" s="349">
        <f t="shared" si="226"/>
        <v>0</v>
      </c>
      <c r="N203" s="619"/>
      <c r="O203" s="619"/>
      <c r="P203" s="73"/>
      <c r="Q203" s="1"/>
      <c r="R203" s="1"/>
      <c r="S203" s="1"/>
      <c r="T203" s="1"/>
      <c r="U203" s="79"/>
      <c r="V203" s="404">
        <f t="shared" si="214"/>
        <v>0</v>
      </c>
      <c r="W203" s="367"/>
      <c r="X203" s="1"/>
      <c r="Y203" s="79"/>
      <c r="Z203" s="79"/>
      <c r="AA203" s="79"/>
      <c r="AB203" s="44"/>
      <c r="AD203" s="168"/>
    </row>
    <row r="204" spans="1:30" ht="15.75" hidden="1" thickBot="1" x14ac:dyDescent="0.3">
      <c r="B204" s="54"/>
      <c r="C204" s="2"/>
      <c r="D204" s="706" t="s">
        <v>818</v>
      </c>
      <c r="E204" s="706"/>
      <c r="F204" s="329">
        <f t="shared" si="219"/>
        <v>0</v>
      </c>
      <c r="G204" s="329">
        <f t="shared" si="220"/>
        <v>0</v>
      </c>
      <c r="H204" s="329">
        <f t="shared" si="221"/>
        <v>0</v>
      </c>
      <c r="I204" s="329">
        <f t="shared" si="222"/>
        <v>0</v>
      </c>
      <c r="J204" s="434">
        <f t="shared" si="223"/>
        <v>0</v>
      </c>
      <c r="K204" s="434">
        <f t="shared" si="224"/>
        <v>0</v>
      </c>
      <c r="L204" s="434">
        <f t="shared" si="225"/>
        <v>0</v>
      </c>
      <c r="M204" s="352">
        <f t="shared" si="226"/>
        <v>0</v>
      </c>
      <c r="N204" s="622"/>
      <c r="O204" s="622"/>
      <c r="P204" s="73"/>
      <c r="Q204" s="1"/>
      <c r="R204" s="1"/>
      <c r="S204" s="1"/>
      <c r="T204" s="1"/>
      <c r="U204" s="79"/>
      <c r="V204" s="404">
        <f t="shared" si="214"/>
        <v>0</v>
      </c>
      <c r="W204" s="367"/>
      <c r="X204" s="1"/>
      <c r="Y204" s="79"/>
      <c r="Z204" s="79"/>
      <c r="AA204" s="79"/>
      <c r="AB204" s="44"/>
      <c r="AD204" s="168"/>
    </row>
    <row r="205" spans="1:30" ht="15.75" hidden="1" thickBot="1" x14ac:dyDescent="0.3">
      <c r="B205" s="54"/>
      <c r="C205" s="2"/>
      <c r="D205" s="705" t="s">
        <v>554</v>
      </c>
      <c r="E205" s="705"/>
      <c r="F205" s="326">
        <f t="shared" si="219"/>
        <v>0</v>
      </c>
      <c r="G205" s="326">
        <f t="shared" si="220"/>
        <v>0</v>
      </c>
      <c r="H205" s="326">
        <f t="shared" si="221"/>
        <v>0</v>
      </c>
      <c r="I205" s="326">
        <f t="shared" si="222"/>
        <v>0</v>
      </c>
      <c r="J205" s="431">
        <f t="shared" si="223"/>
        <v>0</v>
      </c>
      <c r="K205" s="431">
        <f t="shared" si="224"/>
        <v>0</v>
      </c>
      <c r="L205" s="431">
        <f t="shared" si="225"/>
        <v>0</v>
      </c>
      <c r="M205" s="349">
        <f t="shared" si="226"/>
        <v>0</v>
      </c>
      <c r="N205" s="619"/>
      <c r="O205" s="619"/>
      <c r="P205" s="73"/>
      <c r="Q205" s="1"/>
      <c r="R205" s="1"/>
      <c r="S205" s="1"/>
      <c r="T205" s="1"/>
      <c r="U205" s="79"/>
      <c r="V205" s="404">
        <f t="shared" si="214"/>
        <v>0</v>
      </c>
      <c r="W205" s="367"/>
      <c r="X205" s="1"/>
      <c r="Y205" s="79"/>
      <c r="Z205" s="79"/>
      <c r="AA205" s="79"/>
      <c r="AB205" s="44"/>
      <c r="AD205" s="168"/>
    </row>
    <row r="206" spans="1:30" ht="15.75" hidden="1" thickBot="1" x14ac:dyDescent="0.3">
      <c r="B206" s="54"/>
      <c r="C206" s="2"/>
      <c r="D206" s="705" t="s">
        <v>553</v>
      </c>
      <c r="E206" s="705"/>
      <c r="F206" s="326">
        <f t="shared" si="219"/>
        <v>0</v>
      </c>
      <c r="G206" s="326">
        <f t="shared" si="220"/>
        <v>0</v>
      </c>
      <c r="H206" s="326">
        <f t="shared" si="221"/>
        <v>0</v>
      </c>
      <c r="I206" s="326">
        <f t="shared" si="222"/>
        <v>0</v>
      </c>
      <c r="J206" s="431">
        <f t="shared" si="223"/>
        <v>0</v>
      </c>
      <c r="K206" s="431">
        <f t="shared" si="224"/>
        <v>0</v>
      </c>
      <c r="L206" s="431">
        <f t="shared" si="225"/>
        <v>0</v>
      </c>
      <c r="M206" s="349">
        <f t="shared" si="226"/>
        <v>0</v>
      </c>
      <c r="N206" s="619"/>
      <c r="O206" s="619"/>
      <c r="P206" s="73"/>
      <c r="Q206" s="1"/>
      <c r="R206" s="1"/>
      <c r="S206" s="1"/>
      <c r="T206" s="1"/>
      <c r="U206" s="79"/>
      <c r="V206" s="404">
        <f t="shared" si="214"/>
        <v>0</v>
      </c>
      <c r="W206" s="367"/>
      <c r="X206" s="1"/>
      <c r="Y206" s="79"/>
      <c r="Z206" s="79"/>
      <c r="AA206" s="79"/>
      <c r="AB206" s="44"/>
      <c r="AD206" s="168"/>
    </row>
    <row r="207" spans="1:30" ht="25.5" hidden="1" customHeight="1" x14ac:dyDescent="0.25">
      <c r="B207" s="54"/>
      <c r="C207" s="2"/>
      <c r="D207" s="706" t="s">
        <v>557</v>
      </c>
      <c r="E207" s="706"/>
      <c r="F207" s="329">
        <f t="shared" si="219"/>
        <v>0</v>
      </c>
      <c r="G207" s="329">
        <f t="shared" si="220"/>
        <v>0</v>
      </c>
      <c r="H207" s="329">
        <f t="shared" si="221"/>
        <v>0</v>
      </c>
      <c r="I207" s="329">
        <f t="shared" si="222"/>
        <v>0</v>
      </c>
      <c r="J207" s="434">
        <f t="shared" si="223"/>
        <v>0</v>
      </c>
      <c r="K207" s="434">
        <f t="shared" si="224"/>
        <v>0</v>
      </c>
      <c r="L207" s="434">
        <f t="shared" si="225"/>
        <v>0</v>
      </c>
      <c r="M207" s="352">
        <f t="shared" si="226"/>
        <v>0</v>
      </c>
      <c r="N207" s="622"/>
      <c r="O207" s="622"/>
      <c r="P207" s="73"/>
      <c r="Q207" s="1"/>
      <c r="R207" s="1"/>
      <c r="S207" s="1"/>
      <c r="T207" s="1"/>
      <c r="U207" s="79"/>
      <c r="V207" s="404">
        <f t="shared" si="214"/>
        <v>0</v>
      </c>
      <c r="W207" s="367"/>
      <c r="X207" s="1"/>
      <c r="Y207" s="79"/>
      <c r="Z207" s="79"/>
      <c r="AA207" s="79"/>
      <c r="AB207" s="44"/>
      <c r="AD207" s="168"/>
    </row>
    <row r="208" spans="1:30" ht="15.75" hidden="1" thickBot="1" x14ac:dyDescent="0.3">
      <c r="B208" s="54"/>
      <c r="C208" s="2"/>
      <c r="D208" s="705" t="s">
        <v>819</v>
      </c>
      <c r="E208" s="705"/>
      <c r="F208" s="326">
        <f t="shared" si="219"/>
        <v>0</v>
      </c>
      <c r="G208" s="326">
        <f t="shared" si="220"/>
        <v>0</v>
      </c>
      <c r="H208" s="326">
        <f t="shared" si="221"/>
        <v>0</v>
      </c>
      <c r="I208" s="326">
        <f t="shared" si="222"/>
        <v>0</v>
      </c>
      <c r="J208" s="431">
        <f t="shared" si="223"/>
        <v>0</v>
      </c>
      <c r="K208" s="431">
        <f t="shared" si="224"/>
        <v>0</v>
      </c>
      <c r="L208" s="431">
        <f t="shared" si="225"/>
        <v>0</v>
      </c>
      <c r="M208" s="349">
        <f t="shared" si="226"/>
        <v>0</v>
      </c>
      <c r="N208" s="619"/>
      <c r="O208" s="619"/>
      <c r="P208" s="73"/>
      <c r="Q208" s="1"/>
      <c r="R208" s="1"/>
      <c r="S208" s="1"/>
      <c r="T208" s="1"/>
      <c r="U208" s="79"/>
      <c r="V208" s="404">
        <f t="shared" si="214"/>
        <v>0</v>
      </c>
      <c r="W208" s="367"/>
      <c r="X208" s="1"/>
      <c r="Y208" s="79"/>
      <c r="Z208" s="79"/>
      <c r="AA208" s="79"/>
      <c r="AB208" s="44"/>
      <c r="AD208" s="168"/>
    </row>
    <row r="209" spans="1:30" ht="25.5" hidden="1" customHeight="1" x14ac:dyDescent="0.25">
      <c r="B209" s="54"/>
      <c r="C209" s="2"/>
      <c r="D209" s="706" t="s">
        <v>562</v>
      </c>
      <c r="E209" s="706"/>
      <c r="F209" s="329">
        <f t="shared" si="219"/>
        <v>0</v>
      </c>
      <c r="G209" s="329">
        <f t="shared" si="220"/>
        <v>0</v>
      </c>
      <c r="H209" s="329">
        <f t="shared" si="221"/>
        <v>0</v>
      </c>
      <c r="I209" s="329">
        <f t="shared" si="222"/>
        <v>0</v>
      </c>
      <c r="J209" s="434">
        <f t="shared" si="223"/>
        <v>0</v>
      </c>
      <c r="K209" s="434">
        <f t="shared" si="224"/>
        <v>0</v>
      </c>
      <c r="L209" s="434">
        <f t="shared" si="225"/>
        <v>0</v>
      </c>
      <c r="M209" s="352">
        <f t="shared" si="226"/>
        <v>0</v>
      </c>
      <c r="N209" s="622"/>
      <c r="O209" s="622"/>
      <c r="P209" s="73"/>
      <c r="Q209" s="1"/>
      <c r="R209" s="1"/>
      <c r="S209" s="1"/>
      <c r="T209" s="1"/>
      <c r="U209" s="79"/>
      <c r="V209" s="404">
        <f t="shared" si="214"/>
        <v>0</v>
      </c>
      <c r="W209" s="367"/>
      <c r="X209" s="1"/>
      <c r="Y209" s="79"/>
      <c r="Z209" s="79"/>
      <c r="AA209" s="79"/>
      <c r="AB209" s="44"/>
      <c r="AD209" s="168"/>
    </row>
    <row r="210" spans="1:30" ht="25.5" hidden="1" customHeight="1" x14ac:dyDescent="0.25">
      <c r="B210" s="54"/>
      <c r="C210" s="2"/>
      <c r="D210" s="706" t="s">
        <v>565</v>
      </c>
      <c r="E210" s="706"/>
      <c r="F210" s="329">
        <f t="shared" si="219"/>
        <v>0</v>
      </c>
      <c r="G210" s="329">
        <f t="shared" si="220"/>
        <v>0</v>
      </c>
      <c r="H210" s="329">
        <f t="shared" si="221"/>
        <v>0</v>
      </c>
      <c r="I210" s="329">
        <f t="shared" si="222"/>
        <v>0</v>
      </c>
      <c r="J210" s="434">
        <f t="shared" si="223"/>
        <v>0</v>
      </c>
      <c r="K210" s="434">
        <f t="shared" si="224"/>
        <v>0</v>
      </c>
      <c r="L210" s="434">
        <f t="shared" si="225"/>
        <v>0</v>
      </c>
      <c r="M210" s="352">
        <f t="shared" si="226"/>
        <v>0</v>
      </c>
      <c r="N210" s="622"/>
      <c r="O210" s="622"/>
      <c r="P210" s="73"/>
      <c r="Q210" s="1"/>
      <c r="R210" s="1"/>
      <c r="S210" s="1"/>
      <c r="T210" s="1"/>
      <c r="U210" s="79"/>
      <c r="V210" s="404">
        <f t="shared" si="214"/>
        <v>0</v>
      </c>
      <c r="W210" s="367"/>
      <c r="X210" s="1"/>
      <c r="Y210" s="79"/>
      <c r="Z210" s="79"/>
      <c r="AA210" s="79"/>
      <c r="AB210" s="44"/>
      <c r="AD210" s="168"/>
    </row>
    <row r="211" spans="1:30" s="18" customFormat="1" ht="25.5" hidden="1" customHeight="1" x14ac:dyDescent="0.25">
      <c r="A211" s="125" t="s">
        <v>276</v>
      </c>
      <c r="B211" s="90" t="s">
        <v>687</v>
      </c>
      <c r="C211" s="800" t="s">
        <v>607</v>
      </c>
      <c r="D211" s="801"/>
      <c r="E211" s="801"/>
      <c r="F211" s="336">
        <f t="shared" ref="F211:M211" si="227">F212+F213</f>
        <v>0</v>
      </c>
      <c r="G211" s="336">
        <f t="shared" si="227"/>
        <v>0</v>
      </c>
      <c r="H211" s="336">
        <f t="shared" si="227"/>
        <v>0</v>
      </c>
      <c r="I211" s="336">
        <f t="shared" si="227"/>
        <v>0</v>
      </c>
      <c r="J211" s="441">
        <f t="shared" ref="J211" si="228">J212+J213</f>
        <v>0</v>
      </c>
      <c r="K211" s="441">
        <f t="shared" si="227"/>
        <v>0</v>
      </c>
      <c r="L211" s="441">
        <f t="shared" ref="L211" si="229">L212+L213</f>
        <v>0</v>
      </c>
      <c r="M211" s="359">
        <f t="shared" si="227"/>
        <v>0</v>
      </c>
      <c r="N211" s="629"/>
      <c r="O211" s="629"/>
      <c r="P211" s="92">
        <f t="shared" ref="P211:AB211" si="230">P212+P213</f>
        <v>0</v>
      </c>
      <c r="Q211" s="93">
        <f t="shared" si="230"/>
        <v>0</v>
      </c>
      <c r="R211" s="93">
        <f t="shared" si="230"/>
        <v>0</v>
      </c>
      <c r="S211" s="93">
        <f t="shared" si="230"/>
        <v>0</v>
      </c>
      <c r="T211" s="93">
        <f t="shared" si="230"/>
        <v>0</v>
      </c>
      <c r="U211" s="96">
        <f t="shared" si="230"/>
        <v>0</v>
      </c>
      <c r="V211" s="402">
        <f t="shared" si="214"/>
        <v>0</v>
      </c>
      <c r="W211" s="365">
        <f t="shared" si="230"/>
        <v>0</v>
      </c>
      <c r="X211" s="93">
        <f t="shared" si="230"/>
        <v>0</v>
      </c>
      <c r="Y211" s="96">
        <f t="shared" si="230"/>
        <v>0</v>
      </c>
      <c r="Z211" s="96">
        <f t="shared" si="230"/>
        <v>0</v>
      </c>
      <c r="AA211" s="96">
        <f t="shared" si="230"/>
        <v>0</v>
      </c>
      <c r="AB211" s="97">
        <f t="shared" si="230"/>
        <v>0</v>
      </c>
      <c r="AD211" s="168"/>
    </row>
    <row r="212" spans="1:30" ht="25.5" hidden="1" customHeight="1" x14ac:dyDescent="0.25">
      <c r="B212" s="54"/>
      <c r="C212" s="2"/>
      <c r="D212" s="706" t="s">
        <v>568</v>
      </c>
      <c r="E212" s="706"/>
      <c r="F212" s="329">
        <f>SUM(M212:AA212)</f>
        <v>0</v>
      </c>
      <c r="G212" s="329">
        <f>SUM(M212:AA212)</f>
        <v>0</v>
      </c>
      <c r="H212" s="329">
        <f>SUM(M212:AA212)</f>
        <v>0</v>
      </c>
      <c r="I212" s="329">
        <f>SUM(M212:AA212)</f>
        <v>0</v>
      </c>
      <c r="J212" s="434">
        <f>SUM(M212:AA212)</f>
        <v>0</v>
      </c>
      <c r="K212" s="434">
        <f>SUM(P212:AB212)</f>
        <v>0</v>
      </c>
      <c r="L212" s="434">
        <f>SUM(Q212:AC212)</f>
        <v>0</v>
      </c>
      <c r="M212" s="352">
        <f>SUM(P212:AB212)</f>
        <v>0</v>
      </c>
      <c r="N212" s="622"/>
      <c r="O212" s="622"/>
      <c r="P212" s="73"/>
      <c r="Q212" s="1"/>
      <c r="R212" s="1"/>
      <c r="S212" s="1"/>
      <c r="T212" s="1"/>
      <c r="U212" s="79"/>
      <c r="V212" s="404">
        <f t="shared" si="214"/>
        <v>0</v>
      </c>
      <c r="W212" s="367"/>
      <c r="X212" s="1"/>
      <c r="Y212" s="79"/>
      <c r="Z212" s="79"/>
      <c r="AA212" s="79"/>
      <c r="AB212" s="44"/>
      <c r="AD212" s="168"/>
    </row>
    <row r="213" spans="1:30" ht="25.5" hidden="1" customHeight="1" x14ac:dyDescent="0.25">
      <c r="B213" s="54"/>
      <c r="C213" s="2"/>
      <c r="D213" s="706" t="s">
        <v>569</v>
      </c>
      <c r="E213" s="706"/>
      <c r="F213" s="329">
        <f>SUM(M213:AA213)</f>
        <v>0</v>
      </c>
      <c r="G213" s="329">
        <f>SUM(M213:AA213)</f>
        <v>0</v>
      </c>
      <c r="H213" s="329">
        <f>SUM(M213:AA213)</f>
        <v>0</v>
      </c>
      <c r="I213" s="329">
        <f>SUM(M213:AA213)</f>
        <v>0</v>
      </c>
      <c r="J213" s="434">
        <f>SUM(M213:AA213)</f>
        <v>0</v>
      </c>
      <c r="K213" s="434">
        <f>SUM(P213:AB213)</f>
        <v>0</v>
      </c>
      <c r="L213" s="434">
        <f>SUM(Q213:AC213)</f>
        <v>0</v>
      </c>
      <c r="M213" s="352">
        <f>SUM(P213:AB213)</f>
        <v>0</v>
      </c>
      <c r="N213" s="622"/>
      <c r="O213" s="622"/>
      <c r="P213" s="73"/>
      <c r="Q213" s="1"/>
      <c r="R213" s="1"/>
      <c r="S213" s="1"/>
      <c r="T213" s="1"/>
      <c r="U213" s="79"/>
      <c r="V213" s="404">
        <f t="shared" si="214"/>
        <v>0</v>
      </c>
      <c r="W213" s="367"/>
      <c r="X213" s="1"/>
      <c r="Y213" s="79"/>
      <c r="Z213" s="79"/>
      <c r="AA213" s="79"/>
      <c r="AB213" s="44"/>
      <c r="AD213" s="168"/>
    </row>
    <row r="214" spans="1:30" s="18" customFormat="1" ht="15" hidden="1" customHeight="1" x14ac:dyDescent="0.25">
      <c r="A214" s="125" t="s">
        <v>277</v>
      </c>
      <c r="B214" s="90" t="s">
        <v>688</v>
      </c>
      <c r="C214" s="800" t="s">
        <v>820</v>
      </c>
      <c r="D214" s="801"/>
      <c r="E214" s="801"/>
      <c r="F214" s="336">
        <f t="shared" ref="F214:M214" si="231">F215+F216+F217+F218+F219+F220+F221+F222+F223+F224+F225</f>
        <v>0</v>
      </c>
      <c r="G214" s="336">
        <f t="shared" si="231"/>
        <v>0</v>
      </c>
      <c r="H214" s="336">
        <f t="shared" si="231"/>
        <v>0</v>
      </c>
      <c r="I214" s="336">
        <f t="shared" si="231"/>
        <v>0</v>
      </c>
      <c r="J214" s="441">
        <f t="shared" ref="J214" si="232">J215+J216+J217+J218+J219+J220+J221+J222+J223+J224+J225</f>
        <v>0</v>
      </c>
      <c r="K214" s="441">
        <f t="shared" si="231"/>
        <v>0</v>
      </c>
      <c r="L214" s="441">
        <f t="shared" ref="L214" si="233">L215+L216+L217+L218+L219+L220+L221+L222+L223+L224+L225</f>
        <v>0</v>
      </c>
      <c r="M214" s="359">
        <f t="shared" si="231"/>
        <v>0</v>
      </c>
      <c r="N214" s="629"/>
      <c r="O214" s="629"/>
      <c r="P214" s="92">
        <f t="shared" ref="P214:AB214" si="234">P215+P216+P217+P218+P219+P220+P221+P222+P223+P224+P225</f>
        <v>0</v>
      </c>
      <c r="Q214" s="93">
        <f t="shared" si="234"/>
        <v>0</v>
      </c>
      <c r="R214" s="93">
        <f t="shared" si="234"/>
        <v>0</v>
      </c>
      <c r="S214" s="93">
        <f t="shared" si="234"/>
        <v>0</v>
      </c>
      <c r="T214" s="93">
        <f t="shared" si="234"/>
        <v>0</v>
      </c>
      <c r="U214" s="96">
        <f t="shared" si="234"/>
        <v>0</v>
      </c>
      <c r="V214" s="402">
        <f t="shared" si="214"/>
        <v>0</v>
      </c>
      <c r="W214" s="365">
        <f t="shared" si="234"/>
        <v>0</v>
      </c>
      <c r="X214" s="93">
        <f t="shared" si="234"/>
        <v>0</v>
      </c>
      <c r="Y214" s="96">
        <f t="shared" si="234"/>
        <v>0</v>
      </c>
      <c r="Z214" s="96">
        <f t="shared" si="234"/>
        <v>0</v>
      </c>
      <c r="AA214" s="96">
        <f t="shared" si="234"/>
        <v>0</v>
      </c>
      <c r="AB214" s="97">
        <f t="shared" si="234"/>
        <v>0</v>
      </c>
      <c r="AD214" s="168"/>
    </row>
    <row r="215" spans="1:30" ht="15.75" hidden="1" thickBot="1" x14ac:dyDescent="0.3">
      <c r="B215" s="54"/>
      <c r="C215" s="2"/>
      <c r="D215" s="705" t="s">
        <v>372</v>
      </c>
      <c r="E215" s="705"/>
      <c r="F215" s="326">
        <f t="shared" ref="F215:F227" si="235">SUM(M215:AA215)</f>
        <v>0</v>
      </c>
      <c r="G215" s="326">
        <f t="shared" ref="G215:G227" si="236">SUM(M215:AA215)</f>
        <v>0</v>
      </c>
      <c r="H215" s="326">
        <f t="shared" ref="H215:H227" si="237">SUM(M215:AA215)</f>
        <v>0</v>
      </c>
      <c r="I215" s="326">
        <f t="shared" ref="I215:I227" si="238">SUM(M215:AA215)</f>
        <v>0</v>
      </c>
      <c r="J215" s="431">
        <f t="shared" ref="J215:J227" si="239">SUM(M215:AA215)</f>
        <v>0</v>
      </c>
      <c r="K215" s="431">
        <f t="shared" ref="K215:K227" si="240">SUM(P215:AB215)</f>
        <v>0</v>
      </c>
      <c r="L215" s="431">
        <f t="shared" ref="L215:L227" si="241">SUM(Q215:AC215)</f>
        <v>0</v>
      </c>
      <c r="M215" s="349">
        <f t="shared" ref="M215:M227" si="242">SUM(P215:AB215)</f>
        <v>0</v>
      </c>
      <c r="N215" s="619"/>
      <c r="O215" s="619"/>
      <c r="P215" s="73"/>
      <c r="Q215" s="1"/>
      <c r="R215" s="1"/>
      <c r="S215" s="1"/>
      <c r="T215" s="1"/>
      <c r="U215" s="79"/>
      <c r="V215" s="404">
        <f t="shared" si="214"/>
        <v>0</v>
      </c>
      <c r="W215" s="367"/>
      <c r="X215" s="1"/>
      <c r="Y215" s="79"/>
      <c r="Z215" s="79"/>
      <c r="AA215" s="79"/>
      <c r="AB215" s="44"/>
      <c r="AD215" s="168"/>
    </row>
    <row r="216" spans="1:30" ht="15.75" hidden="1" thickBot="1" x14ac:dyDescent="0.3">
      <c r="B216" s="54"/>
      <c r="C216" s="2"/>
      <c r="D216" s="705" t="s">
        <v>821</v>
      </c>
      <c r="E216" s="705"/>
      <c r="F216" s="326">
        <f t="shared" si="235"/>
        <v>0</v>
      </c>
      <c r="G216" s="326">
        <f t="shared" si="236"/>
        <v>0</v>
      </c>
      <c r="H216" s="326">
        <f t="shared" si="237"/>
        <v>0</v>
      </c>
      <c r="I216" s="326">
        <f t="shared" si="238"/>
        <v>0</v>
      </c>
      <c r="J216" s="431">
        <f t="shared" si="239"/>
        <v>0</v>
      </c>
      <c r="K216" s="431">
        <f t="shared" si="240"/>
        <v>0</v>
      </c>
      <c r="L216" s="431">
        <f t="shared" si="241"/>
        <v>0</v>
      </c>
      <c r="M216" s="349">
        <f t="shared" si="242"/>
        <v>0</v>
      </c>
      <c r="N216" s="619"/>
      <c r="O216" s="619"/>
      <c r="P216" s="73"/>
      <c r="Q216" s="1"/>
      <c r="R216" s="1"/>
      <c r="S216" s="1"/>
      <c r="T216" s="1"/>
      <c r="U216" s="79"/>
      <c r="V216" s="404">
        <f t="shared" si="214"/>
        <v>0</v>
      </c>
      <c r="W216" s="367"/>
      <c r="X216" s="1"/>
      <c r="Y216" s="79"/>
      <c r="Z216" s="79"/>
      <c r="AA216" s="79"/>
      <c r="AB216" s="44"/>
      <c r="AD216" s="168"/>
    </row>
    <row r="217" spans="1:30" ht="15.75" hidden="1" thickBot="1" x14ac:dyDescent="0.3">
      <c r="B217" s="54"/>
      <c r="C217" s="2"/>
      <c r="D217" s="705" t="s">
        <v>375</v>
      </c>
      <c r="E217" s="705"/>
      <c r="F217" s="326">
        <f t="shared" si="235"/>
        <v>0</v>
      </c>
      <c r="G217" s="326">
        <f t="shared" si="236"/>
        <v>0</v>
      </c>
      <c r="H217" s="326">
        <f t="shared" si="237"/>
        <v>0</v>
      </c>
      <c r="I217" s="326">
        <f t="shared" si="238"/>
        <v>0</v>
      </c>
      <c r="J217" s="431">
        <f t="shared" si="239"/>
        <v>0</v>
      </c>
      <c r="K217" s="431">
        <f t="shared" si="240"/>
        <v>0</v>
      </c>
      <c r="L217" s="431">
        <f t="shared" si="241"/>
        <v>0</v>
      </c>
      <c r="M217" s="349">
        <f t="shared" si="242"/>
        <v>0</v>
      </c>
      <c r="N217" s="619"/>
      <c r="O217" s="619"/>
      <c r="P217" s="73"/>
      <c r="Q217" s="1"/>
      <c r="R217" s="1"/>
      <c r="S217" s="1"/>
      <c r="T217" s="1"/>
      <c r="U217" s="79"/>
      <c r="V217" s="404">
        <f t="shared" si="214"/>
        <v>0</v>
      </c>
      <c r="W217" s="367"/>
      <c r="X217" s="1"/>
      <c r="Y217" s="79"/>
      <c r="Z217" s="79"/>
      <c r="AA217" s="79"/>
      <c r="AB217" s="44"/>
      <c r="AD217" s="168"/>
    </row>
    <row r="218" spans="1:30" ht="15.75" hidden="1" thickBot="1" x14ac:dyDescent="0.3">
      <c r="B218" s="54"/>
      <c r="C218" s="2"/>
      <c r="D218" s="705" t="s">
        <v>373</v>
      </c>
      <c r="E218" s="705"/>
      <c r="F218" s="326">
        <f t="shared" si="235"/>
        <v>0</v>
      </c>
      <c r="G218" s="326">
        <f t="shared" si="236"/>
        <v>0</v>
      </c>
      <c r="H218" s="326">
        <f t="shared" si="237"/>
        <v>0</v>
      </c>
      <c r="I218" s="326">
        <f t="shared" si="238"/>
        <v>0</v>
      </c>
      <c r="J218" s="431">
        <f t="shared" si="239"/>
        <v>0</v>
      </c>
      <c r="K218" s="431">
        <f t="shared" si="240"/>
        <v>0</v>
      </c>
      <c r="L218" s="431">
        <f t="shared" si="241"/>
        <v>0</v>
      </c>
      <c r="M218" s="349">
        <f t="shared" si="242"/>
        <v>0</v>
      </c>
      <c r="N218" s="619"/>
      <c r="O218" s="619"/>
      <c r="P218" s="73"/>
      <c r="Q218" s="1"/>
      <c r="R218" s="1"/>
      <c r="S218" s="1"/>
      <c r="T218" s="1"/>
      <c r="U218" s="79"/>
      <c r="V218" s="404">
        <f t="shared" si="214"/>
        <v>0</v>
      </c>
      <c r="W218" s="367"/>
      <c r="X218" s="1"/>
      <c r="Y218" s="79"/>
      <c r="Z218" s="79"/>
      <c r="AA218" s="79"/>
      <c r="AB218" s="44"/>
      <c r="AD218" s="168"/>
    </row>
    <row r="219" spans="1:30" ht="15.75" hidden="1" thickBot="1" x14ac:dyDescent="0.3">
      <c r="B219" s="54"/>
      <c r="C219" s="2"/>
      <c r="D219" s="705" t="s">
        <v>822</v>
      </c>
      <c r="E219" s="705"/>
      <c r="F219" s="326">
        <f t="shared" si="235"/>
        <v>0</v>
      </c>
      <c r="G219" s="326">
        <f t="shared" si="236"/>
        <v>0</v>
      </c>
      <c r="H219" s="326">
        <f t="shared" si="237"/>
        <v>0</v>
      </c>
      <c r="I219" s="326">
        <f t="shared" si="238"/>
        <v>0</v>
      </c>
      <c r="J219" s="431">
        <f t="shared" si="239"/>
        <v>0</v>
      </c>
      <c r="K219" s="431">
        <f t="shared" si="240"/>
        <v>0</v>
      </c>
      <c r="L219" s="431">
        <f t="shared" si="241"/>
        <v>0</v>
      </c>
      <c r="M219" s="349">
        <f t="shared" si="242"/>
        <v>0</v>
      </c>
      <c r="N219" s="619"/>
      <c r="O219" s="619"/>
      <c r="P219" s="73"/>
      <c r="Q219" s="1"/>
      <c r="R219" s="1"/>
      <c r="S219" s="1"/>
      <c r="T219" s="1"/>
      <c r="U219" s="79"/>
      <c r="V219" s="404">
        <f t="shared" si="214"/>
        <v>0</v>
      </c>
      <c r="W219" s="367"/>
      <c r="X219" s="1"/>
      <c r="Y219" s="79"/>
      <c r="Z219" s="79"/>
      <c r="AA219" s="79"/>
      <c r="AB219" s="44"/>
      <c r="AD219" s="168"/>
    </row>
    <row r="220" spans="1:30" ht="25.5" hidden="1" customHeight="1" x14ac:dyDescent="0.25">
      <c r="B220" s="54"/>
      <c r="C220" s="2"/>
      <c r="D220" s="706" t="s">
        <v>537</v>
      </c>
      <c r="E220" s="706"/>
      <c r="F220" s="329">
        <f t="shared" si="235"/>
        <v>0</v>
      </c>
      <c r="G220" s="329">
        <f t="shared" si="236"/>
        <v>0</v>
      </c>
      <c r="H220" s="329">
        <f t="shared" si="237"/>
        <v>0</v>
      </c>
      <c r="I220" s="329">
        <f t="shared" si="238"/>
        <v>0</v>
      </c>
      <c r="J220" s="434">
        <f t="shared" si="239"/>
        <v>0</v>
      </c>
      <c r="K220" s="434">
        <f t="shared" si="240"/>
        <v>0</v>
      </c>
      <c r="L220" s="434">
        <f t="shared" si="241"/>
        <v>0</v>
      </c>
      <c r="M220" s="352">
        <f t="shared" si="242"/>
        <v>0</v>
      </c>
      <c r="N220" s="622"/>
      <c r="O220" s="622"/>
      <c r="P220" s="73"/>
      <c r="Q220" s="1"/>
      <c r="R220" s="1"/>
      <c r="S220" s="1"/>
      <c r="T220" s="1"/>
      <c r="U220" s="79"/>
      <c r="V220" s="404">
        <f t="shared" si="214"/>
        <v>0</v>
      </c>
      <c r="W220" s="367"/>
      <c r="X220" s="1"/>
      <c r="Y220" s="79"/>
      <c r="Z220" s="79"/>
      <c r="AA220" s="79"/>
      <c r="AB220" s="44"/>
      <c r="AD220" s="168"/>
    </row>
    <row r="221" spans="1:30" ht="25.5" hidden="1" customHeight="1" x14ac:dyDescent="0.25">
      <c r="B221" s="54"/>
      <c r="C221" s="2"/>
      <c r="D221" s="706" t="s">
        <v>540</v>
      </c>
      <c r="E221" s="706"/>
      <c r="F221" s="329">
        <f t="shared" si="235"/>
        <v>0</v>
      </c>
      <c r="G221" s="329">
        <f t="shared" si="236"/>
        <v>0</v>
      </c>
      <c r="H221" s="329">
        <f t="shared" si="237"/>
        <v>0</v>
      </c>
      <c r="I221" s="329">
        <f t="shared" si="238"/>
        <v>0</v>
      </c>
      <c r="J221" s="434">
        <f t="shared" si="239"/>
        <v>0</v>
      </c>
      <c r="K221" s="434">
        <f t="shared" si="240"/>
        <v>0</v>
      </c>
      <c r="L221" s="434">
        <f t="shared" si="241"/>
        <v>0</v>
      </c>
      <c r="M221" s="352">
        <f t="shared" si="242"/>
        <v>0</v>
      </c>
      <c r="N221" s="622"/>
      <c r="O221" s="622"/>
      <c r="P221" s="73"/>
      <c r="Q221" s="1"/>
      <c r="R221" s="1"/>
      <c r="S221" s="1"/>
      <c r="T221" s="1"/>
      <c r="U221" s="79"/>
      <c r="V221" s="404">
        <f t="shared" si="214"/>
        <v>0</v>
      </c>
      <c r="W221" s="367"/>
      <c r="X221" s="1"/>
      <c r="Y221" s="79"/>
      <c r="Z221" s="79"/>
      <c r="AA221" s="79"/>
      <c r="AB221" s="44"/>
      <c r="AD221" s="168"/>
    </row>
    <row r="222" spans="1:30" ht="15.75" hidden="1" thickBot="1" x14ac:dyDescent="0.3">
      <c r="B222" s="54"/>
      <c r="C222" s="2"/>
      <c r="D222" s="705" t="s">
        <v>823</v>
      </c>
      <c r="E222" s="705"/>
      <c r="F222" s="326">
        <f t="shared" si="235"/>
        <v>0</v>
      </c>
      <c r="G222" s="326">
        <f t="shared" si="236"/>
        <v>0</v>
      </c>
      <c r="H222" s="326">
        <f t="shared" si="237"/>
        <v>0</v>
      </c>
      <c r="I222" s="326">
        <f t="shared" si="238"/>
        <v>0</v>
      </c>
      <c r="J222" s="431">
        <f t="shared" si="239"/>
        <v>0</v>
      </c>
      <c r="K222" s="431">
        <f t="shared" si="240"/>
        <v>0</v>
      </c>
      <c r="L222" s="431">
        <f t="shared" si="241"/>
        <v>0</v>
      </c>
      <c r="M222" s="349">
        <f t="shared" si="242"/>
        <v>0</v>
      </c>
      <c r="N222" s="619"/>
      <c r="O222" s="619"/>
      <c r="P222" s="73"/>
      <c r="Q222" s="1"/>
      <c r="R222" s="1"/>
      <c r="S222" s="1"/>
      <c r="T222" s="1"/>
      <c r="U222" s="79"/>
      <c r="V222" s="404">
        <f t="shared" si="214"/>
        <v>0</v>
      </c>
      <c r="W222" s="367"/>
      <c r="X222" s="1"/>
      <c r="Y222" s="79"/>
      <c r="Z222" s="79"/>
      <c r="AA222" s="79"/>
      <c r="AB222" s="44"/>
      <c r="AD222" s="168"/>
    </row>
    <row r="223" spans="1:30" ht="15.75" hidden="1" thickBot="1" x14ac:dyDescent="0.3">
      <c r="B223" s="54"/>
      <c r="C223" s="2"/>
      <c r="D223" s="705" t="s">
        <v>374</v>
      </c>
      <c r="E223" s="705"/>
      <c r="F223" s="326">
        <f t="shared" si="235"/>
        <v>0</v>
      </c>
      <c r="G223" s="326">
        <f t="shared" si="236"/>
        <v>0</v>
      </c>
      <c r="H223" s="326">
        <f t="shared" si="237"/>
        <v>0</v>
      </c>
      <c r="I223" s="326">
        <f t="shared" si="238"/>
        <v>0</v>
      </c>
      <c r="J223" s="431">
        <f t="shared" si="239"/>
        <v>0</v>
      </c>
      <c r="K223" s="431">
        <f t="shared" si="240"/>
        <v>0</v>
      </c>
      <c r="L223" s="431">
        <f t="shared" si="241"/>
        <v>0</v>
      </c>
      <c r="M223" s="349">
        <f t="shared" si="242"/>
        <v>0</v>
      </c>
      <c r="N223" s="619"/>
      <c r="O223" s="619"/>
      <c r="P223" s="73"/>
      <c r="Q223" s="1"/>
      <c r="R223" s="1"/>
      <c r="S223" s="1"/>
      <c r="T223" s="1"/>
      <c r="U223" s="79"/>
      <c r="V223" s="404">
        <f t="shared" si="214"/>
        <v>0</v>
      </c>
      <c r="W223" s="367"/>
      <c r="X223" s="1"/>
      <c r="Y223" s="79"/>
      <c r="Z223" s="79"/>
      <c r="AA223" s="79"/>
      <c r="AB223" s="44"/>
      <c r="AD223" s="168"/>
    </row>
    <row r="224" spans="1:30" ht="15.75" hidden="1" thickBot="1" x14ac:dyDescent="0.3">
      <c r="B224" s="54"/>
      <c r="C224" s="2"/>
      <c r="D224" s="705" t="s">
        <v>824</v>
      </c>
      <c r="E224" s="705"/>
      <c r="F224" s="326">
        <f t="shared" si="235"/>
        <v>0</v>
      </c>
      <c r="G224" s="326">
        <f t="shared" si="236"/>
        <v>0</v>
      </c>
      <c r="H224" s="326">
        <f t="shared" si="237"/>
        <v>0</v>
      </c>
      <c r="I224" s="326">
        <f t="shared" si="238"/>
        <v>0</v>
      </c>
      <c r="J224" s="431">
        <f t="shared" si="239"/>
        <v>0</v>
      </c>
      <c r="K224" s="431">
        <f t="shared" si="240"/>
        <v>0</v>
      </c>
      <c r="L224" s="431">
        <f t="shared" si="241"/>
        <v>0</v>
      </c>
      <c r="M224" s="349">
        <f t="shared" si="242"/>
        <v>0</v>
      </c>
      <c r="N224" s="619"/>
      <c r="O224" s="619"/>
      <c r="P224" s="73"/>
      <c r="Q224" s="1"/>
      <c r="R224" s="1"/>
      <c r="S224" s="1"/>
      <c r="T224" s="1"/>
      <c r="U224" s="79"/>
      <c r="V224" s="404">
        <f t="shared" si="214"/>
        <v>0</v>
      </c>
      <c r="W224" s="367"/>
      <c r="X224" s="1"/>
      <c r="Y224" s="79"/>
      <c r="Z224" s="79"/>
      <c r="AA224" s="79"/>
      <c r="AB224" s="44"/>
      <c r="AD224" s="168"/>
    </row>
    <row r="225" spans="1:30" ht="15.75" hidden="1" thickBot="1" x14ac:dyDescent="0.3">
      <c r="B225" s="54"/>
      <c r="C225" s="2"/>
      <c r="D225" s="705" t="s">
        <v>566</v>
      </c>
      <c r="E225" s="705"/>
      <c r="F225" s="326">
        <f t="shared" si="235"/>
        <v>0</v>
      </c>
      <c r="G225" s="326">
        <f t="shared" si="236"/>
        <v>0</v>
      </c>
      <c r="H225" s="326">
        <f t="shared" si="237"/>
        <v>0</v>
      </c>
      <c r="I225" s="326">
        <f t="shared" si="238"/>
        <v>0</v>
      </c>
      <c r="J225" s="431">
        <f t="shared" si="239"/>
        <v>0</v>
      </c>
      <c r="K225" s="431">
        <f t="shared" si="240"/>
        <v>0</v>
      </c>
      <c r="L225" s="431">
        <f t="shared" si="241"/>
        <v>0</v>
      </c>
      <c r="M225" s="349">
        <f t="shared" si="242"/>
        <v>0</v>
      </c>
      <c r="N225" s="619"/>
      <c r="O225" s="619"/>
      <c r="P225" s="73"/>
      <c r="Q225" s="1"/>
      <c r="R225" s="1"/>
      <c r="S225" s="1"/>
      <c r="T225" s="1"/>
      <c r="U225" s="79"/>
      <c r="V225" s="404">
        <f t="shared" si="214"/>
        <v>0</v>
      </c>
      <c r="W225" s="367"/>
      <c r="X225" s="1"/>
      <c r="Y225" s="79"/>
      <c r="Z225" s="79"/>
      <c r="AA225" s="79"/>
      <c r="AB225" s="44"/>
      <c r="AD225" s="168"/>
    </row>
    <row r="226" spans="1:30" s="18" customFormat="1" ht="15.75" hidden="1" thickBot="1" x14ac:dyDescent="0.3">
      <c r="A226" s="125" t="s">
        <v>278</v>
      </c>
      <c r="B226" s="90" t="s">
        <v>689</v>
      </c>
      <c r="C226" s="712" t="s">
        <v>279</v>
      </c>
      <c r="D226" s="713"/>
      <c r="E226" s="713"/>
      <c r="F226" s="319">
        <f t="shared" si="235"/>
        <v>0</v>
      </c>
      <c r="G226" s="319">
        <f t="shared" si="236"/>
        <v>0</v>
      </c>
      <c r="H226" s="319">
        <f t="shared" si="237"/>
        <v>0</v>
      </c>
      <c r="I226" s="319">
        <f t="shared" si="238"/>
        <v>0</v>
      </c>
      <c r="J226" s="424">
        <f t="shared" si="239"/>
        <v>0</v>
      </c>
      <c r="K226" s="424">
        <f t="shared" si="240"/>
        <v>0</v>
      </c>
      <c r="L226" s="424">
        <f t="shared" si="241"/>
        <v>0</v>
      </c>
      <c r="M226" s="342">
        <f t="shared" si="242"/>
        <v>0</v>
      </c>
      <c r="N226" s="613"/>
      <c r="O226" s="613"/>
      <c r="P226" s="92"/>
      <c r="Q226" s="93"/>
      <c r="R226" s="93"/>
      <c r="S226" s="93"/>
      <c r="T226" s="93"/>
      <c r="U226" s="96"/>
      <c r="V226" s="402">
        <f t="shared" si="214"/>
        <v>0</v>
      </c>
      <c r="W226" s="365"/>
      <c r="X226" s="93"/>
      <c r="Y226" s="96"/>
      <c r="Z226" s="96"/>
      <c r="AA226" s="96"/>
      <c r="AB226" s="97"/>
      <c r="AD226" s="168"/>
    </row>
    <row r="227" spans="1:30" s="18" customFormat="1" ht="15.75" hidden="1" thickBot="1" x14ac:dyDescent="0.3">
      <c r="A227" s="125" t="s">
        <v>280</v>
      </c>
      <c r="B227" s="90" t="s">
        <v>690</v>
      </c>
      <c r="C227" s="712" t="s">
        <v>281</v>
      </c>
      <c r="D227" s="713"/>
      <c r="E227" s="713"/>
      <c r="F227" s="319">
        <f t="shared" si="235"/>
        <v>0</v>
      </c>
      <c r="G227" s="319">
        <f t="shared" si="236"/>
        <v>0</v>
      </c>
      <c r="H227" s="319">
        <f t="shared" si="237"/>
        <v>0</v>
      </c>
      <c r="I227" s="319">
        <f t="shared" si="238"/>
        <v>0</v>
      </c>
      <c r="J227" s="424">
        <f t="shared" si="239"/>
        <v>0</v>
      </c>
      <c r="K227" s="424">
        <f t="shared" si="240"/>
        <v>0</v>
      </c>
      <c r="L227" s="424">
        <f t="shared" si="241"/>
        <v>0</v>
      </c>
      <c r="M227" s="342">
        <f t="shared" si="242"/>
        <v>0</v>
      </c>
      <c r="N227" s="613"/>
      <c r="O227" s="613"/>
      <c r="P227" s="92"/>
      <c r="Q227" s="93"/>
      <c r="R227" s="93"/>
      <c r="S227" s="93"/>
      <c r="T227" s="93"/>
      <c r="U227" s="96"/>
      <c r="V227" s="402">
        <f t="shared" si="214"/>
        <v>0</v>
      </c>
      <c r="W227" s="365"/>
      <c r="X227" s="93"/>
      <c r="Y227" s="96"/>
      <c r="Z227" s="96"/>
      <c r="AA227" s="96"/>
      <c r="AB227" s="97"/>
      <c r="AD227" s="168"/>
    </row>
    <row r="228" spans="1:30" s="18" customFormat="1" ht="15.75" hidden="1" thickBot="1" x14ac:dyDescent="0.3">
      <c r="A228" s="125" t="s">
        <v>282</v>
      </c>
      <c r="B228" s="90" t="s">
        <v>691</v>
      </c>
      <c r="C228" s="712" t="s">
        <v>283</v>
      </c>
      <c r="D228" s="713"/>
      <c r="E228" s="713"/>
      <c r="F228" s="319">
        <f t="shared" ref="F228:M228" si="243">F229+F230+F231+F232+F233+F234+F235+F236+F237+F238</f>
        <v>0</v>
      </c>
      <c r="G228" s="319">
        <f t="shared" si="243"/>
        <v>0</v>
      </c>
      <c r="H228" s="319">
        <f t="shared" si="243"/>
        <v>0</v>
      </c>
      <c r="I228" s="319">
        <f t="shared" si="243"/>
        <v>0</v>
      </c>
      <c r="J228" s="424">
        <f t="shared" ref="J228" si="244">J229+J230+J231+J232+J233+J234+J235+J236+J237+J238</f>
        <v>0</v>
      </c>
      <c r="K228" s="424">
        <f t="shared" si="243"/>
        <v>0</v>
      </c>
      <c r="L228" s="424">
        <f t="shared" ref="L228" si="245">L229+L230+L231+L232+L233+L234+L235+L236+L237+L238</f>
        <v>0</v>
      </c>
      <c r="M228" s="342">
        <f t="shared" si="243"/>
        <v>0</v>
      </c>
      <c r="N228" s="613"/>
      <c r="O228" s="613"/>
      <c r="P228" s="92">
        <f t="shared" ref="P228:AB228" si="246">P229+P230+P231+P232+P233+P234+P235+P236+P237+P238</f>
        <v>0</v>
      </c>
      <c r="Q228" s="93">
        <f t="shared" si="246"/>
        <v>0</v>
      </c>
      <c r="R228" s="93">
        <f t="shared" si="246"/>
        <v>0</v>
      </c>
      <c r="S228" s="93">
        <f t="shared" si="246"/>
        <v>0</v>
      </c>
      <c r="T228" s="93">
        <f t="shared" si="246"/>
        <v>0</v>
      </c>
      <c r="U228" s="96">
        <f t="shared" si="246"/>
        <v>0</v>
      </c>
      <c r="V228" s="402">
        <f t="shared" si="214"/>
        <v>0</v>
      </c>
      <c r="W228" s="365">
        <f t="shared" si="246"/>
        <v>0</v>
      </c>
      <c r="X228" s="93">
        <f t="shared" si="246"/>
        <v>0</v>
      </c>
      <c r="Y228" s="96">
        <f t="shared" si="246"/>
        <v>0</v>
      </c>
      <c r="Z228" s="96">
        <f t="shared" si="246"/>
        <v>0</v>
      </c>
      <c r="AA228" s="96">
        <f t="shared" si="246"/>
        <v>0</v>
      </c>
      <c r="AB228" s="97">
        <f t="shared" si="246"/>
        <v>0</v>
      </c>
      <c r="AD228" s="168"/>
    </row>
    <row r="229" spans="1:30" ht="15.75" hidden="1" thickBot="1" x14ac:dyDescent="0.3">
      <c r="B229" s="54"/>
      <c r="C229" s="2"/>
      <c r="D229" s="705" t="s">
        <v>376</v>
      </c>
      <c r="E229" s="705"/>
      <c r="F229" s="326">
        <f t="shared" ref="F229:F238" si="247">SUM(M229:AA229)</f>
        <v>0</v>
      </c>
      <c r="G229" s="326">
        <f t="shared" ref="G229:G238" si="248">SUM(M229:AA229)</f>
        <v>0</v>
      </c>
      <c r="H229" s="326">
        <f t="shared" ref="H229:H238" si="249">SUM(M229:AA229)</f>
        <v>0</v>
      </c>
      <c r="I229" s="326">
        <f t="shared" ref="I229:I238" si="250">SUM(M229:AA229)</f>
        <v>0</v>
      </c>
      <c r="J229" s="431">
        <f t="shared" ref="J229:J238" si="251">SUM(M229:AA229)</f>
        <v>0</v>
      </c>
      <c r="K229" s="431">
        <f t="shared" ref="K229:K238" si="252">SUM(P229:AB229)</f>
        <v>0</v>
      </c>
      <c r="L229" s="431">
        <f t="shared" ref="L229:L238" si="253">SUM(Q229:AC229)</f>
        <v>0</v>
      </c>
      <c r="M229" s="349">
        <f t="shared" ref="M229:M238" si="254">SUM(P229:AB229)</f>
        <v>0</v>
      </c>
      <c r="N229" s="619"/>
      <c r="O229" s="619"/>
      <c r="P229" s="73"/>
      <c r="Q229" s="1"/>
      <c r="R229" s="1"/>
      <c r="S229" s="1"/>
      <c r="T229" s="1"/>
      <c r="U229" s="79"/>
      <c r="V229" s="404">
        <f t="shared" si="214"/>
        <v>0</v>
      </c>
      <c r="W229" s="367"/>
      <c r="X229" s="1"/>
      <c r="Y229" s="79"/>
      <c r="Z229" s="79"/>
      <c r="AA229" s="79"/>
      <c r="AB229" s="44"/>
      <c r="AD229" s="168"/>
    </row>
    <row r="230" spans="1:30" ht="15.75" hidden="1" thickBot="1" x14ac:dyDescent="0.3">
      <c r="B230" s="54"/>
      <c r="C230" s="2"/>
      <c r="D230" s="705" t="s">
        <v>377</v>
      </c>
      <c r="E230" s="705"/>
      <c r="F230" s="326">
        <f t="shared" si="247"/>
        <v>0</v>
      </c>
      <c r="G230" s="326">
        <f t="shared" si="248"/>
        <v>0</v>
      </c>
      <c r="H230" s="326">
        <f t="shared" si="249"/>
        <v>0</v>
      </c>
      <c r="I230" s="326">
        <f t="shared" si="250"/>
        <v>0</v>
      </c>
      <c r="J230" s="431">
        <f t="shared" si="251"/>
        <v>0</v>
      </c>
      <c r="K230" s="431">
        <f t="shared" si="252"/>
        <v>0</v>
      </c>
      <c r="L230" s="431">
        <f t="shared" si="253"/>
        <v>0</v>
      </c>
      <c r="M230" s="349">
        <f t="shared" si="254"/>
        <v>0</v>
      </c>
      <c r="N230" s="619"/>
      <c r="O230" s="619"/>
      <c r="P230" s="73"/>
      <c r="Q230" s="1"/>
      <c r="R230" s="1"/>
      <c r="S230" s="1"/>
      <c r="T230" s="1"/>
      <c r="U230" s="79"/>
      <c r="V230" s="404">
        <f t="shared" si="214"/>
        <v>0</v>
      </c>
      <c r="W230" s="367"/>
      <c r="X230" s="1"/>
      <c r="Y230" s="79"/>
      <c r="Z230" s="79"/>
      <c r="AA230" s="79"/>
      <c r="AB230" s="44"/>
      <c r="AD230" s="168"/>
    </row>
    <row r="231" spans="1:30" ht="15.75" hidden="1" thickBot="1" x14ac:dyDescent="0.3">
      <c r="B231" s="54"/>
      <c r="C231" s="2"/>
      <c r="D231" s="705" t="s">
        <v>378</v>
      </c>
      <c r="E231" s="705"/>
      <c r="F231" s="326">
        <f t="shared" si="247"/>
        <v>0</v>
      </c>
      <c r="G231" s="326">
        <f t="shared" si="248"/>
        <v>0</v>
      </c>
      <c r="H231" s="326">
        <f t="shared" si="249"/>
        <v>0</v>
      </c>
      <c r="I231" s="326">
        <f t="shared" si="250"/>
        <v>0</v>
      </c>
      <c r="J231" s="431">
        <f t="shared" si="251"/>
        <v>0</v>
      </c>
      <c r="K231" s="431">
        <f t="shared" si="252"/>
        <v>0</v>
      </c>
      <c r="L231" s="431">
        <f t="shared" si="253"/>
        <v>0</v>
      </c>
      <c r="M231" s="349">
        <f t="shared" si="254"/>
        <v>0</v>
      </c>
      <c r="N231" s="619"/>
      <c r="O231" s="619"/>
      <c r="P231" s="73"/>
      <c r="Q231" s="1"/>
      <c r="R231" s="1"/>
      <c r="S231" s="1"/>
      <c r="T231" s="1"/>
      <c r="U231" s="79"/>
      <c r="V231" s="404">
        <f t="shared" si="214"/>
        <v>0</v>
      </c>
      <c r="W231" s="367"/>
      <c r="X231" s="1"/>
      <c r="Y231" s="79"/>
      <c r="Z231" s="79"/>
      <c r="AA231" s="79"/>
      <c r="AB231" s="44"/>
      <c r="AD231" s="168"/>
    </row>
    <row r="232" spans="1:30" ht="15.75" hidden="1" thickBot="1" x14ac:dyDescent="0.3">
      <c r="B232" s="54"/>
      <c r="C232" s="2"/>
      <c r="D232" s="705" t="s">
        <v>379</v>
      </c>
      <c r="E232" s="705"/>
      <c r="F232" s="326">
        <f t="shared" si="247"/>
        <v>0</v>
      </c>
      <c r="G232" s="326">
        <f t="shared" si="248"/>
        <v>0</v>
      </c>
      <c r="H232" s="326">
        <f t="shared" si="249"/>
        <v>0</v>
      </c>
      <c r="I232" s="326">
        <f t="shared" si="250"/>
        <v>0</v>
      </c>
      <c r="J232" s="431">
        <f t="shared" si="251"/>
        <v>0</v>
      </c>
      <c r="K232" s="431">
        <f t="shared" si="252"/>
        <v>0</v>
      </c>
      <c r="L232" s="431">
        <f t="shared" si="253"/>
        <v>0</v>
      </c>
      <c r="M232" s="349">
        <f t="shared" si="254"/>
        <v>0</v>
      </c>
      <c r="N232" s="619"/>
      <c r="O232" s="619"/>
      <c r="P232" s="73"/>
      <c r="Q232" s="1"/>
      <c r="R232" s="1"/>
      <c r="S232" s="1"/>
      <c r="T232" s="1"/>
      <c r="U232" s="79"/>
      <c r="V232" s="404">
        <f t="shared" si="214"/>
        <v>0</v>
      </c>
      <c r="W232" s="367"/>
      <c r="X232" s="1"/>
      <c r="Y232" s="79"/>
      <c r="Z232" s="79"/>
      <c r="AA232" s="79"/>
      <c r="AB232" s="44"/>
      <c r="AD232" s="168"/>
    </row>
    <row r="233" spans="1:30" ht="15.75" hidden="1" thickBot="1" x14ac:dyDescent="0.3">
      <c r="B233" s="54"/>
      <c r="C233" s="2"/>
      <c r="D233" s="705" t="s">
        <v>380</v>
      </c>
      <c r="E233" s="705"/>
      <c r="F233" s="326">
        <f t="shared" si="247"/>
        <v>0</v>
      </c>
      <c r="G233" s="326">
        <f t="shared" si="248"/>
        <v>0</v>
      </c>
      <c r="H233" s="326">
        <f t="shared" si="249"/>
        <v>0</v>
      </c>
      <c r="I233" s="326">
        <f t="shared" si="250"/>
        <v>0</v>
      </c>
      <c r="J233" s="431">
        <f t="shared" si="251"/>
        <v>0</v>
      </c>
      <c r="K233" s="431">
        <f t="shared" si="252"/>
        <v>0</v>
      </c>
      <c r="L233" s="431">
        <f t="shared" si="253"/>
        <v>0</v>
      </c>
      <c r="M233" s="349">
        <f t="shared" si="254"/>
        <v>0</v>
      </c>
      <c r="N233" s="619"/>
      <c r="O233" s="619"/>
      <c r="P233" s="73"/>
      <c r="Q233" s="1"/>
      <c r="R233" s="1"/>
      <c r="S233" s="1"/>
      <c r="T233" s="1"/>
      <c r="U233" s="79"/>
      <c r="V233" s="404">
        <f t="shared" si="214"/>
        <v>0</v>
      </c>
      <c r="W233" s="367"/>
      <c r="X233" s="1"/>
      <c r="Y233" s="79"/>
      <c r="Z233" s="79"/>
      <c r="AA233" s="79"/>
      <c r="AB233" s="44"/>
      <c r="AD233" s="168"/>
    </row>
    <row r="234" spans="1:30" ht="25.5" hidden="1" customHeight="1" x14ac:dyDescent="0.25">
      <c r="B234" s="54"/>
      <c r="C234" s="2"/>
      <c r="D234" s="706" t="s">
        <v>538</v>
      </c>
      <c r="E234" s="706"/>
      <c r="F234" s="329">
        <f t="shared" si="247"/>
        <v>0</v>
      </c>
      <c r="G234" s="329">
        <f t="shared" si="248"/>
        <v>0</v>
      </c>
      <c r="H234" s="329">
        <f t="shared" si="249"/>
        <v>0</v>
      </c>
      <c r="I234" s="329">
        <f t="shared" si="250"/>
        <v>0</v>
      </c>
      <c r="J234" s="434">
        <f t="shared" si="251"/>
        <v>0</v>
      </c>
      <c r="K234" s="434">
        <f t="shared" si="252"/>
        <v>0</v>
      </c>
      <c r="L234" s="434">
        <f t="shared" si="253"/>
        <v>0</v>
      </c>
      <c r="M234" s="352">
        <f t="shared" si="254"/>
        <v>0</v>
      </c>
      <c r="N234" s="622"/>
      <c r="O234" s="622"/>
      <c r="P234" s="73"/>
      <c r="Q234" s="1"/>
      <c r="R234" s="1"/>
      <c r="S234" s="1"/>
      <c r="T234" s="1"/>
      <c r="U234" s="79"/>
      <c r="V234" s="404">
        <f t="shared" si="214"/>
        <v>0</v>
      </c>
      <c r="W234" s="367"/>
      <c r="X234" s="1"/>
      <c r="Y234" s="79"/>
      <c r="Z234" s="79"/>
      <c r="AA234" s="79"/>
      <c r="AB234" s="44"/>
      <c r="AD234" s="168"/>
    </row>
    <row r="235" spans="1:30" ht="25.5" hidden="1" customHeight="1" x14ac:dyDescent="0.25">
      <c r="B235" s="54"/>
      <c r="C235" s="2"/>
      <c r="D235" s="706" t="s">
        <v>541</v>
      </c>
      <c r="E235" s="706"/>
      <c r="F235" s="329">
        <f t="shared" si="247"/>
        <v>0</v>
      </c>
      <c r="G235" s="329">
        <f t="shared" si="248"/>
        <v>0</v>
      </c>
      <c r="H235" s="329">
        <f t="shared" si="249"/>
        <v>0</v>
      </c>
      <c r="I235" s="329">
        <f t="shared" si="250"/>
        <v>0</v>
      </c>
      <c r="J235" s="434">
        <f t="shared" si="251"/>
        <v>0</v>
      </c>
      <c r="K235" s="434">
        <f t="shared" si="252"/>
        <v>0</v>
      </c>
      <c r="L235" s="434">
        <f t="shared" si="253"/>
        <v>0</v>
      </c>
      <c r="M235" s="352">
        <f t="shared" si="254"/>
        <v>0</v>
      </c>
      <c r="N235" s="622"/>
      <c r="O235" s="622"/>
      <c r="P235" s="73"/>
      <c r="Q235" s="1"/>
      <c r="R235" s="1"/>
      <c r="S235" s="1"/>
      <c r="T235" s="1"/>
      <c r="U235" s="79"/>
      <c r="V235" s="404">
        <f t="shared" si="214"/>
        <v>0</v>
      </c>
      <c r="W235" s="367"/>
      <c r="X235" s="1"/>
      <c r="Y235" s="79"/>
      <c r="Z235" s="79"/>
      <c r="AA235" s="79"/>
      <c r="AB235" s="44"/>
      <c r="AD235" s="168"/>
    </row>
    <row r="236" spans="1:30" ht="15.75" hidden="1" thickBot="1" x14ac:dyDescent="0.3">
      <c r="B236" s="54"/>
      <c r="C236" s="2"/>
      <c r="D236" s="705" t="s">
        <v>381</v>
      </c>
      <c r="E236" s="705"/>
      <c r="F236" s="326">
        <f t="shared" si="247"/>
        <v>0</v>
      </c>
      <c r="G236" s="326">
        <f t="shared" si="248"/>
        <v>0</v>
      </c>
      <c r="H236" s="326">
        <f t="shared" si="249"/>
        <v>0</v>
      </c>
      <c r="I236" s="326">
        <f t="shared" si="250"/>
        <v>0</v>
      </c>
      <c r="J236" s="431">
        <f t="shared" si="251"/>
        <v>0</v>
      </c>
      <c r="K236" s="431">
        <f t="shared" si="252"/>
        <v>0</v>
      </c>
      <c r="L236" s="431">
        <f t="shared" si="253"/>
        <v>0</v>
      </c>
      <c r="M236" s="349">
        <f t="shared" si="254"/>
        <v>0</v>
      </c>
      <c r="N236" s="619"/>
      <c r="O236" s="619"/>
      <c r="P236" s="73"/>
      <c r="Q236" s="1"/>
      <c r="R236" s="1"/>
      <c r="S236" s="1"/>
      <c r="T236" s="1"/>
      <c r="U236" s="79"/>
      <c r="V236" s="404">
        <f t="shared" si="214"/>
        <v>0</v>
      </c>
      <c r="W236" s="367"/>
      <c r="X236" s="1"/>
      <c r="Y236" s="79"/>
      <c r="Z236" s="79"/>
      <c r="AA236" s="79"/>
      <c r="AB236" s="44"/>
      <c r="AD236" s="168"/>
    </row>
    <row r="237" spans="1:30" ht="15.75" hidden="1" thickBot="1" x14ac:dyDescent="0.3">
      <c r="B237" s="54"/>
      <c r="C237" s="2"/>
      <c r="D237" s="705" t="s">
        <v>382</v>
      </c>
      <c r="E237" s="705"/>
      <c r="F237" s="326">
        <f t="shared" si="247"/>
        <v>0</v>
      </c>
      <c r="G237" s="326">
        <f t="shared" si="248"/>
        <v>0</v>
      </c>
      <c r="H237" s="326">
        <f t="shared" si="249"/>
        <v>0</v>
      </c>
      <c r="I237" s="326">
        <f t="shared" si="250"/>
        <v>0</v>
      </c>
      <c r="J237" s="431">
        <f t="shared" si="251"/>
        <v>0</v>
      </c>
      <c r="K237" s="431">
        <f t="shared" si="252"/>
        <v>0</v>
      </c>
      <c r="L237" s="431">
        <f t="shared" si="253"/>
        <v>0</v>
      </c>
      <c r="M237" s="349">
        <f t="shared" si="254"/>
        <v>0</v>
      </c>
      <c r="N237" s="619"/>
      <c r="O237" s="619"/>
      <c r="P237" s="73"/>
      <c r="Q237" s="1"/>
      <c r="R237" s="1"/>
      <c r="S237" s="1"/>
      <c r="T237" s="1"/>
      <c r="U237" s="79"/>
      <c r="V237" s="404">
        <f t="shared" si="214"/>
        <v>0</v>
      </c>
      <c r="W237" s="367"/>
      <c r="X237" s="1"/>
      <c r="Y237" s="79"/>
      <c r="Z237" s="79"/>
      <c r="AA237" s="79"/>
      <c r="AB237" s="44"/>
      <c r="AD237" s="168"/>
    </row>
    <row r="238" spans="1:30" ht="15.75" hidden="1" thickBot="1" x14ac:dyDescent="0.3">
      <c r="B238" s="56"/>
      <c r="C238" s="20"/>
      <c r="D238" s="707" t="s">
        <v>567</v>
      </c>
      <c r="E238" s="707"/>
      <c r="F238" s="337">
        <f t="shared" si="247"/>
        <v>0</v>
      </c>
      <c r="G238" s="337">
        <f t="shared" si="248"/>
        <v>0</v>
      </c>
      <c r="H238" s="337">
        <f t="shared" si="249"/>
        <v>0</v>
      </c>
      <c r="I238" s="337">
        <f t="shared" si="250"/>
        <v>0</v>
      </c>
      <c r="J238" s="442">
        <f t="shared" si="251"/>
        <v>0</v>
      </c>
      <c r="K238" s="442">
        <f t="shared" si="252"/>
        <v>0</v>
      </c>
      <c r="L238" s="442">
        <f t="shared" si="253"/>
        <v>0</v>
      </c>
      <c r="M238" s="360">
        <f t="shared" si="254"/>
        <v>0</v>
      </c>
      <c r="N238" s="630"/>
      <c r="O238" s="630"/>
      <c r="P238" s="73"/>
      <c r="Q238" s="1"/>
      <c r="R238" s="1"/>
      <c r="S238" s="1"/>
      <c r="T238" s="1"/>
      <c r="U238" s="79"/>
      <c r="V238" s="404">
        <f t="shared" si="214"/>
        <v>0</v>
      </c>
      <c r="W238" s="367"/>
      <c r="X238" s="1"/>
      <c r="Y238" s="79"/>
      <c r="Z238" s="79"/>
      <c r="AA238" s="79"/>
      <c r="AB238" s="44"/>
      <c r="AD238" s="168"/>
    </row>
    <row r="239" spans="1:30" ht="15.75" thickBot="1" x14ac:dyDescent="0.3">
      <c r="B239" s="98" t="s">
        <v>284</v>
      </c>
      <c r="C239" s="708" t="s">
        <v>285</v>
      </c>
      <c r="D239" s="709"/>
      <c r="E239" s="709"/>
      <c r="F239" s="322">
        <f t="shared" ref="F239:O239" si="255">F240+F261+F267+F268</f>
        <v>0</v>
      </c>
      <c r="G239" s="322">
        <f t="shared" si="255"/>
        <v>0</v>
      </c>
      <c r="H239" s="322">
        <f t="shared" si="255"/>
        <v>0</v>
      </c>
      <c r="I239" s="322">
        <f t="shared" si="255"/>
        <v>0</v>
      </c>
      <c r="J239" s="427">
        <f t="shared" ref="J239" si="256">J240+J261+J267+J268</f>
        <v>0</v>
      </c>
      <c r="K239" s="427">
        <f t="shared" si="255"/>
        <v>0</v>
      </c>
      <c r="L239" s="427">
        <f t="shared" ref="L239" si="257">L240+L261+L267+L268</f>
        <v>0</v>
      </c>
      <c r="M239" s="345">
        <f t="shared" si="255"/>
        <v>0</v>
      </c>
      <c r="N239" s="345">
        <f t="shared" si="255"/>
        <v>0</v>
      </c>
      <c r="O239" s="345">
        <f t="shared" si="255"/>
        <v>0</v>
      </c>
      <c r="P239" s="84">
        <f t="shared" ref="P239:AB239" si="258">P240+P261+P267+P268</f>
        <v>0</v>
      </c>
      <c r="Q239" s="85">
        <f t="shared" si="258"/>
        <v>0</v>
      </c>
      <c r="R239" s="85">
        <f t="shared" si="258"/>
        <v>0</v>
      </c>
      <c r="S239" s="85">
        <f t="shared" si="258"/>
        <v>0</v>
      </c>
      <c r="T239" s="85">
        <f t="shared" si="258"/>
        <v>0</v>
      </c>
      <c r="U239" s="88">
        <f t="shared" si="258"/>
        <v>0</v>
      </c>
      <c r="V239" s="399">
        <f t="shared" si="214"/>
        <v>0</v>
      </c>
      <c r="W239" s="362">
        <f t="shared" si="258"/>
        <v>0</v>
      </c>
      <c r="X239" s="85">
        <f t="shared" si="258"/>
        <v>0</v>
      </c>
      <c r="Y239" s="88">
        <f t="shared" si="258"/>
        <v>0</v>
      </c>
      <c r="Z239" s="88">
        <f t="shared" si="258"/>
        <v>0</v>
      </c>
      <c r="AA239" s="88">
        <f t="shared" si="258"/>
        <v>0</v>
      </c>
      <c r="AB239" s="89">
        <f t="shared" si="258"/>
        <v>0</v>
      </c>
      <c r="AD239" s="168"/>
    </row>
    <row r="240" spans="1:30" ht="15.75" hidden="1" thickBot="1" x14ac:dyDescent="0.3">
      <c r="B240" s="114" t="s">
        <v>692</v>
      </c>
      <c r="C240" s="710" t="s">
        <v>286</v>
      </c>
      <c r="D240" s="711"/>
      <c r="E240" s="711"/>
      <c r="F240" s="317">
        <f t="shared" ref="F240:M240" si="259">F241+F245+F252+F253+F254+F255+F256+F257+F258</f>
        <v>0</v>
      </c>
      <c r="G240" s="317">
        <f t="shared" si="259"/>
        <v>0</v>
      </c>
      <c r="H240" s="317">
        <f t="shared" si="259"/>
        <v>0</v>
      </c>
      <c r="I240" s="317">
        <f t="shared" si="259"/>
        <v>0</v>
      </c>
      <c r="J240" s="422">
        <f t="shared" ref="J240" si="260">J241+J245+J252+J253+J254+J255+J256+J257+J258</f>
        <v>0</v>
      </c>
      <c r="K240" s="422">
        <f t="shared" si="259"/>
        <v>0</v>
      </c>
      <c r="L240" s="422">
        <f t="shared" ref="L240" si="261">L241+L245+L252+L253+L254+L255+L256+L257+L258</f>
        <v>0</v>
      </c>
      <c r="M240" s="340">
        <f t="shared" si="259"/>
        <v>0</v>
      </c>
      <c r="N240" s="611"/>
      <c r="O240" s="611"/>
      <c r="P240" s="116">
        <f t="shared" ref="P240:AB240" si="262">P241+P245+P252+P253+P254+P255+P256+P257+P258</f>
        <v>0</v>
      </c>
      <c r="Q240" s="117">
        <f t="shared" si="262"/>
        <v>0</v>
      </c>
      <c r="R240" s="117">
        <f t="shared" si="262"/>
        <v>0</v>
      </c>
      <c r="S240" s="117">
        <f t="shared" si="262"/>
        <v>0</v>
      </c>
      <c r="T240" s="117">
        <f t="shared" si="262"/>
        <v>0</v>
      </c>
      <c r="U240" s="120">
        <f t="shared" si="262"/>
        <v>0</v>
      </c>
      <c r="V240" s="400">
        <f t="shared" si="214"/>
        <v>0</v>
      </c>
      <c r="W240" s="363">
        <f t="shared" si="262"/>
        <v>0</v>
      </c>
      <c r="X240" s="117">
        <f t="shared" si="262"/>
        <v>0</v>
      </c>
      <c r="Y240" s="120">
        <f t="shared" si="262"/>
        <v>0</v>
      </c>
      <c r="Z240" s="120">
        <f t="shared" si="262"/>
        <v>0</v>
      </c>
      <c r="AA240" s="120">
        <f t="shared" si="262"/>
        <v>0</v>
      </c>
      <c r="AB240" s="121">
        <f t="shared" si="262"/>
        <v>0</v>
      </c>
      <c r="AD240" s="168"/>
    </row>
    <row r="241" spans="1:30" s="18" customFormat="1" ht="15.75" hidden="1" thickBot="1" x14ac:dyDescent="0.3">
      <c r="A241" s="125"/>
      <c r="B241" s="52" t="s">
        <v>693</v>
      </c>
      <c r="C241" s="702" t="s">
        <v>287</v>
      </c>
      <c r="D241" s="703"/>
      <c r="E241" s="703"/>
      <c r="F241" s="320">
        <f t="shared" ref="F241:M241" si="263">F242+F243+F244</f>
        <v>0</v>
      </c>
      <c r="G241" s="320">
        <f t="shared" si="263"/>
        <v>0</v>
      </c>
      <c r="H241" s="320">
        <f t="shared" si="263"/>
        <v>0</v>
      </c>
      <c r="I241" s="320">
        <f t="shared" si="263"/>
        <v>0</v>
      </c>
      <c r="J241" s="425">
        <f t="shared" ref="J241" si="264">J242+J243+J244</f>
        <v>0</v>
      </c>
      <c r="K241" s="425">
        <f t="shared" si="263"/>
        <v>0</v>
      </c>
      <c r="L241" s="425">
        <f t="shared" ref="L241" si="265">L242+L243+L244</f>
        <v>0</v>
      </c>
      <c r="M241" s="343">
        <f t="shared" si="263"/>
        <v>0</v>
      </c>
      <c r="N241" s="614"/>
      <c r="O241" s="614"/>
      <c r="P241" s="75">
        <f t="shared" ref="P241:AB241" si="266">P242+P243+P244</f>
        <v>0</v>
      </c>
      <c r="Q241" s="13">
        <f t="shared" si="266"/>
        <v>0</v>
      </c>
      <c r="R241" s="13">
        <f t="shared" si="266"/>
        <v>0</v>
      </c>
      <c r="S241" s="13">
        <f t="shared" si="266"/>
        <v>0</v>
      </c>
      <c r="T241" s="13">
        <f t="shared" si="266"/>
        <v>0</v>
      </c>
      <c r="U241" s="80">
        <f t="shared" si="266"/>
        <v>0</v>
      </c>
      <c r="V241" s="403">
        <f t="shared" si="214"/>
        <v>0</v>
      </c>
      <c r="W241" s="366">
        <f t="shared" si="266"/>
        <v>0</v>
      </c>
      <c r="X241" s="13">
        <f t="shared" si="266"/>
        <v>0</v>
      </c>
      <c r="Y241" s="80">
        <f t="shared" si="266"/>
        <v>0</v>
      </c>
      <c r="Z241" s="80">
        <f t="shared" si="266"/>
        <v>0</v>
      </c>
      <c r="AA241" s="80">
        <f t="shared" si="266"/>
        <v>0</v>
      </c>
      <c r="AB241" s="45">
        <f t="shared" si="266"/>
        <v>0</v>
      </c>
      <c r="AD241" s="168"/>
    </row>
    <row r="242" spans="1:30" s="189" customFormat="1" ht="15.75" hidden="1" thickBot="1" x14ac:dyDescent="0.3">
      <c r="A242" s="125" t="s">
        <v>288</v>
      </c>
      <c r="B242" s="169" t="s">
        <v>694</v>
      </c>
      <c r="C242" s="213"/>
      <c r="D242" s="808" t="s">
        <v>706</v>
      </c>
      <c r="E242" s="808"/>
      <c r="F242" s="338">
        <f>SUM(M242:AA242)</f>
        <v>0</v>
      </c>
      <c r="G242" s="338">
        <f>SUM(M242:AA242)</f>
        <v>0</v>
      </c>
      <c r="H242" s="338">
        <f>SUM(M242:AA242)</f>
        <v>0</v>
      </c>
      <c r="I242" s="338">
        <f>SUM(M242:AA242)</f>
        <v>0</v>
      </c>
      <c r="J242" s="443">
        <f>SUM(M242:AA242)</f>
        <v>0</v>
      </c>
      <c r="K242" s="443">
        <f t="shared" ref="K242:L244" si="267">SUM(P242:AB242)</f>
        <v>0</v>
      </c>
      <c r="L242" s="443">
        <f t="shared" si="267"/>
        <v>0</v>
      </c>
      <c r="M242" s="361">
        <f>SUM(P242:AB242)</f>
        <v>0</v>
      </c>
      <c r="N242" s="631"/>
      <c r="O242" s="631"/>
      <c r="P242" s="179"/>
      <c r="Q242" s="173"/>
      <c r="R242" s="173"/>
      <c r="S242" s="173"/>
      <c r="T242" s="173"/>
      <c r="U242" s="174"/>
      <c r="V242" s="401">
        <f t="shared" si="214"/>
        <v>0</v>
      </c>
      <c r="W242" s="364"/>
      <c r="X242" s="173"/>
      <c r="Y242" s="174"/>
      <c r="Z242" s="174"/>
      <c r="AA242" s="174"/>
      <c r="AB242" s="175"/>
      <c r="AD242" s="168"/>
    </row>
    <row r="243" spans="1:30" s="189" customFormat="1" ht="15.75" hidden="1" thickBot="1" x14ac:dyDescent="0.3">
      <c r="A243" s="125" t="s">
        <v>289</v>
      </c>
      <c r="B243" s="169" t="s">
        <v>695</v>
      </c>
      <c r="C243" s="178"/>
      <c r="D243" s="704" t="s">
        <v>707</v>
      </c>
      <c r="E243" s="704"/>
      <c r="F243" s="318">
        <f>SUM(M243:AA243)</f>
        <v>0</v>
      </c>
      <c r="G243" s="318">
        <f>SUM(M243:AA243)</f>
        <v>0</v>
      </c>
      <c r="H243" s="318">
        <f>SUM(M243:AA243)</f>
        <v>0</v>
      </c>
      <c r="I243" s="318">
        <f>SUM(M243:AA243)</f>
        <v>0</v>
      </c>
      <c r="J243" s="423">
        <f>SUM(M243:AA243)</f>
        <v>0</v>
      </c>
      <c r="K243" s="423">
        <f t="shared" si="267"/>
        <v>0</v>
      </c>
      <c r="L243" s="423">
        <f t="shared" si="267"/>
        <v>0</v>
      </c>
      <c r="M243" s="341">
        <f>SUM(P243:AB243)</f>
        <v>0</v>
      </c>
      <c r="N243" s="612"/>
      <c r="O243" s="612"/>
      <c r="P243" s="179"/>
      <c r="Q243" s="173"/>
      <c r="R243" s="173"/>
      <c r="S243" s="173"/>
      <c r="T243" s="173"/>
      <c r="U243" s="174"/>
      <c r="V243" s="401">
        <f t="shared" si="214"/>
        <v>0</v>
      </c>
      <c r="W243" s="364"/>
      <c r="X243" s="173"/>
      <c r="Y243" s="174"/>
      <c r="Z243" s="174"/>
      <c r="AA243" s="174"/>
      <c r="AB243" s="175"/>
      <c r="AD243" s="168"/>
    </row>
    <row r="244" spans="1:30" s="189" customFormat="1" ht="15.75" hidden="1" thickBot="1" x14ac:dyDescent="0.3">
      <c r="A244" s="125" t="s">
        <v>290</v>
      </c>
      <c r="B244" s="169" t="s">
        <v>696</v>
      </c>
      <c r="C244" s="178"/>
      <c r="D244" s="704" t="s">
        <v>708</v>
      </c>
      <c r="E244" s="704"/>
      <c r="F244" s="318">
        <f>SUM(M244:AA244)</f>
        <v>0</v>
      </c>
      <c r="G244" s="318">
        <f>SUM(M244:AA244)</f>
        <v>0</v>
      </c>
      <c r="H244" s="318">
        <f>SUM(M244:AA244)</f>
        <v>0</v>
      </c>
      <c r="I244" s="318">
        <f>SUM(M244:AA244)</f>
        <v>0</v>
      </c>
      <c r="J244" s="423">
        <f>SUM(M244:AA244)</f>
        <v>0</v>
      </c>
      <c r="K244" s="423">
        <f t="shared" si="267"/>
        <v>0</v>
      </c>
      <c r="L244" s="423">
        <f t="shared" si="267"/>
        <v>0</v>
      </c>
      <c r="M244" s="341">
        <f>SUM(P244:AB244)</f>
        <v>0</v>
      </c>
      <c r="N244" s="612"/>
      <c r="O244" s="612"/>
      <c r="P244" s="179"/>
      <c r="Q244" s="173"/>
      <c r="R244" s="173"/>
      <c r="S244" s="173"/>
      <c r="T244" s="173"/>
      <c r="U244" s="174"/>
      <c r="V244" s="401">
        <f t="shared" si="214"/>
        <v>0</v>
      </c>
      <c r="W244" s="364"/>
      <c r="X244" s="173"/>
      <c r="Y244" s="174"/>
      <c r="Z244" s="174"/>
      <c r="AA244" s="174"/>
      <c r="AB244" s="175"/>
      <c r="AD244" s="168"/>
    </row>
    <row r="245" spans="1:30" s="18" customFormat="1" ht="15.75" hidden="1" thickBot="1" x14ac:dyDescent="0.3">
      <c r="A245" s="125"/>
      <c r="B245" s="52" t="s">
        <v>697</v>
      </c>
      <c r="C245" s="702" t="s">
        <v>291</v>
      </c>
      <c r="D245" s="703"/>
      <c r="E245" s="703"/>
      <c r="F245" s="320">
        <f t="shared" ref="F245:M245" si="268">F246+F247+F248+F249+F250+F251</f>
        <v>0</v>
      </c>
      <c r="G245" s="320">
        <f t="shared" si="268"/>
        <v>0</v>
      </c>
      <c r="H245" s="320">
        <f t="shared" si="268"/>
        <v>0</v>
      </c>
      <c r="I245" s="320">
        <f t="shared" si="268"/>
        <v>0</v>
      </c>
      <c r="J245" s="425">
        <f t="shared" ref="J245" si="269">J246+J247+J248+J249+J250+J251</f>
        <v>0</v>
      </c>
      <c r="K245" s="425">
        <f t="shared" si="268"/>
        <v>0</v>
      </c>
      <c r="L245" s="425">
        <f t="shared" ref="L245" si="270">L246+L247+L248+L249+L250+L251</f>
        <v>0</v>
      </c>
      <c r="M245" s="343">
        <f t="shared" si="268"/>
        <v>0</v>
      </c>
      <c r="N245" s="614"/>
      <c r="O245" s="614"/>
      <c r="P245" s="75">
        <f t="shared" ref="P245:AB245" si="271">P246+P247+P248+P249+P250+P251</f>
        <v>0</v>
      </c>
      <c r="Q245" s="13">
        <f t="shared" si="271"/>
        <v>0</v>
      </c>
      <c r="R245" s="13">
        <f t="shared" si="271"/>
        <v>0</v>
      </c>
      <c r="S245" s="13">
        <f t="shared" si="271"/>
        <v>0</v>
      </c>
      <c r="T245" s="13">
        <f t="shared" si="271"/>
        <v>0</v>
      </c>
      <c r="U245" s="80">
        <f t="shared" si="271"/>
        <v>0</v>
      </c>
      <c r="V245" s="403">
        <f t="shared" si="214"/>
        <v>0</v>
      </c>
      <c r="W245" s="366">
        <f t="shared" si="271"/>
        <v>0</v>
      </c>
      <c r="X245" s="13">
        <f t="shared" si="271"/>
        <v>0</v>
      </c>
      <c r="Y245" s="80">
        <f t="shared" si="271"/>
        <v>0</v>
      </c>
      <c r="Z245" s="80">
        <f t="shared" si="271"/>
        <v>0</v>
      </c>
      <c r="AA245" s="80">
        <f t="shared" si="271"/>
        <v>0</v>
      </c>
      <c r="AB245" s="45">
        <f t="shared" si="271"/>
        <v>0</v>
      </c>
      <c r="AD245" s="168"/>
    </row>
    <row r="246" spans="1:30" s="189" customFormat="1" ht="15.75" hidden="1" thickBot="1" x14ac:dyDescent="0.3">
      <c r="A246" s="125" t="s">
        <v>292</v>
      </c>
      <c r="B246" s="169" t="s">
        <v>698</v>
      </c>
      <c r="C246" s="178"/>
      <c r="D246" s="704" t="s">
        <v>383</v>
      </c>
      <c r="E246" s="704"/>
      <c r="F246" s="318">
        <f t="shared" ref="F246:F257" si="272">SUM(M246:AA246)</f>
        <v>0</v>
      </c>
      <c r="G246" s="318">
        <f t="shared" ref="G246:G257" si="273">SUM(M246:AA246)</f>
        <v>0</v>
      </c>
      <c r="H246" s="318">
        <f t="shared" ref="H246:H257" si="274">SUM(M246:AA246)</f>
        <v>0</v>
      </c>
      <c r="I246" s="318">
        <f t="shared" ref="I246:I257" si="275">SUM(M246:AA246)</f>
        <v>0</v>
      </c>
      <c r="J246" s="423">
        <f t="shared" ref="J246:J257" si="276">SUM(M246:AA246)</f>
        <v>0</v>
      </c>
      <c r="K246" s="423">
        <f t="shared" ref="K246:K257" si="277">SUM(P246:AB246)</f>
        <v>0</v>
      </c>
      <c r="L246" s="423">
        <f t="shared" ref="L246:L257" si="278">SUM(Q246:AC246)</f>
        <v>0</v>
      </c>
      <c r="M246" s="341">
        <f t="shared" ref="M246:M257" si="279">SUM(P246:AB246)</f>
        <v>0</v>
      </c>
      <c r="N246" s="612"/>
      <c r="O246" s="612"/>
      <c r="P246" s="179"/>
      <c r="Q246" s="173"/>
      <c r="R246" s="173"/>
      <c r="S246" s="173"/>
      <c r="T246" s="173"/>
      <c r="U246" s="174"/>
      <c r="V246" s="401">
        <f t="shared" si="214"/>
        <v>0</v>
      </c>
      <c r="W246" s="364"/>
      <c r="X246" s="173"/>
      <c r="Y246" s="174"/>
      <c r="Z246" s="174"/>
      <c r="AA246" s="174"/>
      <c r="AB246" s="175"/>
      <c r="AD246" s="168"/>
    </row>
    <row r="247" spans="1:30" s="189" customFormat="1" ht="15.75" hidden="1" thickBot="1" x14ac:dyDescent="0.3">
      <c r="A247" s="125" t="s">
        <v>293</v>
      </c>
      <c r="B247" s="169" t="s">
        <v>699</v>
      </c>
      <c r="C247" s="178"/>
      <c r="D247" s="704" t="s">
        <v>384</v>
      </c>
      <c r="E247" s="704"/>
      <c r="F247" s="318">
        <f t="shared" si="272"/>
        <v>0</v>
      </c>
      <c r="G247" s="318">
        <f t="shared" si="273"/>
        <v>0</v>
      </c>
      <c r="H247" s="318">
        <f t="shared" si="274"/>
        <v>0</v>
      </c>
      <c r="I247" s="318">
        <f t="shared" si="275"/>
        <v>0</v>
      </c>
      <c r="J247" s="423">
        <f t="shared" si="276"/>
        <v>0</v>
      </c>
      <c r="K247" s="423">
        <f t="shared" si="277"/>
        <v>0</v>
      </c>
      <c r="L247" s="423">
        <f t="shared" si="278"/>
        <v>0</v>
      </c>
      <c r="M247" s="341">
        <f t="shared" si="279"/>
        <v>0</v>
      </c>
      <c r="N247" s="612"/>
      <c r="O247" s="612"/>
      <c r="P247" s="179"/>
      <c r="Q247" s="173"/>
      <c r="R247" s="173"/>
      <c r="S247" s="173"/>
      <c r="T247" s="173"/>
      <c r="U247" s="174"/>
      <c r="V247" s="401">
        <f t="shared" si="214"/>
        <v>0</v>
      </c>
      <c r="W247" s="364"/>
      <c r="X247" s="173"/>
      <c r="Y247" s="174"/>
      <c r="Z247" s="174"/>
      <c r="AA247" s="174"/>
      <c r="AB247" s="175"/>
      <c r="AD247" s="168"/>
    </row>
    <row r="248" spans="1:30" s="189" customFormat="1" ht="15.75" hidden="1" thickBot="1" x14ac:dyDescent="0.3">
      <c r="A248" s="125" t="s">
        <v>871</v>
      </c>
      <c r="B248" s="169" t="s">
        <v>872</v>
      </c>
      <c r="C248" s="178"/>
      <c r="D248" s="704" t="s">
        <v>873</v>
      </c>
      <c r="E248" s="704"/>
      <c r="F248" s="318">
        <f t="shared" si="272"/>
        <v>0</v>
      </c>
      <c r="G248" s="318">
        <f t="shared" si="273"/>
        <v>0</v>
      </c>
      <c r="H248" s="318">
        <f t="shared" si="274"/>
        <v>0</v>
      </c>
      <c r="I248" s="318">
        <f t="shared" si="275"/>
        <v>0</v>
      </c>
      <c r="J248" s="423">
        <f t="shared" si="276"/>
        <v>0</v>
      </c>
      <c r="K248" s="423">
        <f t="shared" si="277"/>
        <v>0</v>
      </c>
      <c r="L248" s="423">
        <f t="shared" si="278"/>
        <v>0</v>
      </c>
      <c r="M248" s="341">
        <f t="shared" si="279"/>
        <v>0</v>
      </c>
      <c r="N248" s="612"/>
      <c r="O248" s="612"/>
      <c r="P248" s="179"/>
      <c r="Q248" s="173"/>
      <c r="R248" s="173"/>
      <c r="S248" s="173"/>
      <c r="T248" s="173"/>
      <c r="U248" s="174"/>
      <c r="V248" s="401">
        <f t="shared" si="214"/>
        <v>0</v>
      </c>
      <c r="W248" s="364"/>
      <c r="X248" s="173"/>
      <c r="Y248" s="174"/>
      <c r="Z248" s="174"/>
      <c r="AA248" s="174"/>
      <c r="AB248" s="175"/>
      <c r="AD248" s="168"/>
    </row>
    <row r="249" spans="1:30" s="189" customFormat="1" ht="15.75" hidden="1" thickBot="1" x14ac:dyDescent="0.3">
      <c r="A249" s="125" t="s">
        <v>294</v>
      </c>
      <c r="B249" s="169" t="s">
        <v>700</v>
      </c>
      <c r="C249" s="178"/>
      <c r="D249" s="704" t="s">
        <v>295</v>
      </c>
      <c r="E249" s="704"/>
      <c r="F249" s="318">
        <f t="shared" si="272"/>
        <v>0</v>
      </c>
      <c r="G249" s="318">
        <f t="shared" si="273"/>
        <v>0</v>
      </c>
      <c r="H249" s="318">
        <f t="shared" si="274"/>
        <v>0</v>
      </c>
      <c r="I249" s="318">
        <f t="shared" si="275"/>
        <v>0</v>
      </c>
      <c r="J249" s="423">
        <f t="shared" si="276"/>
        <v>0</v>
      </c>
      <c r="K249" s="423">
        <f t="shared" si="277"/>
        <v>0</v>
      </c>
      <c r="L249" s="423">
        <f t="shared" si="278"/>
        <v>0</v>
      </c>
      <c r="M249" s="341">
        <f t="shared" si="279"/>
        <v>0</v>
      </c>
      <c r="N249" s="612"/>
      <c r="O249" s="612"/>
      <c r="P249" s="179"/>
      <c r="Q249" s="173"/>
      <c r="R249" s="173"/>
      <c r="S249" s="173"/>
      <c r="T249" s="173"/>
      <c r="U249" s="174"/>
      <c r="V249" s="401">
        <f t="shared" si="214"/>
        <v>0</v>
      </c>
      <c r="W249" s="364"/>
      <c r="X249" s="173"/>
      <c r="Y249" s="174"/>
      <c r="Z249" s="174"/>
      <c r="AA249" s="174"/>
      <c r="AB249" s="175"/>
      <c r="AD249" s="168"/>
    </row>
    <row r="250" spans="1:30" s="189" customFormat="1" ht="15.75" hidden="1" thickBot="1" x14ac:dyDescent="0.3">
      <c r="A250" s="125" t="s">
        <v>296</v>
      </c>
      <c r="B250" s="169" t="s">
        <v>701</v>
      </c>
      <c r="C250" s="178"/>
      <c r="D250" s="704" t="s">
        <v>297</v>
      </c>
      <c r="E250" s="704"/>
      <c r="F250" s="318">
        <f t="shared" si="272"/>
        <v>0</v>
      </c>
      <c r="G250" s="318">
        <f t="shared" si="273"/>
        <v>0</v>
      </c>
      <c r="H250" s="318">
        <f t="shared" si="274"/>
        <v>0</v>
      </c>
      <c r="I250" s="318">
        <f t="shared" si="275"/>
        <v>0</v>
      </c>
      <c r="J250" s="423">
        <f t="shared" si="276"/>
        <v>0</v>
      </c>
      <c r="K250" s="423">
        <f t="shared" si="277"/>
        <v>0</v>
      </c>
      <c r="L250" s="423">
        <f t="shared" si="278"/>
        <v>0</v>
      </c>
      <c r="M250" s="341">
        <f t="shared" si="279"/>
        <v>0</v>
      </c>
      <c r="N250" s="612"/>
      <c r="O250" s="612"/>
      <c r="P250" s="179"/>
      <c r="Q250" s="173"/>
      <c r="R250" s="173"/>
      <c r="S250" s="173"/>
      <c r="T250" s="173"/>
      <c r="U250" s="174"/>
      <c r="V250" s="401">
        <f t="shared" si="214"/>
        <v>0</v>
      </c>
      <c r="W250" s="364"/>
      <c r="X250" s="173"/>
      <c r="Y250" s="174"/>
      <c r="Z250" s="174"/>
      <c r="AA250" s="174"/>
      <c r="AB250" s="175"/>
      <c r="AD250" s="168"/>
    </row>
    <row r="251" spans="1:30" s="189" customFormat="1" ht="15.75" hidden="1" thickBot="1" x14ac:dyDescent="0.3">
      <c r="A251" s="125" t="s">
        <v>874</v>
      </c>
      <c r="B251" s="169" t="s">
        <v>875</v>
      </c>
      <c r="C251" s="178"/>
      <c r="D251" s="704" t="s">
        <v>876</v>
      </c>
      <c r="E251" s="704"/>
      <c r="F251" s="318">
        <f t="shared" si="272"/>
        <v>0</v>
      </c>
      <c r="G251" s="318">
        <f t="shared" si="273"/>
        <v>0</v>
      </c>
      <c r="H251" s="318">
        <f t="shared" si="274"/>
        <v>0</v>
      </c>
      <c r="I251" s="318">
        <f t="shared" si="275"/>
        <v>0</v>
      </c>
      <c r="J251" s="423">
        <f t="shared" si="276"/>
        <v>0</v>
      </c>
      <c r="K251" s="423">
        <f t="shared" si="277"/>
        <v>0</v>
      </c>
      <c r="L251" s="423">
        <f t="shared" si="278"/>
        <v>0</v>
      </c>
      <c r="M251" s="341">
        <f t="shared" si="279"/>
        <v>0</v>
      </c>
      <c r="N251" s="612"/>
      <c r="O251" s="612"/>
      <c r="P251" s="179"/>
      <c r="Q251" s="173"/>
      <c r="R251" s="173"/>
      <c r="S251" s="173"/>
      <c r="T251" s="173"/>
      <c r="U251" s="174"/>
      <c r="V251" s="401">
        <f t="shared" si="214"/>
        <v>0</v>
      </c>
      <c r="W251" s="364"/>
      <c r="X251" s="173"/>
      <c r="Y251" s="174"/>
      <c r="Z251" s="174"/>
      <c r="AA251" s="174"/>
      <c r="AB251" s="175"/>
      <c r="AD251" s="168"/>
    </row>
    <row r="252" spans="1:30" s="41" customFormat="1" ht="15.75" hidden="1" thickBot="1" x14ac:dyDescent="0.3">
      <c r="A252" s="125" t="s">
        <v>877</v>
      </c>
      <c r="B252" s="52" t="s">
        <v>878</v>
      </c>
      <c r="C252" s="702" t="s">
        <v>879</v>
      </c>
      <c r="D252" s="703"/>
      <c r="E252" s="703"/>
      <c r="F252" s="320">
        <f t="shared" si="272"/>
        <v>0</v>
      </c>
      <c r="G252" s="320">
        <f t="shared" si="273"/>
        <v>0</v>
      </c>
      <c r="H252" s="320">
        <f t="shared" si="274"/>
        <v>0</v>
      </c>
      <c r="I252" s="320">
        <f t="shared" si="275"/>
        <v>0</v>
      </c>
      <c r="J252" s="425">
        <f t="shared" si="276"/>
        <v>0</v>
      </c>
      <c r="K252" s="425">
        <f t="shared" si="277"/>
        <v>0</v>
      </c>
      <c r="L252" s="425">
        <f t="shared" si="278"/>
        <v>0</v>
      </c>
      <c r="M252" s="343">
        <f t="shared" si="279"/>
        <v>0</v>
      </c>
      <c r="N252" s="614"/>
      <c r="O252" s="614"/>
      <c r="P252" s="75"/>
      <c r="Q252" s="13"/>
      <c r="R252" s="13"/>
      <c r="S252" s="13"/>
      <c r="T252" s="13"/>
      <c r="U252" s="80"/>
      <c r="V252" s="403">
        <f t="shared" si="214"/>
        <v>0</v>
      </c>
      <c r="W252" s="366"/>
      <c r="X252" s="13"/>
      <c r="Y252" s="80"/>
      <c r="Z252" s="80"/>
      <c r="AA252" s="80"/>
      <c r="AB252" s="45"/>
      <c r="AD252" s="168"/>
    </row>
    <row r="253" spans="1:30" s="41" customFormat="1" ht="15.75" hidden="1" thickBot="1" x14ac:dyDescent="0.3">
      <c r="A253" s="125" t="s">
        <v>298</v>
      </c>
      <c r="B253" s="52" t="s">
        <v>702</v>
      </c>
      <c r="C253" s="702" t="s">
        <v>299</v>
      </c>
      <c r="D253" s="703"/>
      <c r="E253" s="703"/>
      <c r="F253" s="320">
        <f t="shared" si="272"/>
        <v>0</v>
      </c>
      <c r="G253" s="320">
        <f t="shared" si="273"/>
        <v>0</v>
      </c>
      <c r="H253" s="320">
        <f t="shared" si="274"/>
        <v>0</v>
      </c>
      <c r="I253" s="320">
        <f t="shared" si="275"/>
        <v>0</v>
      </c>
      <c r="J253" s="425">
        <f t="shared" si="276"/>
        <v>0</v>
      </c>
      <c r="K253" s="425">
        <f t="shared" si="277"/>
        <v>0</v>
      </c>
      <c r="L253" s="425">
        <f t="shared" si="278"/>
        <v>0</v>
      </c>
      <c r="M253" s="343">
        <f t="shared" si="279"/>
        <v>0</v>
      </c>
      <c r="N253" s="614"/>
      <c r="O253" s="614"/>
      <c r="P253" s="75"/>
      <c r="Q253" s="13"/>
      <c r="R253" s="13"/>
      <c r="S253" s="13"/>
      <c r="T253" s="13"/>
      <c r="U253" s="80"/>
      <c r="V253" s="403">
        <f t="shared" si="214"/>
        <v>0</v>
      </c>
      <c r="W253" s="366"/>
      <c r="X253" s="13"/>
      <c r="Y253" s="80"/>
      <c r="Z253" s="80"/>
      <c r="AA253" s="80"/>
      <c r="AB253" s="45"/>
      <c r="AD253" s="168"/>
    </row>
    <row r="254" spans="1:30" s="41" customFormat="1" ht="15.75" hidden="1" thickBot="1" x14ac:dyDescent="0.3">
      <c r="A254" s="125" t="s">
        <v>300</v>
      </c>
      <c r="B254" s="52" t="s">
        <v>703</v>
      </c>
      <c r="C254" s="702" t="s">
        <v>880</v>
      </c>
      <c r="D254" s="703"/>
      <c r="E254" s="703"/>
      <c r="F254" s="320">
        <f t="shared" si="272"/>
        <v>0</v>
      </c>
      <c r="G254" s="320">
        <f t="shared" si="273"/>
        <v>0</v>
      </c>
      <c r="H254" s="320">
        <f t="shared" si="274"/>
        <v>0</v>
      </c>
      <c r="I254" s="320">
        <f t="shared" si="275"/>
        <v>0</v>
      </c>
      <c r="J254" s="425">
        <f t="shared" si="276"/>
        <v>0</v>
      </c>
      <c r="K254" s="425">
        <f t="shared" si="277"/>
        <v>0</v>
      </c>
      <c r="L254" s="425">
        <f t="shared" si="278"/>
        <v>0</v>
      </c>
      <c r="M254" s="343">
        <f t="shared" si="279"/>
        <v>0</v>
      </c>
      <c r="N254" s="614"/>
      <c r="O254" s="614"/>
      <c r="P254" s="75"/>
      <c r="Q254" s="13"/>
      <c r="R254" s="13"/>
      <c r="S254" s="13"/>
      <c r="T254" s="13"/>
      <c r="U254" s="80"/>
      <c r="V254" s="403">
        <f t="shared" si="214"/>
        <v>0</v>
      </c>
      <c r="W254" s="366"/>
      <c r="X254" s="13"/>
      <c r="Y254" s="80"/>
      <c r="Z254" s="80"/>
      <c r="AA254" s="80"/>
      <c r="AB254" s="45"/>
      <c r="AD254" s="168"/>
    </row>
    <row r="255" spans="1:30" s="41" customFormat="1" ht="15.75" hidden="1" thickBot="1" x14ac:dyDescent="0.3">
      <c r="A255" s="125" t="s">
        <v>301</v>
      </c>
      <c r="B255" s="52" t="s">
        <v>704</v>
      </c>
      <c r="C255" s="702" t="s">
        <v>881</v>
      </c>
      <c r="D255" s="703"/>
      <c r="E255" s="703"/>
      <c r="F255" s="320">
        <f t="shared" si="272"/>
        <v>0</v>
      </c>
      <c r="G255" s="320">
        <f t="shared" si="273"/>
        <v>0</v>
      </c>
      <c r="H255" s="320">
        <f t="shared" si="274"/>
        <v>0</v>
      </c>
      <c r="I255" s="320">
        <f t="shared" si="275"/>
        <v>0</v>
      </c>
      <c r="J255" s="425">
        <f t="shared" si="276"/>
        <v>0</v>
      </c>
      <c r="K255" s="425">
        <f t="shared" si="277"/>
        <v>0</v>
      </c>
      <c r="L255" s="425">
        <f t="shared" si="278"/>
        <v>0</v>
      </c>
      <c r="M255" s="343">
        <f t="shared" si="279"/>
        <v>0</v>
      </c>
      <c r="N255" s="614"/>
      <c r="O255" s="614"/>
      <c r="P255" s="75"/>
      <c r="Q255" s="13"/>
      <c r="R255" s="13"/>
      <c r="S255" s="13"/>
      <c r="T255" s="13"/>
      <c r="U255" s="80"/>
      <c r="V255" s="403">
        <f t="shared" si="214"/>
        <v>0</v>
      </c>
      <c r="W255" s="366"/>
      <c r="X255" s="13"/>
      <c r="Y255" s="80"/>
      <c r="Z255" s="80"/>
      <c r="AA255" s="80"/>
      <c r="AB255" s="45"/>
      <c r="AD255" s="168"/>
    </row>
    <row r="256" spans="1:30" s="41" customFormat="1" ht="15.75" hidden="1" thickBot="1" x14ac:dyDescent="0.3">
      <c r="A256" s="125" t="s">
        <v>302</v>
      </c>
      <c r="B256" s="52" t="s">
        <v>705</v>
      </c>
      <c r="C256" s="702" t="s">
        <v>303</v>
      </c>
      <c r="D256" s="703"/>
      <c r="E256" s="703"/>
      <c r="F256" s="320">
        <f t="shared" si="272"/>
        <v>0</v>
      </c>
      <c r="G256" s="320">
        <f t="shared" si="273"/>
        <v>0</v>
      </c>
      <c r="H256" s="320">
        <f t="shared" si="274"/>
        <v>0</v>
      </c>
      <c r="I256" s="320">
        <f t="shared" si="275"/>
        <v>0</v>
      </c>
      <c r="J256" s="425">
        <f t="shared" si="276"/>
        <v>0</v>
      </c>
      <c r="K256" s="425">
        <f t="shared" si="277"/>
        <v>0</v>
      </c>
      <c r="L256" s="425">
        <f t="shared" si="278"/>
        <v>0</v>
      </c>
      <c r="M256" s="343">
        <f t="shared" si="279"/>
        <v>0</v>
      </c>
      <c r="N256" s="614"/>
      <c r="O256" s="614"/>
      <c r="P256" s="75"/>
      <c r="Q256" s="13"/>
      <c r="R256" s="13"/>
      <c r="S256" s="13"/>
      <c r="T256" s="13"/>
      <c r="U256" s="80"/>
      <c r="V256" s="403">
        <f t="shared" si="214"/>
        <v>0</v>
      </c>
      <c r="W256" s="366"/>
      <c r="X256" s="13"/>
      <c r="Y256" s="80"/>
      <c r="Z256" s="80"/>
      <c r="AA256" s="80"/>
      <c r="AB256" s="45"/>
      <c r="AD256" s="168"/>
    </row>
    <row r="257" spans="1:30" s="41" customFormat="1" ht="15.75" hidden="1" thickBot="1" x14ac:dyDescent="0.3">
      <c r="A257" s="125" t="s">
        <v>882</v>
      </c>
      <c r="B257" s="52" t="s">
        <v>883</v>
      </c>
      <c r="C257" s="702" t="s">
        <v>885</v>
      </c>
      <c r="D257" s="703"/>
      <c r="E257" s="703"/>
      <c r="F257" s="320">
        <f t="shared" si="272"/>
        <v>0</v>
      </c>
      <c r="G257" s="320">
        <f t="shared" si="273"/>
        <v>0</v>
      </c>
      <c r="H257" s="320">
        <f t="shared" si="274"/>
        <v>0</v>
      </c>
      <c r="I257" s="320">
        <f t="shared" si="275"/>
        <v>0</v>
      </c>
      <c r="J257" s="425">
        <f t="shared" si="276"/>
        <v>0</v>
      </c>
      <c r="K257" s="425">
        <f t="shared" si="277"/>
        <v>0</v>
      </c>
      <c r="L257" s="425">
        <f t="shared" si="278"/>
        <v>0</v>
      </c>
      <c r="M257" s="343">
        <f t="shared" si="279"/>
        <v>0</v>
      </c>
      <c r="N257" s="614"/>
      <c r="O257" s="614"/>
      <c r="P257" s="75"/>
      <c r="Q257" s="13"/>
      <c r="R257" s="13"/>
      <c r="S257" s="13"/>
      <c r="T257" s="13"/>
      <c r="U257" s="80"/>
      <c r="V257" s="403">
        <f t="shared" si="214"/>
        <v>0</v>
      </c>
      <c r="W257" s="366"/>
      <c r="X257" s="13"/>
      <c r="Y257" s="80"/>
      <c r="Z257" s="80"/>
      <c r="AA257" s="80"/>
      <c r="AB257" s="45"/>
      <c r="AD257" s="168"/>
    </row>
    <row r="258" spans="1:30" s="41" customFormat="1" ht="15.75" hidden="1" thickBot="1" x14ac:dyDescent="0.3">
      <c r="A258" s="125"/>
      <c r="B258" s="52" t="s">
        <v>884</v>
      </c>
      <c r="C258" s="702" t="s">
        <v>886</v>
      </c>
      <c r="D258" s="703"/>
      <c r="E258" s="703"/>
      <c r="F258" s="320">
        <f t="shared" ref="F258:M258" si="280">F259+F260</f>
        <v>0</v>
      </c>
      <c r="G258" s="320">
        <f t="shared" si="280"/>
        <v>0</v>
      </c>
      <c r="H258" s="320">
        <f t="shared" si="280"/>
        <v>0</v>
      </c>
      <c r="I258" s="320">
        <f t="shared" si="280"/>
        <v>0</v>
      </c>
      <c r="J258" s="425">
        <f t="shared" ref="J258" si="281">J259+J260</f>
        <v>0</v>
      </c>
      <c r="K258" s="425">
        <f t="shared" si="280"/>
        <v>0</v>
      </c>
      <c r="L258" s="425">
        <f t="shared" ref="L258" si="282">L259+L260</f>
        <v>0</v>
      </c>
      <c r="M258" s="343">
        <f t="shared" si="280"/>
        <v>0</v>
      </c>
      <c r="N258" s="614"/>
      <c r="O258" s="614"/>
      <c r="P258" s="75">
        <f t="shared" ref="P258:AB258" si="283">P259+P260</f>
        <v>0</v>
      </c>
      <c r="Q258" s="13">
        <f t="shared" si="283"/>
        <v>0</v>
      </c>
      <c r="R258" s="13">
        <f t="shared" si="283"/>
        <v>0</v>
      </c>
      <c r="S258" s="13">
        <f t="shared" si="283"/>
        <v>0</v>
      </c>
      <c r="T258" s="13">
        <f t="shared" si="283"/>
        <v>0</v>
      </c>
      <c r="U258" s="80">
        <f t="shared" si="283"/>
        <v>0</v>
      </c>
      <c r="V258" s="403">
        <f t="shared" si="214"/>
        <v>0</v>
      </c>
      <c r="W258" s="366">
        <f t="shared" si="283"/>
        <v>0</v>
      </c>
      <c r="X258" s="13">
        <f t="shared" si="283"/>
        <v>0</v>
      </c>
      <c r="Y258" s="80">
        <f t="shared" si="283"/>
        <v>0</v>
      </c>
      <c r="Z258" s="80">
        <f t="shared" si="283"/>
        <v>0</v>
      </c>
      <c r="AA258" s="80">
        <f t="shared" si="283"/>
        <v>0</v>
      </c>
      <c r="AB258" s="45">
        <f t="shared" si="283"/>
        <v>0</v>
      </c>
      <c r="AD258" s="168"/>
    </row>
    <row r="259" spans="1:30" s="189" customFormat="1" ht="15.75" hidden="1" thickBot="1" x14ac:dyDescent="0.3">
      <c r="A259" s="125" t="s">
        <v>888</v>
      </c>
      <c r="B259" s="169" t="s">
        <v>887</v>
      </c>
      <c r="C259" s="178"/>
      <c r="D259" s="704" t="s">
        <v>891</v>
      </c>
      <c r="E259" s="704"/>
      <c r="F259" s="318">
        <f>SUM(M259:AA259)</f>
        <v>0</v>
      </c>
      <c r="G259" s="318">
        <f>SUM(M259:AA259)</f>
        <v>0</v>
      </c>
      <c r="H259" s="318">
        <f>SUM(M259:AA259)</f>
        <v>0</v>
      </c>
      <c r="I259" s="318">
        <f>SUM(M259:AA259)</f>
        <v>0</v>
      </c>
      <c r="J259" s="423">
        <f>SUM(M259:AA259)</f>
        <v>0</v>
      </c>
      <c r="K259" s="423">
        <f>SUM(P259:AB259)</f>
        <v>0</v>
      </c>
      <c r="L259" s="423">
        <f>SUM(Q259:AC259)</f>
        <v>0</v>
      </c>
      <c r="M259" s="341">
        <f>SUM(P259:AB259)</f>
        <v>0</v>
      </c>
      <c r="N259" s="612"/>
      <c r="O259" s="612"/>
      <c r="P259" s="179"/>
      <c r="Q259" s="173"/>
      <c r="R259" s="173"/>
      <c r="S259" s="173"/>
      <c r="T259" s="173"/>
      <c r="U259" s="174"/>
      <c r="V259" s="401">
        <f t="shared" ref="V259:V269" si="284">SUM(P259:U259)</f>
        <v>0</v>
      </c>
      <c r="W259" s="364"/>
      <c r="X259" s="173"/>
      <c r="Y259" s="174"/>
      <c r="Z259" s="174"/>
      <c r="AA259" s="174"/>
      <c r="AB259" s="175"/>
      <c r="AD259" s="168"/>
    </row>
    <row r="260" spans="1:30" s="189" customFormat="1" ht="15.75" hidden="1" thickBot="1" x14ac:dyDescent="0.3">
      <c r="A260" s="125" t="s">
        <v>889</v>
      </c>
      <c r="B260" s="169" t="s">
        <v>890</v>
      </c>
      <c r="C260" s="178"/>
      <c r="D260" s="704" t="s">
        <v>892</v>
      </c>
      <c r="E260" s="704"/>
      <c r="F260" s="318">
        <f>SUM(M260:AA260)</f>
        <v>0</v>
      </c>
      <c r="G260" s="318">
        <f>SUM(M260:AA260)</f>
        <v>0</v>
      </c>
      <c r="H260" s="318">
        <f>SUM(M260:AA260)</f>
        <v>0</v>
      </c>
      <c r="I260" s="318">
        <f>SUM(M260:AA260)</f>
        <v>0</v>
      </c>
      <c r="J260" s="423">
        <f>SUM(M260:AA260)</f>
        <v>0</v>
      </c>
      <c r="K260" s="423">
        <f>SUM(P260:AB260)</f>
        <v>0</v>
      </c>
      <c r="L260" s="423">
        <f>SUM(Q260:AC260)</f>
        <v>0</v>
      </c>
      <c r="M260" s="341">
        <f>SUM(P260:AB260)</f>
        <v>0</v>
      </c>
      <c r="N260" s="612"/>
      <c r="O260" s="612"/>
      <c r="P260" s="179"/>
      <c r="Q260" s="173"/>
      <c r="R260" s="173"/>
      <c r="S260" s="173"/>
      <c r="T260" s="173"/>
      <c r="U260" s="174"/>
      <c r="V260" s="401">
        <f t="shared" si="284"/>
        <v>0</v>
      </c>
      <c r="W260" s="364"/>
      <c r="X260" s="173"/>
      <c r="Y260" s="174"/>
      <c r="Z260" s="174"/>
      <c r="AA260" s="174"/>
      <c r="AB260" s="175"/>
      <c r="AD260" s="168"/>
    </row>
    <row r="261" spans="1:30" ht="15.75" hidden="1" thickBot="1" x14ac:dyDescent="0.3">
      <c r="B261" s="90" t="s">
        <v>709</v>
      </c>
      <c r="C261" s="712" t="s">
        <v>304</v>
      </c>
      <c r="D261" s="713"/>
      <c r="E261" s="713"/>
      <c r="F261" s="319">
        <f t="shared" ref="F261:M261" si="285">F262+F263+F264+F265+F266</f>
        <v>0</v>
      </c>
      <c r="G261" s="319">
        <f t="shared" si="285"/>
        <v>0</v>
      </c>
      <c r="H261" s="319">
        <f t="shared" si="285"/>
        <v>0</v>
      </c>
      <c r="I261" s="319">
        <f t="shared" si="285"/>
        <v>0</v>
      </c>
      <c r="J261" s="424">
        <f t="shared" ref="J261" si="286">J262+J263+J264+J265+J266</f>
        <v>0</v>
      </c>
      <c r="K261" s="424">
        <f t="shared" si="285"/>
        <v>0</v>
      </c>
      <c r="L261" s="424">
        <f t="shared" ref="L261" si="287">L262+L263+L264+L265+L266</f>
        <v>0</v>
      </c>
      <c r="M261" s="342">
        <f t="shared" si="285"/>
        <v>0</v>
      </c>
      <c r="N261" s="613"/>
      <c r="O261" s="613"/>
      <c r="P261" s="92">
        <f t="shared" ref="P261:AB261" si="288">P262+P263+P264+P265+P266</f>
        <v>0</v>
      </c>
      <c r="Q261" s="93">
        <f t="shared" si="288"/>
        <v>0</v>
      </c>
      <c r="R261" s="93">
        <f t="shared" si="288"/>
        <v>0</v>
      </c>
      <c r="S261" s="93">
        <f t="shared" si="288"/>
        <v>0</v>
      </c>
      <c r="T261" s="93">
        <f t="shared" si="288"/>
        <v>0</v>
      </c>
      <c r="U261" s="96">
        <f t="shared" si="288"/>
        <v>0</v>
      </c>
      <c r="V261" s="402">
        <f t="shared" si="284"/>
        <v>0</v>
      </c>
      <c r="W261" s="365">
        <f t="shared" si="288"/>
        <v>0</v>
      </c>
      <c r="X261" s="93">
        <f t="shared" si="288"/>
        <v>0</v>
      </c>
      <c r="Y261" s="96">
        <f t="shared" si="288"/>
        <v>0</v>
      </c>
      <c r="Z261" s="96">
        <f t="shared" si="288"/>
        <v>0</v>
      </c>
      <c r="AA261" s="96">
        <f t="shared" si="288"/>
        <v>0</v>
      </c>
      <c r="AB261" s="97">
        <f t="shared" si="288"/>
        <v>0</v>
      </c>
      <c r="AD261" s="168"/>
    </row>
    <row r="262" spans="1:30" s="41" customFormat="1" ht="15.75" hidden="1" thickBot="1" x14ac:dyDescent="0.3">
      <c r="A262" s="125" t="s">
        <v>305</v>
      </c>
      <c r="B262" s="176" t="s">
        <v>710</v>
      </c>
      <c r="C262" s="782" t="s">
        <v>385</v>
      </c>
      <c r="D262" s="783"/>
      <c r="E262" s="783"/>
      <c r="F262" s="321">
        <f t="shared" ref="F262:F268" si="289">SUM(M262:AA262)</f>
        <v>0</v>
      </c>
      <c r="G262" s="321">
        <f t="shared" ref="G262:G268" si="290">SUM(M262:AA262)</f>
        <v>0</v>
      </c>
      <c r="H262" s="321">
        <f t="shared" ref="H262:H268" si="291">SUM(M262:AA262)</f>
        <v>0</v>
      </c>
      <c r="I262" s="321">
        <f t="shared" ref="I262:I268" si="292">SUM(M262:AA262)</f>
        <v>0</v>
      </c>
      <c r="J262" s="426">
        <f t="shared" ref="J262:J268" si="293">SUM(M262:AA262)</f>
        <v>0</v>
      </c>
      <c r="K262" s="426">
        <f t="shared" ref="K262:L268" si="294">SUM(P262:AB262)</f>
        <v>0</v>
      </c>
      <c r="L262" s="426">
        <f t="shared" si="294"/>
        <v>0</v>
      </c>
      <c r="M262" s="344">
        <f t="shared" ref="M262:M268" si="295">SUM(P262:AB262)</f>
        <v>0</v>
      </c>
      <c r="N262" s="615"/>
      <c r="O262" s="615"/>
      <c r="P262" s="192"/>
      <c r="Q262" s="193"/>
      <c r="R262" s="193"/>
      <c r="S262" s="193"/>
      <c r="T262" s="193"/>
      <c r="U262" s="196"/>
      <c r="V262" s="408">
        <f t="shared" si="284"/>
        <v>0</v>
      </c>
      <c r="W262" s="371"/>
      <c r="X262" s="193"/>
      <c r="Y262" s="196"/>
      <c r="Z262" s="196"/>
      <c r="AA262" s="196"/>
      <c r="AB262" s="194"/>
      <c r="AD262" s="168"/>
    </row>
    <row r="263" spans="1:30" s="41" customFormat="1" ht="15.75" hidden="1" thickBot="1" x14ac:dyDescent="0.3">
      <c r="A263" s="125" t="s">
        <v>306</v>
      </c>
      <c r="B263" s="176" t="s">
        <v>711</v>
      </c>
      <c r="C263" s="782" t="s">
        <v>386</v>
      </c>
      <c r="D263" s="783"/>
      <c r="E263" s="783"/>
      <c r="F263" s="321">
        <f t="shared" si="289"/>
        <v>0</v>
      </c>
      <c r="G263" s="321">
        <f t="shared" si="290"/>
        <v>0</v>
      </c>
      <c r="H263" s="321">
        <f t="shared" si="291"/>
        <v>0</v>
      </c>
      <c r="I263" s="321">
        <f t="shared" si="292"/>
        <v>0</v>
      </c>
      <c r="J263" s="426">
        <f t="shared" si="293"/>
        <v>0</v>
      </c>
      <c r="K263" s="426">
        <f t="shared" si="294"/>
        <v>0</v>
      </c>
      <c r="L263" s="426">
        <f t="shared" si="294"/>
        <v>0</v>
      </c>
      <c r="M263" s="344">
        <f t="shared" si="295"/>
        <v>0</v>
      </c>
      <c r="N263" s="615"/>
      <c r="O263" s="615"/>
      <c r="P263" s="192"/>
      <c r="Q263" s="193"/>
      <c r="R263" s="193"/>
      <c r="S263" s="193"/>
      <c r="T263" s="193"/>
      <c r="U263" s="196"/>
      <c r="V263" s="408">
        <f t="shared" si="284"/>
        <v>0</v>
      </c>
      <c r="W263" s="371"/>
      <c r="X263" s="193"/>
      <c r="Y263" s="196"/>
      <c r="Z263" s="196"/>
      <c r="AA263" s="196"/>
      <c r="AB263" s="194"/>
      <c r="AD263" s="168"/>
    </row>
    <row r="264" spans="1:30" s="41" customFormat="1" ht="15.75" hidden="1" thickBot="1" x14ac:dyDescent="0.3">
      <c r="A264" s="125" t="s">
        <v>307</v>
      </c>
      <c r="B264" s="176" t="s">
        <v>712</v>
      </c>
      <c r="C264" s="782" t="s">
        <v>308</v>
      </c>
      <c r="D264" s="783"/>
      <c r="E264" s="783"/>
      <c r="F264" s="321">
        <f t="shared" si="289"/>
        <v>0</v>
      </c>
      <c r="G264" s="321">
        <f t="shared" si="290"/>
        <v>0</v>
      </c>
      <c r="H264" s="321">
        <f t="shared" si="291"/>
        <v>0</v>
      </c>
      <c r="I264" s="321">
        <f t="shared" si="292"/>
        <v>0</v>
      </c>
      <c r="J264" s="426">
        <f t="shared" si="293"/>
        <v>0</v>
      </c>
      <c r="K264" s="426">
        <f t="shared" si="294"/>
        <v>0</v>
      </c>
      <c r="L264" s="426">
        <f t="shared" si="294"/>
        <v>0</v>
      </c>
      <c r="M264" s="344">
        <f t="shared" si="295"/>
        <v>0</v>
      </c>
      <c r="N264" s="615"/>
      <c r="O264" s="615"/>
      <c r="P264" s="192"/>
      <c r="Q264" s="193"/>
      <c r="R264" s="193"/>
      <c r="S264" s="193"/>
      <c r="T264" s="193"/>
      <c r="U264" s="196"/>
      <c r="V264" s="408">
        <f t="shared" si="284"/>
        <v>0</v>
      </c>
      <c r="W264" s="371"/>
      <c r="X264" s="193"/>
      <c r="Y264" s="196"/>
      <c r="Z264" s="196"/>
      <c r="AA264" s="196"/>
      <c r="AB264" s="194"/>
      <c r="AD264" s="168"/>
    </row>
    <row r="265" spans="1:30" s="41" customFormat="1" ht="15.75" hidden="1" thickBot="1" x14ac:dyDescent="0.3">
      <c r="A265" s="125" t="s">
        <v>309</v>
      </c>
      <c r="B265" s="176" t="s">
        <v>713</v>
      </c>
      <c r="C265" s="782" t="s">
        <v>310</v>
      </c>
      <c r="D265" s="783"/>
      <c r="E265" s="783"/>
      <c r="F265" s="321">
        <f t="shared" si="289"/>
        <v>0</v>
      </c>
      <c r="G265" s="321">
        <f t="shared" si="290"/>
        <v>0</v>
      </c>
      <c r="H265" s="321">
        <f t="shared" si="291"/>
        <v>0</v>
      </c>
      <c r="I265" s="321">
        <f t="shared" si="292"/>
        <v>0</v>
      </c>
      <c r="J265" s="426">
        <f t="shared" si="293"/>
        <v>0</v>
      </c>
      <c r="K265" s="426">
        <f t="shared" si="294"/>
        <v>0</v>
      </c>
      <c r="L265" s="426">
        <f t="shared" si="294"/>
        <v>0</v>
      </c>
      <c r="M265" s="344">
        <f t="shared" si="295"/>
        <v>0</v>
      </c>
      <c r="N265" s="615"/>
      <c r="O265" s="615"/>
      <c r="P265" s="192"/>
      <c r="Q265" s="193"/>
      <c r="R265" s="193"/>
      <c r="S265" s="193"/>
      <c r="T265" s="193"/>
      <c r="U265" s="196"/>
      <c r="V265" s="408">
        <f t="shared" si="284"/>
        <v>0</v>
      </c>
      <c r="W265" s="371"/>
      <c r="X265" s="193"/>
      <c r="Y265" s="196"/>
      <c r="Z265" s="196"/>
      <c r="AA265" s="196"/>
      <c r="AB265" s="194"/>
      <c r="AD265" s="168"/>
    </row>
    <row r="266" spans="1:30" s="41" customFormat="1" ht="15.75" hidden="1" thickBot="1" x14ac:dyDescent="0.3">
      <c r="A266" s="125" t="s">
        <v>311</v>
      </c>
      <c r="B266" s="176" t="s">
        <v>714</v>
      </c>
      <c r="C266" s="782" t="s">
        <v>387</v>
      </c>
      <c r="D266" s="783"/>
      <c r="E266" s="783"/>
      <c r="F266" s="321">
        <f t="shared" si="289"/>
        <v>0</v>
      </c>
      <c r="G266" s="321">
        <f t="shared" si="290"/>
        <v>0</v>
      </c>
      <c r="H266" s="321">
        <f t="shared" si="291"/>
        <v>0</v>
      </c>
      <c r="I266" s="321">
        <f t="shared" si="292"/>
        <v>0</v>
      </c>
      <c r="J266" s="426">
        <f t="shared" si="293"/>
        <v>0</v>
      </c>
      <c r="K266" s="426">
        <f t="shared" si="294"/>
        <v>0</v>
      </c>
      <c r="L266" s="426">
        <f t="shared" si="294"/>
        <v>0</v>
      </c>
      <c r="M266" s="344">
        <f t="shared" si="295"/>
        <v>0</v>
      </c>
      <c r="N266" s="615"/>
      <c r="O266" s="615"/>
      <c r="P266" s="192"/>
      <c r="Q266" s="193"/>
      <c r="R266" s="193"/>
      <c r="S266" s="193"/>
      <c r="T266" s="193"/>
      <c r="U266" s="196"/>
      <c r="V266" s="408">
        <f t="shared" si="284"/>
        <v>0</v>
      </c>
      <c r="W266" s="371"/>
      <c r="X266" s="193"/>
      <c r="Y266" s="196"/>
      <c r="Z266" s="196"/>
      <c r="AA266" s="196"/>
      <c r="AB266" s="194"/>
      <c r="AD266" s="168"/>
    </row>
    <row r="267" spans="1:30" ht="15.75" hidden="1" thickBot="1" x14ac:dyDescent="0.3">
      <c r="A267" s="125" t="s">
        <v>313</v>
      </c>
      <c r="B267" s="90" t="s">
        <v>715</v>
      </c>
      <c r="C267" s="712" t="s">
        <v>312</v>
      </c>
      <c r="D267" s="713"/>
      <c r="E267" s="713"/>
      <c r="F267" s="319">
        <f t="shared" si="289"/>
        <v>0</v>
      </c>
      <c r="G267" s="319">
        <f t="shared" si="290"/>
        <v>0</v>
      </c>
      <c r="H267" s="319">
        <f t="shared" si="291"/>
        <v>0</v>
      </c>
      <c r="I267" s="319">
        <f t="shared" si="292"/>
        <v>0</v>
      </c>
      <c r="J267" s="424">
        <f t="shared" si="293"/>
        <v>0</v>
      </c>
      <c r="K267" s="424">
        <f t="shared" si="294"/>
        <v>0</v>
      </c>
      <c r="L267" s="424">
        <f t="shared" si="294"/>
        <v>0</v>
      </c>
      <c r="M267" s="342">
        <f t="shared" si="295"/>
        <v>0</v>
      </c>
      <c r="N267" s="613"/>
      <c r="O267" s="613"/>
      <c r="P267" s="92"/>
      <c r="Q267" s="93"/>
      <c r="R267" s="93"/>
      <c r="S267" s="93"/>
      <c r="T267" s="93"/>
      <c r="U267" s="96"/>
      <c r="V267" s="402">
        <f t="shared" si="284"/>
        <v>0</v>
      </c>
      <c r="W267" s="365"/>
      <c r="X267" s="93"/>
      <c r="Y267" s="96"/>
      <c r="Z267" s="96"/>
      <c r="AA267" s="96"/>
      <c r="AB267" s="97"/>
      <c r="AD267" s="168"/>
    </row>
    <row r="268" spans="1:30" ht="15.75" hidden="1" thickBot="1" x14ac:dyDescent="0.3">
      <c r="A268" s="125" t="s">
        <v>893</v>
      </c>
      <c r="B268" s="90" t="s">
        <v>894</v>
      </c>
      <c r="C268" s="712" t="s">
        <v>895</v>
      </c>
      <c r="D268" s="713"/>
      <c r="E268" s="713"/>
      <c r="F268" s="319">
        <f t="shared" si="289"/>
        <v>0</v>
      </c>
      <c r="G268" s="319">
        <f t="shared" si="290"/>
        <v>0</v>
      </c>
      <c r="H268" s="319">
        <f t="shared" si="291"/>
        <v>0</v>
      </c>
      <c r="I268" s="319">
        <f t="shared" si="292"/>
        <v>0</v>
      </c>
      <c r="J268" s="424">
        <f t="shared" si="293"/>
        <v>0</v>
      </c>
      <c r="K268" s="424">
        <f t="shared" si="294"/>
        <v>0</v>
      </c>
      <c r="L268" s="424">
        <f t="shared" si="294"/>
        <v>0</v>
      </c>
      <c r="M268" s="342">
        <f t="shared" si="295"/>
        <v>0</v>
      </c>
      <c r="N268" s="613"/>
      <c r="O268" s="613"/>
      <c r="P268" s="92"/>
      <c r="Q268" s="93"/>
      <c r="R268" s="93"/>
      <c r="S268" s="93"/>
      <c r="T268" s="93"/>
      <c r="U268" s="96"/>
      <c r="V268" s="402">
        <f t="shared" si="284"/>
        <v>0</v>
      </c>
      <c r="W268" s="365"/>
      <c r="X268" s="93"/>
      <c r="Y268" s="96"/>
      <c r="Z268" s="96"/>
      <c r="AA268" s="96"/>
      <c r="AB268" s="97"/>
      <c r="AD268" s="168"/>
    </row>
    <row r="269" spans="1:30" ht="15.75" thickBot="1" x14ac:dyDescent="0.3">
      <c r="B269" s="806" t="s">
        <v>314</v>
      </c>
      <c r="C269" s="807"/>
      <c r="D269" s="807"/>
      <c r="E269" s="807"/>
      <c r="F269" s="316">
        <f t="shared" ref="F269:U269" si="296">F5+F24+F32+F73+F89+F161+F171+F176+F239</f>
        <v>37010710</v>
      </c>
      <c r="G269" s="316">
        <f t="shared" ref="G269:J269" si="297">G5+G24+G32+G73+G89+G161+G171+G176+G239</f>
        <v>39699343</v>
      </c>
      <c r="H269" s="316">
        <f t="shared" si="297"/>
        <v>39735600.259999998</v>
      </c>
      <c r="I269" s="316">
        <f t="shared" si="297"/>
        <v>39736780</v>
      </c>
      <c r="J269" s="421">
        <f t="shared" si="297"/>
        <v>39828567</v>
      </c>
      <c r="K269" s="421">
        <f t="shared" si="296"/>
        <v>38768377</v>
      </c>
      <c r="L269" s="421">
        <f t="shared" ref="L269" si="298">L5+L24+L32+L73+L89+L161+L171+L176+L239</f>
        <v>39684968</v>
      </c>
      <c r="M269" s="339">
        <f t="shared" si="296"/>
        <v>39247081</v>
      </c>
      <c r="N269" s="339">
        <f t="shared" si="296"/>
        <v>38062968</v>
      </c>
      <c r="O269" s="339">
        <f t="shared" si="296"/>
        <v>1184113</v>
      </c>
      <c r="P269" s="84">
        <f t="shared" si="296"/>
        <v>3956492</v>
      </c>
      <c r="Q269" s="85">
        <f t="shared" si="296"/>
        <v>2567354</v>
      </c>
      <c r="R269" s="85">
        <f t="shared" si="296"/>
        <v>2689406</v>
      </c>
      <c r="S269" s="85">
        <f t="shared" si="296"/>
        <v>5064939</v>
      </c>
      <c r="T269" s="85">
        <f t="shared" si="296"/>
        <v>3286317</v>
      </c>
      <c r="U269" s="88">
        <f t="shared" si="296"/>
        <v>2760055</v>
      </c>
      <c r="V269" s="399">
        <f t="shared" si="284"/>
        <v>20324563</v>
      </c>
      <c r="W269" s="362">
        <f t="shared" ref="W269:AB269" si="299">W5+W24+W32+W73+W89+W161+W171+W176+W239</f>
        <v>3280808</v>
      </c>
      <c r="X269" s="85">
        <f t="shared" si="299"/>
        <v>3395448</v>
      </c>
      <c r="Y269" s="88">
        <f t="shared" si="299"/>
        <v>2695287</v>
      </c>
      <c r="Z269" s="88">
        <f t="shared" si="299"/>
        <v>3521198</v>
      </c>
      <c r="AA269" s="88">
        <f t="shared" si="299"/>
        <v>2488464</v>
      </c>
      <c r="AB269" s="89">
        <f t="shared" si="299"/>
        <v>3541313</v>
      </c>
      <c r="AD269" s="168"/>
    </row>
    <row r="270" spans="1:30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D270" s="168"/>
    </row>
    <row r="271" spans="1:30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D271" s="168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377"/>
      <c r="L272" s="377"/>
      <c r="M272" s="28"/>
      <c r="N272" s="28"/>
      <c r="O272" s="28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D272" s="168"/>
    </row>
    <row r="273" spans="1:30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D273" s="168"/>
    </row>
    <row r="274" spans="1:30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D274" s="168"/>
    </row>
    <row r="275" spans="1:30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D275" s="168"/>
    </row>
    <row r="276" spans="1:30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D276" s="168"/>
    </row>
    <row r="277" spans="1:30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D277" s="168"/>
    </row>
    <row r="278" spans="1:30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D278" s="168"/>
    </row>
    <row r="279" spans="1:30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D279" s="168"/>
    </row>
    <row r="280" spans="1:30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D280" s="168"/>
    </row>
    <row r="281" spans="1:30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D281" s="168"/>
    </row>
    <row r="282" spans="1:30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D282" s="168"/>
    </row>
    <row r="283" spans="1:30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D283" s="168"/>
    </row>
    <row r="284" spans="1:30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D284" s="168"/>
    </row>
    <row r="285" spans="1:30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D285" s="168"/>
    </row>
    <row r="286" spans="1:30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D286" s="168"/>
    </row>
    <row r="287" spans="1:30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D287" s="168"/>
    </row>
    <row r="288" spans="1:30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D288" s="168"/>
    </row>
    <row r="289" spans="1:30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D289" s="168"/>
    </row>
    <row r="290" spans="1:30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D290" s="168"/>
    </row>
    <row r="291" spans="1:30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D291" s="168"/>
    </row>
    <row r="292" spans="1:30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D292" s="168"/>
    </row>
    <row r="293" spans="1:30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D293" s="168"/>
    </row>
    <row r="294" spans="1:30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D294" s="168"/>
    </row>
    <row r="295" spans="1:30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D295" s="168"/>
    </row>
    <row r="296" spans="1:30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D296" s="168"/>
    </row>
    <row r="297" spans="1:30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D297" s="168"/>
    </row>
    <row r="298" spans="1:30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D298" s="168"/>
    </row>
    <row r="299" spans="1:30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D299" s="168"/>
    </row>
    <row r="300" spans="1:30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D300" s="168"/>
    </row>
    <row r="301" spans="1:30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D301" s="168"/>
    </row>
    <row r="302" spans="1:30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D302" s="168"/>
    </row>
    <row r="303" spans="1:30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D303" s="168"/>
    </row>
    <row r="304" spans="1:30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D304" s="168"/>
    </row>
    <row r="305" spans="1:30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D305" s="168"/>
    </row>
    <row r="306" spans="1:30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D306" s="168"/>
    </row>
    <row r="307" spans="1:30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D307" s="168"/>
    </row>
    <row r="308" spans="1:30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D308" s="168"/>
    </row>
    <row r="309" spans="1:30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D309" s="168"/>
    </row>
    <row r="310" spans="1:30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D310" s="168"/>
    </row>
    <row r="311" spans="1:30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D311" s="168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D312" s="168"/>
    </row>
    <row r="313" spans="1:30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D313" s="168"/>
    </row>
    <row r="314" spans="1:30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D314" s="168"/>
    </row>
    <row r="315" spans="1:30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D315" s="168"/>
    </row>
    <row r="316" spans="1:30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D316" s="168"/>
    </row>
    <row r="317" spans="1:30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D317" s="168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D318" s="168"/>
    </row>
    <row r="319" spans="1:30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D319" s="168"/>
    </row>
    <row r="320" spans="1:30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D320" s="168"/>
    </row>
    <row r="321" spans="1:30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D321" s="168"/>
    </row>
    <row r="322" spans="1:30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D322" s="168"/>
    </row>
    <row r="323" spans="1:30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D323" s="168"/>
    </row>
    <row r="324" spans="1:30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D324" s="168"/>
    </row>
    <row r="325" spans="1:30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D325" s="168"/>
    </row>
    <row r="326" spans="1:30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D326" s="168"/>
    </row>
    <row r="327" spans="1:30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D327" s="168"/>
    </row>
    <row r="328" spans="1:30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D328" s="168"/>
    </row>
    <row r="329" spans="1:30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D329" s="168"/>
    </row>
    <row r="330" spans="1:30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D330" s="168"/>
    </row>
    <row r="331" spans="1:30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AD331" s="168"/>
    </row>
    <row r="332" spans="1:30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D332" s="168"/>
    </row>
    <row r="333" spans="1:30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AD333" s="168"/>
    </row>
    <row r="334" spans="1:30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AD334" s="168"/>
    </row>
    <row r="335" spans="1:30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AD335" s="168"/>
    </row>
    <row r="336" spans="1:30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AD336" s="168"/>
    </row>
    <row r="337" spans="1:30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AD337" s="168"/>
    </row>
    <row r="338" spans="1:30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AD338" s="168"/>
    </row>
    <row r="339" spans="1:30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AD339" s="168"/>
    </row>
    <row r="340" spans="1:30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AD340" s="168"/>
    </row>
    <row r="341" spans="1:30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AD341" s="168"/>
    </row>
    <row r="342" spans="1:30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AD342" s="168"/>
    </row>
    <row r="343" spans="1:30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AD343" s="168"/>
    </row>
    <row r="344" spans="1:30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AD344" s="168"/>
    </row>
    <row r="345" spans="1:30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AD345" s="168"/>
    </row>
    <row r="346" spans="1:30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AD346" s="168"/>
    </row>
    <row r="347" spans="1:30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AD347" s="168"/>
    </row>
    <row r="348" spans="1:30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AD348" s="168"/>
    </row>
    <row r="349" spans="1:30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D349" s="168"/>
    </row>
    <row r="350" spans="1:30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D350" s="168"/>
    </row>
    <row r="351" spans="1:30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D351" s="168"/>
    </row>
    <row r="352" spans="1:30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D352" s="168"/>
    </row>
    <row r="353" spans="1:30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D353" s="168"/>
    </row>
    <row r="354" spans="1:30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D354" s="168"/>
    </row>
    <row r="355" spans="1:30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D355" s="168"/>
    </row>
    <row r="356" spans="1:30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D356" s="168"/>
    </row>
    <row r="357" spans="1:30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D357" s="168"/>
    </row>
    <row r="358" spans="1:30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D358" s="168"/>
    </row>
    <row r="359" spans="1:30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30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30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30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30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30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30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30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30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30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</row>
    <row r="483" spans="1:28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</row>
    <row r="484" spans="1:28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</row>
    <row r="485" spans="1:28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</row>
    <row r="486" spans="1:28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</row>
    <row r="487" spans="1:28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</row>
    <row r="488" spans="1:28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</row>
    <row r="489" spans="1:28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</row>
    <row r="490" spans="1:28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</row>
    <row r="491" spans="1:28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</row>
    <row r="492" spans="1:28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</row>
    <row r="494" spans="1:28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</row>
    <row r="495" spans="1:28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</row>
    <row r="496" spans="1:28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</row>
    <row r="497" spans="1:28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</row>
    <row r="498" spans="1:28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</row>
    <row r="499" spans="1:28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</row>
    <row r="500" spans="1:28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</sheetData>
  <mergeCells count="248">
    <mergeCell ref="L2:L4"/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69:E69"/>
    <mergeCell ref="C70:E70"/>
    <mergeCell ref="C30:E30"/>
    <mergeCell ref="C31:E31"/>
    <mergeCell ref="C32:E32"/>
    <mergeCell ref="C33:E33"/>
    <mergeCell ref="C34:E34"/>
    <mergeCell ref="G2:G4"/>
    <mergeCell ref="H2:H4"/>
    <mergeCell ref="I2:I4"/>
    <mergeCell ref="C68:E68"/>
    <mergeCell ref="B2:E4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N2:O2"/>
    <mergeCell ref="N3:N4"/>
    <mergeCell ref="O3:O4"/>
    <mergeCell ref="M2:M4"/>
    <mergeCell ref="F2:F4"/>
    <mergeCell ref="C43:E43"/>
    <mergeCell ref="C46:E46"/>
    <mergeCell ref="C47:E47"/>
    <mergeCell ref="P2:AB3"/>
    <mergeCell ref="J2:J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K2:K4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Roman,Félkövér"&amp;12Szári Közös Önkormányzati Hivatal kiadásai - 2018. év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39997558519241921"/>
    <pageSetUpPr fitToPage="1"/>
  </sheetPr>
  <dimension ref="A1:U39"/>
  <sheetViews>
    <sheetView zoomScaleNormal="100" workbookViewId="0">
      <selection activeCell="C5" sqref="C5:C14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8" width="11.28515625" hidden="1" customWidth="1"/>
    <col min="9" max="9" width="11.28515625" customWidth="1"/>
    <col min="10" max="10" width="12.140625" customWidth="1"/>
    <col min="11" max="11" width="5.7109375" customWidth="1"/>
    <col min="12" max="12" width="31.28515625" customWidth="1"/>
    <col min="13" max="13" width="13.28515625" customWidth="1"/>
    <col min="14" max="18" width="11.85546875" hidden="1" customWidth="1"/>
    <col min="19" max="19" width="11.85546875" customWidth="1"/>
    <col min="20" max="20" width="12.140625" customWidth="1"/>
    <col min="21" max="21" width="19.85546875" customWidth="1"/>
  </cols>
  <sheetData>
    <row r="1" spans="1:21" ht="15.75" x14ac:dyDescent="0.25">
      <c r="A1" s="642" t="s">
        <v>1128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</row>
    <row r="2" spans="1:2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">
        <v>827</v>
      </c>
    </row>
    <row r="3" spans="1:21" ht="51.75" customHeight="1" x14ac:dyDescent="0.25">
      <c r="A3" s="686" t="s">
        <v>574</v>
      </c>
      <c r="B3" s="687"/>
      <c r="C3" s="687"/>
      <c r="D3" s="687"/>
      <c r="E3" s="687"/>
      <c r="F3" s="687"/>
      <c r="G3" s="687"/>
      <c r="H3" s="687"/>
      <c r="I3" s="687"/>
      <c r="J3" s="688"/>
      <c r="K3" s="686" t="s">
        <v>575</v>
      </c>
      <c r="L3" s="687"/>
      <c r="M3" s="687"/>
      <c r="N3" s="687"/>
      <c r="O3" s="687"/>
      <c r="P3" s="687"/>
      <c r="Q3" s="687"/>
      <c r="R3" s="687"/>
      <c r="S3" s="687"/>
      <c r="T3" s="689"/>
      <c r="U3" s="690" t="s">
        <v>825</v>
      </c>
    </row>
    <row r="4" spans="1:21" ht="42.75" customHeight="1" x14ac:dyDescent="0.25">
      <c r="A4" s="692" t="s">
        <v>576</v>
      </c>
      <c r="B4" s="693"/>
      <c r="C4" s="604" t="s">
        <v>1125</v>
      </c>
      <c r="D4" s="604" t="s">
        <v>1085</v>
      </c>
      <c r="E4" s="604" t="s">
        <v>1092</v>
      </c>
      <c r="F4" s="604" t="s">
        <v>1099</v>
      </c>
      <c r="G4" s="604" t="s">
        <v>1106</v>
      </c>
      <c r="H4" s="604" t="s">
        <v>1117</v>
      </c>
      <c r="I4" s="604" t="s">
        <v>1118</v>
      </c>
      <c r="J4" s="604" t="s">
        <v>1076</v>
      </c>
      <c r="K4" s="692" t="s">
        <v>577</v>
      </c>
      <c r="L4" s="693"/>
      <c r="M4" s="610" t="s">
        <v>1125</v>
      </c>
      <c r="N4" s="604" t="s">
        <v>1085</v>
      </c>
      <c r="O4" s="604" t="s">
        <v>1092</v>
      </c>
      <c r="P4" s="604" t="s">
        <v>1099</v>
      </c>
      <c r="Q4" s="604" t="s">
        <v>1106</v>
      </c>
      <c r="R4" s="604" t="s">
        <v>1117</v>
      </c>
      <c r="S4" s="603" t="s">
        <v>1118</v>
      </c>
      <c r="T4" s="604" t="s">
        <v>1076</v>
      </c>
      <c r="U4" s="691"/>
    </row>
    <row r="5" spans="1:21" ht="30" customHeight="1" x14ac:dyDescent="0.25">
      <c r="A5" s="679" t="s">
        <v>44</v>
      </c>
      <c r="B5" s="65" t="s">
        <v>2</v>
      </c>
      <c r="C5" s="66">
        <f>'Óvoda be'!F5</f>
        <v>0</v>
      </c>
      <c r="D5" s="66">
        <f>'Óvoda be'!G5</f>
        <v>0</v>
      </c>
      <c r="E5" s="66">
        <f>'Óvoda be'!H5</f>
        <v>0</v>
      </c>
      <c r="F5" s="66">
        <f>'Óvoda be'!I5</f>
        <v>0</v>
      </c>
      <c r="G5" s="66">
        <f>'Óvoda be'!J5</f>
        <v>0</v>
      </c>
      <c r="H5" s="66">
        <f>'Óvoda be'!K5</f>
        <v>100000</v>
      </c>
      <c r="I5" s="66">
        <f>'Óvoda be'!L5</f>
        <v>180000</v>
      </c>
      <c r="J5" s="67">
        <f>'Óvoda be'!M5</f>
        <v>180000</v>
      </c>
      <c r="K5" s="679" t="s">
        <v>572</v>
      </c>
      <c r="L5" s="65" t="s">
        <v>119</v>
      </c>
      <c r="M5" s="66">
        <v>70482815</v>
      </c>
      <c r="N5" s="66" t="e">
        <f>#REF!</f>
        <v>#REF!</v>
      </c>
      <c r="O5" s="66" t="e">
        <f>#REF!</f>
        <v>#REF!</v>
      </c>
      <c r="P5" s="66" t="e">
        <f>#REF!</f>
        <v>#REF!</v>
      </c>
      <c r="Q5" s="66" t="e">
        <f>#REF!</f>
        <v>#REF!</v>
      </c>
      <c r="R5" s="66" t="e">
        <f>#REF!</f>
        <v>#REF!</v>
      </c>
      <c r="S5" s="66">
        <v>67792412</v>
      </c>
      <c r="T5" s="67">
        <v>67792412</v>
      </c>
      <c r="U5" s="68"/>
    </row>
    <row r="6" spans="1:21" ht="30" x14ac:dyDescent="0.25">
      <c r="A6" s="680"/>
      <c r="B6" s="65" t="s">
        <v>31</v>
      </c>
      <c r="C6" s="66">
        <f>'Óvoda be'!F84</f>
        <v>0</v>
      </c>
      <c r="D6" s="66">
        <f>'Óvoda be'!G84</f>
        <v>0</v>
      </c>
      <c r="E6" s="66">
        <f>'Óvoda be'!H84</f>
        <v>0</v>
      </c>
      <c r="F6" s="66">
        <f>'Óvoda be'!I84</f>
        <v>0</v>
      </c>
      <c r="G6" s="66">
        <f>'Óvoda be'!J84</f>
        <v>0</v>
      </c>
      <c r="H6" s="66">
        <f>'Óvoda be'!K84</f>
        <v>0</v>
      </c>
      <c r="I6" s="66">
        <f>'Óvoda be'!L84</f>
        <v>0</v>
      </c>
      <c r="J6" s="67">
        <f>'Óvoda be'!M84</f>
        <v>0</v>
      </c>
      <c r="K6" s="680"/>
      <c r="L6" s="65" t="s">
        <v>153</v>
      </c>
      <c r="M6" s="66">
        <v>14326722</v>
      </c>
      <c r="N6" s="66" t="e">
        <f>#REF!</f>
        <v>#REF!</v>
      </c>
      <c r="O6" s="66" t="e">
        <f>#REF!</f>
        <v>#REF!</v>
      </c>
      <c r="P6" s="66" t="e">
        <f>#REF!</f>
        <v>#REF!</v>
      </c>
      <c r="Q6" s="66" t="e">
        <f>#REF!</f>
        <v>#REF!</v>
      </c>
      <c r="R6" s="66" t="e">
        <f>#REF!</f>
        <v>#REF!</v>
      </c>
      <c r="S6" s="66">
        <v>13177423</v>
      </c>
      <c r="T6" s="67">
        <v>13177423</v>
      </c>
      <c r="U6" s="68"/>
    </row>
    <row r="7" spans="1:21" x14ac:dyDescent="0.25">
      <c r="A7" s="680"/>
      <c r="B7" s="682" t="s">
        <v>44</v>
      </c>
      <c r="C7" s="677">
        <f>'Óvoda be'!F119</f>
        <v>6543500</v>
      </c>
      <c r="D7" s="677">
        <f>'Óvoda be'!G119</f>
        <v>7599953</v>
      </c>
      <c r="E7" s="677">
        <f>'Óvoda be'!H119</f>
        <v>7096714</v>
      </c>
      <c r="F7" s="677">
        <f>'Óvoda be'!I119</f>
        <v>7096715</v>
      </c>
      <c r="G7" s="677">
        <f>'Óvoda be'!J119</f>
        <v>7044222</v>
      </c>
      <c r="H7" s="677">
        <f>'Óvoda be'!K119</f>
        <v>7060472</v>
      </c>
      <c r="I7" s="677">
        <f>'Óvoda be'!L119</f>
        <v>7867461</v>
      </c>
      <c r="J7" s="684">
        <f>'Óvoda be'!M119</f>
        <v>7867461</v>
      </c>
      <c r="K7" s="680"/>
      <c r="L7" s="65" t="s">
        <v>162</v>
      </c>
      <c r="M7" s="66">
        <v>16879030</v>
      </c>
      <c r="N7" s="66" t="e">
        <f>#REF!</f>
        <v>#REF!</v>
      </c>
      <c r="O7" s="66" t="e">
        <f>#REF!</f>
        <v>#REF!</v>
      </c>
      <c r="P7" s="66" t="e">
        <f>#REF!</f>
        <v>#REF!</v>
      </c>
      <c r="Q7" s="66" t="e">
        <f>#REF!</f>
        <v>#REF!</v>
      </c>
      <c r="R7" s="66" t="e">
        <f>#REF!</f>
        <v>#REF!</v>
      </c>
      <c r="S7" s="66">
        <v>17161942</v>
      </c>
      <c r="T7" s="67">
        <v>16760211</v>
      </c>
      <c r="U7" s="68"/>
    </row>
    <row r="8" spans="1:21" x14ac:dyDescent="0.25">
      <c r="A8" s="680"/>
      <c r="B8" s="683"/>
      <c r="C8" s="678"/>
      <c r="D8" s="678"/>
      <c r="E8" s="678"/>
      <c r="F8" s="678"/>
      <c r="G8" s="678"/>
      <c r="H8" s="678"/>
      <c r="I8" s="678"/>
      <c r="J8" s="685"/>
      <c r="K8" s="680"/>
      <c r="L8" s="65" t="s">
        <v>578</v>
      </c>
      <c r="M8" s="66">
        <v>0</v>
      </c>
      <c r="N8" s="66" t="e">
        <f>#REF!</f>
        <v>#REF!</v>
      </c>
      <c r="O8" s="66" t="e">
        <f>#REF!</f>
        <v>#REF!</v>
      </c>
      <c r="P8" s="66" t="e">
        <f>#REF!</f>
        <v>#REF!</v>
      </c>
      <c r="Q8" s="66" t="e">
        <f>#REF!</f>
        <v>#REF!</v>
      </c>
      <c r="R8" s="66" t="e">
        <f>#REF!</f>
        <v>#REF!</v>
      </c>
      <c r="S8" s="66">
        <v>0</v>
      </c>
      <c r="T8" s="67">
        <v>0</v>
      </c>
      <c r="U8" s="68"/>
    </row>
    <row r="9" spans="1:21" x14ac:dyDescent="0.25">
      <c r="A9" s="680"/>
      <c r="B9" s="65" t="s">
        <v>68</v>
      </c>
      <c r="C9" s="66">
        <f>'Óvoda be'!F164</f>
        <v>0</v>
      </c>
      <c r="D9" s="66">
        <f>'Óvoda be'!G164</f>
        <v>0</v>
      </c>
      <c r="E9" s="66">
        <f>'Óvoda be'!H164</f>
        <v>0</v>
      </c>
      <c r="F9" s="66">
        <f>'Óvoda be'!I164</f>
        <v>0</v>
      </c>
      <c r="G9" s="66">
        <f>'Óvoda be'!J164</f>
        <v>0</v>
      </c>
      <c r="H9" s="66">
        <f>'Óvoda be'!K164</f>
        <v>0</v>
      </c>
      <c r="I9" s="66">
        <f>'Óvoda be'!L164</f>
        <v>0</v>
      </c>
      <c r="J9" s="67">
        <f>'Óvoda be'!M164</f>
        <v>0</v>
      </c>
      <c r="K9" s="680"/>
      <c r="L9" s="65" t="s">
        <v>221</v>
      </c>
      <c r="M9" s="66">
        <v>18000</v>
      </c>
      <c r="N9" s="66" t="e">
        <f>#REF!</f>
        <v>#REF!</v>
      </c>
      <c r="O9" s="66" t="e">
        <f>#REF!</f>
        <v>#REF!</v>
      </c>
      <c r="P9" s="66" t="e">
        <f>#REF!</f>
        <v>#REF!</v>
      </c>
      <c r="Q9" s="66" t="e">
        <f>#REF!</f>
        <v>#REF!</v>
      </c>
      <c r="R9" s="66" t="e">
        <f>#REF!</f>
        <v>#REF!</v>
      </c>
      <c r="S9" s="66">
        <v>17800</v>
      </c>
      <c r="T9" s="67">
        <v>17800</v>
      </c>
      <c r="U9" s="68"/>
    </row>
    <row r="10" spans="1:21" x14ac:dyDescent="0.25">
      <c r="A10" s="681"/>
      <c r="B10" s="69" t="s">
        <v>579</v>
      </c>
      <c r="C10" s="70">
        <f>SUM(C5:C9)</f>
        <v>6543500</v>
      </c>
      <c r="D10" s="70">
        <f t="shared" ref="D10:J10" si="0">SUM(D5:D9)</f>
        <v>7599953</v>
      </c>
      <c r="E10" s="70">
        <f t="shared" si="0"/>
        <v>7096714</v>
      </c>
      <c r="F10" s="70">
        <f t="shared" si="0"/>
        <v>7096715</v>
      </c>
      <c r="G10" s="70">
        <f t="shared" ref="G10" si="1">SUM(G5:G9)</f>
        <v>7044222</v>
      </c>
      <c r="H10" s="70">
        <f t="shared" si="0"/>
        <v>7160472</v>
      </c>
      <c r="I10" s="70">
        <f t="shared" ref="I10" si="2">SUM(I5:I9)</f>
        <v>8047461</v>
      </c>
      <c r="J10" s="71">
        <f t="shared" si="0"/>
        <v>8047461</v>
      </c>
      <c r="K10" s="681"/>
      <c r="L10" s="69" t="s">
        <v>580</v>
      </c>
      <c r="M10" s="70">
        <f t="shared" ref="M10" si="3">SUM(M5:M9)</f>
        <v>101706567</v>
      </c>
      <c r="N10" s="70" t="e">
        <f t="shared" ref="N10:T10" si="4">SUM(N5:N9)</f>
        <v>#REF!</v>
      </c>
      <c r="O10" s="70" t="e">
        <f t="shared" si="4"/>
        <v>#REF!</v>
      </c>
      <c r="P10" s="70" t="e">
        <f t="shared" si="4"/>
        <v>#REF!</v>
      </c>
      <c r="Q10" s="70" t="e">
        <f t="shared" ref="Q10" si="5">SUM(Q5:Q9)</f>
        <v>#REF!</v>
      </c>
      <c r="R10" s="70" t="e">
        <f t="shared" si="4"/>
        <v>#REF!</v>
      </c>
      <c r="S10" s="70">
        <f t="shared" ref="S10" si="6">SUM(S5:S9)</f>
        <v>98149577</v>
      </c>
      <c r="T10" s="71">
        <f t="shared" si="4"/>
        <v>97747846</v>
      </c>
      <c r="U10" s="72">
        <f>J10-T10</f>
        <v>-89700385</v>
      </c>
    </row>
    <row r="11" spans="1:21" ht="30" customHeight="1" x14ac:dyDescent="0.25">
      <c r="A11" s="679" t="s">
        <v>59</v>
      </c>
      <c r="B11" s="65" t="s">
        <v>21</v>
      </c>
      <c r="C11" s="66">
        <f>'Óvoda be'!F48</f>
        <v>0</v>
      </c>
      <c r="D11" s="66">
        <f>'Óvoda be'!G48</f>
        <v>0</v>
      </c>
      <c r="E11" s="66">
        <f>'Óvoda be'!H48</f>
        <v>0</v>
      </c>
      <c r="F11" s="66">
        <f>'Óvoda be'!I48</f>
        <v>0</v>
      </c>
      <c r="G11" s="66">
        <f>'Óvoda be'!J48</f>
        <v>0</v>
      </c>
      <c r="H11" s="66">
        <f>'Óvoda be'!K48</f>
        <v>0</v>
      </c>
      <c r="I11" s="66">
        <f>'Óvoda be'!L48</f>
        <v>0</v>
      </c>
      <c r="J11" s="67">
        <f>'Óvoda be'!M48</f>
        <v>0</v>
      </c>
      <c r="K11" s="679" t="s">
        <v>573</v>
      </c>
      <c r="L11" s="65" t="s">
        <v>246</v>
      </c>
      <c r="M11" s="66">
        <v>890100</v>
      </c>
      <c r="N11" s="66" t="e">
        <f>#REF!</f>
        <v>#REF!</v>
      </c>
      <c r="O11" s="66" t="e">
        <f>#REF!</f>
        <v>#REF!</v>
      </c>
      <c r="P11" s="66" t="e">
        <f>#REF!</f>
        <v>#REF!</v>
      </c>
      <c r="Q11" s="66" t="e">
        <f>#REF!</f>
        <v>#REF!</v>
      </c>
      <c r="R11" s="66" t="e">
        <f>#REF!</f>
        <v>#REF!</v>
      </c>
      <c r="S11" s="66">
        <v>814128</v>
      </c>
      <c r="T11" s="67">
        <v>814128</v>
      </c>
      <c r="U11" s="68"/>
    </row>
    <row r="12" spans="1:21" x14ac:dyDescent="0.25">
      <c r="A12" s="680"/>
      <c r="B12" s="65" t="s">
        <v>59</v>
      </c>
      <c r="C12" s="66">
        <f>'Óvoda be'!F154</f>
        <v>0</v>
      </c>
      <c r="D12" s="66">
        <f>'Óvoda be'!G154</f>
        <v>0</v>
      </c>
      <c r="E12" s="66">
        <f>'Óvoda be'!H154</f>
        <v>0</v>
      </c>
      <c r="F12" s="66">
        <f>'Óvoda be'!I154</f>
        <v>0</v>
      </c>
      <c r="G12" s="66">
        <f>'Óvoda be'!J154</f>
        <v>0</v>
      </c>
      <c r="H12" s="66">
        <f>'Óvoda be'!K154</f>
        <v>0</v>
      </c>
      <c r="I12" s="66">
        <f>'Óvoda be'!L154</f>
        <v>0</v>
      </c>
      <c r="J12" s="67">
        <f>'Óvoda be'!M154</f>
        <v>0</v>
      </c>
      <c r="K12" s="680"/>
      <c r="L12" s="65" t="s">
        <v>262</v>
      </c>
      <c r="M12" s="66">
        <v>0</v>
      </c>
      <c r="N12" s="66" t="e">
        <f>#REF!</f>
        <v>#REF!</v>
      </c>
      <c r="O12" s="66" t="e">
        <f>#REF!</f>
        <v>#REF!</v>
      </c>
      <c r="P12" s="66" t="e">
        <f>#REF!</f>
        <v>#REF!</v>
      </c>
      <c r="Q12" s="66" t="e">
        <f>#REF!</f>
        <v>#REF!</v>
      </c>
      <c r="R12" s="66" t="e">
        <f>#REF!</f>
        <v>#REF!</v>
      </c>
      <c r="S12" s="66">
        <v>0</v>
      </c>
      <c r="T12" s="67">
        <v>0</v>
      </c>
      <c r="U12" s="68"/>
    </row>
    <row r="13" spans="1:21" ht="30" x14ac:dyDescent="0.25">
      <c r="A13" s="680"/>
      <c r="B13" s="65" t="s">
        <v>78</v>
      </c>
      <c r="C13" s="66">
        <f>'Óvoda be'!F190</f>
        <v>0</v>
      </c>
      <c r="D13" s="66">
        <f>'Óvoda be'!G190</f>
        <v>0</v>
      </c>
      <c r="E13" s="66">
        <f>'Óvoda be'!H190</f>
        <v>0</v>
      </c>
      <c r="F13" s="66">
        <f>'Óvoda be'!I190</f>
        <v>0</v>
      </c>
      <c r="G13" s="66">
        <f>'Óvoda be'!J190</f>
        <v>1500000</v>
      </c>
      <c r="H13" s="66">
        <f>'Óvoda be'!K190</f>
        <v>1500000</v>
      </c>
      <c r="I13" s="66">
        <f>'Óvoda be'!L190</f>
        <v>0</v>
      </c>
      <c r="J13" s="67">
        <f>'Óvoda be'!M190</f>
        <v>0</v>
      </c>
      <c r="K13" s="680"/>
      <c r="L13" s="65" t="s">
        <v>581</v>
      </c>
      <c r="M13" s="66">
        <v>0</v>
      </c>
      <c r="N13" s="66" t="e">
        <f>#REF!</f>
        <v>#REF!</v>
      </c>
      <c r="O13" s="66" t="e">
        <f>#REF!</f>
        <v>#REF!</v>
      </c>
      <c r="P13" s="66" t="e">
        <f>#REF!</f>
        <v>#REF!</v>
      </c>
      <c r="Q13" s="66" t="e">
        <f>#REF!</f>
        <v>#REF!</v>
      </c>
      <c r="R13" s="66" t="e">
        <f>#REF!</f>
        <v>#REF!</v>
      </c>
      <c r="S13" s="66">
        <v>0</v>
      </c>
      <c r="T13" s="67">
        <v>0</v>
      </c>
      <c r="U13" s="68"/>
    </row>
    <row r="14" spans="1:21" x14ac:dyDescent="0.25">
      <c r="A14" s="681"/>
      <c r="B14" s="69" t="s">
        <v>582</v>
      </c>
      <c r="C14" s="70">
        <f>SUM(C11:C13)</f>
        <v>0</v>
      </c>
      <c r="D14" s="70">
        <f t="shared" ref="D14:H14" si="7">SUM(D11:D13)</f>
        <v>0</v>
      </c>
      <c r="E14" s="70">
        <f t="shared" si="7"/>
        <v>0</v>
      </c>
      <c r="F14" s="70">
        <f t="shared" si="7"/>
        <v>0</v>
      </c>
      <c r="G14" s="70">
        <f t="shared" ref="G14" si="8">SUM(G11:G13)</f>
        <v>1500000</v>
      </c>
      <c r="H14" s="70">
        <f t="shared" si="7"/>
        <v>1500000</v>
      </c>
      <c r="I14" s="70">
        <f t="shared" ref="I14" si="9">SUM(I11:I13)</f>
        <v>0</v>
      </c>
      <c r="J14" s="71">
        <f>SUM(J11:J13)</f>
        <v>0</v>
      </c>
      <c r="K14" s="681"/>
      <c r="L14" s="69" t="s">
        <v>583</v>
      </c>
      <c r="M14" s="70">
        <f>SUM(M11:M13)</f>
        <v>890100</v>
      </c>
      <c r="N14" s="70" t="e">
        <f t="shared" ref="N14:R14" si="10">SUM(N11:N13)</f>
        <v>#REF!</v>
      </c>
      <c r="O14" s="70" t="e">
        <f t="shared" ref="O14:Q14" si="11">SUM(O11:O13)</f>
        <v>#REF!</v>
      </c>
      <c r="P14" s="70" t="e">
        <f t="shared" si="11"/>
        <v>#REF!</v>
      </c>
      <c r="Q14" s="70" t="e">
        <f t="shared" si="11"/>
        <v>#REF!</v>
      </c>
      <c r="R14" s="70" t="e">
        <f t="shared" si="10"/>
        <v>#REF!</v>
      </c>
      <c r="S14" s="70">
        <f t="shared" ref="S14" si="12">SUM(S11:S13)</f>
        <v>814128</v>
      </c>
      <c r="T14" s="71">
        <f t="shared" ref="T14" si="13">SUM(T11:T13)</f>
        <v>814128</v>
      </c>
      <c r="U14" s="72">
        <f>J14-T14</f>
        <v>-814128</v>
      </c>
    </row>
    <row r="15" spans="1:21" ht="15.75" customHeight="1" thickBot="1" x14ac:dyDescent="0.3">
      <c r="A15" s="860" t="s">
        <v>584</v>
      </c>
      <c r="B15" s="861"/>
      <c r="C15" s="63">
        <f>C10+C14</f>
        <v>6543500</v>
      </c>
      <c r="D15" s="63">
        <f t="shared" ref="D15:H15" si="14">D10+D14</f>
        <v>7599953</v>
      </c>
      <c r="E15" s="63">
        <f t="shared" ref="E15:G15" si="15">E10+E14</f>
        <v>7096714</v>
      </c>
      <c r="F15" s="63">
        <f t="shared" si="15"/>
        <v>7096715</v>
      </c>
      <c r="G15" s="63">
        <f t="shared" si="15"/>
        <v>8544222</v>
      </c>
      <c r="H15" s="63">
        <f t="shared" si="14"/>
        <v>8660472</v>
      </c>
      <c r="I15" s="63">
        <f t="shared" ref="I15" si="16">I10+I14</f>
        <v>8047461</v>
      </c>
      <c r="J15" s="5">
        <f>J10+J14</f>
        <v>8047461</v>
      </c>
      <c r="K15" s="862" t="s">
        <v>585</v>
      </c>
      <c r="L15" s="863"/>
      <c r="M15" s="63">
        <f t="shared" ref="M15:T15" si="17">M10+M14</f>
        <v>102596667</v>
      </c>
      <c r="N15" s="63" t="e">
        <f t="shared" ref="N15:R15" si="18">N10+N14</f>
        <v>#REF!</v>
      </c>
      <c r="O15" s="63" t="e">
        <f t="shared" ref="O15:Q15" si="19">O10+O14</f>
        <v>#REF!</v>
      </c>
      <c r="P15" s="63" t="e">
        <f t="shared" si="19"/>
        <v>#REF!</v>
      </c>
      <c r="Q15" s="63" t="e">
        <f t="shared" si="19"/>
        <v>#REF!</v>
      </c>
      <c r="R15" s="63" t="e">
        <f t="shared" si="18"/>
        <v>#REF!</v>
      </c>
      <c r="S15" s="63">
        <f t="shared" ref="S15" si="20">S10+S14</f>
        <v>98963705</v>
      </c>
      <c r="T15" s="5">
        <f t="shared" si="17"/>
        <v>98561974</v>
      </c>
      <c r="U15" s="6">
        <f>U10+U14</f>
        <v>-90514513</v>
      </c>
    </row>
    <row r="16" spans="1:21" ht="15" customHeight="1" x14ac:dyDescent="0.25">
      <c r="A16" s="686" t="s">
        <v>586</v>
      </c>
      <c r="B16" s="687"/>
      <c r="C16" s="687"/>
      <c r="D16" s="687"/>
      <c r="E16" s="687"/>
      <c r="F16" s="687"/>
      <c r="G16" s="687"/>
      <c r="H16" s="687"/>
      <c r="I16" s="687"/>
      <c r="J16" s="688"/>
      <c r="K16" s="662"/>
      <c r="L16" s="663"/>
      <c r="M16" s="663"/>
      <c r="N16" s="663"/>
      <c r="O16" s="663"/>
      <c r="P16" s="663"/>
      <c r="Q16" s="663"/>
      <c r="R16" s="663"/>
      <c r="S16" s="663"/>
      <c r="T16" s="864"/>
      <c r="U16" s="7"/>
    </row>
    <row r="17" spans="1:21" ht="15" customHeight="1" x14ac:dyDescent="0.25">
      <c r="A17" s="866" t="s">
        <v>570</v>
      </c>
      <c r="B17" s="867"/>
      <c r="C17" s="201">
        <f>'Óvoda be'!F231</f>
        <v>1211014</v>
      </c>
      <c r="D17" s="201">
        <f>'Óvoda be'!G231</f>
        <v>133856</v>
      </c>
      <c r="E17" s="201">
        <f>'Óvoda be'!H231</f>
        <v>133856</v>
      </c>
      <c r="F17" s="201">
        <f>'Óvoda be'!I231</f>
        <v>133856</v>
      </c>
      <c r="G17" s="201">
        <f>'Óvoda be'!J231</f>
        <v>133856</v>
      </c>
      <c r="H17" s="201">
        <f>'Óvoda be'!K231</f>
        <v>133856</v>
      </c>
      <c r="I17" s="201">
        <f>'Óvoda be'!L231</f>
        <v>1211014</v>
      </c>
      <c r="J17" s="8">
        <f>'Óvoda be'!M231</f>
        <v>1211014</v>
      </c>
      <c r="K17" s="664"/>
      <c r="L17" s="665"/>
      <c r="M17" s="665"/>
      <c r="N17" s="665"/>
      <c r="O17" s="665"/>
      <c r="P17" s="665"/>
      <c r="Q17" s="665"/>
      <c r="R17" s="665"/>
      <c r="S17" s="665"/>
      <c r="T17" s="865"/>
      <c r="U17" s="9">
        <f>J17</f>
        <v>1211014</v>
      </c>
    </row>
    <row r="18" spans="1:21" ht="15" customHeight="1" x14ac:dyDescent="0.25">
      <c r="A18" s="871" t="s">
        <v>587</v>
      </c>
      <c r="B18" s="872"/>
      <c r="C18" s="672">
        <f t="shared" ref="C18:J18" si="21">C15+C17</f>
        <v>7754514</v>
      </c>
      <c r="D18" s="672">
        <f t="shared" si="21"/>
        <v>7733809</v>
      </c>
      <c r="E18" s="672">
        <f t="shared" si="21"/>
        <v>7230570</v>
      </c>
      <c r="F18" s="672">
        <f t="shared" si="21"/>
        <v>7230571</v>
      </c>
      <c r="G18" s="672">
        <f t="shared" ref="G18" si="22">G15+G17</f>
        <v>8678078</v>
      </c>
      <c r="H18" s="672">
        <f t="shared" si="21"/>
        <v>8794328</v>
      </c>
      <c r="I18" s="672">
        <f t="shared" ref="I18" si="23">I15+I17</f>
        <v>9258475</v>
      </c>
      <c r="J18" s="675">
        <f t="shared" si="21"/>
        <v>9258475</v>
      </c>
      <c r="K18" s="871" t="s">
        <v>588</v>
      </c>
      <c r="L18" s="872"/>
      <c r="M18" s="672">
        <f t="shared" ref="M18:T18" si="24">M15</f>
        <v>102596667</v>
      </c>
      <c r="N18" s="672" t="e">
        <f t="shared" si="24"/>
        <v>#REF!</v>
      </c>
      <c r="O18" s="672" t="e">
        <f t="shared" si="24"/>
        <v>#REF!</v>
      </c>
      <c r="P18" s="672" t="e">
        <f t="shared" si="24"/>
        <v>#REF!</v>
      </c>
      <c r="Q18" s="672" t="e">
        <f t="shared" ref="Q18" si="25">Q15</f>
        <v>#REF!</v>
      </c>
      <c r="R18" s="672" t="e">
        <f t="shared" si="24"/>
        <v>#REF!</v>
      </c>
      <c r="S18" s="672">
        <f t="shared" ref="S18" si="26">S15</f>
        <v>98963705</v>
      </c>
      <c r="T18" s="875">
        <f t="shared" si="24"/>
        <v>98561974</v>
      </c>
      <c r="U18" s="668">
        <f>J18-T18</f>
        <v>-89303499</v>
      </c>
    </row>
    <row r="19" spans="1:21" x14ac:dyDescent="0.25">
      <c r="A19" s="873"/>
      <c r="B19" s="874"/>
      <c r="C19" s="674"/>
      <c r="D19" s="674"/>
      <c r="E19" s="674"/>
      <c r="F19" s="674"/>
      <c r="G19" s="674"/>
      <c r="H19" s="674"/>
      <c r="I19" s="674"/>
      <c r="J19" s="676"/>
      <c r="K19" s="873"/>
      <c r="L19" s="874"/>
      <c r="M19" s="674"/>
      <c r="N19" s="674"/>
      <c r="O19" s="674"/>
      <c r="P19" s="674"/>
      <c r="Q19" s="674"/>
      <c r="R19" s="674"/>
      <c r="S19" s="674"/>
      <c r="T19" s="876"/>
      <c r="U19" s="669">
        <f>J19-T19</f>
        <v>0</v>
      </c>
    </row>
    <row r="20" spans="1:21" ht="15" customHeight="1" x14ac:dyDescent="0.25">
      <c r="A20" s="692" t="s">
        <v>589</v>
      </c>
      <c r="B20" s="868"/>
      <c r="C20" s="868"/>
      <c r="D20" s="868"/>
      <c r="E20" s="868"/>
      <c r="F20" s="868"/>
      <c r="G20" s="868"/>
      <c r="H20" s="868"/>
      <c r="I20" s="868"/>
      <c r="J20" s="869"/>
      <c r="K20" s="692" t="s">
        <v>590</v>
      </c>
      <c r="L20" s="868"/>
      <c r="M20" s="868"/>
      <c r="N20" s="868"/>
      <c r="O20" s="868"/>
      <c r="P20" s="868"/>
      <c r="Q20" s="868"/>
      <c r="R20" s="868"/>
      <c r="S20" s="671"/>
      <c r="T20" s="870"/>
      <c r="U20" s="10"/>
    </row>
    <row r="21" spans="1:21" ht="15" customHeight="1" x14ac:dyDescent="0.25">
      <c r="A21" s="866" t="s">
        <v>88</v>
      </c>
      <c r="B21" s="867"/>
      <c r="C21" s="201">
        <f>'Óvoda be'!F217-'Óvoda be'!F231</f>
        <v>94842153</v>
      </c>
      <c r="D21" s="201">
        <f>'Óvoda be'!G217-'Óvoda be'!G231</f>
        <v>81506291</v>
      </c>
      <c r="E21" s="201">
        <f>'Óvoda be'!H217-'Óvoda be'!H231</f>
        <v>81749024.200000003</v>
      </c>
      <c r="F21" s="201">
        <f>'Óvoda be'!I217-'Óvoda be'!I231</f>
        <v>82156545.346666664</v>
      </c>
      <c r="G21" s="201">
        <f>'Óvoda be'!J217-'Óvoda be'!J231</f>
        <v>81511474</v>
      </c>
      <c r="H21" s="201">
        <f>'Óvoda be'!K217-'Óvoda be'!K231</f>
        <v>81898320</v>
      </c>
      <c r="I21" s="201">
        <f>'Óvoda be'!L217-'Óvoda be'!L231</f>
        <v>89705230</v>
      </c>
      <c r="J21" s="8">
        <f>'Óvoda be'!M217-'Óvoda be'!M231</f>
        <v>89309530</v>
      </c>
      <c r="K21" s="866" t="s">
        <v>285</v>
      </c>
      <c r="L21" s="867"/>
      <c r="M21" s="201">
        <v>0</v>
      </c>
      <c r="N21" s="201" t="e">
        <f>#REF!</f>
        <v>#REF!</v>
      </c>
      <c r="O21" s="201" t="e">
        <f>#REF!</f>
        <v>#REF!</v>
      </c>
      <c r="P21" s="201" t="e">
        <f>#REF!</f>
        <v>#REF!</v>
      </c>
      <c r="Q21" s="201" t="e">
        <f>#REF!</f>
        <v>#REF!</v>
      </c>
      <c r="R21" s="201" t="e">
        <f>#REF!</f>
        <v>#REF!</v>
      </c>
      <c r="S21" s="201"/>
      <c r="T21" s="8">
        <v>0</v>
      </c>
      <c r="U21" s="9">
        <f>J21-T21</f>
        <v>89309530</v>
      </c>
    </row>
    <row r="22" spans="1:21" ht="15" customHeight="1" x14ac:dyDescent="0.25">
      <c r="A22" s="692" t="s">
        <v>591</v>
      </c>
      <c r="B22" s="868"/>
      <c r="C22" s="868"/>
      <c r="D22" s="868"/>
      <c r="E22" s="868"/>
      <c r="F22" s="868"/>
      <c r="G22" s="868"/>
      <c r="H22" s="868"/>
      <c r="I22" s="868"/>
      <c r="J22" s="869"/>
      <c r="K22" s="692" t="s">
        <v>592</v>
      </c>
      <c r="L22" s="868"/>
      <c r="M22" s="868"/>
      <c r="N22" s="868"/>
      <c r="O22" s="868"/>
      <c r="P22" s="868"/>
      <c r="Q22" s="868"/>
      <c r="R22" s="868"/>
      <c r="S22" s="671"/>
      <c r="T22" s="870"/>
      <c r="U22" s="10"/>
    </row>
    <row r="23" spans="1:21" ht="15.75" customHeight="1" thickBot="1" x14ac:dyDescent="0.3">
      <c r="A23" s="862" t="s">
        <v>571</v>
      </c>
      <c r="B23" s="863"/>
      <c r="C23" s="63">
        <f t="shared" ref="C23:J23" si="27">C18+C21</f>
        <v>102596667</v>
      </c>
      <c r="D23" s="63">
        <f t="shared" si="27"/>
        <v>89240100</v>
      </c>
      <c r="E23" s="63">
        <f t="shared" si="27"/>
        <v>88979594.200000003</v>
      </c>
      <c r="F23" s="63">
        <f t="shared" si="27"/>
        <v>89387116.346666664</v>
      </c>
      <c r="G23" s="63">
        <f t="shared" ref="G23" si="28">G18+G21</f>
        <v>90189552</v>
      </c>
      <c r="H23" s="63">
        <f t="shared" si="27"/>
        <v>90692648</v>
      </c>
      <c r="I23" s="63">
        <f t="shared" si="27"/>
        <v>98963705</v>
      </c>
      <c r="J23" s="5">
        <f t="shared" si="27"/>
        <v>98568005</v>
      </c>
      <c r="K23" s="862" t="s">
        <v>571</v>
      </c>
      <c r="L23" s="863"/>
      <c r="M23" s="63">
        <f t="shared" ref="M23:U23" si="29">M18+M21</f>
        <v>102596667</v>
      </c>
      <c r="N23" s="63" t="e">
        <f t="shared" si="29"/>
        <v>#REF!</v>
      </c>
      <c r="O23" s="63" t="e">
        <f t="shared" si="29"/>
        <v>#REF!</v>
      </c>
      <c r="P23" s="63" t="e">
        <f t="shared" ref="P23:Q23" si="30">P18+P21</f>
        <v>#REF!</v>
      </c>
      <c r="Q23" s="63" t="e">
        <f t="shared" si="30"/>
        <v>#REF!</v>
      </c>
      <c r="R23" s="63" t="e">
        <f t="shared" si="29"/>
        <v>#REF!</v>
      </c>
      <c r="S23" s="63">
        <f t="shared" si="29"/>
        <v>98963705</v>
      </c>
      <c r="T23" s="5">
        <f t="shared" si="29"/>
        <v>98561974</v>
      </c>
      <c r="U23" s="6">
        <f t="shared" si="29"/>
        <v>6031</v>
      </c>
    </row>
    <row r="25" spans="1:21" x14ac:dyDescent="0.25">
      <c r="M25" s="203"/>
      <c r="N25" s="203"/>
      <c r="O25" s="203"/>
      <c r="P25" s="203"/>
      <c r="Q25" s="203"/>
      <c r="R25" s="203"/>
      <c r="S25" s="203"/>
    </row>
    <row r="26" spans="1:21" x14ac:dyDescent="0.25">
      <c r="J26" s="203"/>
    </row>
    <row r="27" spans="1:21" x14ac:dyDescent="0.25">
      <c r="C27" s="203"/>
    </row>
    <row r="28" spans="1:21" x14ac:dyDescent="0.25">
      <c r="C28" s="203"/>
    </row>
    <row r="29" spans="1:21" x14ac:dyDescent="0.25">
      <c r="C29" s="203"/>
    </row>
    <row r="32" spans="1:21" x14ac:dyDescent="0.25">
      <c r="C32" s="203"/>
    </row>
    <row r="33" spans="3:12" x14ac:dyDescent="0.25">
      <c r="C33" s="203"/>
    </row>
    <row r="34" spans="3:12" x14ac:dyDescent="0.25">
      <c r="C34" s="203"/>
    </row>
    <row r="37" spans="3:12" x14ac:dyDescent="0.25">
      <c r="C37" s="203"/>
      <c r="L37" s="203"/>
    </row>
    <row r="38" spans="3:12" x14ac:dyDescent="0.25">
      <c r="C38" s="203"/>
    </row>
    <row r="39" spans="3:12" x14ac:dyDescent="0.25">
      <c r="C39" s="203"/>
    </row>
  </sheetData>
  <mergeCells count="51">
    <mergeCell ref="A22:J22"/>
    <mergeCell ref="K22:T22"/>
    <mergeCell ref="A23:B23"/>
    <mergeCell ref="K23:L23"/>
    <mergeCell ref="R18:R19"/>
    <mergeCell ref="T18:T19"/>
    <mergeCell ref="D18:D19"/>
    <mergeCell ref="N18:N19"/>
    <mergeCell ref="Q18:Q19"/>
    <mergeCell ref="S18:S19"/>
    <mergeCell ref="I18:I19"/>
    <mergeCell ref="U18:U19"/>
    <mergeCell ref="A20:J20"/>
    <mergeCell ref="K20:T20"/>
    <mergeCell ref="A21:B21"/>
    <mergeCell ref="K21:L21"/>
    <mergeCell ref="A18:B19"/>
    <mergeCell ref="C18:C19"/>
    <mergeCell ref="H18:H19"/>
    <mergeCell ref="J18:J19"/>
    <mergeCell ref="K18:L19"/>
    <mergeCell ref="M18:M19"/>
    <mergeCell ref="E18:E19"/>
    <mergeCell ref="O18:O19"/>
    <mergeCell ref="F18:F19"/>
    <mergeCell ref="P18:P19"/>
    <mergeCell ref="G18:G19"/>
    <mergeCell ref="A11:A14"/>
    <mergeCell ref="K11:K14"/>
    <mergeCell ref="A15:B15"/>
    <mergeCell ref="K15:L15"/>
    <mergeCell ref="A16:J16"/>
    <mergeCell ref="K16:T17"/>
    <mergeCell ref="A17:B17"/>
    <mergeCell ref="A5:A10"/>
    <mergeCell ref="K5:K10"/>
    <mergeCell ref="B7:B8"/>
    <mergeCell ref="C7:C8"/>
    <mergeCell ref="H7:H8"/>
    <mergeCell ref="J7:J8"/>
    <mergeCell ref="D7:D8"/>
    <mergeCell ref="E7:E8"/>
    <mergeCell ref="F7:F8"/>
    <mergeCell ref="G7:G8"/>
    <mergeCell ref="I7:I8"/>
    <mergeCell ref="A1:U1"/>
    <mergeCell ref="A3:J3"/>
    <mergeCell ref="K3:T3"/>
    <mergeCell ref="U3:U4"/>
    <mergeCell ref="A4:B4"/>
    <mergeCell ref="K4:L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V29"/>
  <sheetViews>
    <sheetView zoomScale="90" zoomScaleNormal="90" workbookViewId="0">
      <selection activeCell="C5" sqref="C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3.7109375" bestFit="1" customWidth="1"/>
    <col min="4" max="7" width="13.7109375" hidden="1" customWidth="1"/>
    <col min="8" max="8" width="12.7109375" hidden="1" customWidth="1"/>
    <col min="9" max="9" width="13.7109375" customWidth="1"/>
    <col min="10" max="10" width="13.7109375" bestFit="1" customWidth="1"/>
    <col min="11" max="11" width="5.7109375" customWidth="1"/>
    <col min="12" max="12" width="31.28515625" customWidth="1"/>
    <col min="13" max="13" width="13.7109375" bestFit="1" customWidth="1"/>
    <col min="14" max="18" width="13.7109375" hidden="1" customWidth="1"/>
    <col min="19" max="19" width="13.7109375" customWidth="1"/>
    <col min="20" max="20" width="13.7109375" bestFit="1" customWidth="1"/>
    <col min="21" max="21" width="19.85546875" customWidth="1"/>
  </cols>
  <sheetData>
    <row r="1" spans="1:21" ht="15.75" x14ac:dyDescent="0.25">
      <c r="A1" s="642" t="s">
        <v>1135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</row>
    <row r="2" spans="1:2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">
        <v>827</v>
      </c>
    </row>
    <row r="3" spans="1:21" ht="51.75" customHeight="1" x14ac:dyDescent="0.25">
      <c r="A3" s="686" t="s">
        <v>574</v>
      </c>
      <c r="B3" s="687"/>
      <c r="C3" s="687"/>
      <c r="D3" s="687"/>
      <c r="E3" s="687"/>
      <c r="F3" s="687"/>
      <c r="G3" s="687"/>
      <c r="H3" s="687"/>
      <c r="I3" s="687"/>
      <c r="J3" s="688"/>
      <c r="K3" s="686" t="s">
        <v>575</v>
      </c>
      <c r="L3" s="687"/>
      <c r="M3" s="687"/>
      <c r="N3" s="687"/>
      <c r="O3" s="687"/>
      <c r="P3" s="687"/>
      <c r="Q3" s="687"/>
      <c r="R3" s="687"/>
      <c r="S3" s="687"/>
      <c r="T3" s="689"/>
      <c r="U3" s="690" t="s">
        <v>825</v>
      </c>
    </row>
    <row r="4" spans="1:21" ht="42.75" customHeight="1" x14ac:dyDescent="0.25">
      <c r="A4" s="692" t="s">
        <v>576</v>
      </c>
      <c r="B4" s="693"/>
      <c r="C4" s="372" t="s">
        <v>1125</v>
      </c>
      <c r="D4" s="489" t="s">
        <v>1085</v>
      </c>
      <c r="E4" s="505" t="s">
        <v>1092</v>
      </c>
      <c r="F4" s="568" t="s">
        <v>1099</v>
      </c>
      <c r="G4" s="600" t="s">
        <v>1106</v>
      </c>
      <c r="H4" s="600" t="s">
        <v>1122</v>
      </c>
      <c r="I4" s="608" t="s">
        <v>1118</v>
      </c>
      <c r="J4" s="600" t="s">
        <v>1076</v>
      </c>
      <c r="K4" s="692" t="s">
        <v>577</v>
      </c>
      <c r="L4" s="693"/>
      <c r="M4" s="372" t="s">
        <v>1125</v>
      </c>
      <c r="N4" s="489" t="s">
        <v>1085</v>
      </c>
      <c r="O4" s="505" t="s">
        <v>1092</v>
      </c>
      <c r="P4" s="568" t="s">
        <v>1099</v>
      </c>
      <c r="Q4" s="600" t="s">
        <v>1106</v>
      </c>
      <c r="R4" s="600" t="s">
        <v>1123</v>
      </c>
      <c r="S4" s="603" t="s">
        <v>1118</v>
      </c>
      <c r="T4" s="600" t="s">
        <v>1076</v>
      </c>
      <c r="U4" s="691"/>
    </row>
    <row r="5" spans="1:21" ht="30" x14ac:dyDescent="0.25">
      <c r="A5" s="679" t="s">
        <v>44</v>
      </c>
      <c r="B5" s="65" t="s">
        <v>2</v>
      </c>
      <c r="C5" s="66">
        <f>Bevételek!F5</f>
        <v>156729805.09999999</v>
      </c>
      <c r="D5" s="66">
        <f>Bevételek!G5</f>
        <v>144587963.69999999</v>
      </c>
      <c r="E5" s="66">
        <f>Bevételek!H5</f>
        <v>147119668</v>
      </c>
      <c r="F5" s="66">
        <f>Bevételek!I5</f>
        <v>146851597</v>
      </c>
      <c r="G5" s="66">
        <f>Bevételek!J5</f>
        <v>147075379</v>
      </c>
      <c r="H5" s="66">
        <f>Bevételek!K5</f>
        <v>149031266</v>
      </c>
      <c r="I5" s="66">
        <f>Bevételek!L5</f>
        <v>156901428</v>
      </c>
      <c r="J5" s="67">
        <f>Bevételek!M5</f>
        <v>156901428</v>
      </c>
      <c r="K5" s="679" t="s">
        <v>572</v>
      </c>
      <c r="L5" s="65" t="s">
        <v>119</v>
      </c>
      <c r="M5" s="66">
        <f>Kiadások!F5</f>
        <v>23180877</v>
      </c>
      <c r="N5" s="66" t="e">
        <f>Kiadások!G5</f>
        <v>#REF!</v>
      </c>
      <c r="O5" s="66" t="e">
        <f>Kiadások!H5</f>
        <v>#REF!</v>
      </c>
      <c r="P5" s="66" t="e">
        <f>Kiadások!I5</f>
        <v>#REF!</v>
      </c>
      <c r="Q5" s="66" t="e">
        <f>Kiadások!J5</f>
        <v>#REF!</v>
      </c>
      <c r="R5" s="66" t="e">
        <f>Kiadások!K5</f>
        <v>#REF!</v>
      </c>
      <c r="S5" s="66">
        <f>Kiadások!L5</f>
        <v>27773703</v>
      </c>
      <c r="T5" s="67">
        <f>Kiadások!O5</f>
        <v>27773703</v>
      </c>
      <c r="U5" s="68"/>
    </row>
    <row r="6" spans="1:21" ht="30" x14ac:dyDescent="0.25">
      <c r="A6" s="680"/>
      <c r="B6" s="65" t="s">
        <v>31</v>
      </c>
      <c r="C6" s="66">
        <f>Bevételek!F99</f>
        <v>48400000</v>
      </c>
      <c r="D6" s="66">
        <f>Bevételek!G99</f>
        <v>46296537</v>
      </c>
      <c r="E6" s="66">
        <f>Bevételek!H99</f>
        <v>46544185</v>
      </c>
      <c r="F6" s="66">
        <f>Bevételek!I99</f>
        <v>69925795</v>
      </c>
      <c r="G6" s="66">
        <f>Bevételek!J99</f>
        <v>69967903</v>
      </c>
      <c r="H6" s="66">
        <f>Bevételek!K99</f>
        <v>70690379</v>
      </c>
      <c r="I6" s="66">
        <f>Bevételek!L99</f>
        <v>52987415</v>
      </c>
      <c r="J6" s="67">
        <f>Bevételek!M99</f>
        <v>52987415</v>
      </c>
      <c r="K6" s="680"/>
      <c r="L6" s="65" t="s">
        <v>153</v>
      </c>
      <c r="M6" s="66">
        <f>Kiadások!F24</f>
        <v>4575934</v>
      </c>
      <c r="N6" s="66" t="e">
        <f>Kiadások!G24</f>
        <v>#REF!</v>
      </c>
      <c r="O6" s="66" t="e">
        <f>Kiadások!H24</f>
        <v>#REF!</v>
      </c>
      <c r="P6" s="66" t="e">
        <f>Kiadások!I24</f>
        <v>#REF!</v>
      </c>
      <c r="Q6" s="66" t="e">
        <f>Kiadások!J24</f>
        <v>#REF!</v>
      </c>
      <c r="R6" s="66" t="e">
        <f>Kiadások!K24</f>
        <v>#REF!</v>
      </c>
      <c r="S6" s="66">
        <f>Kiadások!L24</f>
        <v>4977232</v>
      </c>
      <c r="T6" s="67">
        <f>Kiadások!O24</f>
        <v>4977232</v>
      </c>
      <c r="U6" s="68"/>
    </row>
    <row r="7" spans="1:21" x14ac:dyDescent="0.25">
      <c r="A7" s="680"/>
      <c r="B7" s="682" t="s">
        <v>44</v>
      </c>
      <c r="C7" s="677">
        <f>Bevételek!F134</f>
        <v>11270920</v>
      </c>
      <c r="D7" s="677">
        <f>Bevételek!G134</f>
        <v>28463682</v>
      </c>
      <c r="E7" s="677">
        <f>Bevételek!H134</f>
        <v>29341462</v>
      </c>
      <c r="F7" s="677">
        <f>Bevételek!I134</f>
        <v>29627317</v>
      </c>
      <c r="G7" s="677">
        <f>Bevételek!J134</f>
        <v>30066775</v>
      </c>
      <c r="H7" s="677">
        <f>Bevételek!K134</f>
        <v>29366413</v>
      </c>
      <c r="I7" s="677">
        <f>Bevételek!L134</f>
        <v>13290750</v>
      </c>
      <c r="J7" s="684">
        <f>Bevételek!M134</f>
        <v>13290750</v>
      </c>
      <c r="K7" s="680"/>
      <c r="L7" s="65" t="s">
        <v>162</v>
      </c>
      <c r="M7" s="66">
        <f>Kiadások!F32</f>
        <v>33936310</v>
      </c>
      <c r="N7" s="66" t="e">
        <f>Kiadások!G32</f>
        <v>#REF!</v>
      </c>
      <c r="O7" s="66" t="e">
        <f>Kiadások!H32</f>
        <v>#REF!</v>
      </c>
      <c r="P7" s="66" t="e">
        <f>Kiadások!I32</f>
        <v>#REF!</v>
      </c>
      <c r="Q7" s="66" t="e">
        <f>Kiadások!J32</f>
        <v>#REF!</v>
      </c>
      <c r="R7" s="66" t="e">
        <f>Kiadások!K32</f>
        <v>#REF!</v>
      </c>
      <c r="S7" s="66">
        <f>Kiadások!L32</f>
        <v>35483344</v>
      </c>
      <c r="T7" s="67">
        <f>Kiadások!O32</f>
        <v>29311127</v>
      </c>
      <c r="U7" s="68"/>
    </row>
    <row r="8" spans="1:21" x14ac:dyDescent="0.25">
      <c r="A8" s="680"/>
      <c r="B8" s="683"/>
      <c r="C8" s="678"/>
      <c r="D8" s="678"/>
      <c r="E8" s="678"/>
      <c r="F8" s="678"/>
      <c r="G8" s="678"/>
      <c r="H8" s="678"/>
      <c r="I8" s="678"/>
      <c r="J8" s="685"/>
      <c r="K8" s="680"/>
      <c r="L8" s="65" t="s">
        <v>578</v>
      </c>
      <c r="M8" s="66">
        <f>Kiadások!F59</f>
        <v>6510000</v>
      </c>
      <c r="N8" s="66" t="e">
        <f>Kiadások!G59</f>
        <v>#REF!</v>
      </c>
      <c r="O8" s="66" t="e">
        <f>Kiadások!H59</f>
        <v>#REF!</v>
      </c>
      <c r="P8" s="66" t="e">
        <f>Kiadások!I59</f>
        <v>#REF!</v>
      </c>
      <c r="Q8" s="66" t="e">
        <f>Kiadások!J59</f>
        <v>#REF!</v>
      </c>
      <c r="R8" s="66" t="e">
        <f>Kiadások!K59</f>
        <v>#REF!</v>
      </c>
      <c r="S8" s="66">
        <f>Kiadások!L59</f>
        <v>6510000</v>
      </c>
      <c r="T8" s="67">
        <f>Kiadások!O59</f>
        <v>3889983</v>
      </c>
      <c r="U8" s="68"/>
    </row>
    <row r="9" spans="1:21" x14ac:dyDescent="0.25">
      <c r="A9" s="680"/>
      <c r="B9" s="65" t="s">
        <v>68</v>
      </c>
      <c r="C9" s="66">
        <f>Bevételek!F195</f>
        <v>0</v>
      </c>
      <c r="D9" s="66">
        <f>Bevételek!G195</f>
        <v>37159</v>
      </c>
      <c r="E9" s="66">
        <f>Bevételek!H195</f>
        <v>37159</v>
      </c>
      <c r="F9" s="66">
        <f>Bevételek!I195</f>
        <v>37159</v>
      </c>
      <c r="G9" s="66">
        <f>Bevételek!J195</f>
        <v>37159</v>
      </c>
      <c r="H9" s="66">
        <f>Bevételek!K195</f>
        <v>0</v>
      </c>
      <c r="I9" s="66">
        <f>Bevételek!L195</f>
        <v>2310</v>
      </c>
      <c r="J9" s="67">
        <f>Bevételek!M195</f>
        <v>2310</v>
      </c>
      <c r="K9" s="680"/>
      <c r="L9" s="65" t="s">
        <v>221</v>
      </c>
      <c r="M9" s="66">
        <f>Kiadások!F75</f>
        <v>17803258</v>
      </c>
      <c r="N9" s="66" t="e">
        <f>Kiadások!G75</f>
        <v>#REF!</v>
      </c>
      <c r="O9" s="66" t="e">
        <f>Kiadások!H75</f>
        <v>#REF!</v>
      </c>
      <c r="P9" s="66" t="e">
        <f>Kiadások!I75</f>
        <v>#REF!</v>
      </c>
      <c r="Q9" s="66" t="e">
        <f>Kiadások!J75</f>
        <v>#REF!</v>
      </c>
      <c r="R9" s="66" t="e">
        <f>Kiadások!K75</f>
        <v>#REF!</v>
      </c>
      <c r="S9" s="66">
        <f>Kiadások!L75</f>
        <v>33916432</v>
      </c>
      <c r="T9" s="67">
        <f>Kiadások!O75</f>
        <v>20718743</v>
      </c>
      <c r="U9" s="68"/>
    </row>
    <row r="10" spans="1:21" x14ac:dyDescent="0.25">
      <c r="A10" s="681"/>
      <c r="B10" s="69" t="s">
        <v>579</v>
      </c>
      <c r="C10" s="70">
        <f>SUM(C5:C9)</f>
        <v>216400725.09999999</v>
      </c>
      <c r="D10" s="70">
        <f t="shared" ref="D10:J10" si="0">SUM(D5:D9)</f>
        <v>219385341.69999999</v>
      </c>
      <c r="E10" s="70">
        <f t="shared" si="0"/>
        <v>223042474</v>
      </c>
      <c r="F10" s="70">
        <f t="shared" si="0"/>
        <v>246441868</v>
      </c>
      <c r="G10" s="70">
        <f t="shared" ref="G10" si="1">SUM(G5:G9)</f>
        <v>247147216</v>
      </c>
      <c r="H10" s="70">
        <f t="shared" si="0"/>
        <v>249088058</v>
      </c>
      <c r="I10" s="70">
        <f t="shared" ref="I10" si="2">SUM(I5:I9)</f>
        <v>223181903</v>
      </c>
      <c r="J10" s="71">
        <f t="shared" si="0"/>
        <v>223181903</v>
      </c>
      <c r="K10" s="681"/>
      <c r="L10" s="69" t="s">
        <v>580</v>
      </c>
      <c r="M10" s="70">
        <f t="shared" ref="M10:T10" si="3">SUM(M5:M9)</f>
        <v>86006379</v>
      </c>
      <c r="N10" s="70" t="e">
        <f t="shared" si="3"/>
        <v>#REF!</v>
      </c>
      <c r="O10" s="70" t="e">
        <f t="shared" si="3"/>
        <v>#REF!</v>
      </c>
      <c r="P10" s="70" t="e">
        <f t="shared" si="3"/>
        <v>#REF!</v>
      </c>
      <c r="Q10" s="70" t="e">
        <f t="shared" si="3"/>
        <v>#REF!</v>
      </c>
      <c r="R10" s="70" t="e">
        <f t="shared" si="3"/>
        <v>#REF!</v>
      </c>
      <c r="S10" s="70">
        <f t="shared" ref="S10" si="4">SUM(S5:S9)</f>
        <v>108660711</v>
      </c>
      <c r="T10" s="71">
        <f t="shared" si="3"/>
        <v>86670788</v>
      </c>
      <c r="U10" s="72">
        <f>J10-T10</f>
        <v>136511115</v>
      </c>
    </row>
    <row r="11" spans="1:21" ht="30" x14ac:dyDescent="0.25">
      <c r="A11" s="655" t="s">
        <v>59</v>
      </c>
      <c r="B11" s="65" t="s">
        <v>21</v>
      </c>
      <c r="C11" s="66">
        <f>Bevételek!F63</f>
        <v>337735905</v>
      </c>
      <c r="D11" s="66">
        <f>Bevételek!G63</f>
        <v>0</v>
      </c>
      <c r="E11" s="66">
        <f>Bevételek!H63</f>
        <v>0</v>
      </c>
      <c r="F11" s="66">
        <f>Bevételek!I63</f>
        <v>33528946</v>
      </c>
      <c r="G11" s="66">
        <f>Bevételek!J63</f>
        <v>30116000</v>
      </c>
      <c r="H11" s="66">
        <f>Bevételek!K63</f>
        <v>45128946</v>
      </c>
      <c r="I11" s="66">
        <f>Bevételek!L63</f>
        <v>154024224</v>
      </c>
      <c r="J11" s="67">
        <f>Bevételek!M63</f>
        <v>154024224</v>
      </c>
      <c r="K11" s="655" t="s">
        <v>573</v>
      </c>
      <c r="L11" s="65" t="s">
        <v>246</v>
      </c>
      <c r="M11" s="66">
        <f>Kiadások!F147</f>
        <v>358235905</v>
      </c>
      <c r="N11" s="66" t="e">
        <f>Kiadások!G147</f>
        <v>#REF!</v>
      </c>
      <c r="O11" s="66" t="e">
        <f>Kiadások!H147</f>
        <v>#REF!</v>
      </c>
      <c r="P11" s="66" t="e">
        <f>Kiadások!I147</f>
        <v>#REF!</v>
      </c>
      <c r="Q11" s="66" t="e">
        <f>Kiadások!J147</f>
        <v>#REF!</v>
      </c>
      <c r="R11" s="66" t="e">
        <f>Kiadások!K147</f>
        <v>#REF!</v>
      </c>
      <c r="S11" s="66">
        <f>Kiadások!L147</f>
        <v>188996478</v>
      </c>
      <c r="T11" s="67">
        <f>Kiadások!O147</f>
        <v>47900291</v>
      </c>
      <c r="U11" s="68"/>
    </row>
    <row r="12" spans="1:21" x14ac:dyDescent="0.25">
      <c r="A12" s="655"/>
      <c r="B12" s="65" t="s">
        <v>59</v>
      </c>
      <c r="C12" s="66">
        <f>Bevételek!F185</f>
        <v>10000000</v>
      </c>
      <c r="D12" s="66">
        <f>Bevételek!G185</f>
        <v>18000000</v>
      </c>
      <c r="E12" s="66">
        <f>Bevételek!H185</f>
        <v>24011000</v>
      </c>
      <c r="F12" s="66">
        <f>Bevételek!I185</f>
        <v>24011000</v>
      </c>
      <c r="G12" s="66">
        <f>Bevételek!J185</f>
        <v>24011000</v>
      </c>
      <c r="H12" s="66">
        <f>Bevételek!K185</f>
        <v>24011000</v>
      </c>
      <c r="I12" s="66">
        <f>Bevételek!L185</f>
        <v>23508040</v>
      </c>
      <c r="J12" s="67">
        <f>Bevételek!M185</f>
        <v>23508040</v>
      </c>
      <c r="K12" s="655"/>
      <c r="L12" s="65" t="s">
        <v>262</v>
      </c>
      <c r="M12" s="66">
        <f>Kiadások!F157</f>
        <v>105878946</v>
      </c>
      <c r="N12" s="66" t="e">
        <f>Kiadások!G157</f>
        <v>#REF!</v>
      </c>
      <c r="O12" s="66" t="e">
        <f>Kiadások!H157</f>
        <v>#REF!</v>
      </c>
      <c r="P12" s="66" t="e">
        <f>Kiadások!I157</f>
        <v>#REF!</v>
      </c>
      <c r="Q12" s="66" t="e">
        <f>Kiadások!J157</f>
        <v>#REF!</v>
      </c>
      <c r="R12" s="66" t="e">
        <f>Kiadások!K157</f>
        <v>#REF!</v>
      </c>
      <c r="S12" s="66">
        <f>Kiadások!L157</f>
        <v>98930128</v>
      </c>
      <c r="T12" s="67">
        <f>Kiadások!O157</f>
        <v>53744658</v>
      </c>
      <c r="U12" s="68"/>
    </row>
    <row r="13" spans="1:21" ht="30" x14ac:dyDescent="0.25">
      <c r="A13" s="655"/>
      <c r="B13" s="65" t="s">
        <v>78</v>
      </c>
      <c r="C13" s="66">
        <f>Bevételek!F221</f>
        <v>0</v>
      </c>
      <c r="D13" s="66">
        <f>Bevételek!G221</f>
        <v>0</v>
      </c>
      <c r="E13" s="66">
        <f>Bevételek!H221</f>
        <v>0</v>
      </c>
      <c r="F13" s="66">
        <f>Bevételek!I221</f>
        <v>0</v>
      </c>
      <c r="G13" s="66">
        <f>Bevételek!J221</f>
        <v>0</v>
      </c>
      <c r="H13" s="66">
        <f>Bevételek!K221</f>
        <v>0</v>
      </c>
      <c r="I13" s="66">
        <f>Bevételek!L221</f>
        <v>0</v>
      </c>
      <c r="J13" s="67">
        <f>Bevételek!M221</f>
        <v>0</v>
      </c>
      <c r="K13" s="655"/>
      <c r="L13" s="65" t="s">
        <v>581</v>
      </c>
      <c r="M13" s="66">
        <f>Kiadások!F162</f>
        <v>0</v>
      </c>
      <c r="N13" s="66" t="e">
        <f>Kiadások!G162</f>
        <v>#REF!</v>
      </c>
      <c r="O13" s="66" t="e">
        <f>Kiadások!H162</f>
        <v>#REF!</v>
      </c>
      <c r="P13" s="66" t="e">
        <f>Kiadások!I162</f>
        <v>#REF!</v>
      </c>
      <c r="Q13" s="66" t="e">
        <f>Kiadások!J162</f>
        <v>#REF!</v>
      </c>
      <c r="R13" s="66" t="e">
        <f>Kiadások!K162</f>
        <v>#REF!</v>
      </c>
      <c r="S13" s="66">
        <f>Kiadások!L162</f>
        <v>0</v>
      </c>
      <c r="T13" s="67">
        <f>Kiadások!O162</f>
        <v>0</v>
      </c>
      <c r="U13" s="68"/>
    </row>
    <row r="14" spans="1:21" x14ac:dyDescent="0.25">
      <c r="A14" s="655"/>
      <c r="B14" s="69" t="s">
        <v>582</v>
      </c>
      <c r="C14" s="70">
        <f>SUM(C11:C13)</f>
        <v>347735905</v>
      </c>
      <c r="D14" s="70">
        <f t="shared" ref="D14:H14" si="5">SUM(D11:D13)</f>
        <v>18000000</v>
      </c>
      <c r="E14" s="70">
        <f t="shared" ref="E14:G14" si="6">SUM(E11:E13)</f>
        <v>24011000</v>
      </c>
      <c r="F14" s="70">
        <f t="shared" si="6"/>
        <v>57539946</v>
      </c>
      <c r="G14" s="70">
        <f t="shared" si="6"/>
        <v>54127000</v>
      </c>
      <c r="H14" s="70">
        <f t="shared" si="5"/>
        <v>69139946</v>
      </c>
      <c r="I14" s="70">
        <f t="shared" ref="I14" si="7">SUM(I11:I13)</f>
        <v>177532264</v>
      </c>
      <c r="J14" s="71">
        <f>SUM(J11:J13)</f>
        <v>177532264</v>
      </c>
      <c r="K14" s="655"/>
      <c r="L14" s="69" t="s">
        <v>583</v>
      </c>
      <c r="M14" s="70">
        <f>SUM(M11:M13)</f>
        <v>464114851</v>
      </c>
      <c r="N14" s="70" t="e">
        <f t="shared" ref="N14" si="8">SUM(N11:N13)</f>
        <v>#REF!</v>
      </c>
      <c r="O14" s="70" t="e">
        <f t="shared" ref="O14:R14" si="9">SUM(O11:O13)</f>
        <v>#REF!</v>
      </c>
      <c r="P14" s="70" t="e">
        <f t="shared" ref="P14:Q14" si="10">SUM(P11:P13)</f>
        <v>#REF!</v>
      </c>
      <c r="Q14" s="70" t="e">
        <f t="shared" si="10"/>
        <v>#REF!</v>
      </c>
      <c r="R14" s="70" t="e">
        <f t="shared" si="9"/>
        <v>#REF!</v>
      </c>
      <c r="S14" s="70">
        <f t="shared" ref="S14" si="11">SUM(S11:S13)</f>
        <v>287926606</v>
      </c>
      <c r="T14" s="71">
        <f t="shared" ref="T14" si="12">SUM(T11:T13)</f>
        <v>101644949</v>
      </c>
      <c r="U14" s="72">
        <f>J14-T14</f>
        <v>75887315</v>
      </c>
    </row>
    <row r="15" spans="1:21" ht="15.75" thickBot="1" x14ac:dyDescent="0.3">
      <c r="A15" s="656" t="s">
        <v>584</v>
      </c>
      <c r="B15" s="657"/>
      <c r="C15" s="63">
        <f>C10+C14</f>
        <v>564136630.10000002</v>
      </c>
      <c r="D15" s="63">
        <f t="shared" ref="D15:H15" si="13">D10+D14</f>
        <v>237385341.69999999</v>
      </c>
      <c r="E15" s="63">
        <f t="shared" ref="E15:G15" si="14">E10+E14</f>
        <v>247053474</v>
      </c>
      <c r="F15" s="63">
        <f t="shared" si="14"/>
        <v>303981814</v>
      </c>
      <c r="G15" s="63">
        <f t="shared" si="14"/>
        <v>301274216</v>
      </c>
      <c r="H15" s="63">
        <f t="shared" si="13"/>
        <v>318228004</v>
      </c>
      <c r="I15" s="63">
        <f t="shared" ref="I15" si="15">I10+I14</f>
        <v>400714167</v>
      </c>
      <c r="J15" s="5">
        <f>J10+J14</f>
        <v>400714167</v>
      </c>
      <c r="K15" s="658" t="s">
        <v>585</v>
      </c>
      <c r="L15" s="659"/>
      <c r="M15" s="63">
        <f t="shared" ref="M15:T15" si="16">M10+M14</f>
        <v>550121230</v>
      </c>
      <c r="N15" s="63" t="e">
        <f t="shared" ref="N15" si="17">N10+N14</f>
        <v>#REF!</v>
      </c>
      <c r="O15" s="63" t="e">
        <f t="shared" ref="O15:R15" si="18">O10+O14</f>
        <v>#REF!</v>
      </c>
      <c r="P15" s="63" t="e">
        <f t="shared" ref="P15:Q15" si="19">P10+P14</f>
        <v>#REF!</v>
      </c>
      <c r="Q15" s="63" t="e">
        <f t="shared" si="19"/>
        <v>#REF!</v>
      </c>
      <c r="R15" s="63" t="e">
        <f t="shared" si="18"/>
        <v>#REF!</v>
      </c>
      <c r="S15" s="63">
        <f t="shared" ref="S15" si="20">S10+S14</f>
        <v>396587317</v>
      </c>
      <c r="T15" s="5">
        <f t="shared" si="16"/>
        <v>188315737</v>
      </c>
      <c r="U15" s="6">
        <f>U10+U14</f>
        <v>212398430</v>
      </c>
    </row>
    <row r="16" spans="1:21" x14ac:dyDescent="0.25">
      <c r="A16" s="660" t="s">
        <v>586</v>
      </c>
      <c r="B16" s="661"/>
      <c r="C16" s="661"/>
      <c r="D16" s="661"/>
      <c r="E16" s="661"/>
      <c r="F16" s="661"/>
      <c r="G16" s="661"/>
      <c r="H16" s="661"/>
      <c r="I16" s="661"/>
      <c r="J16" s="661"/>
      <c r="K16" s="662"/>
      <c r="L16" s="663"/>
      <c r="M16" s="663"/>
      <c r="N16" s="663"/>
      <c r="O16" s="663"/>
      <c r="P16" s="663"/>
      <c r="Q16" s="663"/>
      <c r="R16" s="663"/>
      <c r="S16" s="663"/>
      <c r="T16" s="663"/>
      <c r="U16" s="7"/>
    </row>
    <row r="17" spans="1:22" x14ac:dyDescent="0.25">
      <c r="A17" s="666" t="s">
        <v>570</v>
      </c>
      <c r="B17" s="667"/>
      <c r="C17" s="135">
        <f>Bevételek!F262</f>
        <v>122210555</v>
      </c>
      <c r="D17" s="201">
        <f>Bevételek!G262</f>
        <v>49360482</v>
      </c>
      <c r="E17" s="201">
        <f>Bevételek!H262</f>
        <v>49360482</v>
      </c>
      <c r="F17" s="201">
        <f>Bevételek!I262</f>
        <v>49360482</v>
      </c>
      <c r="G17" s="201">
        <f>Bevételek!J262</f>
        <v>49360482</v>
      </c>
      <c r="H17" s="201">
        <f>Bevételek!K262</f>
        <v>122210555</v>
      </c>
      <c r="I17" s="201">
        <f>Bevételek!L262</f>
        <v>122210555</v>
      </c>
      <c r="J17" s="8">
        <f>Bevételek!M262</f>
        <v>122210555</v>
      </c>
      <c r="K17" s="664"/>
      <c r="L17" s="665"/>
      <c r="M17" s="665"/>
      <c r="N17" s="665"/>
      <c r="O17" s="665"/>
      <c r="P17" s="665"/>
      <c r="Q17" s="665"/>
      <c r="R17" s="665"/>
      <c r="S17" s="665"/>
      <c r="T17" s="665"/>
      <c r="U17" s="9">
        <f>J17</f>
        <v>122210555</v>
      </c>
    </row>
    <row r="18" spans="1:22" x14ac:dyDescent="0.25">
      <c r="A18" s="666" t="s">
        <v>587</v>
      </c>
      <c r="B18" s="667"/>
      <c r="C18" s="672">
        <f>C15+C17</f>
        <v>686347185.10000002</v>
      </c>
      <c r="D18" s="672">
        <f t="shared" ref="D18:J18" si="21">D15+D17</f>
        <v>286745823.69999999</v>
      </c>
      <c r="E18" s="672">
        <f t="shared" ref="E18:G18" si="22">E15+E17</f>
        <v>296413956</v>
      </c>
      <c r="F18" s="672">
        <f t="shared" si="22"/>
        <v>353342296</v>
      </c>
      <c r="G18" s="672">
        <f t="shared" si="22"/>
        <v>350634698</v>
      </c>
      <c r="H18" s="672">
        <f t="shared" si="21"/>
        <v>440438559</v>
      </c>
      <c r="I18" s="672">
        <f t="shared" ref="I18" si="23">I15+I17</f>
        <v>522924722</v>
      </c>
      <c r="J18" s="675">
        <f t="shared" si="21"/>
        <v>522924722</v>
      </c>
      <c r="K18" s="666" t="s">
        <v>588</v>
      </c>
      <c r="L18" s="667"/>
      <c r="M18" s="672">
        <f t="shared" ref="M18:T18" si="24">M15</f>
        <v>550121230</v>
      </c>
      <c r="N18" s="672" t="e">
        <f t="shared" si="24"/>
        <v>#REF!</v>
      </c>
      <c r="O18" s="672" t="e">
        <f t="shared" si="24"/>
        <v>#REF!</v>
      </c>
      <c r="P18" s="672" t="e">
        <f t="shared" si="24"/>
        <v>#REF!</v>
      </c>
      <c r="Q18" s="672" t="e">
        <f t="shared" ref="Q18" si="25">Q15</f>
        <v>#REF!</v>
      </c>
      <c r="R18" s="672" t="e">
        <f t="shared" si="24"/>
        <v>#REF!</v>
      </c>
      <c r="S18" s="672">
        <f t="shared" ref="S18" si="26">S15</f>
        <v>396587317</v>
      </c>
      <c r="T18" s="672">
        <f t="shared" si="24"/>
        <v>188315737</v>
      </c>
      <c r="U18" s="668">
        <f>J18-T18</f>
        <v>334608985</v>
      </c>
    </row>
    <row r="19" spans="1:22" x14ac:dyDescent="0.25">
      <c r="A19" s="666"/>
      <c r="B19" s="667"/>
      <c r="C19" s="674"/>
      <c r="D19" s="674"/>
      <c r="E19" s="674"/>
      <c r="F19" s="674"/>
      <c r="G19" s="674"/>
      <c r="H19" s="674"/>
      <c r="I19" s="674"/>
      <c r="J19" s="676"/>
      <c r="K19" s="666"/>
      <c r="L19" s="667"/>
      <c r="M19" s="673"/>
      <c r="N19" s="673"/>
      <c r="O19" s="673"/>
      <c r="P19" s="673"/>
      <c r="Q19" s="673"/>
      <c r="R19" s="673"/>
      <c r="S19" s="673"/>
      <c r="T19" s="674"/>
      <c r="U19" s="669">
        <f>J19-T19</f>
        <v>0</v>
      </c>
    </row>
    <row r="20" spans="1:22" x14ac:dyDescent="0.25">
      <c r="A20" s="670" t="s">
        <v>589</v>
      </c>
      <c r="B20" s="671"/>
      <c r="C20" s="671"/>
      <c r="D20" s="671"/>
      <c r="E20" s="671"/>
      <c r="F20" s="671"/>
      <c r="G20" s="671"/>
      <c r="H20" s="671"/>
      <c r="I20" s="671"/>
      <c r="J20" s="671"/>
      <c r="K20" s="670" t="s">
        <v>590</v>
      </c>
      <c r="L20" s="671"/>
      <c r="M20" s="671"/>
      <c r="N20" s="671"/>
      <c r="O20" s="671"/>
      <c r="P20" s="671"/>
      <c r="Q20" s="671"/>
      <c r="R20" s="671"/>
      <c r="S20" s="671"/>
      <c r="T20" s="671"/>
      <c r="U20" s="10"/>
    </row>
    <row r="21" spans="1:22" x14ac:dyDescent="0.25">
      <c r="A21" s="666" t="s">
        <v>88</v>
      </c>
      <c r="B21" s="667"/>
      <c r="C21" s="135">
        <f>Bevételek!F248-Bevételek!F262</f>
        <v>0</v>
      </c>
      <c r="D21" s="201">
        <f>Bevételek!G248-Bevételek!G262</f>
        <v>0</v>
      </c>
      <c r="E21" s="201">
        <f>Bevételek!H248-Bevételek!H262</f>
        <v>0</v>
      </c>
      <c r="F21" s="201">
        <f>Bevételek!I248-Bevételek!I262</f>
        <v>0</v>
      </c>
      <c r="G21" s="201">
        <f>Bevételek!J248-Bevételek!J262</f>
        <v>0</v>
      </c>
      <c r="H21" s="201">
        <f>Bevételek!K248-Bevételek!K262</f>
        <v>5104002</v>
      </c>
      <c r="I21" s="201">
        <f>Bevételek!L248-Bevételek!L262</f>
        <v>5401368</v>
      </c>
      <c r="J21" s="8">
        <f>Bevételek!M248-Bevételek!M262</f>
        <v>5401368</v>
      </c>
      <c r="K21" s="666" t="s">
        <v>285</v>
      </c>
      <c r="L21" s="667"/>
      <c r="M21" s="135">
        <f>Kiadások!F226</f>
        <v>136225955</v>
      </c>
      <c r="N21" s="201" t="e">
        <f>Kiadások!G226</f>
        <v>#REF!</v>
      </c>
      <c r="O21" s="201" t="e">
        <f>Kiadások!H226</f>
        <v>#REF!</v>
      </c>
      <c r="P21" s="201" t="e">
        <f>Kiadások!I226</f>
        <v>#REF!</v>
      </c>
      <c r="Q21" s="201" t="e">
        <f>Kiadások!J226</f>
        <v>#REF!</v>
      </c>
      <c r="R21" s="201" t="e">
        <f>Kiadások!K226</f>
        <v>#REF!</v>
      </c>
      <c r="S21" s="201">
        <f>Kiadások!L226</f>
        <v>131738773</v>
      </c>
      <c r="T21" s="8">
        <f>Kiadások!O226</f>
        <v>131738773</v>
      </c>
      <c r="U21" s="9">
        <f>J21-T21</f>
        <v>-126337405</v>
      </c>
    </row>
    <row r="22" spans="1:22" x14ac:dyDescent="0.25">
      <c r="A22" s="670" t="s">
        <v>591</v>
      </c>
      <c r="B22" s="671"/>
      <c r="C22" s="671"/>
      <c r="D22" s="671"/>
      <c r="E22" s="671"/>
      <c r="F22" s="671"/>
      <c r="G22" s="671"/>
      <c r="H22" s="671"/>
      <c r="I22" s="671"/>
      <c r="J22" s="671"/>
      <c r="K22" s="670" t="s">
        <v>592</v>
      </c>
      <c r="L22" s="671"/>
      <c r="M22" s="671"/>
      <c r="N22" s="671"/>
      <c r="O22" s="671"/>
      <c r="P22" s="671"/>
      <c r="Q22" s="671"/>
      <c r="R22" s="671"/>
      <c r="S22" s="671"/>
      <c r="T22" s="671"/>
      <c r="U22" s="10"/>
    </row>
    <row r="23" spans="1:22" ht="15.75" thickBot="1" x14ac:dyDescent="0.3">
      <c r="A23" s="658" t="s">
        <v>571</v>
      </c>
      <c r="B23" s="659"/>
      <c r="C23" s="63">
        <f>C18+C21</f>
        <v>686347185.10000002</v>
      </c>
      <c r="D23" s="63">
        <f t="shared" ref="D23:J23" si="27">D18+D21</f>
        <v>286745823.69999999</v>
      </c>
      <c r="E23" s="63">
        <f t="shared" ref="E23:G23" si="28">E18+E21</f>
        <v>296413956</v>
      </c>
      <c r="F23" s="63">
        <f t="shared" si="28"/>
        <v>353342296</v>
      </c>
      <c r="G23" s="63">
        <f t="shared" si="28"/>
        <v>350634698</v>
      </c>
      <c r="H23" s="63">
        <f t="shared" si="27"/>
        <v>445542561</v>
      </c>
      <c r="I23" s="63">
        <f t="shared" si="27"/>
        <v>528326090</v>
      </c>
      <c r="J23" s="5">
        <f t="shared" si="27"/>
        <v>528326090</v>
      </c>
      <c r="K23" s="658" t="s">
        <v>571</v>
      </c>
      <c r="L23" s="659"/>
      <c r="M23" s="63">
        <f>M18+M21</f>
        <v>686347185</v>
      </c>
      <c r="N23" s="63" t="e">
        <f>N18+N21+0.5</f>
        <v>#REF!</v>
      </c>
      <c r="O23" s="63" t="e">
        <f t="shared" ref="O23:U23" si="29">O18+O21</f>
        <v>#REF!</v>
      </c>
      <c r="P23" s="63" t="e">
        <f t="shared" si="29"/>
        <v>#REF!</v>
      </c>
      <c r="Q23" s="63" t="e">
        <f t="shared" si="29"/>
        <v>#REF!</v>
      </c>
      <c r="R23" s="63" t="e">
        <f t="shared" si="29"/>
        <v>#REF!</v>
      </c>
      <c r="S23" s="63">
        <f t="shared" si="29"/>
        <v>528326090</v>
      </c>
      <c r="T23" s="5">
        <f t="shared" si="29"/>
        <v>320054510</v>
      </c>
      <c r="U23" s="6">
        <f t="shared" si="29"/>
        <v>208271580</v>
      </c>
    </row>
    <row r="25" spans="1:22" x14ac:dyDescent="0.25">
      <c r="C25" s="203"/>
      <c r="D25" s="203"/>
      <c r="E25" s="203"/>
      <c r="F25" s="203"/>
      <c r="G25" s="203"/>
      <c r="H25" s="203"/>
      <c r="I25" s="203"/>
      <c r="J25" s="203"/>
      <c r="M25" s="203"/>
      <c r="N25" s="203"/>
      <c r="O25" s="203"/>
      <c r="P25" s="203"/>
      <c r="Q25" s="203"/>
      <c r="R25" s="203"/>
      <c r="S25" s="203"/>
      <c r="U25" s="203"/>
      <c r="V25" s="203"/>
    </row>
    <row r="26" spans="1:22" x14ac:dyDescent="0.25">
      <c r="C26" s="203"/>
      <c r="D26" s="203"/>
      <c r="E26" s="203"/>
      <c r="F26" s="203"/>
      <c r="G26" s="203"/>
      <c r="H26" s="203"/>
      <c r="I26" s="203"/>
      <c r="J26" s="203"/>
    </row>
    <row r="27" spans="1:22" x14ac:dyDescent="0.25">
      <c r="M27" s="203"/>
      <c r="N27" s="203"/>
      <c r="O27" s="203"/>
      <c r="P27" s="203"/>
      <c r="Q27" s="203"/>
      <c r="R27" s="203"/>
      <c r="S27" s="203"/>
      <c r="T27" s="203"/>
    </row>
    <row r="28" spans="1:22" x14ac:dyDescent="0.25">
      <c r="M28" s="203"/>
      <c r="N28" s="203"/>
      <c r="O28" s="203"/>
      <c r="P28" s="203"/>
      <c r="Q28" s="203"/>
      <c r="R28" s="203"/>
      <c r="S28" s="203"/>
      <c r="T28" s="203"/>
    </row>
    <row r="29" spans="1:22" x14ac:dyDescent="0.25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</row>
  </sheetData>
  <mergeCells count="51">
    <mergeCell ref="A1:U1"/>
    <mergeCell ref="A5:A10"/>
    <mergeCell ref="K5:K10"/>
    <mergeCell ref="B7:B8"/>
    <mergeCell ref="C7:C8"/>
    <mergeCell ref="J7:J8"/>
    <mergeCell ref="A3:J3"/>
    <mergeCell ref="K3:T3"/>
    <mergeCell ref="U3:U4"/>
    <mergeCell ref="A4:B4"/>
    <mergeCell ref="K4:L4"/>
    <mergeCell ref="H7:H8"/>
    <mergeCell ref="D7:D8"/>
    <mergeCell ref="E7:E8"/>
    <mergeCell ref="F7:F8"/>
    <mergeCell ref="G7:G8"/>
    <mergeCell ref="I7:I8"/>
    <mergeCell ref="I18:I19"/>
    <mergeCell ref="A23:B23"/>
    <mergeCell ref="K23:L23"/>
    <mergeCell ref="A22:J22"/>
    <mergeCell ref="K22:T22"/>
    <mergeCell ref="R18:R19"/>
    <mergeCell ref="D18:D19"/>
    <mergeCell ref="N18:N19"/>
    <mergeCell ref="G18:G19"/>
    <mergeCell ref="Q18:Q19"/>
    <mergeCell ref="S18:S19"/>
    <mergeCell ref="A21:B21"/>
    <mergeCell ref="K21:L21"/>
    <mergeCell ref="A18:B19"/>
    <mergeCell ref="C18:C19"/>
    <mergeCell ref="U18:U19"/>
    <mergeCell ref="A20:J20"/>
    <mergeCell ref="K20:T20"/>
    <mergeCell ref="M18:M19"/>
    <mergeCell ref="T18:T19"/>
    <mergeCell ref="O18:O19"/>
    <mergeCell ref="P18:P19"/>
    <mergeCell ref="H18:H19"/>
    <mergeCell ref="E18:E19"/>
    <mergeCell ref="F18:F19"/>
    <mergeCell ref="J18:J19"/>
    <mergeCell ref="K18:L19"/>
    <mergeCell ref="A11:A14"/>
    <mergeCell ref="K11:K14"/>
    <mergeCell ref="A15:B15"/>
    <mergeCell ref="K15:L15"/>
    <mergeCell ref="A16:J16"/>
    <mergeCell ref="K16:T17"/>
    <mergeCell ref="A17:B1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1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AH430"/>
  <sheetViews>
    <sheetView topLeftCell="A5" zoomScaleNormal="100" workbookViewId="0">
      <selection activeCell="M236" sqref="M236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6" width="12.7109375" style="12" customWidth="1"/>
    <col min="7" max="11" width="11.7109375" style="12" hidden="1" customWidth="1"/>
    <col min="12" max="13" width="11.7109375" style="12" customWidth="1"/>
    <col min="14" max="14" width="11.85546875" style="12" customWidth="1"/>
    <col min="15" max="15" width="13.7109375" style="12" customWidth="1"/>
    <col min="16" max="16" width="13.5703125" style="12" customWidth="1"/>
    <col min="17" max="17" width="11" style="12" customWidth="1"/>
    <col min="18" max="18" width="10.7109375" style="12" customWidth="1"/>
    <col min="19" max="19" width="11.28515625" style="12" bestFit="1" customWidth="1"/>
    <col min="20" max="20" width="12.5703125" style="12" bestFit="1" customWidth="1"/>
    <col min="21" max="21" width="11.28515625" style="12" bestFit="1" customWidth="1"/>
    <col min="22" max="24" width="10.7109375" style="12" bestFit="1" customWidth="1"/>
    <col min="25" max="25" width="11.85546875" style="12" bestFit="1" customWidth="1"/>
    <col min="26" max="30" width="10.7109375" style="12" bestFit="1" customWidth="1"/>
    <col min="31" max="31" width="11.85546875" style="12" bestFit="1" customWidth="1"/>
    <col min="32" max="32" width="10.140625" style="50" bestFit="1" customWidth="1"/>
    <col min="33" max="33" width="10.42578125" style="17" bestFit="1" customWidth="1"/>
    <col min="34" max="16384" width="9.140625" style="17"/>
  </cols>
  <sheetData>
    <row r="1" spans="1:34" ht="15.75" thickBot="1" x14ac:dyDescent="0.3">
      <c r="AE1" s="11" t="s">
        <v>827</v>
      </c>
    </row>
    <row r="2" spans="1:34" ht="28.5" customHeight="1" x14ac:dyDescent="0.25">
      <c r="B2" s="750" t="s">
        <v>0</v>
      </c>
      <c r="C2" s="695"/>
      <c r="D2" s="695"/>
      <c r="E2" s="695"/>
      <c r="F2" s="694" t="s">
        <v>1125</v>
      </c>
      <c r="G2" s="750" t="s">
        <v>1085</v>
      </c>
      <c r="H2" s="750" t="s">
        <v>1092</v>
      </c>
      <c r="I2" s="750" t="s">
        <v>1099</v>
      </c>
      <c r="J2" s="763" t="s">
        <v>1106</v>
      </c>
      <c r="K2" s="763" t="s">
        <v>1117</v>
      </c>
      <c r="L2" s="763" t="s">
        <v>1118</v>
      </c>
      <c r="M2" s="852" t="s">
        <v>1109</v>
      </c>
      <c r="N2" s="756" t="s">
        <v>1110</v>
      </c>
      <c r="O2" s="756"/>
      <c r="P2" s="756"/>
      <c r="Q2" s="756"/>
      <c r="R2" s="757"/>
      <c r="S2" s="694" t="s">
        <v>1111</v>
      </c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6"/>
      <c r="AF2" s="237"/>
    </row>
    <row r="3" spans="1:34" ht="15" customHeight="1" x14ac:dyDescent="0.25">
      <c r="B3" s="751"/>
      <c r="C3" s="752"/>
      <c r="D3" s="752"/>
      <c r="E3" s="752"/>
      <c r="F3" s="745"/>
      <c r="G3" s="751"/>
      <c r="H3" s="751"/>
      <c r="I3" s="751"/>
      <c r="J3" s="764"/>
      <c r="K3" s="764"/>
      <c r="L3" s="764"/>
      <c r="M3" s="853"/>
      <c r="N3" s="877" t="s">
        <v>848</v>
      </c>
      <c r="O3" s="740" t="s">
        <v>1129</v>
      </c>
      <c r="P3" s="740" t="s">
        <v>968</v>
      </c>
      <c r="Q3" s="740" t="s">
        <v>971</v>
      </c>
      <c r="R3" s="761" t="s">
        <v>972</v>
      </c>
      <c r="S3" s="697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9"/>
      <c r="AF3" s="237"/>
    </row>
    <row r="4" spans="1:34" ht="52.5" customHeight="1" thickBot="1" x14ac:dyDescent="0.3">
      <c r="B4" s="753"/>
      <c r="C4" s="754"/>
      <c r="D4" s="754"/>
      <c r="E4" s="754"/>
      <c r="F4" s="746"/>
      <c r="G4" s="753"/>
      <c r="H4" s="753"/>
      <c r="I4" s="753"/>
      <c r="J4" s="765"/>
      <c r="K4" s="765"/>
      <c r="L4" s="765"/>
      <c r="M4" s="854"/>
      <c r="N4" s="878"/>
      <c r="O4" s="741"/>
      <c r="P4" s="741"/>
      <c r="Q4" s="741"/>
      <c r="R4" s="762"/>
      <c r="S4" s="129" t="s">
        <v>593</v>
      </c>
      <c r="T4" s="64" t="s">
        <v>594</v>
      </c>
      <c r="U4" s="64" t="s">
        <v>595</v>
      </c>
      <c r="V4" s="81" t="s">
        <v>596</v>
      </c>
      <c r="W4" s="81" t="s">
        <v>597</v>
      </c>
      <c r="X4" s="420" t="s">
        <v>598</v>
      </c>
      <c r="Y4" s="398" t="s">
        <v>1086</v>
      </c>
      <c r="Z4" s="420" t="s">
        <v>599</v>
      </c>
      <c r="AA4" s="81" t="s">
        <v>600</v>
      </c>
      <c r="AB4" s="490" t="s">
        <v>601</v>
      </c>
      <c r="AC4" s="376" t="s">
        <v>602</v>
      </c>
      <c r="AD4" s="376" t="s">
        <v>603</v>
      </c>
      <c r="AE4" s="530" t="s">
        <v>604</v>
      </c>
      <c r="AF4" s="237"/>
    </row>
    <row r="5" spans="1:34" ht="15.75" thickBot="1" x14ac:dyDescent="0.3">
      <c r="B5" s="82" t="s">
        <v>1</v>
      </c>
      <c r="C5" s="739" t="s">
        <v>2</v>
      </c>
      <c r="D5" s="739"/>
      <c r="E5" s="725"/>
      <c r="F5" s="83">
        <f t="shared" ref="F5:K5" si="0">F6+F13+F14+F15+F26+F37</f>
        <v>0</v>
      </c>
      <c r="G5" s="492">
        <f t="shared" ref="G5:J5" si="1">G6+G13+G14+G15+G26+G37</f>
        <v>0</v>
      </c>
      <c r="H5" s="492">
        <f t="shared" si="1"/>
        <v>0</v>
      </c>
      <c r="I5" s="492">
        <f t="shared" si="1"/>
        <v>0</v>
      </c>
      <c r="J5" s="444">
        <f t="shared" si="1"/>
        <v>0</v>
      </c>
      <c r="K5" s="444">
        <f t="shared" si="0"/>
        <v>100000</v>
      </c>
      <c r="L5" s="444">
        <f t="shared" ref="L5" si="2">L6+L13+L14+L15+L26+L37</f>
        <v>180000</v>
      </c>
      <c r="M5" s="308">
        <f>SUM(Y5:AE5)</f>
        <v>180000</v>
      </c>
      <c r="N5" s="362">
        <f t="shared" ref="N5:AE5" si="3">N6+N13+N14+N15+N26+N37</f>
        <v>180000</v>
      </c>
      <c r="O5" s="362">
        <f t="shared" si="3"/>
        <v>0</v>
      </c>
      <c r="P5" s="85">
        <f t="shared" si="3"/>
        <v>0</v>
      </c>
      <c r="Q5" s="85">
        <f t="shared" si="3"/>
        <v>0</v>
      </c>
      <c r="R5" s="86">
        <f t="shared" si="3"/>
        <v>0</v>
      </c>
      <c r="S5" s="84">
        <f t="shared" si="3"/>
        <v>0</v>
      </c>
      <c r="T5" s="85">
        <f t="shared" si="3"/>
        <v>0</v>
      </c>
      <c r="U5" s="85">
        <f t="shared" si="3"/>
        <v>0</v>
      </c>
      <c r="V5" s="85">
        <f t="shared" si="3"/>
        <v>130000</v>
      </c>
      <c r="W5" s="85">
        <f t="shared" si="3"/>
        <v>0</v>
      </c>
      <c r="X5" s="362">
        <f t="shared" si="3"/>
        <v>50000</v>
      </c>
      <c r="Y5" s="399">
        <f>SUM(S5:X5)</f>
        <v>180000</v>
      </c>
      <c r="Z5" s="362">
        <f t="shared" si="3"/>
        <v>0</v>
      </c>
      <c r="AA5" s="85">
        <f t="shared" si="3"/>
        <v>0</v>
      </c>
      <c r="AB5" s="88">
        <f t="shared" si="3"/>
        <v>0</v>
      </c>
      <c r="AC5" s="88">
        <f t="shared" si="3"/>
        <v>0</v>
      </c>
      <c r="AD5" s="88">
        <f t="shared" si="3"/>
        <v>0</v>
      </c>
      <c r="AE5" s="89">
        <f t="shared" si="3"/>
        <v>0</v>
      </c>
      <c r="AF5" s="51"/>
      <c r="AH5" s="168"/>
    </row>
    <row r="6" spans="1:34" s="18" customFormat="1" hidden="1" x14ac:dyDescent="0.25">
      <c r="A6" s="125"/>
      <c r="B6" s="122" t="s">
        <v>716</v>
      </c>
      <c r="C6" s="733" t="s">
        <v>3</v>
      </c>
      <c r="D6" s="734"/>
      <c r="E6" s="734"/>
      <c r="F6" s="115">
        <f t="shared" ref="F6:K6" si="4">F7+F8+F9+F10+F11+F12</f>
        <v>0</v>
      </c>
      <c r="G6" s="493">
        <f t="shared" ref="G6:J6" si="5">G7+G8+G9+G10+G11+G12</f>
        <v>0</v>
      </c>
      <c r="H6" s="493">
        <f t="shared" si="5"/>
        <v>0</v>
      </c>
      <c r="I6" s="493">
        <f t="shared" si="5"/>
        <v>0</v>
      </c>
      <c r="J6" s="445">
        <f t="shared" si="5"/>
        <v>0</v>
      </c>
      <c r="K6" s="445">
        <f t="shared" si="4"/>
        <v>0</v>
      </c>
      <c r="L6" s="445">
        <f t="shared" ref="L6" si="6">L7+L8+L9+L10+L11+L12</f>
        <v>0</v>
      </c>
      <c r="M6" s="309">
        <f t="shared" ref="M6:M69" si="7">SUM(Y6:AE6)</f>
        <v>0</v>
      </c>
      <c r="N6" s="363">
        <f t="shared" ref="N6:AE6" si="8">N7+N8+N9+N10+N11+N12</f>
        <v>0</v>
      </c>
      <c r="O6" s="363"/>
      <c r="P6" s="117">
        <f t="shared" si="8"/>
        <v>0</v>
      </c>
      <c r="Q6" s="117">
        <f t="shared" si="8"/>
        <v>0</v>
      </c>
      <c r="R6" s="118">
        <f t="shared" si="8"/>
        <v>0</v>
      </c>
      <c r="S6" s="116">
        <f t="shared" si="8"/>
        <v>0</v>
      </c>
      <c r="T6" s="117">
        <f t="shared" si="8"/>
        <v>0</v>
      </c>
      <c r="U6" s="117">
        <f t="shared" si="8"/>
        <v>0</v>
      </c>
      <c r="V6" s="117">
        <f t="shared" si="8"/>
        <v>0</v>
      </c>
      <c r="W6" s="117">
        <f t="shared" si="8"/>
        <v>0</v>
      </c>
      <c r="X6" s="363">
        <f t="shared" si="8"/>
        <v>0</v>
      </c>
      <c r="Y6" s="400">
        <f t="shared" ref="Y6:Y69" si="9">SUM(S6:X6)</f>
        <v>0</v>
      </c>
      <c r="Z6" s="363">
        <f t="shared" si="8"/>
        <v>0</v>
      </c>
      <c r="AA6" s="117">
        <f t="shared" si="8"/>
        <v>0</v>
      </c>
      <c r="AB6" s="120">
        <f t="shared" si="8"/>
        <v>0</v>
      </c>
      <c r="AC6" s="120">
        <f t="shared" si="8"/>
        <v>0</v>
      </c>
      <c r="AD6" s="120">
        <f t="shared" si="8"/>
        <v>0</v>
      </c>
      <c r="AE6" s="121">
        <f t="shared" si="8"/>
        <v>0</v>
      </c>
      <c r="AF6" s="51"/>
      <c r="AH6" s="168"/>
    </row>
    <row r="7" spans="1:34" hidden="1" x14ac:dyDescent="0.25">
      <c r="A7" s="125" t="s">
        <v>4</v>
      </c>
      <c r="B7" s="52" t="s">
        <v>717</v>
      </c>
      <c r="C7" s="239" t="s">
        <v>5</v>
      </c>
      <c r="D7" s="240"/>
      <c r="E7" s="215"/>
      <c r="F7" s="78"/>
      <c r="G7" s="491"/>
      <c r="H7" s="491"/>
      <c r="I7" s="491"/>
      <c r="J7" s="446"/>
      <c r="K7" s="446"/>
      <c r="L7" s="446"/>
      <c r="M7" s="310">
        <f t="shared" si="7"/>
        <v>0</v>
      </c>
      <c r="N7" s="366"/>
      <c r="O7" s="366"/>
      <c r="P7" s="13"/>
      <c r="Q7" s="13"/>
      <c r="R7" s="76"/>
      <c r="S7" s="75"/>
      <c r="T7" s="13"/>
      <c r="U7" s="13"/>
      <c r="V7" s="13"/>
      <c r="W7" s="13"/>
      <c r="X7" s="366"/>
      <c r="Y7" s="403">
        <f t="shared" si="9"/>
        <v>0</v>
      </c>
      <c r="Z7" s="366"/>
      <c r="AA7" s="13"/>
      <c r="AB7" s="80"/>
      <c r="AC7" s="80"/>
      <c r="AD7" s="80"/>
      <c r="AE7" s="45"/>
      <c r="AF7" s="55"/>
      <c r="AG7" s="168"/>
      <c r="AH7" s="168"/>
    </row>
    <row r="8" spans="1:34" hidden="1" x14ac:dyDescent="0.25">
      <c r="A8" s="125" t="s">
        <v>6</v>
      </c>
      <c r="B8" s="52" t="s">
        <v>718</v>
      </c>
      <c r="C8" s="166" t="s">
        <v>790</v>
      </c>
      <c r="D8" s="240"/>
      <c r="E8" s="215"/>
      <c r="F8" s="78"/>
      <c r="G8" s="491"/>
      <c r="H8" s="491"/>
      <c r="I8" s="491"/>
      <c r="J8" s="446"/>
      <c r="K8" s="446"/>
      <c r="L8" s="446"/>
      <c r="M8" s="310">
        <f t="shared" si="7"/>
        <v>0</v>
      </c>
      <c r="N8" s="366"/>
      <c r="O8" s="366"/>
      <c r="P8" s="13"/>
      <c r="Q8" s="13"/>
      <c r="R8" s="76"/>
      <c r="S8" s="75"/>
      <c r="T8" s="13"/>
      <c r="U8" s="13"/>
      <c r="V8" s="13"/>
      <c r="W8" s="13"/>
      <c r="X8" s="366"/>
      <c r="Y8" s="403">
        <f t="shared" si="9"/>
        <v>0</v>
      </c>
      <c r="Z8" s="366"/>
      <c r="AA8" s="13"/>
      <c r="AB8" s="80"/>
      <c r="AC8" s="80"/>
      <c r="AD8" s="80"/>
      <c r="AE8" s="45"/>
      <c r="AF8" s="55"/>
      <c r="AG8" s="168"/>
      <c r="AH8" s="168"/>
    </row>
    <row r="9" spans="1:34" ht="25.5" hidden="1" customHeight="1" x14ac:dyDescent="0.25">
      <c r="A9" s="125" t="s">
        <v>7</v>
      </c>
      <c r="B9" s="52" t="s">
        <v>719</v>
      </c>
      <c r="C9" s="747" t="s">
        <v>8</v>
      </c>
      <c r="D9" s="748"/>
      <c r="E9" s="749"/>
      <c r="F9" s="78"/>
      <c r="G9" s="491"/>
      <c r="H9" s="491"/>
      <c r="I9" s="491"/>
      <c r="J9" s="446"/>
      <c r="K9" s="446"/>
      <c r="L9" s="446"/>
      <c r="M9" s="310">
        <f t="shared" si="7"/>
        <v>0</v>
      </c>
      <c r="N9" s="366"/>
      <c r="O9" s="366"/>
      <c r="P9" s="13"/>
      <c r="Q9" s="13"/>
      <c r="R9" s="76"/>
      <c r="S9" s="75"/>
      <c r="T9" s="13"/>
      <c r="U9" s="13"/>
      <c r="V9" s="13"/>
      <c r="W9" s="13"/>
      <c r="X9" s="366"/>
      <c r="Y9" s="403">
        <f t="shared" si="9"/>
        <v>0</v>
      </c>
      <c r="Z9" s="366"/>
      <c r="AA9" s="13"/>
      <c r="AB9" s="80"/>
      <c r="AC9" s="80"/>
      <c r="AD9" s="80"/>
      <c r="AE9" s="45"/>
      <c r="AF9" s="55"/>
      <c r="AG9" s="168"/>
      <c r="AH9" s="168"/>
    </row>
    <row r="10" spans="1:34" hidden="1" x14ac:dyDescent="0.25">
      <c r="A10" s="125" t="s">
        <v>9</v>
      </c>
      <c r="B10" s="52" t="s">
        <v>720</v>
      </c>
      <c r="C10" s="166" t="s">
        <v>10</v>
      </c>
      <c r="D10" s="240"/>
      <c r="E10" s="215"/>
      <c r="F10" s="78"/>
      <c r="G10" s="491"/>
      <c r="H10" s="491"/>
      <c r="I10" s="491"/>
      <c r="J10" s="446"/>
      <c r="K10" s="446"/>
      <c r="L10" s="446"/>
      <c r="M10" s="310">
        <f t="shared" si="7"/>
        <v>0</v>
      </c>
      <c r="N10" s="366"/>
      <c r="O10" s="366"/>
      <c r="P10" s="13"/>
      <c r="Q10" s="13"/>
      <c r="R10" s="76"/>
      <c r="S10" s="75"/>
      <c r="T10" s="13"/>
      <c r="U10" s="13"/>
      <c r="V10" s="13"/>
      <c r="W10" s="13"/>
      <c r="X10" s="366"/>
      <c r="Y10" s="403">
        <f t="shared" si="9"/>
        <v>0</v>
      </c>
      <c r="Z10" s="366"/>
      <c r="AA10" s="13"/>
      <c r="AB10" s="80"/>
      <c r="AC10" s="80"/>
      <c r="AD10" s="80"/>
      <c r="AE10" s="45"/>
      <c r="AF10" s="55"/>
      <c r="AG10" s="168"/>
      <c r="AH10" s="168"/>
    </row>
    <row r="11" spans="1:34" hidden="1" x14ac:dyDescent="0.25">
      <c r="A11" s="125" t="s">
        <v>11</v>
      </c>
      <c r="B11" s="52" t="s">
        <v>721</v>
      </c>
      <c r="C11" s="166" t="s">
        <v>791</v>
      </c>
      <c r="D11" s="240"/>
      <c r="E11" s="215"/>
      <c r="F11" s="78"/>
      <c r="G11" s="491"/>
      <c r="H11" s="491"/>
      <c r="I11" s="491"/>
      <c r="J11" s="446"/>
      <c r="K11" s="446"/>
      <c r="L11" s="446"/>
      <c r="M11" s="310">
        <f t="shared" si="7"/>
        <v>0</v>
      </c>
      <c r="N11" s="366"/>
      <c r="O11" s="366"/>
      <c r="P11" s="13"/>
      <c r="Q11" s="13"/>
      <c r="R11" s="76"/>
      <c r="S11" s="187"/>
      <c r="T11" s="13"/>
      <c r="U11" s="13"/>
      <c r="V11" s="13"/>
      <c r="W11" s="13"/>
      <c r="X11" s="366"/>
      <c r="Y11" s="403">
        <f t="shared" si="9"/>
        <v>0</v>
      </c>
      <c r="Z11" s="366"/>
      <c r="AA11" s="13"/>
      <c r="AB11" s="80"/>
      <c r="AC11" s="80"/>
      <c r="AD11" s="80"/>
      <c r="AE11" s="45"/>
      <c r="AF11" s="55"/>
      <c r="AG11" s="168"/>
      <c r="AH11" s="168"/>
    </row>
    <row r="12" spans="1:34" hidden="1" x14ac:dyDescent="0.25">
      <c r="A12" s="125" t="s">
        <v>12</v>
      </c>
      <c r="B12" s="52" t="s">
        <v>722</v>
      </c>
      <c r="C12" s="166" t="s">
        <v>13</v>
      </c>
      <c r="D12" s="240"/>
      <c r="E12" s="215"/>
      <c r="F12" s="78"/>
      <c r="G12" s="491"/>
      <c r="H12" s="491"/>
      <c r="I12" s="491"/>
      <c r="J12" s="446"/>
      <c r="K12" s="446"/>
      <c r="L12" s="446"/>
      <c r="M12" s="310">
        <f t="shared" si="7"/>
        <v>0</v>
      </c>
      <c r="N12" s="366"/>
      <c r="O12" s="366"/>
      <c r="P12" s="13"/>
      <c r="Q12" s="13"/>
      <c r="R12" s="76"/>
      <c r="S12" s="75"/>
      <c r="T12" s="13"/>
      <c r="U12" s="13"/>
      <c r="V12" s="13"/>
      <c r="W12" s="13"/>
      <c r="X12" s="366"/>
      <c r="Y12" s="403">
        <f t="shared" si="9"/>
        <v>0</v>
      </c>
      <c r="Z12" s="366"/>
      <c r="AA12" s="13"/>
      <c r="AB12" s="80"/>
      <c r="AC12" s="80"/>
      <c r="AD12" s="80"/>
      <c r="AE12" s="45"/>
      <c r="AF12" s="55"/>
      <c r="AG12" s="168"/>
      <c r="AH12" s="168"/>
    </row>
    <row r="13" spans="1:34" s="18" customFormat="1" hidden="1" x14ac:dyDescent="0.25">
      <c r="A13" s="125" t="s">
        <v>14</v>
      </c>
      <c r="B13" s="90" t="s">
        <v>723</v>
      </c>
      <c r="C13" s="716" t="s">
        <v>393</v>
      </c>
      <c r="D13" s="717"/>
      <c r="E13" s="717"/>
      <c r="F13" s="91"/>
      <c r="G13" s="494"/>
      <c r="H13" s="494"/>
      <c r="I13" s="494"/>
      <c r="J13" s="447"/>
      <c r="K13" s="447"/>
      <c r="L13" s="447"/>
      <c r="M13" s="311">
        <f t="shared" si="7"/>
        <v>0</v>
      </c>
      <c r="N13" s="365"/>
      <c r="O13" s="365"/>
      <c r="P13" s="93"/>
      <c r="Q13" s="93"/>
      <c r="R13" s="94"/>
      <c r="S13" s="92"/>
      <c r="T13" s="93"/>
      <c r="U13" s="93"/>
      <c r="V13" s="93"/>
      <c r="W13" s="93"/>
      <c r="X13" s="365"/>
      <c r="Y13" s="402">
        <f t="shared" si="9"/>
        <v>0</v>
      </c>
      <c r="Z13" s="365"/>
      <c r="AA13" s="93"/>
      <c r="AB13" s="96"/>
      <c r="AC13" s="96"/>
      <c r="AD13" s="96"/>
      <c r="AE13" s="97"/>
      <c r="AF13" s="51"/>
      <c r="AG13" s="168"/>
      <c r="AH13" s="168"/>
    </row>
    <row r="14" spans="1:34" s="18" customFormat="1" ht="25.5" hidden="1" customHeight="1" x14ac:dyDescent="0.25">
      <c r="A14" s="125" t="s">
        <v>15</v>
      </c>
      <c r="B14" s="90" t="s">
        <v>724</v>
      </c>
      <c r="C14" s="723" t="s">
        <v>350</v>
      </c>
      <c r="D14" s="724"/>
      <c r="E14" s="724"/>
      <c r="F14" s="91"/>
      <c r="G14" s="494"/>
      <c r="H14" s="494"/>
      <c r="I14" s="494"/>
      <c r="J14" s="447"/>
      <c r="K14" s="447"/>
      <c r="L14" s="447"/>
      <c r="M14" s="311">
        <f t="shared" si="7"/>
        <v>0</v>
      </c>
      <c r="N14" s="365"/>
      <c r="O14" s="365"/>
      <c r="P14" s="93"/>
      <c r="Q14" s="93"/>
      <c r="R14" s="94"/>
      <c r="S14" s="92"/>
      <c r="T14" s="93"/>
      <c r="U14" s="93"/>
      <c r="V14" s="93"/>
      <c r="W14" s="93"/>
      <c r="X14" s="365"/>
      <c r="Y14" s="402">
        <f t="shared" si="9"/>
        <v>0</v>
      </c>
      <c r="Z14" s="365"/>
      <c r="AA14" s="93"/>
      <c r="AB14" s="96"/>
      <c r="AC14" s="96"/>
      <c r="AD14" s="96"/>
      <c r="AE14" s="97"/>
      <c r="AF14" s="51"/>
      <c r="AG14" s="168"/>
      <c r="AH14" s="168"/>
    </row>
    <row r="15" spans="1:34" s="18" customFormat="1" ht="25.5" hidden="1" customHeight="1" x14ac:dyDescent="0.25">
      <c r="A15" s="125" t="s">
        <v>16</v>
      </c>
      <c r="B15" s="90" t="s">
        <v>725</v>
      </c>
      <c r="C15" s="723" t="s">
        <v>608</v>
      </c>
      <c r="D15" s="724"/>
      <c r="E15" s="724"/>
      <c r="F15" s="91">
        <f t="shared" ref="F15:K15" si="10">F16+F17+F18+F19+F20+F21+F22+F23+F24+F25</f>
        <v>0</v>
      </c>
      <c r="G15" s="494">
        <f t="shared" ref="G15:J15" si="11">G16+G17+G18+G19+G20+G21+G22+G23+G24+G25</f>
        <v>0</v>
      </c>
      <c r="H15" s="494">
        <f t="shared" si="11"/>
        <v>0</v>
      </c>
      <c r="I15" s="494">
        <f t="shared" si="11"/>
        <v>0</v>
      </c>
      <c r="J15" s="447">
        <f t="shared" si="11"/>
        <v>0</v>
      </c>
      <c r="K15" s="447">
        <f t="shared" si="10"/>
        <v>0</v>
      </c>
      <c r="L15" s="447">
        <f t="shared" ref="L15" si="12">L16+L17+L18+L19+L20+L21+L22+L23+L24+L25</f>
        <v>0</v>
      </c>
      <c r="M15" s="311">
        <f t="shared" si="7"/>
        <v>0</v>
      </c>
      <c r="N15" s="365">
        <f t="shared" ref="N15:R15" si="13">N16+N17+N18+N19+N20+N21+N22+N23+N24+N25</f>
        <v>0</v>
      </c>
      <c r="O15" s="365"/>
      <c r="P15" s="93">
        <f t="shared" ref="P15:Q15" si="14">P16+P17+P18+P19+P20+P21+P22+P23+P24+P25</f>
        <v>0</v>
      </c>
      <c r="Q15" s="93">
        <f t="shared" si="14"/>
        <v>0</v>
      </c>
      <c r="R15" s="94">
        <f t="shared" si="13"/>
        <v>0</v>
      </c>
      <c r="S15" s="92">
        <f>S16+S17+S18+S19+S20+S21+S22+S23+S24+S25</f>
        <v>0</v>
      </c>
      <c r="T15" s="93">
        <f t="shared" ref="T15:AE15" si="15">T16+T17+T18+T19+T20+T21+T22+T23+T24+T25</f>
        <v>0</v>
      </c>
      <c r="U15" s="93">
        <f t="shared" si="15"/>
        <v>0</v>
      </c>
      <c r="V15" s="93">
        <f t="shared" si="15"/>
        <v>0</v>
      </c>
      <c r="W15" s="93">
        <f t="shared" si="15"/>
        <v>0</v>
      </c>
      <c r="X15" s="365">
        <f t="shared" si="15"/>
        <v>0</v>
      </c>
      <c r="Y15" s="402">
        <f t="shared" si="9"/>
        <v>0</v>
      </c>
      <c r="Z15" s="365">
        <f t="shared" si="15"/>
        <v>0</v>
      </c>
      <c r="AA15" s="93">
        <f t="shared" si="15"/>
        <v>0</v>
      </c>
      <c r="AB15" s="96">
        <f t="shared" si="15"/>
        <v>0</v>
      </c>
      <c r="AC15" s="96">
        <f t="shared" si="15"/>
        <v>0</v>
      </c>
      <c r="AD15" s="96">
        <f t="shared" si="15"/>
        <v>0</v>
      </c>
      <c r="AE15" s="97">
        <f t="shared" si="15"/>
        <v>0</v>
      </c>
      <c r="AF15" s="51"/>
      <c r="AG15" s="168"/>
      <c r="AH15" s="168"/>
    </row>
    <row r="16" spans="1:34" ht="25.5" hidden="1" customHeight="1" x14ac:dyDescent="0.25">
      <c r="B16" s="54"/>
      <c r="C16" s="241"/>
      <c r="D16" s="706" t="s">
        <v>443</v>
      </c>
      <c r="E16" s="706"/>
      <c r="F16" s="77"/>
      <c r="G16" s="495"/>
      <c r="H16" s="495"/>
      <c r="I16" s="495"/>
      <c r="J16" s="448"/>
      <c r="K16" s="448"/>
      <c r="L16" s="448"/>
      <c r="M16" s="312">
        <f t="shared" si="7"/>
        <v>0</v>
      </c>
      <c r="N16" s="367"/>
      <c r="O16" s="367"/>
      <c r="P16" s="1"/>
      <c r="Q16" s="1"/>
      <c r="R16" s="74"/>
      <c r="S16" s="73"/>
      <c r="T16" s="1"/>
      <c r="U16" s="1"/>
      <c r="V16" s="1"/>
      <c r="W16" s="1"/>
      <c r="X16" s="367"/>
      <c r="Y16" s="404">
        <f t="shared" si="9"/>
        <v>0</v>
      </c>
      <c r="Z16" s="367"/>
      <c r="AA16" s="1"/>
      <c r="AB16" s="79"/>
      <c r="AC16" s="79"/>
      <c r="AD16" s="79"/>
      <c r="AE16" s="44"/>
      <c r="AF16" s="55"/>
      <c r="AG16" s="168"/>
      <c r="AH16" s="168"/>
    </row>
    <row r="17" spans="1:34" hidden="1" x14ac:dyDescent="0.25">
      <c r="B17" s="54"/>
      <c r="C17" s="241"/>
      <c r="D17" s="705" t="s">
        <v>467</v>
      </c>
      <c r="E17" s="705"/>
      <c r="F17" s="77"/>
      <c r="G17" s="495"/>
      <c r="H17" s="495"/>
      <c r="I17" s="495"/>
      <c r="J17" s="448"/>
      <c r="K17" s="448"/>
      <c r="L17" s="448"/>
      <c r="M17" s="312">
        <f t="shared" si="7"/>
        <v>0</v>
      </c>
      <c r="N17" s="367"/>
      <c r="O17" s="367"/>
      <c r="P17" s="1"/>
      <c r="Q17" s="1"/>
      <c r="R17" s="74"/>
      <c r="S17" s="73"/>
      <c r="T17" s="1"/>
      <c r="U17" s="1"/>
      <c r="V17" s="1"/>
      <c r="W17" s="1"/>
      <c r="X17" s="367"/>
      <c r="Y17" s="404">
        <f t="shared" si="9"/>
        <v>0</v>
      </c>
      <c r="Z17" s="367"/>
      <c r="AA17" s="1"/>
      <c r="AB17" s="79"/>
      <c r="AC17" s="79"/>
      <c r="AD17" s="79"/>
      <c r="AE17" s="44"/>
      <c r="AF17" s="55"/>
      <c r="AG17" s="168"/>
      <c r="AH17" s="168"/>
    </row>
    <row r="18" spans="1:34" hidden="1" x14ac:dyDescent="0.25">
      <c r="B18" s="54"/>
      <c r="C18" s="241"/>
      <c r="D18" s="705" t="s">
        <v>444</v>
      </c>
      <c r="E18" s="705"/>
      <c r="F18" s="77"/>
      <c r="G18" s="495"/>
      <c r="H18" s="495"/>
      <c r="I18" s="495"/>
      <c r="J18" s="448"/>
      <c r="K18" s="448"/>
      <c r="L18" s="448"/>
      <c r="M18" s="312">
        <f t="shared" si="7"/>
        <v>0</v>
      </c>
      <c r="N18" s="367"/>
      <c r="O18" s="367"/>
      <c r="P18" s="1"/>
      <c r="Q18" s="1"/>
      <c r="R18" s="74"/>
      <c r="S18" s="73"/>
      <c r="T18" s="1"/>
      <c r="U18" s="1"/>
      <c r="V18" s="1"/>
      <c r="W18" s="1"/>
      <c r="X18" s="367"/>
      <c r="Y18" s="404">
        <f t="shared" si="9"/>
        <v>0</v>
      </c>
      <c r="Z18" s="367"/>
      <c r="AA18" s="1"/>
      <c r="AB18" s="79"/>
      <c r="AC18" s="79"/>
      <c r="AD18" s="79"/>
      <c r="AE18" s="44"/>
      <c r="AF18" s="55"/>
      <c r="AG18" s="168"/>
      <c r="AH18" s="168"/>
    </row>
    <row r="19" spans="1:34" ht="25.5" hidden="1" customHeight="1" x14ac:dyDescent="0.25">
      <c r="B19" s="54"/>
      <c r="C19" s="241"/>
      <c r="D19" s="706" t="s">
        <v>445</v>
      </c>
      <c r="E19" s="706"/>
      <c r="F19" s="77"/>
      <c r="G19" s="495"/>
      <c r="H19" s="495"/>
      <c r="I19" s="495"/>
      <c r="J19" s="448"/>
      <c r="K19" s="448"/>
      <c r="L19" s="448"/>
      <c r="M19" s="312">
        <f t="shared" si="7"/>
        <v>0</v>
      </c>
      <c r="N19" s="367"/>
      <c r="O19" s="367"/>
      <c r="P19" s="1"/>
      <c r="Q19" s="1"/>
      <c r="R19" s="74"/>
      <c r="S19" s="73"/>
      <c r="T19" s="1"/>
      <c r="U19" s="1"/>
      <c r="V19" s="1"/>
      <c r="W19" s="1"/>
      <c r="X19" s="367"/>
      <c r="Y19" s="404">
        <f t="shared" si="9"/>
        <v>0</v>
      </c>
      <c r="Z19" s="367"/>
      <c r="AA19" s="1"/>
      <c r="AB19" s="79"/>
      <c r="AC19" s="79"/>
      <c r="AD19" s="79"/>
      <c r="AE19" s="44"/>
      <c r="AF19" s="55"/>
      <c r="AG19" s="168"/>
      <c r="AH19" s="168"/>
    </row>
    <row r="20" spans="1:34" hidden="1" x14ac:dyDescent="0.25">
      <c r="B20" s="54"/>
      <c r="C20" s="241"/>
      <c r="D20" s="705" t="s">
        <v>446</v>
      </c>
      <c r="E20" s="705"/>
      <c r="F20" s="77"/>
      <c r="G20" s="495"/>
      <c r="H20" s="495"/>
      <c r="I20" s="495"/>
      <c r="J20" s="448"/>
      <c r="K20" s="448"/>
      <c r="L20" s="448"/>
      <c r="M20" s="312">
        <f t="shared" si="7"/>
        <v>0</v>
      </c>
      <c r="N20" s="367"/>
      <c r="O20" s="367"/>
      <c r="P20" s="1"/>
      <c r="Q20" s="1"/>
      <c r="R20" s="74"/>
      <c r="S20" s="73"/>
      <c r="T20" s="1"/>
      <c r="U20" s="1"/>
      <c r="V20" s="1"/>
      <c r="W20" s="1"/>
      <c r="X20" s="367"/>
      <c r="Y20" s="404">
        <f t="shared" si="9"/>
        <v>0</v>
      </c>
      <c r="Z20" s="367"/>
      <c r="AA20" s="1"/>
      <c r="AB20" s="79"/>
      <c r="AC20" s="79"/>
      <c r="AD20" s="79"/>
      <c r="AE20" s="44"/>
      <c r="AF20" s="55"/>
      <c r="AG20" s="168"/>
      <c r="AH20" s="168"/>
    </row>
    <row r="21" spans="1:34" hidden="1" x14ac:dyDescent="0.25">
      <c r="B21" s="54"/>
      <c r="C21" s="241"/>
      <c r="D21" s="705" t="s">
        <v>792</v>
      </c>
      <c r="E21" s="705"/>
      <c r="F21" s="77"/>
      <c r="G21" s="495"/>
      <c r="H21" s="495"/>
      <c r="I21" s="495"/>
      <c r="J21" s="448"/>
      <c r="K21" s="448"/>
      <c r="L21" s="448"/>
      <c r="M21" s="312">
        <f t="shared" si="7"/>
        <v>0</v>
      </c>
      <c r="N21" s="367"/>
      <c r="O21" s="367"/>
      <c r="P21" s="1"/>
      <c r="Q21" s="1"/>
      <c r="R21" s="74"/>
      <c r="S21" s="73"/>
      <c r="T21" s="1"/>
      <c r="U21" s="1"/>
      <c r="V21" s="1"/>
      <c r="W21" s="1"/>
      <c r="X21" s="367"/>
      <c r="Y21" s="404">
        <f t="shared" si="9"/>
        <v>0</v>
      </c>
      <c r="Z21" s="367"/>
      <c r="AA21" s="1"/>
      <c r="AB21" s="79"/>
      <c r="AC21" s="79"/>
      <c r="AD21" s="79"/>
      <c r="AE21" s="44"/>
      <c r="AF21" s="55"/>
      <c r="AG21" s="168"/>
      <c r="AH21" s="168"/>
    </row>
    <row r="22" spans="1:34" ht="25.5" hidden="1" customHeight="1" x14ac:dyDescent="0.25">
      <c r="B22" s="54"/>
      <c r="C22" s="241"/>
      <c r="D22" s="706" t="s">
        <v>447</v>
      </c>
      <c r="E22" s="706"/>
      <c r="F22" s="77"/>
      <c r="G22" s="495"/>
      <c r="H22" s="495"/>
      <c r="I22" s="495"/>
      <c r="J22" s="448"/>
      <c r="K22" s="448"/>
      <c r="L22" s="448"/>
      <c r="M22" s="312">
        <f t="shared" si="7"/>
        <v>0</v>
      </c>
      <c r="N22" s="367"/>
      <c r="O22" s="367"/>
      <c r="P22" s="1"/>
      <c r="Q22" s="1"/>
      <c r="R22" s="74"/>
      <c r="S22" s="73"/>
      <c r="T22" s="1"/>
      <c r="U22" s="1"/>
      <c r="V22" s="1"/>
      <c r="W22" s="1"/>
      <c r="X22" s="367"/>
      <c r="Y22" s="404">
        <f t="shared" si="9"/>
        <v>0</v>
      </c>
      <c r="Z22" s="367"/>
      <c r="AA22" s="1"/>
      <c r="AB22" s="79"/>
      <c r="AC22" s="79"/>
      <c r="AD22" s="79"/>
      <c r="AE22" s="44"/>
      <c r="AF22" s="55"/>
      <c r="AG22" s="168"/>
      <c r="AH22" s="168"/>
    </row>
    <row r="23" spans="1:34" ht="25.5" hidden="1" customHeight="1" x14ac:dyDescent="0.25">
      <c r="B23" s="54"/>
      <c r="C23" s="241"/>
      <c r="D23" s="706" t="s">
        <v>448</v>
      </c>
      <c r="E23" s="706"/>
      <c r="F23" s="77"/>
      <c r="G23" s="495"/>
      <c r="H23" s="495"/>
      <c r="I23" s="495"/>
      <c r="J23" s="448"/>
      <c r="K23" s="448"/>
      <c r="L23" s="448"/>
      <c r="M23" s="312">
        <f t="shared" si="7"/>
        <v>0</v>
      </c>
      <c r="N23" s="367"/>
      <c r="O23" s="367"/>
      <c r="P23" s="1"/>
      <c r="Q23" s="1"/>
      <c r="R23" s="74"/>
      <c r="S23" s="73"/>
      <c r="T23" s="1"/>
      <c r="U23" s="1"/>
      <c r="V23" s="1"/>
      <c r="W23" s="1"/>
      <c r="X23" s="367"/>
      <c r="Y23" s="404">
        <f t="shared" si="9"/>
        <v>0</v>
      </c>
      <c r="Z23" s="367"/>
      <c r="AA23" s="1"/>
      <c r="AB23" s="79"/>
      <c r="AC23" s="79"/>
      <c r="AD23" s="79"/>
      <c r="AE23" s="44"/>
      <c r="AF23" s="55"/>
      <c r="AG23" s="168"/>
      <c r="AH23" s="168"/>
    </row>
    <row r="24" spans="1:34" ht="25.5" hidden="1" customHeight="1" x14ac:dyDescent="0.25">
      <c r="B24" s="54"/>
      <c r="C24" s="241"/>
      <c r="D24" s="706" t="s">
        <v>449</v>
      </c>
      <c r="E24" s="706"/>
      <c r="F24" s="77"/>
      <c r="G24" s="495"/>
      <c r="H24" s="495"/>
      <c r="I24" s="495"/>
      <c r="J24" s="448"/>
      <c r="K24" s="448"/>
      <c r="L24" s="448"/>
      <c r="M24" s="312">
        <f t="shared" si="7"/>
        <v>0</v>
      </c>
      <c r="N24" s="367"/>
      <c r="O24" s="367"/>
      <c r="P24" s="1"/>
      <c r="Q24" s="1"/>
      <c r="R24" s="74"/>
      <c r="S24" s="73"/>
      <c r="T24" s="1"/>
      <c r="U24" s="1"/>
      <c r="V24" s="1"/>
      <c r="W24" s="1"/>
      <c r="X24" s="367"/>
      <c r="Y24" s="404">
        <f t="shared" si="9"/>
        <v>0</v>
      </c>
      <c r="Z24" s="367"/>
      <c r="AA24" s="1"/>
      <c r="AB24" s="79"/>
      <c r="AC24" s="79"/>
      <c r="AD24" s="79"/>
      <c r="AE24" s="44"/>
      <c r="AF24" s="55"/>
      <c r="AG24" s="168"/>
      <c r="AH24" s="168"/>
    </row>
    <row r="25" spans="1:34" ht="25.5" hidden="1" customHeight="1" x14ac:dyDescent="0.25">
      <c r="B25" s="54"/>
      <c r="C25" s="241"/>
      <c r="D25" s="706" t="s">
        <v>450</v>
      </c>
      <c r="E25" s="706"/>
      <c r="F25" s="77"/>
      <c r="G25" s="495"/>
      <c r="H25" s="495"/>
      <c r="I25" s="495"/>
      <c r="J25" s="448"/>
      <c r="K25" s="448"/>
      <c r="L25" s="448"/>
      <c r="M25" s="312">
        <f t="shared" si="7"/>
        <v>0</v>
      </c>
      <c r="N25" s="367"/>
      <c r="O25" s="367"/>
      <c r="P25" s="1"/>
      <c r="Q25" s="1"/>
      <c r="R25" s="74"/>
      <c r="S25" s="73"/>
      <c r="T25" s="1"/>
      <c r="U25" s="1"/>
      <c r="V25" s="1"/>
      <c r="W25" s="1"/>
      <c r="X25" s="367"/>
      <c r="Y25" s="404">
        <f t="shared" si="9"/>
        <v>0</v>
      </c>
      <c r="Z25" s="367"/>
      <c r="AA25" s="1"/>
      <c r="AB25" s="79"/>
      <c r="AC25" s="79"/>
      <c r="AD25" s="79"/>
      <c r="AE25" s="44"/>
      <c r="AF25" s="55"/>
      <c r="AG25" s="168"/>
      <c r="AH25" s="168"/>
    </row>
    <row r="26" spans="1:34" s="18" customFormat="1" hidden="1" x14ac:dyDescent="0.25">
      <c r="A26" s="125" t="s">
        <v>17</v>
      </c>
      <c r="B26" s="90" t="s">
        <v>726</v>
      </c>
      <c r="C26" s="723" t="s">
        <v>793</v>
      </c>
      <c r="D26" s="724"/>
      <c r="E26" s="724"/>
      <c r="F26" s="91">
        <f t="shared" ref="F26:K26" si="16">F27+F28+F29+F30+F31+F32+F33+F34+F35+F36</f>
        <v>0</v>
      </c>
      <c r="G26" s="494">
        <f t="shared" ref="G26:J26" si="17">G27+G28+G29+G30+G31+G32+G33+G34+G35+G36</f>
        <v>0</v>
      </c>
      <c r="H26" s="494">
        <f t="shared" si="17"/>
        <v>0</v>
      </c>
      <c r="I26" s="494">
        <f t="shared" si="17"/>
        <v>0</v>
      </c>
      <c r="J26" s="447">
        <f t="shared" si="17"/>
        <v>0</v>
      </c>
      <c r="K26" s="447">
        <f t="shared" si="16"/>
        <v>0</v>
      </c>
      <c r="L26" s="447">
        <f t="shared" ref="L26" si="18">L27+L28+L29+L30+L31+L32+L33+L34+L35+L36</f>
        <v>0</v>
      </c>
      <c r="M26" s="311">
        <f t="shared" si="7"/>
        <v>0</v>
      </c>
      <c r="N26" s="365">
        <f t="shared" ref="N26:R26" si="19">N27+N28+N29+N30+N31+N32+N33+N34+N35+N36</f>
        <v>0</v>
      </c>
      <c r="O26" s="365"/>
      <c r="P26" s="93">
        <f t="shared" ref="P26:Q26" si="20">P27+P28+P29+P30+P31+P32+P33+P34+P35+P36</f>
        <v>0</v>
      </c>
      <c r="Q26" s="93">
        <f t="shared" si="20"/>
        <v>0</v>
      </c>
      <c r="R26" s="94">
        <f t="shared" si="19"/>
        <v>0</v>
      </c>
      <c r="S26" s="92">
        <f>S27+S28+S29+S30+S31+S32+S33+S34+S35+S36</f>
        <v>0</v>
      </c>
      <c r="T26" s="93">
        <f t="shared" ref="T26:AE26" si="21">T27+T28+T29+T30+T31+T32+T33+T34+T35+T36</f>
        <v>0</v>
      </c>
      <c r="U26" s="93">
        <f t="shared" si="21"/>
        <v>0</v>
      </c>
      <c r="V26" s="93">
        <f t="shared" si="21"/>
        <v>0</v>
      </c>
      <c r="W26" s="93">
        <f t="shared" si="21"/>
        <v>0</v>
      </c>
      <c r="X26" s="365">
        <f t="shared" si="21"/>
        <v>0</v>
      </c>
      <c r="Y26" s="402">
        <f t="shared" si="9"/>
        <v>0</v>
      </c>
      <c r="Z26" s="365">
        <f t="shared" si="21"/>
        <v>0</v>
      </c>
      <c r="AA26" s="93">
        <f t="shared" si="21"/>
        <v>0</v>
      </c>
      <c r="AB26" s="96">
        <f t="shared" si="21"/>
        <v>0</v>
      </c>
      <c r="AC26" s="96">
        <f t="shared" si="21"/>
        <v>0</v>
      </c>
      <c r="AD26" s="96">
        <f t="shared" si="21"/>
        <v>0</v>
      </c>
      <c r="AE26" s="97">
        <f t="shared" si="21"/>
        <v>0</v>
      </c>
      <c r="AF26" s="51"/>
      <c r="AG26" s="168"/>
      <c r="AH26" s="168"/>
    </row>
    <row r="27" spans="1:34" ht="25.5" hidden="1" customHeight="1" x14ac:dyDescent="0.25">
      <c r="B27" s="54"/>
      <c r="C27" s="241"/>
      <c r="D27" s="706" t="s">
        <v>451</v>
      </c>
      <c r="E27" s="706"/>
      <c r="F27" s="77"/>
      <c r="G27" s="495"/>
      <c r="H27" s="495"/>
      <c r="I27" s="495"/>
      <c r="J27" s="448"/>
      <c r="K27" s="448"/>
      <c r="L27" s="448"/>
      <c r="M27" s="312">
        <f t="shared" si="7"/>
        <v>0</v>
      </c>
      <c r="N27" s="367"/>
      <c r="O27" s="367"/>
      <c r="P27" s="1"/>
      <c r="Q27" s="1"/>
      <c r="R27" s="74"/>
      <c r="S27" s="73"/>
      <c r="T27" s="1"/>
      <c r="U27" s="1"/>
      <c r="V27" s="1"/>
      <c r="W27" s="1"/>
      <c r="X27" s="367"/>
      <c r="Y27" s="404">
        <f t="shared" si="9"/>
        <v>0</v>
      </c>
      <c r="Z27" s="367"/>
      <c r="AA27" s="1"/>
      <c r="AB27" s="79"/>
      <c r="AC27" s="79"/>
      <c r="AD27" s="79"/>
      <c r="AE27" s="44"/>
      <c r="AF27" s="55"/>
      <c r="AG27" s="168"/>
      <c r="AH27" s="168"/>
    </row>
    <row r="28" spans="1:34" ht="25.5" hidden="1" customHeight="1" x14ac:dyDescent="0.25">
      <c r="B28" s="54"/>
      <c r="C28" s="241"/>
      <c r="D28" s="706" t="s">
        <v>455</v>
      </c>
      <c r="E28" s="706"/>
      <c r="F28" s="77"/>
      <c r="G28" s="495"/>
      <c r="H28" s="495"/>
      <c r="I28" s="495"/>
      <c r="J28" s="448"/>
      <c r="K28" s="448"/>
      <c r="L28" s="448"/>
      <c r="M28" s="312">
        <f t="shared" si="7"/>
        <v>0</v>
      </c>
      <c r="N28" s="367"/>
      <c r="O28" s="367"/>
      <c r="P28" s="1"/>
      <c r="Q28" s="1"/>
      <c r="R28" s="74"/>
      <c r="S28" s="73"/>
      <c r="T28" s="1"/>
      <c r="U28" s="1"/>
      <c r="V28" s="1"/>
      <c r="W28" s="1"/>
      <c r="X28" s="367"/>
      <c r="Y28" s="404">
        <f t="shared" si="9"/>
        <v>0</v>
      </c>
      <c r="Z28" s="367"/>
      <c r="AA28" s="1"/>
      <c r="AB28" s="79"/>
      <c r="AC28" s="79"/>
      <c r="AD28" s="79"/>
      <c r="AE28" s="44"/>
      <c r="AF28" s="55"/>
      <c r="AG28" s="168"/>
      <c r="AH28" s="168"/>
    </row>
    <row r="29" spans="1:34" hidden="1" x14ac:dyDescent="0.25">
      <c r="B29" s="54"/>
      <c r="C29" s="241"/>
      <c r="D29" s="706" t="s">
        <v>795</v>
      </c>
      <c r="E29" s="706"/>
      <c r="F29" s="77"/>
      <c r="G29" s="495"/>
      <c r="H29" s="495"/>
      <c r="I29" s="495"/>
      <c r="J29" s="448"/>
      <c r="K29" s="448"/>
      <c r="L29" s="448"/>
      <c r="M29" s="312">
        <f t="shared" si="7"/>
        <v>0</v>
      </c>
      <c r="N29" s="367"/>
      <c r="O29" s="367"/>
      <c r="P29" s="1"/>
      <c r="Q29" s="1"/>
      <c r="R29" s="74"/>
      <c r="S29" s="73"/>
      <c r="T29" s="1"/>
      <c r="U29" s="1"/>
      <c r="V29" s="1"/>
      <c r="W29" s="1"/>
      <c r="X29" s="367"/>
      <c r="Y29" s="404">
        <f t="shared" si="9"/>
        <v>0</v>
      </c>
      <c r="Z29" s="367"/>
      <c r="AA29" s="1"/>
      <c r="AB29" s="79"/>
      <c r="AC29" s="79"/>
      <c r="AD29" s="79"/>
      <c r="AE29" s="44"/>
      <c r="AF29" s="55"/>
      <c r="AG29" s="168"/>
      <c r="AH29" s="168"/>
    </row>
    <row r="30" spans="1:34" ht="25.5" hidden="1" customHeight="1" x14ac:dyDescent="0.25">
      <c r="B30" s="54"/>
      <c r="C30" s="241"/>
      <c r="D30" s="706" t="s">
        <v>463</v>
      </c>
      <c r="E30" s="706"/>
      <c r="F30" s="77"/>
      <c r="G30" s="495"/>
      <c r="H30" s="495"/>
      <c r="I30" s="495"/>
      <c r="J30" s="448"/>
      <c r="K30" s="448"/>
      <c r="L30" s="448"/>
      <c r="M30" s="312">
        <f t="shared" si="7"/>
        <v>0</v>
      </c>
      <c r="N30" s="367"/>
      <c r="O30" s="367"/>
      <c r="P30" s="1"/>
      <c r="Q30" s="1"/>
      <c r="R30" s="74"/>
      <c r="S30" s="73"/>
      <c r="T30" s="1"/>
      <c r="U30" s="1"/>
      <c r="V30" s="1"/>
      <c r="W30" s="1"/>
      <c r="X30" s="367"/>
      <c r="Y30" s="404">
        <f t="shared" si="9"/>
        <v>0</v>
      </c>
      <c r="Z30" s="367"/>
      <c r="AA30" s="1"/>
      <c r="AB30" s="79"/>
      <c r="AC30" s="79"/>
      <c r="AD30" s="79"/>
      <c r="AE30" s="44"/>
      <c r="AF30" s="55"/>
      <c r="AG30" s="168"/>
      <c r="AH30" s="168"/>
    </row>
    <row r="31" spans="1:34" hidden="1" x14ac:dyDescent="0.25">
      <c r="B31" s="54"/>
      <c r="C31" s="241"/>
      <c r="D31" s="705" t="s">
        <v>794</v>
      </c>
      <c r="E31" s="705"/>
      <c r="F31" s="77"/>
      <c r="G31" s="495"/>
      <c r="H31" s="495"/>
      <c r="I31" s="495"/>
      <c r="J31" s="448"/>
      <c r="K31" s="448"/>
      <c r="L31" s="448"/>
      <c r="M31" s="312">
        <f t="shared" si="7"/>
        <v>0</v>
      </c>
      <c r="N31" s="367"/>
      <c r="O31" s="367"/>
      <c r="P31" s="1"/>
      <c r="Q31" s="1"/>
      <c r="R31" s="74"/>
      <c r="S31" s="73"/>
      <c r="T31" s="1"/>
      <c r="U31" s="1"/>
      <c r="V31" s="1"/>
      <c r="W31" s="1"/>
      <c r="X31" s="367"/>
      <c r="Y31" s="404">
        <f t="shared" si="9"/>
        <v>0</v>
      </c>
      <c r="Z31" s="367"/>
      <c r="AA31" s="1"/>
      <c r="AB31" s="79"/>
      <c r="AC31" s="79"/>
      <c r="AD31" s="79"/>
      <c r="AE31" s="44"/>
      <c r="AF31" s="55"/>
      <c r="AG31" s="168"/>
      <c r="AH31" s="168"/>
    </row>
    <row r="32" spans="1:34" ht="25.5" hidden="1" customHeight="1" x14ac:dyDescent="0.25">
      <c r="B32" s="54"/>
      <c r="C32" s="241"/>
      <c r="D32" s="706" t="s">
        <v>468</v>
      </c>
      <c r="E32" s="706"/>
      <c r="F32" s="77"/>
      <c r="G32" s="495"/>
      <c r="H32" s="495"/>
      <c r="I32" s="495"/>
      <c r="J32" s="448"/>
      <c r="K32" s="448"/>
      <c r="L32" s="448"/>
      <c r="M32" s="312">
        <f t="shared" si="7"/>
        <v>0</v>
      </c>
      <c r="N32" s="367"/>
      <c r="O32" s="367"/>
      <c r="P32" s="1"/>
      <c r="Q32" s="1"/>
      <c r="R32" s="74"/>
      <c r="S32" s="73"/>
      <c r="T32" s="1"/>
      <c r="U32" s="1"/>
      <c r="V32" s="1"/>
      <c r="W32" s="1"/>
      <c r="X32" s="367"/>
      <c r="Y32" s="404">
        <f t="shared" si="9"/>
        <v>0</v>
      </c>
      <c r="Z32" s="367"/>
      <c r="AA32" s="1"/>
      <c r="AB32" s="79"/>
      <c r="AC32" s="79"/>
      <c r="AD32" s="79"/>
      <c r="AE32" s="44"/>
      <c r="AF32" s="55"/>
      <c r="AG32" s="168"/>
      <c r="AH32" s="168"/>
    </row>
    <row r="33" spans="1:34" ht="25.5" hidden="1" customHeight="1" x14ac:dyDescent="0.25">
      <c r="B33" s="54"/>
      <c r="C33" s="241"/>
      <c r="D33" s="706" t="s">
        <v>472</v>
      </c>
      <c r="E33" s="706"/>
      <c r="F33" s="77"/>
      <c r="G33" s="495"/>
      <c r="H33" s="495"/>
      <c r="I33" s="495"/>
      <c r="J33" s="448"/>
      <c r="K33" s="448"/>
      <c r="L33" s="448"/>
      <c r="M33" s="312">
        <f t="shared" si="7"/>
        <v>0</v>
      </c>
      <c r="N33" s="367"/>
      <c r="O33" s="367"/>
      <c r="P33" s="1"/>
      <c r="Q33" s="1"/>
      <c r="R33" s="74"/>
      <c r="S33" s="73"/>
      <c r="T33" s="1"/>
      <c r="U33" s="1"/>
      <c r="V33" s="1"/>
      <c r="W33" s="1"/>
      <c r="X33" s="367"/>
      <c r="Y33" s="404">
        <f t="shared" si="9"/>
        <v>0</v>
      </c>
      <c r="Z33" s="367"/>
      <c r="AA33" s="1"/>
      <c r="AB33" s="79"/>
      <c r="AC33" s="79"/>
      <c r="AD33" s="79"/>
      <c r="AE33" s="44"/>
      <c r="AF33" s="55"/>
      <c r="AG33" s="168"/>
      <c r="AH33" s="168"/>
    </row>
    <row r="34" spans="1:34" ht="25.5" hidden="1" customHeight="1" x14ac:dyDescent="0.25">
      <c r="B34" s="54"/>
      <c r="C34" s="241"/>
      <c r="D34" s="706" t="s">
        <v>477</v>
      </c>
      <c r="E34" s="706"/>
      <c r="F34" s="77"/>
      <c r="G34" s="495"/>
      <c r="H34" s="495"/>
      <c r="I34" s="495"/>
      <c r="J34" s="448"/>
      <c r="K34" s="448"/>
      <c r="L34" s="448"/>
      <c r="M34" s="312">
        <f t="shared" si="7"/>
        <v>0</v>
      </c>
      <c r="N34" s="367"/>
      <c r="O34" s="367"/>
      <c r="P34" s="1"/>
      <c r="Q34" s="1"/>
      <c r="R34" s="74"/>
      <c r="S34" s="73"/>
      <c r="T34" s="1"/>
      <c r="U34" s="1"/>
      <c r="V34" s="1"/>
      <c r="W34" s="1"/>
      <c r="X34" s="367"/>
      <c r="Y34" s="404">
        <f t="shared" si="9"/>
        <v>0</v>
      </c>
      <c r="Z34" s="367"/>
      <c r="AA34" s="1"/>
      <c r="AB34" s="79"/>
      <c r="AC34" s="79"/>
      <c r="AD34" s="79"/>
      <c r="AE34" s="44"/>
      <c r="AF34" s="55"/>
      <c r="AG34" s="168"/>
      <c r="AH34" s="168"/>
    </row>
    <row r="35" spans="1:34" ht="25.5" hidden="1" customHeight="1" x14ac:dyDescent="0.25">
      <c r="B35" s="54"/>
      <c r="C35" s="241"/>
      <c r="D35" s="706" t="s">
        <v>481</v>
      </c>
      <c r="E35" s="706"/>
      <c r="F35" s="77"/>
      <c r="G35" s="495"/>
      <c r="H35" s="495"/>
      <c r="I35" s="495"/>
      <c r="J35" s="448"/>
      <c r="K35" s="448"/>
      <c r="L35" s="448"/>
      <c r="M35" s="312">
        <f t="shared" si="7"/>
        <v>0</v>
      </c>
      <c r="N35" s="367"/>
      <c r="O35" s="367"/>
      <c r="P35" s="1"/>
      <c r="Q35" s="1"/>
      <c r="R35" s="74"/>
      <c r="S35" s="73"/>
      <c r="T35" s="1"/>
      <c r="U35" s="1"/>
      <c r="V35" s="1"/>
      <c r="W35" s="1"/>
      <c r="X35" s="367"/>
      <c r="Y35" s="404">
        <f t="shared" si="9"/>
        <v>0</v>
      </c>
      <c r="Z35" s="367"/>
      <c r="AA35" s="1"/>
      <c r="AB35" s="79"/>
      <c r="AC35" s="79"/>
      <c r="AD35" s="79"/>
      <c r="AE35" s="44"/>
      <c r="AF35" s="55"/>
      <c r="AG35" s="168"/>
      <c r="AH35" s="168"/>
    </row>
    <row r="36" spans="1:34" ht="25.5" hidden="1" customHeight="1" x14ac:dyDescent="0.25">
      <c r="B36" s="54"/>
      <c r="C36" s="241"/>
      <c r="D36" s="706" t="s">
        <v>486</v>
      </c>
      <c r="E36" s="706"/>
      <c r="F36" s="77"/>
      <c r="G36" s="495"/>
      <c r="H36" s="495"/>
      <c r="I36" s="495"/>
      <c r="J36" s="448"/>
      <c r="K36" s="448"/>
      <c r="L36" s="448"/>
      <c r="M36" s="312">
        <f t="shared" si="7"/>
        <v>0</v>
      </c>
      <c r="N36" s="367"/>
      <c r="O36" s="367"/>
      <c r="P36" s="1"/>
      <c r="Q36" s="1"/>
      <c r="R36" s="74"/>
      <c r="S36" s="73"/>
      <c r="T36" s="1"/>
      <c r="U36" s="1"/>
      <c r="V36" s="1"/>
      <c r="W36" s="1"/>
      <c r="X36" s="367"/>
      <c r="Y36" s="404">
        <f t="shared" si="9"/>
        <v>0</v>
      </c>
      <c r="Z36" s="367"/>
      <c r="AA36" s="1"/>
      <c r="AB36" s="79"/>
      <c r="AC36" s="79"/>
      <c r="AD36" s="79"/>
      <c r="AE36" s="44"/>
      <c r="AF36" s="55"/>
      <c r="AG36" s="168"/>
      <c r="AH36" s="168"/>
    </row>
    <row r="37" spans="1:34" s="18" customFormat="1" x14ac:dyDescent="0.25">
      <c r="A37" s="125" t="s">
        <v>18</v>
      </c>
      <c r="B37" s="90" t="s">
        <v>727</v>
      </c>
      <c r="C37" s="716" t="s">
        <v>19</v>
      </c>
      <c r="D37" s="717"/>
      <c r="E37" s="717"/>
      <c r="F37" s="91">
        <f t="shared" ref="F37:K37" si="22">F38+F39+F40+F41+F42+F43+F44+F45+F46+F47</f>
        <v>0</v>
      </c>
      <c r="G37" s="494">
        <f t="shared" ref="G37:J37" si="23">G38+G39+G40+G41+G42+G43+G44+G45+G46+G47</f>
        <v>0</v>
      </c>
      <c r="H37" s="494">
        <f t="shared" si="23"/>
        <v>0</v>
      </c>
      <c r="I37" s="494">
        <f t="shared" si="23"/>
        <v>0</v>
      </c>
      <c r="J37" s="447">
        <f t="shared" si="23"/>
        <v>0</v>
      </c>
      <c r="K37" s="447">
        <f t="shared" si="22"/>
        <v>100000</v>
      </c>
      <c r="L37" s="447">
        <f t="shared" ref="L37" si="24">L38+L39+L40+L41+L42+L43+L44+L45+L46+L47</f>
        <v>180000</v>
      </c>
      <c r="M37" s="311">
        <f t="shared" si="7"/>
        <v>180000</v>
      </c>
      <c r="N37" s="365">
        <f t="shared" ref="N37:R37" si="25">N38+N39+N40+N41+N42+N43+N44+N45+N46+N47</f>
        <v>180000</v>
      </c>
      <c r="O37" s="365">
        <f t="shared" si="25"/>
        <v>0</v>
      </c>
      <c r="P37" s="93">
        <f t="shared" ref="P37:Q37" si="26">P38+P39+P40+P41+P42+P43+P44+P45+P46+P47</f>
        <v>0</v>
      </c>
      <c r="Q37" s="93">
        <f t="shared" si="26"/>
        <v>0</v>
      </c>
      <c r="R37" s="94">
        <f t="shared" si="25"/>
        <v>0</v>
      </c>
      <c r="S37" s="92">
        <f>S38+S39+S40+S41+S42+S43+S44+S45+S46+S47</f>
        <v>0</v>
      </c>
      <c r="T37" s="93">
        <f t="shared" ref="T37:AE37" si="27">T38+T39+T40+T41+T42+T43+T44+T45+T46+T47</f>
        <v>0</v>
      </c>
      <c r="U37" s="93">
        <f t="shared" si="27"/>
        <v>0</v>
      </c>
      <c r="V37" s="93">
        <f t="shared" si="27"/>
        <v>130000</v>
      </c>
      <c r="W37" s="93">
        <f t="shared" si="27"/>
        <v>0</v>
      </c>
      <c r="X37" s="365">
        <f t="shared" si="27"/>
        <v>50000</v>
      </c>
      <c r="Y37" s="402">
        <f t="shared" si="9"/>
        <v>180000</v>
      </c>
      <c r="Z37" s="365">
        <f t="shared" si="27"/>
        <v>0</v>
      </c>
      <c r="AA37" s="93">
        <f t="shared" si="27"/>
        <v>0</v>
      </c>
      <c r="AB37" s="96">
        <f t="shared" si="27"/>
        <v>0</v>
      </c>
      <c r="AC37" s="96">
        <f t="shared" si="27"/>
        <v>0</v>
      </c>
      <c r="AD37" s="96">
        <f t="shared" si="27"/>
        <v>0</v>
      </c>
      <c r="AE37" s="97">
        <f t="shared" si="27"/>
        <v>0</v>
      </c>
      <c r="AF37" s="51"/>
      <c r="AG37" s="168"/>
      <c r="AH37" s="168"/>
    </row>
    <row r="38" spans="1:34" hidden="1" x14ac:dyDescent="0.25">
      <c r="B38" s="54"/>
      <c r="C38" s="241"/>
      <c r="D38" s="705" t="s">
        <v>452</v>
      </c>
      <c r="E38" s="705"/>
      <c r="F38" s="77"/>
      <c r="G38" s="495"/>
      <c r="H38" s="495"/>
      <c r="I38" s="495"/>
      <c r="J38" s="448"/>
      <c r="K38" s="448"/>
      <c r="L38" s="448"/>
      <c r="M38" s="312">
        <f t="shared" si="7"/>
        <v>0</v>
      </c>
      <c r="N38" s="367"/>
      <c r="O38" s="367"/>
      <c r="P38" s="1"/>
      <c r="Q38" s="1"/>
      <c r="R38" s="74"/>
      <c r="S38" s="73"/>
      <c r="T38" s="1"/>
      <c r="U38" s="1"/>
      <c r="V38" s="1"/>
      <c r="W38" s="1"/>
      <c r="X38" s="367"/>
      <c r="Y38" s="404">
        <f t="shared" si="9"/>
        <v>0</v>
      </c>
      <c r="Z38" s="367"/>
      <c r="AA38" s="1"/>
      <c r="AB38" s="79"/>
      <c r="AC38" s="79"/>
      <c r="AD38" s="79"/>
      <c r="AE38" s="44"/>
      <c r="AF38" s="55"/>
      <c r="AG38" s="168"/>
    </row>
    <row r="39" spans="1:34" hidden="1" x14ac:dyDescent="0.25">
      <c r="B39" s="54"/>
      <c r="C39" s="241"/>
      <c r="D39" s="705" t="s">
        <v>456</v>
      </c>
      <c r="E39" s="705"/>
      <c r="F39" s="77"/>
      <c r="G39" s="495"/>
      <c r="H39" s="495"/>
      <c r="I39" s="495"/>
      <c r="J39" s="448"/>
      <c r="K39" s="448"/>
      <c r="L39" s="448"/>
      <c r="M39" s="312">
        <f t="shared" si="7"/>
        <v>0</v>
      </c>
      <c r="N39" s="367"/>
      <c r="O39" s="367"/>
      <c r="P39" s="1"/>
      <c r="Q39" s="1"/>
      <c r="R39" s="74"/>
      <c r="S39" s="73"/>
      <c r="T39" s="1"/>
      <c r="U39" s="1"/>
      <c r="V39" s="1"/>
      <c r="W39" s="1"/>
      <c r="X39" s="367"/>
      <c r="Y39" s="404">
        <f t="shared" si="9"/>
        <v>0</v>
      </c>
      <c r="Z39" s="367"/>
      <c r="AA39" s="1"/>
      <c r="AB39" s="79"/>
      <c r="AC39" s="79"/>
      <c r="AD39" s="79"/>
      <c r="AE39" s="44"/>
      <c r="AF39" s="55"/>
      <c r="AG39" s="168"/>
    </row>
    <row r="40" spans="1:34" hidden="1" x14ac:dyDescent="0.25">
      <c r="B40" s="54"/>
      <c r="C40" s="241"/>
      <c r="D40" s="705" t="s">
        <v>459</v>
      </c>
      <c r="E40" s="705"/>
      <c r="F40" s="77"/>
      <c r="G40" s="495"/>
      <c r="H40" s="495"/>
      <c r="I40" s="495"/>
      <c r="J40" s="448"/>
      <c r="K40" s="448"/>
      <c r="L40" s="448"/>
      <c r="M40" s="312">
        <f t="shared" si="7"/>
        <v>0</v>
      </c>
      <c r="N40" s="367"/>
      <c r="O40" s="367"/>
      <c r="P40" s="1"/>
      <c r="Q40" s="1"/>
      <c r="R40" s="74"/>
      <c r="S40" s="73"/>
      <c r="T40" s="1"/>
      <c r="U40" s="1"/>
      <c r="V40" s="1"/>
      <c r="W40" s="1"/>
      <c r="X40" s="367"/>
      <c r="Y40" s="404">
        <f t="shared" si="9"/>
        <v>0</v>
      </c>
      <c r="Z40" s="367"/>
      <c r="AA40" s="1"/>
      <c r="AB40" s="79"/>
      <c r="AC40" s="79"/>
      <c r="AD40" s="79"/>
      <c r="AE40" s="44"/>
      <c r="AF40" s="55"/>
      <c r="AG40" s="168"/>
    </row>
    <row r="41" spans="1:34" hidden="1" x14ac:dyDescent="0.25">
      <c r="B41" s="54"/>
      <c r="C41" s="241"/>
      <c r="D41" s="705" t="s">
        <v>464</v>
      </c>
      <c r="E41" s="705"/>
      <c r="F41" s="77"/>
      <c r="G41" s="495"/>
      <c r="H41" s="495"/>
      <c r="I41" s="495"/>
      <c r="J41" s="448"/>
      <c r="K41" s="448"/>
      <c r="L41" s="448"/>
      <c r="M41" s="312">
        <f t="shared" si="7"/>
        <v>0</v>
      </c>
      <c r="N41" s="367"/>
      <c r="O41" s="367"/>
      <c r="P41" s="1"/>
      <c r="Q41" s="1"/>
      <c r="R41" s="74"/>
      <c r="S41" s="73"/>
      <c r="T41" s="1"/>
      <c r="U41" s="1"/>
      <c r="V41" s="1"/>
      <c r="W41" s="1"/>
      <c r="X41" s="367"/>
      <c r="Y41" s="404">
        <f t="shared" si="9"/>
        <v>0</v>
      </c>
      <c r="Z41" s="367"/>
      <c r="AA41" s="1"/>
      <c r="AB41" s="79"/>
      <c r="AC41" s="79"/>
      <c r="AD41" s="79"/>
      <c r="AE41" s="44"/>
      <c r="AF41" s="55"/>
      <c r="AG41" s="168"/>
    </row>
    <row r="42" spans="1:34" hidden="1" x14ac:dyDescent="0.25">
      <c r="B42" s="54"/>
      <c r="C42" s="241"/>
      <c r="D42" s="705" t="s">
        <v>394</v>
      </c>
      <c r="E42" s="705"/>
      <c r="F42" s="77"/>
      <c r="G42" s="495"/>
      <c r="H42" s="495"/>
      <c r="I42" s="495"/>
      <c r="J42" s="448"/>
      <c r="K42" s="448"/>
      <c r="L42" s="448"/>
      <c r="M42" s="312">
        <f t="shared" si="7"/>
        <v>0</v>
      </c>
      <c r="N42" s="367"/>
      <c r="O42" s="367"/>
      <c r="P42" s="1"/>
      <c r="Q42" s="1"/>
      <c r="R42" s="74"/>
      <c r="S42" s="73"/>
      <c r="T42" s="1"/>
      <c r="U42" s="1"/>
      <c r="V42" s="1"/>
      <c r="W42" s="1"/>
      <c r="X42" s="367"/>
      <c r="Y42" s="404">
        <f t="shared" si="9"/>
        <v>0</v>
      </c>
      <c r="Z42" s="367"/>
      <c r="AA42" s="1"/>
      <c r="AB42" s="79"/>
      <c r="AC42" s="79"/>
      <c r="AD42" s="79"/>
      <c r="AE42" s="44"/>
      <c r="AF42" s="55"/>
      <c r="AG42" s="168"/>
    </row>
    <row r="43" spans="1:34" hidden="1" x14ac:dyDescent="0.25">
      <c r="B43" s="54"/>
      <c r="C43" s="241"/>
      <c r="D43" s="705" t="s">
        <v>469</v>
      </c>
      <c r="E43" s="705"/>
      <c r="F43" s="77"/>
      <c r="G43" s="495"/>
      <c r="H43" s="495"/>
      <c r="I43" s="495"/>
      <c r="J43" s="448"/>
      <c r="K43" s="448"/>
      <c r="L43" s="448"/>
      <c r="M43" s="312">
        <f t="shared" si="7"/>
        <v>0</v>
      </c>
      <c r="N43" s="367"/>
      <c r="O43" s="367"/>
      <c r="P43" s="1"/>
      <c r="Q43" s="1"/>
      <c r="R43" s="74"/>
      <c r="S43" s="73"/>
      <c r="T43" s="1"/>
      <c r="U43" s="1"/>
      <c r="V43" s="1"/>
      <c r="W43" s="1"/>
      <c r="X43" s="367"/>
      <c r="Y43" s="404">
        <f t="shared" si="9"/>
        <v>0</v>
      </c>
      <c r="Z43" s="367"/>
      <c r="AA43" s="1"/>
      <c r="AB43" s="79"/>
      <c r="AC43" s="79"/>
      <c r="AD43" s="79"/>
      <c r="AE43" s="44"/>
      <c r="AF43" s="55"/>
      <c r="AG43" s="168"/>
    </row>
    <row r="44" spans="1:34" ht="25.5" customHeight="1" thickBot="1" x14ac:dyDescent="0.3">
      <c r="B44" s="54"/>
      <c r="C44" s="241"/>
      <c r="D44" s="706" t="s">
        <v>473</v>
      </c>
      <c r="E44" s="706"/>
      <c r="F44" s="77">
        <v>0</v>
      </c>
      <c r="G44" s="495"/>
      <c r="H44" s="495"/>
      <c r="I44" s="495"/>
      <c r="J44" s="448"/>
      <c r="K44" s="448">
        <v>100000</v>
      </c>
      <c r="L44" s="448">
        <v>180000</v>
      </c>
      <c r="M44" s="312">
        <f t="shared" si="7"/>
        <v>180000</v>
      </c>
      <c r="N44" s="367">
        <f>M44</f>
        <v>180000</v>
      </c>
      <c r="O44" s="367"/>
      <c r="P44" s="1"/>
      <c r="Q44" s="1"/>
      <c r="R44" s="74"/>
      <c r="S44" s="73"/>
      <c r="T44" s="1"/>
      <c r="U44" s="1"/>
      <c r="V44" s="1">
        <v>130000</v>
      </c>
      <c r="W44" s="1"/>
      <c r="X44" s="367">
        <v>50000</v>
      </c>
      <c r="Y44" s="404">
        <f t="shared" si="9"/>
        <v>180000</v>
      </c>
      <c r="Z44" s="367"/>
      <c r="AA44" s="1"/>
      <c r="AB44" s="79"/>
      <c r="AC44" s="79"/>
      <c r="AD44" s="79"/>
      <c r="AE44" s="44"/>
      <c r="AF44" s="55"/>
      <c r="AG44" s="168"/>
    </row>
    <row r="45" spans="1:34" hidden="1" x14ac:dyDescent="0.25">
      <c r="B45" s="54"/>
      <c r="C45" s="241"/>
      <c r="D45" s="705" t="s">
        <v>478</v>
      </c>
      <c r="E45" s="705"/>
      <c r="F45" s="77"/>
      <c r="G45" s="495"/>
      <c r="H45" s="495"/>
      <c r="I45" s="495"/>
      <c r="J45" s="448"/>
      <c r="K45" s="448"/>
      <c r="L45" s="448"/>
      <c r="M45" s="312">
        <f t="shared" si="7"/>
        <v>0</v>
      </c>
      <c r="N45" s="367"/>
      <c r="O45" s="367"/>
      <c r="P45" s="1"/>
      <c r="Q45" s="1"/>
      <c r="R45" s="74"/>
      <c r="S45" s="73"/>
      <c r="T45" s="1"/>
      <c r="U45" s="1"/>
      <c r="V45" s="1"/>
      <c r="W45" s="1"/>
      <c r="X45" s="367"/>
      <c r="Y45" s="404">
        <f t="shared" si="9"/>
        <v>0</v>
      </c>
      <c r="Z45" s="367"/>
      <c r="AA45" s="1"/>
      <c r="AB45" s="79"/>
      <c r="AC45" s="79"/>
      <c r="AD45" s="79"/>
      <c r="AE45" s="44"/>
      <c r="AF45" s="55"/>
      <c r="AG45" s="168"/>
    </row>
    <row r="46" spans="1:34" ht="25.5" hidden="1" customHeight="1" x14ac:dyDescent="0.25">
      <c r="B46" s="54"/>
      <c r="C46" s="241"/>
      <c r="D46" s="706" t="s">
        <v>482</v>
      </c>
      <c r="E46" s="706"/>
      <c r="F46" s="77"/>
      <c r="G46" s="495"/>
      <c r="H46" s="495"/>
      <c r="I46" s="495"/>
      <c r="J46" s="448"/>
      <c r="K46" s="448"/>
      <c r="L46" s="448"/>
      <c r="M46" s="312">
        <f t="shared" si="7"/>
        <v>0</v>
      </c>
      <c r="N46" s="367"/>
      <c r="O46" s="367"/>
      <c r="P46" s="1"/>
      <c r="Q46" s="1"/>
      <c r="R46" s="74"/>
      <c r="S46" s="73"/>
      <c r="T46" s="1"/>
      <c r="U46" s="1"/>
      <c r="V46" s="1"/>
      <c r="W46" s="1"/>
      <c r="X46" s="367"/>
      <c r="Y46" s="404">
        <f t="shared" si="9"/>
        <v>0</v>
      </c>
      <c r="Z46" s="367"/>
      <c r="AA46" s="1"/>
      <c r="AB46" s="79"/>
      <c r="AC46" s="79"/>
      <c r="AD46" s="79"/>
      <c r="AE46" s="44"/>
      <c r="AF46" s="55"/>
      <c r="AG46" s="168"/>
    </row>
    <row r="47" spans="1:34" ht="25.5" hidden="1" customHeight="1" thickBot="1" x14ac:dyDescent="0.3">
      <c r="B47" s="56"/>
      <c r="C47" s="242"/>
      <c r="D47" s="738" t="s">
        <v>487</v>
      </c>
      <c r="E47" s="738"/>
      <c r="F47" s="77"/>
      <c r="G47" s="495"/>
      <c r="H47" s="495"/>
      <c r="I47" s="495"/>
      <c r="J47" s="448"/>
      <c r="K47" s="448"/>
      <c r="L47" s="448"/>
      <c r="M47" s="312">
        <f t="shared" si="7"/>
        <v>0</v>
      </c>
      <c r="N47" s="367"/>
      <c r="O47" s="367"/>
      <c r="P47" s="1"/>
      <c r="Q47" s="1"/>
      <c r="R47" s="74"/>
      <c r="S47" s="73"/>
      <c r="T47" s="1"/>
      <c r="U47" s="1"/>
      <c r="V47" s="1"/>
      <c r="W47" s="1"/>
      <c r="X47" s="367"/>
      <c r="Y47" s="404">
        <f t="shared" si="9"/>
        <v>0</v>
      </c>
      <c r="Z47" s="367"/>
      <c r="AA47" s="1"/>
      <c r="AB47" s="79"/>
      <c r="AC47" s="79"/>
      <c r="AD47" s="79"/>
      <c r="AE47" s="44"/>
      <c r="AF47" s="55"/>
      <c r="AG47" s="168"/>
    </row>
    <row r="48" spans="1:34" ht="15.75" thickBot="1" x14ac:dyDescent="0.3">
      <c r="B48" s="98" t="s">
        <v>20</v>
      </c>
      <c r="C48" s="739" t="s">
        <v>21</v>
      </c>
      <c r="D48" s="739"/>
      <c r="E48" s="725"/>
      <c r="F48" s="83">
        <f t="shared" ref="F48:K48" si="28">F49+F50+F51+F62+F73</f>
        <v>0</v>
      </c>
      <c r="G48" s="492">
        <f t="shared" ref="G48:J48" si="29">G49+G50+G51+G62+G73</f>
        <v>0</v>
      </c>
      <c r="H48" s="492">
        <f t="shared" si="29"/>
        <v>0</v>
      </c>
      <c r="I48" s="492">
        <f t="shared" si="29"/>
        <v>0</v>
      </c>
      <c r="J48" s="444">
        <f t="shared" si="29"/>
        <v>0</v>
      </c>
      <c r="K48" s="444">
        <f t="shared" si="28"/>
        <v>0</v>
      </c>
      <c r="L48" s="444">
        <f t="shared" ref="L48" si="30">L49+L50+L51+L62+L73</f>
        <v>0</v>
      </c>
      <c r="M48" s="308">
        <f t="shared" si="7"/>
        <v>0</v>
      </c>
      <c r="N48" s="362">
        <f t="shared" ref="N48:R48" si="31">N49+N50+N51+N62+N73</f>
        <v>0</v>
      </c>
      <c r="O48" s="362">
        <f t="shared" si="31"/>
        <v>0</v>
      </c>
      <c r="P48" s="85">
        <f t="shared" ref="P48:Q48" si="32">P49+P50+P51+P62+P73</f>
        <v>0</v>
      </c>
      <c r="Q48" s="85">
        <f t="shared" si="32"/>
        <v>0</v>
      </c>
      <c r="R48" s="86">
        <f t="shared" si="31"/>
        <v>0</v>
      </c>
      <c r="S48" s="84">
        <f>S49+S50+S51+S62+S73</f>
        <v>0</v>
      </c>
      <c r="T48" s="85">
        <f t="shared" ref="T48:AE48" si="33">T49+T50+T51+T62+T73</f>
        <v>0</v>
      </c>
      <c r="U48" s="85">
        <f t="shared" si="33"/>
        <v>0</v>
      </c>
      <c r="V48" s="85">
        <f t="shared" si="33"/>
        <v>0</v>
      </c>
      <c r="W48" s="85">
        <f t="shared" si="33"/>
        <v>0</v>
      </c>
      <c r="X48" s="362">
        <f t="shared" si="33"/>
        <v>0</v>
      </c>
      <c r="Y48" s="399">
        <f t="shared" si="9"/>
        <v>0</v>
      </c>
      <c r="Z48" s="362">
        <f t="shared" si="33"/>
        <v>0</v>
      </c>
      <c r="AA48" s="85">
        <f t="shared" si="33"/>
        <v>0</v>
      </c>
      <c r="AB48" s="88">
        <f t="shared" si="33"/>
        <v>0</v>
      </c>
      <c r="AC48" s="88">
        <f t="shared" si="33"/>
        <v>0</v>
      </c>
      <c r="AD48" s="88">
        <f t="shared" si="33"/>
        <v>0</v>
      </c>
      <c r="AE48" s="89">
        <f t="shared" si="33"/>
        <v>0</v>
      </c>
      <c r="AF48" s="51"/>
      <c r="AG48" s="168"/>
    </row>
    <row r="49" spans="1:33" s="18" customFormat="1" ht="15.75" hidden="1" thickBot="1" x14ac:dyDescent="0.3">
      <c r="A49" s="125" t="s">
        <v>22</v>
      </c>
      <c r="B49" s="114" t="s">
        <v>728</v>
      </c>
      <c r="C49" s="733" t="s">
        <v>395</v>
      </c>
      <c r="D49" s="734"/>
      <c r="E49" s="734"/>
      <c r="F49" s="91"/>
      <c r="G49" s="494"/>
      <c r="H49" s="494"/>
      <c r="I49" s="494"/>
      <c r="J49" s="447"/>
      <c r="K49" s="447"/>
      <c r="L49" s="447"/>
      <c r="M49" s="311">
        <f t="shared" si="7"/>
        <v>0</v>
      </c>
      <c r="N49" s="365"/>
      <c r="O49" s="365"/>
      <c r="P49" s="93"/>
      <c r="Q49" s="93"/>
      <c r="R49" s="94"/>
      <c r="S49" s="92"/>
      <c r="T49" s="93"/>
      <c r="U49" s="93"/>
      <c r="V49" s="93"/>
      <c r="W49" s="93"/>
      <c r="X49" s="365"/>
      <c r="Y49" s="402">
        <f t="shared" si="9"/>
        <v>0</v>
      </c>
      <c r="Z49" s="365"/>
      <c r="AA49" s="93"/>
      <c r="AB49" s="96"/>
      <c r="AC49" s="96"/>
      <c r="AD49" s="96"/>
      <c r="AE49" s="97"/>
      <c r="AF49" s="51"/>
      <c r="AG49" s="168"/>
    </row>
    <row r="50" spans="1:33" s="18" customFormat="1" ht="25.5" hidden="1" customHeight="1" x14ac:dyDescent="0.25">
      <c r="A50" s="125" t="s">
        <v>23</v>
      </c>
      <c r="B50" s="90" t="s">
        <v>729</v>
      </c>
      <c r="C50" s="723" t="s">
        <v>24</v>
      </c>
      <c r="D50" s="724"/>
      <c r="E50" s="724"/>
      <c r="F50" s="91"/>
      <c r="G50" s="494"/>
      <c r="H50" s="494"/>
      <c r="I50" s="494"/>
      <c r="J50" s="447"/>
      <c r="K50" s="447"/>
      <c r="L50" s="447"/>
      <c r="M50" s="311">
        <f t="shared" si="7"/>
        <v>0</v>
      </c>
      <c r="N50" s="365"/>
      <c r="O50" s="365"/>
      <c r="P50" s="93"/>
      <c r="Q50" s="93"/>
      <c r="R50" s="94"/>
      <c r="S50" s="92"/>
      <c r="T50" s="93"/>
      <c r="U50" s="93"/>
      <c r="V50" s="93"/>
      <c r="W50" s="93"/>
      <c r="X50" s="365"/>
      <c r="Y50" s="402">
        <f t="shared" si="9"/>
        <v>0</v>
      </c>
      <c r="Z50" s="365"/>
      <c r="AA50" s="93"/>
      <c r="AB50" s="96"/>
      <c r="AC50" s="96"/>
      <c r="AD50" s="96"/>
      <c r="AE50" s="97"/>
      <c r="AF50" s="51"/>
      <c r="AG50" s="168"/>
    </row>
    <row r="51" spans="1:33" s="18" customFormat="1" ht="25.5" hidden="1" customHeight="1" x14ac:dyDescent="0.25">
      <c r="A51" s="125" t="s">
        <v>25</v>
      </c>
      <c r="B51" s="90" t="s">
        <v>730</v>
      </c>
      <c r="C51" s="723" t="s">
        <v>26</v>
      </c>
      <c r="D51" s="724"/>
      <c r="E51" s="724"/>
      <c r="F51" s="91">
        <f t="shared" ref="F51:K51" si="34">F52+F53+F54+F55+F56+F57+F58+F59+F60+F61</f>
        <v>0</v>
      </c>
      <c r="G51" s="494">
        <f t="shared" ref="G51:J51" si="35">G52+G53+G54+G55+G56+G57+G58+G59+G60+G61</f>
        <v>0</v>
      </c>
      <c r="H51" s="494">
        <f t="shared" si="35"/>
        <v>0</v>
      </c>
      <c r="I51" s="494">
        <f t="shared" si="35"/>
        <v>0</v>
      </c>
      <c r="J51" s="447">
        <f t="shared" si="35"/>
        <v>0</v>
      </c>
      <c r="K51" s="447">
        <f t="shared" si="34"/>
        <v>0</v>
      </c>
      <c r="L51" s="447">
        <f t="shared" ref="L51" si="36">L52+L53+L54+L55+L56+L57+L58+L59+L60+L61</f>
        <v>0</v>
      </c>
      <c r="M51" s="311">
        <f t="shared" si="7"/>
        <v>0</v>
      </c>
      <c r="N51" s="365">
        <f t="shared" ref="N51:R51" si="37">N52+N53+N54+N55+N56+N57+N58+N59+N60+N61</f>
        <v>0</v>
      </c>
      <c r="O51" s="365"/>
      <c r="P51" s="93">
        <f t="shared" ref="P51:Q51" si="38">P52+P53+P54+P55+P56+P57+P58+P59+P60+P61</f>
        <v>0</v>
      </c>
      <c r="Q51" s="93">
        <f t="shared" si="38"/>
        <v>0</v>
      </c>
      <c r="R51" s="94">
        <f t="shared" si="37"/>
        <v>0</v>
      </c>
      <c r="S51" s="92">
        <f>S52+S53+S54+S55+S56+S57+S58+S59+S60+S61</f>
        <v>0</v>
      </c>
      <c r="T51" s="93">
        <f t="shared" ref="T51:AE51" si="39">T52+T53+T54+T55+T56+T57+T58+T59+T60+T61</f>
        <v>0</v>
      </c>
      <c r="U51" s="93">
        <f t="shared" si="39"/>
        <v>0</v>
      </c>
      <c r="V51" s="93">
        <f t="shared" si="39"/>
        <v>0</v>
      </c>
      <c r="W51" s="93">
        <f t="shared" si="39"/>
        <v>0</v>
      </c>
      <c r="X51" s="365">
        <f t="shared" si="39"/>
        <v>0</v>
      </c>
      <c r="Y51" s="402">
        <f t="shared" si="9"/>
        <v>0</v>
      </c>
      <c r="Z51" s="365">
        <f t="shared" si="39"/>
        <v>0</v>
      </c>
      <c r="AA51" s="93">
        <f t="shared" si="39"/>
        <v>0</v>
      </c>
      <c r="AB51" s="96">
        <f t="shared" si="39"/>
        <v>0</v>
      </c>
      <c r="AC51" s="96">
        <f t="shared" si="39"/>
        <v>0</v>
      </c>
      <c r="AD51" s="96">
        <f t="shared" si="39"/>
        <v>0</v>
      </c>
      <c r="AE51" s="97">
        <f t="shared" si="39"/>
        <v>0</v>
      </c>
      <c r="AF51" s="51"/>
      <c r="AG51" s="168"/>
    </row>
    <row r="52" spans="1:33" ht="15.75" hidden="1" thickBot="1" x14ac:dyDescent="0.3">
      <c r="B52" s="54"/>
      <c r="C52" s="241"/>
      <c r="D52" s="705" t="s">
        <v>796</v>
      </c>
      <c r="E52" s="705"/>
      <c r="F52" s="77"/>
      <c r="G52" s="495"/>
      <c r="H52" s="495"/>
      <c r="I52" s="495"/>
      <c r="J52" s="448"/>
      <c r="K52" s="448"/>
      <c r="L52" s="448"/>
      <c r="M52" s="312">
        <f t="shared" si="7"/>
        <v>0</v>
      </c>
      <c r="N52" s="367"/>
      <c r="O52" s="367"/>
      <c r="P52" s="1"/>
      <c r="Q52" s="1"/>
      <c r="R52" s="74"/>
      <c r="S52" s="73"/>
      <c r="T52" s="1"/>
      <c r="U52" s="1"/>
      <c r="V52" s="1"/>
      <c r="W52" s="1"/>
      <c r="X52" s="367"/>
      <c r="Y52" s="404">
        <f t="shared" si="9"/>
        <v>0</v>
      </c>
      <c r="Z52" s="367"/>
      <c r="AA52" s="1"/>
      <c r="AB52" s="79"/>
      <c r="AC52" s="79"/>
      <c r="AD52" s="79"/>
      <c r="AE52" s="44"/>
      <c r="AF52" s="55"/>
      <c r="AG52" s="168"/>
    </row>
    <row r="53" spans="1:33" ht="15.75" hidden="1" thickBot="1" x14ac:dyDescent="0.3">
      <c r="B53" s="54"/>
      <c r="C53" s="241"/>
      <c r="D53" s="705" t="s">
        <v>797</v>
      </c>
      <c r="E53" s="705"/>
      <c r="F53" s="77"/>
      <c r="G53" s="495"/>
      <c r="H53" s="495"/>
      <c r="I53" s="495"/>
      <c r="J53" s="448"/>
      <c r="K53" s="448"/>
      <c r="L53" s="448"/>
      <c r="M53" s="312">
        <f t="shared" si="7"/>
        <v>0</v>
      </c>
      <c r="N53" s="367"/>
      <c r="O53" s="367"/>
      <c r="P53" s="1"/>
      <c r="Q53" s="1"/>
      <c r="R53" s="74"/>
      <c r="S53" s="73"/>
      <c r="T53" s="1"/>
      <c r="U53" s="1"/>
      <c r="V53" s="1"/>
      <c r="W53" s="1"/>
      <c r="X53" s="367"/>
      <c r="Y53" s="404">
        <f t="shared" si="9"/>
        <v>0</v>
      </c>
      <c r="Z53" s="367"/>
      <c r="AA53" s="1"/>
      <c r="AB53" s="79"/>
      <c r="AC53" s="79"/>
      <c r="AD53" s="79"/>
      <c r="AE53" s="44"/>
      <c r="AF53" s="55"/>
      <c r="AG53" s="168"/>
    </row>
    <row r="54" spans="1:33" ht="15.75" hidden="1" thickBot="1" x14ac:dyDescent="0.3">
      <c r="B54" s="54"/>
      <c r="C54" s="241"/>
      <c r="D54" s="705" t="s">
        <v>460</v>
      </c>
      <c r="E54" s="705"/>
      <c r="F54" s="77"/>
      <c r="G54" s="495"/>
      <c r="H54" s="495"/>
      <c r="I54" s="495"/>
      <c r="J54" s="448"/>
      <c r="K54" s="448"/>
      <c r="L54" s="448"/>
      <c r="M54" s="312">
        <f t="shared" si="7"/>
        <v>0</v>
      </c>
      <c r="N54" s="367"/>
      <c r="O54" s="367"/>
      <c r="P54" s="1"/>
      <c r="Q54" s="1"/>
      <c r="R54" s="74"/>
      <c r="S54" s="73"/>
      <c r="T54" s="1"/>
      <c r="U54" s="1"/>
      <c r="V54" s="1"/>
      <c r="W54" s="1"/>
      <c r="X54" s="367"/>
      <c r="Y54" s="404">
        <f t="shared" si="9"/>
        <v>0</v>
      </c>
      <c r="Z54" s="367"/>
      <c r="AA54" s="1"/>
      <c r="AB54" s="79"/>
      <c r="AC54" s="79"/>
      <c r="AD54" s="79"/>
      <c r="AE54" s="44"/>
      <c r="AF54" s="55"/>
      <c r="AG54" s="168"/>
    </row>
    <row r="55" spans="1:33" ht="25.5" hidden="1" customHeight="1" x14ac:dyDescent="0.25">
      <c r="B55" s="54"/>
      <c r="C55" s="241"/>
      <c r="D55" s="706" t="s">
        <v>465</v>
      </c>
      <c r="E55" s="706"/>
      <c r="F55" s="77"/>
      <c r="G55" s="495"/>
      <c r="H55" s="495"/>
      <c r="I55" s="495"/>
      <c r="J55" s="448"/>
      <c r="K55" s="448"/>
      <c r="L55" s="448"/>
      <c r="M55" s="312">
        <f t="shared" si="7"/>
        <v>0</v>
      </c>
      <c r="N55" s="367"/>
      <c r="O55" s="367"/>
      <c r="P55" s="1"/>
      <c r="Q55" s="1"/>
      <c r="R55" s="74"/>
      <c r="S55" s="73"/>
      <c r="T55" s="1"/>
      <c r="U55" s="1"/>
      <c r="V55" s="1"/>
      <c r="W55" s="1"/>
      <c r="X55" s="367"/>
      <c r="Y55" s="404">
        <f t="shared" si="9"/>
        <v>0</v>
      </c>
      <c r="Z55" s="367"/>
      <c r="AA55" s="1"/>
      <c r="AB55" s="79"/>
      <c r="AC55" s="79"/>
      <c r="AD55" s="79"/>
      <c r="AE55" s="44"/>
      <c r="AF55" s="55"/>
      <c r="AG55" s="168"/>
    </row>
    <row r="56" spans="1:33" ht="15.75" hidden="1" thickBot="1" x14ac:dyDescent="0.3">
      <c r="B56" s="54"/>
      <c r="C56" s="241"/>
      <c r="D56" s="705" t="s">
        <v>396</v>
      </c>
      <c r="E56" s="705"/>
      <c r="F56" s="77"/>
      <c r="G56" s="495"/>
      <c r="H56" s="495"/>
      <c r="I56" s="495"/>
      <c r="J56" s="448"/>
      <c r="K56" s="448"/>
      <c r="L56" s="448"/>
      <c r="M56" s="312">
        <f t="shared" si="7"/>
        <v>0</v>
      </c>
      <c r="N56" s="367"/>
      <c r="O56" s="367"/>
      <c r="P56" s="1"/>
      <c r="Q56" s="1"/>
      <c r="R56" s="74"/>
      <c r="S56" s="73"/>
      <c r="T56" s="1"/>
      <c r="U56" s="1"/>
      <c r="V56" s="1"/>
      <c r="W56" s="1"/>
      <c r="X56" s="367"/>
      <c r="Y56" s="404">
        <f t="shared" si="9"/>
        <v>0</v>
      </c>
      <c r="Z56" s="367"/>
      <c r="AA56" s="1"/>
      <c r="AB56" s="79"/>
      <c r="AC56" s="79"/>
      <c r="AD56" s="79"/>
      <c r="AE56" s="44"/>
      <c r="AF56" s="55"/>
      <c r="AG56" s="168"/>
    </row>
    <row r="57" spans="1:33" ht="15.75" hidden="1" thickBot="1" x14ac:dyDescent="0.3">
      <c r="B57" s="54"/>
      <c r="C57" s="241"/>
      <c r="D57" s="705" t="s">
        <v>798</v>
      </c>
      <c r="E57" s="705"/>
      <c r="F57" s="77"/>
      <c r="G57" s="495"/>
      <c r="H57" s="495"/>
      <c r="I57" s="495"/>
      <c r="J57" s="448"/>
      <c r="K57" s="448"/>
      <c r="L57" s="448"/>
      <c r="M57" s="312">
        <f t="shared" si="7"/>
        <v>0</v>
      </c>
      <c r="N57" s="367"/>
      <c r="O57" s="367"/>
      <c r="P57" s="1"/>
      <c r="Q57" s="1"/>
      <c r="R57" s="74"/>
      <c r="S57" s="73"/>
      <c r="T57" s="1"/>
      <c r="U57" s="1"/>
      <c r="V57" s="1"/>
      <c r="W57" s="1"/>
      <c r="X57" s="367"/>
      <c r="Y57" s="404">
        <f t="shared" si="9"/>
        <v>0</v>
      </c>
      <c r="Z57" s="367"/>
      <c r="AA57" s="1"/>
      <c r="AB57" s="79"/>
      <c r="AC57" s="79"/>
      <c r="AD57" s="79"/>
      <c r="AE57" s="44"/>
      <c r="AF57" s="55"/>
      <c r="AG57" s="168"/>
    </row>
    <row r="58" spans="1:33" ht="25.5" hidden="1" customHeight="1" x14ac:dyDescent="0.25">
      <c r="B58" s="54"/>
      <c r="C58" s="241"/>
      <c r="D58" s="706" t="s">
        <v>474</v>
      </c>
      <c r="E58" s="706"/>
      <c r="F58" s="77"/>
      <c r="G58" s="495"/>
      <c r="H58" s="495"/>
      <c r="I58" s="495"/>
      <c r="J58" s="448"/>
      <c r="K58" s="448"/>
      <c r="L58" s="448"/>
      <c r="M58" s="312">
        <f t="shared" si="7"/>
        <v>0</v>
      </c>
      <c r="N58" s="367"/>
      <c r="O58" s="367"/>
      <c r="P58" s="1"/>
      <c r="Q58" s="1"/>
      <c r="R58" s="74"/>
      <c r="S58" s="73"/>
      <c r="T58" s="1"/>
      <c r="U58" s="1"/>
      <c r="V58" s="1"/>
      <c r="W58" s="1"/>
      <c r="X58" s="367"/>
      <c r="Y58" s="404">
        <f t="shared" si="9"/>
        <v>0</v>
      </c>
      <c r="Z58" s="367"/>
      <c r="AA58" s="1"/>
      <c r="AB58" s="79"/>
      <c r="AC58" s="79"/>
      <c r="AD58" s="79"/>
      <c r="AE58" s="44"/>
      <c r="AF58" s="55"/>
      <c r="AG58" s="168"/>
    </row>
    <row r="59" spans="1:33" ht="25.5" hidden="1" customHeight="1" x14ac:dyDescent="0.25">
      <c r="B59" s="54"/>
      <c r="C59" s="241"/>
      <c r="D59" s="706" t="s">
        <v>479</v>
      </c>
      <c r="E59" s="706"/>
      <c r="F59" s="77"/>
      <c r="G59" s="495"/>
      <c r="H59" s="495"/>
      <c r="I59" s="495"/>
      <c r="J59" s="448"/>
      <c r="K59" s="448"/>
      <c r="L59" s="448"/>
      <c r="M59" s="312">
        <f t="shared" si="7"/>
        <v>0</v>
      </c>
      <c r="N59" s="367"/>
      <c r="O59" s="367"/>
      <c r="P59" s="1"/>
      <c r="Q59" s="1"/>
      <c r="R59" s="74"/>
      <c r="S59" s="73"/>
      <c r="T59" s="1"/>
      <c r="U59" s="1"/>
      <c r="V59" s="1"/>
      <c r="W59" s="1"/>
      <c r="X59" s="367"/>
      <c r="Y59" s="404">
        <f t="shared" si="9"/>
        <v>0</v>
      </c>
      <c r="Z59" s="367"/>
      <c r="AA59" s="1"/>
      <c r="AB59" s="79"/>
      <c r="AC59" s="79"/>
      <c r="AD59" s="79"/>
      <c r="AE59" s="44"/>
      <c r="AF59" s="55"/>
      <c r="AG59" s="168"/>
    </row>
    <row r="60" spans="1:33" ht="25.5" hidden="1" customHeight="1" x14ac:dyDescent="0.25">
      <c r="B60" s="54"/>
      <c r="C60" s="241"/>
      <c r="D60" s="706" t="s">
        <v>483</v>
      </c>
      <c r="E60" s="706"/>
      <c r="F60" s="77"/>
      <c r="G60" s="495"/>
      <c r="H60" s="495"/>
      <c r="I60" s="495"/>
      <c r="J60" s="448"/>
      <c r="K60" s="448"/>
      <c r="L60" s="448"/>
      <c r="M60" s="312">
        <f t="shared" si="7"/>
        <v>0</v>
      </c>
      <c r="N60" s="367"/>
      <c r="O60" s="367"/>
      <c r="P60" s="1"/>
      <c r="Q60" s="1"/>
      <c r="R60" s="74"/>
      <c r="S60" s="73"/>
      <c r="T60" s="1"/>
      <c r="U60" s="1"/>
      <c r="V60" s="1"/>
      <c r="W60" s="1"/>
      <c r="X60" s="367"/>
      <c r="Y60" s="404">
        <f t="shared" si="9"/>
        <v>0</v>
      </c>
      <c r="Z60" s="367"/>
      <c r="AA60" s="1"/>
      <c r="AB60" s="79"/>
      <c r="AC60" s="79"/>
      <c r="AD60" s="79"/>
      <c r="AE60" s="44"/>
      <c r="AF60" s="55"/>
      <c r="AG60" s="168"/>
    </row>
    <row r="61" spans="1:33" ht="25.5" hidden="1" customHeight="1" x14ac:dyDescent="0.25">
      <c r="B61" s="54"/>
      <c r="C61" s="241"/>
      <c r="D61" s="706" t="s">
        <v>488</v>
      </c>
      <c r="E61" s="706"/>
      <c r="F61" s="77"/>
      <c r="G61" s="495"/>
      <c r="H61" s="495"/>
      <c r="I61" s="495"/>
      <c r="J61" s="448"/>
      <c r="K61" s="448"/>
      <c r="L61" s="448"/>
      <c r="M61" s="312">
        <f t="shared" si="7"/>
        <v>0</v>
      </c>
      <c r="N61" s="367"/>
      <c r="O61" s="367"/>
      <c r="P61" s="1"/>
      <c r="Q61" s="1"/>
      <c r="R61" s="74"/>
      <c r="S61" s="73"/>
      <c r="T61" s="1"/>
      <c r="U61" s="1"/>
      <c r="V61" s="1"/>
      <c r="W61" s="1"/>
      <c r="X61" s="367"/>
      <c r="Y61" s="404">
        <f t="shared" si="9"/>
        <v>0</v>
      </c>
      <c r="Z61" s="367"/>
      <c r="AA61" s="1"/>
      <c r="AB61" s="79"/>
      <c r="AC61" s="79"/>
      <c r="AD61" s="79"/>
      <c r="AE61" s="44"/>
      <c r="AF61" s="55"/>
      <c r="AG61" s="168"/>
    </row>
    <row r="62" spans="1:33" s="18" customFormat="1" ht="25.5" hidden="1" customHeight="1" x14ac:dyDescent="0.25">
      <c r="A62" s="125" t="s">
        <v>27</v>
      </c>
      <c r="B62" s="90" t="s">
        <v>731</v>
      </c>
      <c r="C62" s="723" t="s">
        <v>28</v>
      </c>
      <c r="D62" s="724"/>
      <c r="E62" s="724"/>
      <c r="F62" s="91">
        <f t="shared" ref="F62:K62" si="40">F63+F64+F65+F66+F67+F68+F69+F70+F71+F72</f>
        <v>0</v>
      </c>
      <c r="G62" s="494">
        <f t="shared" ref="G62:J62" si="41">G63+G64+G65+G66+G67+G68+G69+G70+G71+G72</f>
        <v>0</v>
      </c>
      <c r="H62" s="494">
        <f t="shared" si="41"/>
        <v>0</v>
      </c>
      <c r="I62" s="494">
        <f t="shared" si="41"/>
        <v>0</v>
      </c>
      <c r="J62" s="447">
        <f t="shared" si="41"/>
        <v>0</v>
      </c>
      <c r="K62" s="447">
        <f t="shared" si="40"/>
        <v>0</v>
      </c>
      <c r="L62" s="447">
        <f t="shared" ref="L62" si="42">L63+L64+L65+L66+L67+L68+L69+L70+L71+L72</f>
        <v>0</v>
      </c>
      <c r="M62" s="311">
        <f t="shared" si="7"/>
        <v>0</v>
      </c>
      <c r="N62" s="365">
        <f t="shared" ref="N62:AE62" si="43">N63+N64+N65+N66+N67+N68+N69+N70+N71+N72</f>
        <v>0</v>
      </c>
      <c r="O62" s="365"/>
      <c r="P62" s="93">
        <f t="shared" ref="P62:Q62" si="44">P63+P64+P65+P66+P67+P68+P69+P70+P71+P72</f>
        <v>0</v>
      </c>
      <c r="Q62" s="93">
        <f t="shared" si="44"/>
        <v>0</v>
      </c>
      <c r="R62" s="94">
        <f t="shared" si="43"/>
        <v>0</v>
      </c>
      <c r="S62" s="92">
        <f t="shared" si="43"/>
        <v>0</v>
      </c>
      <c r="T62" s="93">
        <f t="shared" si="43"/>
        <v>0</v>
      </c>
      <c r="U62" s="93">
        <f t="shared" si="43"/>
        <v>0</v>
      </c>
      <c r="V62" s="93">
        <f t="shared" si="43"/>
        <v>0</v>
      </c>
      <c r="W62" s="93">
        <f t="shared" si="43"/>
        <v>0</v>
      </c>
      <c r="X62" s="365">
        <f t="shared" si="43"/>
        <v>0</v>
      </c>
      <c r="Y62" s="402">
        <f t="shared" si="9"/>
        <v>0</v>
      </c>
      <c r="Z62" s="365">
        <f t="shared" si="43"/>
        <v>0</v>
      </c>
      <c r="AA62" s="93">
        <f t="shared" si="43"/>
        <v>0</v>
      </c>
      <c r="AB62" s="96">
        <f t="shared" si="43"/>
        <v>0</v>
      </c>
      <c r="AC62" s="96">
        <f t="shared" si="43"/>
        <v>0</v>
      </c>
      <c r="AD62" s="96">
        <f t="shared" si="43"/>
        <v>0</v>
      </c>
      <c r="AE62" s="97">
        <f t="shared" si="43"/>
        <v>0</v>
      </c>
      <c r="AF62" s="51"/>
      <c r="AG62" s="168"/>
    </row>
    <row r="63" spans="1:33" ht="25.5" hidden="1" customHeight="1" x14ac:dyDescent="0.25">
      <c r="B63" s="54"/>
      <c r="C63" s="241"/>
      <c r="D63" s="706" t="s">
        <v>453</v>
      </c>
      <c r="E63" s="706"/>
      <c r="F63" s="77"/>
      <c r="G63" s="495"/>
      <c r="H63" s="495"/>
      <c r="I63" s="495"/>
      <c r="J63" s="448"/>
      <c r="K63" s="448"/>
      <c r="L63" s="448"/>
      <c r="M63" s="312">
        <f t="shared" si="7"/>
        <v>0</v>
      </c>
      <c r="N63" s="367"/>
      <c r="O63" s="367"/>
      <c r="P63" s="1"/>
      <c r="Q63" s="1"/>
      <c r="R63" s="74"/>
      <c r="S63" s="73"/>
      <c r="T63" s="1"/>
      <c r="U63" s="1"/>
      <c r="V63" s="1"/>
      <c r="W63" s="1"/>
      <c r="X63" s="367"/>
      <c r="Y63" s="404">
        <f t="shared" si="9"/>
        <v>0</v>
      </c>
      <c r="Z63" s="367"/>
      <c r="AA63" s="1"/>
      <c r="AB63" s="79"/>
      <c r="AC63" s="79"/>
      <c r="AD63" s="79"/>
      <c r="AE63" s="44"/>
      <c r="AF63" s="55"/>
      <c r="AG63" s="168"/>
    </row>
    <row r="64" spans="1:33" ht="25.5" hidden="1" customHeight="1" x14ac:dyDescent="0.25">
      <c r="B64" s="54"/>
      <c r="C64" s="241"/>
      <c r="D64" s="706" t="s">
        <v>457</v>
      </c>
      <c r="E64" s="706"/>
      <c r="F64" s="77"/>
      <c r="G64" s="495"/>
      <c r="H64" s="495"/>
      <c r="I64" s="495"/>
      <c r="J64" s="448"/>
      <c r="K64" s="448"/>
      <c r="L64" s="448"/>
      <c r="M64" s="312">
        <f t="shared" si="7"/>
        <v>0</v>
      </c>
      <c r="N64" s="367"/>
      <c r="O64" s="367"/>
      <c r="P64" s="1"/>
      <c r="Q64" s="1"/>
      <c r="R64" s="74"/>
      <c r="S64" s="73"/>
      <c r="T64" s="1"/>
      <c r="U64" s="1"/>
      <c r="V64" s="1"/>
      <c r="W64" s="1"/>
      <c r="X64" s="367"/>
      <c r="Y64" s="404">
        <f t="shared" si="9"/>
        <v>0</v>
      </c>
      <c r="Z64" s="367"/>
      <c r="AA64" s="1"/>
      <c r="AB64" s="79"/>
      <c r="AC64" s="79"/>
      <c r="AD64" s="79"/>
      <c r="AE64" s="44"/>
      <c r="AF64" s="55"/>
      <c r="AG64" s="168"/>
    </row>
    <row r="65" spans="1:33" ht="25.5" hidden="1" customHeight="1" x14ac:dyDescent="0.25">
      <c r="B65" s="54"/>
      <c r="C65" s="241"/>
      <c r="D65" s="706" t="s">
        <v>461</v>
      </c>
      <c r="E65" s="706"/>
      <c r="F65" s="77"/>
      <c r="G65" s="495"/>
      <c r="H65" s="495"/>
      <c r="I65" s="495"/>
      <c r="J65" s="448"/>
      <c r="K65" s="448"/>
      <c r="L65" s="448"/>
      <c r="M65" s="312">
        <f t="shared" si="7"/>
        <v>0</v>
      </c>
      <c r="N65" s="367"/>
      <c r="O65" s="367"/>
      <c r="P65" s="1"/>
      <c r="Q65" s="1"/>
      <c r="R65" s="74"/>
      <c r="S65" s="73"/>
      <c r="T65" s="1"/>
      <c r="U65" s="1"/>
      <c r="V65" s="1"/>
      <c r="W65" s="1"/>
      <c r="X65" s="367"/>
      <c r="Y65" s="404">
        <f t="shared" si="9"/>
        <v>0</v>
      </c>
      <c r="Z65" s="367"/>
      <c r="AA65" s="1"/>
      <c r="AB65" s="79"/>
      <c r="AC65" s="79"/>
      <c r="AD65" s="79"/>
      <c r="AE65" s="44"/>
      <c r="AF65" s="55"/>
      <c r="AG65" s="168"/>
    </row>
    <row r="66" spans="1:33" ht="25.5" hidden="1" customHeight="1" x14ac:dyDescent="0.25">
      <c r="B66" s="54"/>
      <c r="C66" s="241"/>
      <c r="D66" s="706" t="s">
        <v>466</v>
      </c>
      <c r="E66" s="706"/>
      <c r="F66" s="77"/>
      <c r="G66" s="495"/>
      <c r="H66" s="495"/>
      <c r="I66" s="495"/>
      <c r="J66" s="448"/>
      <c r="K66" s="448"/>
      <c r="L66" s="448"/>
      <c r="M66" s="312">
        <f t="shared" si="7"/>
        <v>0</v>
      </c>
      <c r="N66" s="367"/>
      <c r="O66" s="367"/>
      <c r="P66" s="1"/>
      <c r="Q66" s="1"/>
      <c r="R66" s="74"/>
      <c r="S66" s="73"/>
      <c r="T66" s="1"/>
      <c r="U66" s="1"/>
      <c r="V66" s="1"/>
      <c r="W66" s="1"/>
      <c r="X66" s="367"/>
      <c r="Y66" s="404">
        <f t="shared" si="9"/>
        <v>0</v>
      </c>
      <c r="Z66" s="367"/>
      <c r="AA66" s="1"/>
      <c r="AB66" s="79"/>
      <c r="AC66" s="79"/>
      <c r="AD66" s="79"/>
      <c r="AE66" s="44"/>
      <c r="AF66" s="55"/>
      <c r="AG66" s="168"/>
    </row>
    <row r="67" spans="1:33" ht="25.5" hidden="1" customHeight="1" x14ac:dyDescent="0.25">
      <c r="B67" s="54"/>
      <c r="C67" s="241"/>
      <c r="D67" s="706" t="s">
        <v>397</v>
      </c>
      <c r="E67" s="706"/>
      <c r="F67" s="77"/>
      <c r="G67" s="495"/>
      <c r="H67" s="495"/>
      <c r="I67" s="495"/>
      <c r="J67" s="448"/>
      <c r="K67" s="448"/>
      <c r="L67" s="448"/>
      <c r="M67" s="312">
        <f t="shared" si="7"/>
        <v>0</v>
      </c>
      <c r="N67" s="367"/>
      <c r="O67" s="367"/>
      <c r="P67" s="1"/>
      <c r="Q67" s="1"/>
      <c r="R67" s="74"/>
      <c r="S67" s="73"/>
      <c r="T67" s="1"/>
      <c r="U67" s="1"/>
      <c r="V67" s="1"/>
      <c r="W67" s="1"/>
      <c r="X67" s="367"/>
      <c r="Y67" s="404">
        <f t="shared" si="9"/>
        <v>0</v>
      </c>
      <c r="Z67" s="367"/>
      <c r="AA67" s="1"/>
      <c r="AB67" s="79"/>
      <c r="AC67" s="79"/>
      <c r="AD67" s="79"/>
      <c r="AE67" s="44"/>
      <c r="AF67" s="55"/>
      <c r="AG67" s="168"/>
    </row>
    <row r="68" spans="1:33" ht="25.5" hidden="1" customHeight="1" x14ac:dyDescent="0.25">
      <c r="B68" s="54"/>
      <c r="C68" s="241"/>
      <c r="D68" s="706" t="s">
        <v>470</v>
      </c>
      <c r="E68" s="706"/>
      <c r="F68" s="77"/>
      <c r="G68" s="495"/>
      <c r="H68" s="495"/>
      <c r="I68" s="495"/>
      <c r="J68" s="448"/>
      <c r="K68" s="448"/>
      <c r="L68" s="448"/>
      <c r="M68" s="312">
        <f t="shared" si="7"/>
        <v>0</v>
      </c>
      <c r="N68" s="367"/>
      <c r="O68" s="367"/>
      <c r="P68" s="1"/>
      <c r="Q68" s="1"/>
      <c r="R68" s="74"/>
      <c r="S68" s="73"/>
      <c r="T68" s="1"/>
      <c r="U68" s="1"/>
      <c r="V68" s="1"/>
      <c r="W68" s="1"/>
      <c r="X68" s="367"/>
      <c r="Y68" s="404">
        <f t="shared" si="9"/>
        <v>0</v>
      </c>
      <c r="Z68" s="367"/>
      <c r="AA68" s="1"/>
      <c r="AB68" s="79"/>
      <c r="AC68" s="79"/>
      <c r="AD68" s="79"/>
      <c r="AE68" s="44"/>
      <c r="AF68" s="55"/>
      <c r="AG68" s="168"/>
    </row>
    <row r="69" spans="1:33" ht="25.5" hidden="1" customHeight="1" x14ac:dyDescent="0.25">
      <c r="B69" s="54"/>
      <c r="C69" s="241"/>
      <c r="D69" s="706" t="s">
        <v>475</v>
      </c>
      <c r="E69" s="706"/>
      <c r="F69" s="77"/>
      <c r="G69" s="495"/>
      <c r="H69" s="495"/>
      <c r="I69" s="495"/>
      <c r="J69" s="448"/>
      <c r="K69" s="448"/>
      <c r="L69" s="448"/>
      <c r="M69" s="312">
        <f t="shared" si="7"/>
        <v>0</v>
      </c>
      <c r="N69" s="367"/>
      <c r="O69" s="367"/>
      <c r="P69" s="1"/>
      <c r="Q69" s="1"/>
      <c r="R69" s="74"/>
      <c r="S69" s="73"/>
      <c r="T69" s="1"/>
      <c r="U69" s="1"/>
      <c r="V69" s="1"/>
      <c r="W69" s="1"/>
      <c r="X69" s="367"/>
      <c r="Y69" s="404">
        <f t="shared" si="9"/>
        <v>0</v>
      </c>
      <c r="Z69" s="367"/>
      <c r="AA69" s="1"/>
      <c r="AB69" s="79"/>
      <c r="AC69" s="79"/>
      <c r="AD69" s="79"/>
      <c r="AE69" s="44"/>
      <c r="AF69" s="55"/>
      <c r="AG69" s="168"/>
    </row>
    <row r="70" spans="1:33" ht="25.5" hidden="1" customHeight="1" x14ac:dyDescent="0.25">
      <c r="B70" s="54"/>
      <c r="C70" s="241"/>
      <c r="D70" s="706" t="s">
        <v>480</v>
      </c>
      <c r="E70" s="706"/>
      <c r="F70" s="77"/>
      <c r="G70" s="495"/>
      <c r="H70" s="495"/>
      <c r="I70" s="495"/>
      <c r="J70" s="448"/>
      <c r="K70" s="448"/>
      <c r="L70" s="448"/>
      <c r="M70" s="312">
        <f t="shared" ref="M70:M133" si="45">SUM(Y70:AE70)</f>
        <v>0</v>
      </c>
      <c r="N70" s="367"/>
      <c r="O70" s="367"/>
      <c r="P70" s="1"/>
      <c r="Q70" s="1"/>
      <c r="R70" s="74"/>
      <c r="S70" s="73"/>
      <c r="T70" s="1"/>
      <c r="U70" s="1"/>
      <c r="V70" s="1"/>
      <c r="W70" s="1"/>
      <c r="X70" s="367"/>
      <c r="Y70" s="404">
        <f t="shared" ref="Y70:Y133" si="46">SUM(S70:X70)</f>
        <v>0</v>
      </c>
      <c r="Z70" s="367"/>
      <c r="AA70" s="1"/>
      <c r="AB70" s="79"/>
      <c r="AC70" s="79"/>
      <c r="AD70" s="79"/>
      <c r="AE70" s="44"/>
      <c r="AF70" s="55"/>
      <c r="AG70" s="168"/>
    </row>
    <row r="71" spans="1:33" ht="25.5" hidden="1" customHeight="1" x14ac:dyDescent="0.25">
      <c r="B71" s="54"/>
      <c r="C71" s="241"/>
      <c r="D71" s="706" t="s">
        <v>484</v>
      </c>
      <c r="E71" s="706"/>
      <c r="F71" s="77"/>
      <c r="G71" s="495"/>
      <c r="H71" s="495"/>
      <c r="I71" s="495"/>
      <c r="J71" s="448"/>
      <c r="K71" s="448"/>
      <c r="L71" s="448"/>
      <c r="M71" s="312">
        <f t="shared" si="45"/>
        <v>0</v>
      </c>
      <c r="N71" s="367"/>
      <c r="O71" s="367"/>
      <c r="P71" s="1"/>
      <c r="Q71" s="1"/>
      <c r="R71" s="74"/>
      <c r="S71" s="73"/>
      <c r="T71" s="1"/>
      <c r="U71" s="1"/>
      <c r="V71" s="1"/>
      <c r="W71" s="1"/>
      <c r="X71" s="367"/>
      <c r="Y71" s="404">
        <f t="shared" si="46"/>
        <v>0</v>
      </c>
      <c r="Z71" s="367"/>
      <c r="AA71" s="1"/>
      <c r="AB71" s="79"/>
      <c r="AC71" s="79"/>
      <c r="AD71" s="79"/>
      <c r="AE71" s="44"/>
      <c r="AF71" s="55"/>
      <c r="AG71" s="168"/>
    </row>
    <row r="72" spans="1:33" ht="25.5" hidden="1" customHeight="1" x14ac:dyDescent="0.25">
      <c r="B72" s="54"/>
      <c r="C72" s="241"/>
      <c r="D72" s="706" t="s">
        <v>489</v>
      </c>
      <c r="E72" s="706"/>
      <c r="F72" s="77"/>
      <c r="G72" s="495"/>
      <c r="H72" s="495"/>
      <c r="I72" s="495"/>
      <c r="J72" s="448"/>
      <c r="K72" s="448"/>
      <c r="L72" s="448"/>
      <c r="M72" s="312">
        <f t="shared" si="45"/>
        <v>0</v>
      </c>
      <c r="N72" s="367"/>
      <c r="O72" s="367"/>
      <c r="P72" s="1"/>
      <c r="Q72" s="1"/>
      <c r="R72" s="74"/>
      <c r="S72" s="73"/>
      <c r="T72" s="1"/>
      <c r="U72" s="1"/>
      <c r="V72" s="1"/>
      <c r="W72" s="1"/>
      <c r="X72" s="367"/>
      <c r="Y72" s="404">
        <f t="shared" si="46"/>
        <v>0</v>
      </c>
      <c r="Z72" s="367"/>
      <c r="AA72" s="1"/>
      <c r="AB72" s="79"/>
      <c r="AC72" s="79"/>
      <c r="AD72" s="79"/>
      <c r="AE72" s="44"/>
      <c r="AF72" s="55"/>
      <c r="AG72" s="168"/>
    </row>
    <row r="73" spans="1:33" s="18" customFormat="1" ht="15.75" hidden="1" thickBot="1" x14ac:dyDescent="0.3">
      <c r="A73" s="125" t="s">
        <v>29</v>
      </c>
      <c r="B73" s="90" t="s">
        <v>732</v>
      </c>
      <c r="C73" s="716" t="s">
        <v>799</v>
      </c>
      <c r="D73" s="717"/>
      <c r="E73" s="717"/>
      <c r="F73" s="91">
        <f t="shared" ref="F73:K73" si="47">F74+F75+F76+F77+F78+F79+F80+F81+F82+F83</f>
        <v>0</v>
      </c>
      <c r="G73" s="494">
        <f t="shared" ref="G73:J73" si="48">G74+G75+G76+G77+G78+G79+G80+G81+G82+G83</f>
        <v>0</v>
      </c>
      <c r="H73" s="494">
        <f t="shared" si="48"/>
        <v>0</v>
      </c>
      <c r="I73" s="494">
        <f t="shared" si="48"/>
        <v>0</v>
      </c>
      <c r="J73" s="447">
        <f t="shared" si="48"/>
        <v>0</v>
      </c>
      <c r="K73" s="447">
        <f t="shared" si="47"/>
        <v>0</v>
      </c>
      <c r="L73" s="447">
        <f t="shared" ref="L73" si="49">L74+L75+L76+L77+L78+L79+L80+L81+L82+L83</f>
        <v>0</v>
      </c>
      <c r="M73" s="311">
        <f t="shared" si="45"/>
        <v>0</v>
      </c>
      <c r="N73" s="365">
        <f t="shared" ref="N73:AE73" si="50">N74+N75+N76+N77+N78+N79+N80+N81+N82+N83</f>
        <v>0</v>
      </c>
      <c r="O73" s="365"/>
      <c r="P73" s="93">
        <f t="shared" ref="P73:Q73" si="51">P74+P75+P76+P77+P78+P79+P80+P81+P82+P83</f>
        <v>0</v>
      </c>
      <c r="Q73" s="93">
        <f t="shared" si="51"/>
        <v>0</v>
      </c>
      <c r="R73" s="94">
        <f t="shared" si="50"/>
        <v>0</v>
      </c>
      <c r="S73" s="92">
        <f t="shared" si="50"/>
        <v>0</v>
      </c>
      <c r="T73" s="93">
        <f t="shared" si="50"/>
        <v>0</v>
      </c>
      <c r="U73" s="93">
        <f t="shared" si="50"/>
        <v>0</v>
      </c>
      <c r="V73" s="93">
        <f t="shared" si="50"/>
        <v>0</v>
      </c>
      <c r="W73" s="93">
        <f t="shared" si="50"/>
        <v>0</v>
      </c>
      <c r="X73" s="365">
        <f t="shared" si="50"/>
        <v>0</v>
      </c>
      <c r="Y73" s="402">
        <f t="shared" si="46"/>
        <v>0</v>
      </c>
      <c r="Z73" s="365">
        <f t="shared" si="50"/>
        <v>0</v>
      </c>
      <c r="AA73" s="93">
        <f t="shared" si="50"/>
        <v>0</v>
      </c>
      <c r="AB73" s="96">
        <f t="shared" si="50"/>
        <v>0</v>
      </c>
      <c r="AC73" s="96">
        <f t="shared" si="50"/>
        <v>0</v>
      </c>
      <c r="AD73" s="96">
        <f t="shared" si="50"/>
        <v>0</v>
      </c>
      <c r="AE73" s="97">
        <f t="shared" si="50"/>
        <v>0</v>
      </c>
      <c r="AF73" s="51"/>
      <c r="AG73" s="168"/>
    </row>
    <row r="74" spans="1:33" ht="15.75" hidden="1" thickBot="1" x14ac:dyDescent="0.3">
      <c r="B74" s="54"/>
      <c r="C74" s="241"/>
      <c r="D74" s="705" t="s">
        <v>454</v>
      </c>
      <c r="E74" s="705"/>
      <c r="F74" s="77"/>
      <c r="G74" s="495"/>
      <c r="H74" s="495"/>
      <c r="I74" s="495"/>
      <c r="J74" s="448"/>
      <c r="K74" s="448"/>
      <c r="L74" s="448"/>
      <c r="M74" s="312">
        <f t="shared" si="45"/>
        <v>0</v>
      </c>
      <c r="N74" s="367"/>
      <c r="O74" s="367"/>
      <c r="P74" s="1"/>
      <c r="Q74" s="1"/>
      <c r="R74" s="74"/>
      <c r="S74" s="73"/>
      <c r="T74" s="1"/>
      <c r="U74" s="1"/>
      <c r="V74" s="1"/>
      <c r="W74" s="1"/>
      <c r="X74" s="367"/>
      <c r="Y74" s="404">
        <f t="shared" si="46"/>
        <v>0</v>
      </c>
      <c r="Z74" s="367"/>
      <c r="AA74" s="1"/>
      <c r="AB74" s="79"/>
      <c r="AC74" s="79"/>
      <c r="AD74" s="79"/>
      <c r="AE74" s="44"/>
      <c r="AF74" s="55"/>
      <c r="AG74" s="168"/>
    </row>
    <row r="75" spans="1:33" ht="15.75" hidden="1" thickBot="1" x14ac:dyDescent="0.3">
      <c r="B75" s="54"/>
      <c r="C75" s="241"/>
      <c r="D75" s="705" t="s">
        <v>458</v>
      </c>
      <c r="E75" s="705"/>
      <c r="F75" s="77"/>
      <c r="G75" s="495"/>
      <c r="H75" s="495"/>
      <c r="I75" s="495"/>
      <c r="J75" s="448"/>
      <c r="K75" s="448"/>
      <c r="L75" s="448"/>
      <c r="M75" s="312">
        <f t="shared" si="45"/>
        <v>0</v>
      </c>
      <c r="N75" s="367"/>
      <c r="O75" s="367"/>
      <c r="P75" s="1"/>
      <c r="Q75" s="1"/>
      <c r="R75" s="74"/>
      <c r="S75" s="73"/>
      <c r="T75" s="1"/>
      <c r="U75" s="1"/>
      <c r="V75" s="1"/>
      <c r="W75" s="1"/>
      <c r="X75" s="367"/>
      <c r="Y75" s="404">
        <f t="shared" si="46"/>
        <v>0</v>
      </c>
      <c r="Z75" s="367"/>
      <c r="AA75" s="1"/>
      <c r="AB75" s="79"/>
      <c r="AC75" s="79"/>
      <c r="AD75" s="79"/>
      <c r="AE75" s="44"/>
      <c r="AF75" s="55"/>
      <c r="AG75" s="168"/>
    </row>
    <row r="76" spans="1:33" ht="15.75" hidden="1" thickBot="1" x14ac:dyDescent="0.3">
      <c r="B76" s="54"/>
      <c r="C76" s="241"/>
      <c r="D76" s="705" t="s">
        <v>462</v>
      </c>
      <c r="E76" s="705"/>
      <c r="F76" s="77"/>
      <c r="G76" s="495"/>
      <c r="H76" s="495"/>
      <c r="I76" s="495"/>
      <c r="J76" s="448"/>
      <c r="K76" s="448"/>
      <c r="L76" s="448"/>
      <c r="M76" s="312">
        <f t="shared" si="45"/>
        <v>0</v>
      </c>
      <c r="N76" s="367"/>
      <c r="O76" s="367"/>
      <c r="P76" s="1"/>
      <c r="Q76" s="1"/>
      <c r="R76" s="74"/>
      <c r="S76" s="73"/>
      <c r="T76" s="1"/>
      <c r="U76" s="1"/>
      <c r="V76" s="1"/>
      <c r="W76" s="1"/>
      <c r="X76" s="367"/>
      <c r="Y76" s="404">
        <f t="shared" si="46"/>
        <v>0</v>
      </c>
      <c r="Z76" s="367"/>
      <c r="AA76" s="1"/>
      <c r="AB76" s="79"/>
      <c r="AC76" s="79"/>
      <c r="AD76" s="79"/>
      <c r="AE76" s="44"/>
      <c r="AF76" s="55"/>
      <c r="AG76" s="168"/>
    </row>
    <row r="77" spans="1:33" ht="15.75" hidden="1" thickBot="1" x14ac:dyDescent="0.3">
      <c r="B77" s="54"/>
      <c r="C77" s="241"/>
      <c r="D77" s="705" t="s">
        <v>800</v>
      </c>
      <c r="E77" s="705"/>
      <c r="F77" s="77"/>
      <c r="G77" s="495"/>
      <c r="H77" s="495"/>
      <c r="I77" s="495"/>
      <c r="J77" s="448"/>
      <c r="K77" s="448"/>
      <c r="L77" s="448"/>
      <c r="M77" s="312">
        <f t="shared" si="45"/>
        <v>0</v>
      </c>
      <c r="N77" s="367"/>
      <c r="O77" s="367"/>
      <c r="P77" s="1"/>
      <c r="Q77" s="1"/>
      <c r="R77" s="74"/>
      <c r="S77" s="73"/>
      <c r="T77" s="1"/>
      <c r="U77" s="1"/>
      <c r="V77" s="1"/>
      <c r="W77" s="1"/>
      <c r="X77" s="367"/>
      <c r="Y77" s="404">
        <f t="shared" si="46"/>
        <v>0</v>
      </c>
      <c r="Z77" s="367"/>
      <c r="AA77" s="1"/>
      <c r="AB77" s="79"/>
      <c r="AC77" s="79"/>
      <c r="AD77" s="79"/>
      <c r="AE77" s="44"/>
      <c r="AF77" s="55"/>
      <c r="AG77" s="168"/>
    </row>
    <row r="78" spans="1:33" ht="15.75" hidden="1" thickBot="1" x14ac:dyDescent="0.3">
      <c r="B78" s="54"/>
      <c r="C78" s="241"/>
      <c r="D78" s="705" t="s">
        <v>398</v>
      </c>
      <c r="E78" s="705"/>
      <c r="F78" s="77"/>
      <c r="G78" s="495"/>
      <c r="H78" s="495"/>
      <c r="I78" s="495"/>
      <c r="J78" s="448"/>
      <c r="K78" s="448"/>
      <c r="L78" s="448"/>
      <c r="M78" s="312">
        <f t="shared" si="45"/>
        <v>0</v>
      </c>
      <c r="N78" s="367"/>
      <c r="O78" s="367"/>
      <c r="P78" s="1"/>
      <c r="Q78" s="1"/>
      <c r="R78" s="74"/>
      <c r="S78" s="73"/>
      <c r="T78" s="1"/>
      <c r="U78" s="1"/>
      <c r="V78" s="1"/>
      <c r="W78" s="1"/>
      <c r="X78" s="367"/>
      <c r="Y78" s="404">
        <f t="shared" si="46"/>
        <v>0</v>
      </c>
      <c r="Z78" s="367"/>
      <c r="AA78" s="1"/>
      <c r="AB78" s="79"/>
      <c r="AC78" s="79"/>
      <c r="AD78" s="79"/>
      <c r="AE78" s="44"/>
      <c r="AF78" s="55"/>
      <c r="AG78" s="168"/>
    </row>
    <row r="79" spans="1:33" ht="15.75" hidden="1" thickBot="1" x14ac:dyDescent="0.3">
      <c r="B79" s="54"/>
      <c r="C79" s="241"/>
      <c r="D79" s="705" t="s">
        <v>471</v>
      </c>
      <c r="E79" s="705"/>
      <c r="F79" s="77"/>
      <c r="G79" s="495"/>
      <c r="H79" s="495"/>
      <c r="I79" s="495"/>
      <c r="J79" s="448"/>
      <c r="K79" s="448"/>
      <c r="L79" s="448"/>
      <c r="M79" s="312">
        <f t="shared" si="45"/>
        <v>0</v>
      </c>
      <c r="N79" s="367"/>
      <c r="O79" s="367"/>
      <c r="P79" s="1"/>
      <c r="Q79" s="1"/>
      <c r="R79" s="74"/>
      <c r="S79" s="73"/>
      <c r="T79" s="1"/>
      <c r="U79" s="1"/>
      <c r="V79" s="1"/>
      <c r="W79" s="1"/>
      <c r="X79" s="367"/>
      <c r="Y79" s="404">
        <f t="shared" si="46"/>
        <v>0</v>
      </c>
      <c r="Z79" s="367"/>
      <c r="AA79" s="1"/>
      <c r="AB79" s="79"/>
      <c r="AC79" s="79"/>
      <c r="AD79" s="79"/>
      <c r="AE79" s="44"/>
      <c r="AF79" s="55"/>
      <c r="AG79" s="168"/>
    </row>
    <row r="80" spans="1:33" ht="25.5" hidden="1" customHeight="1" x14ac:dyDescent="0.25">
      <c r="B80" s="54"/>
      <c r="C80" s="241"/>
      <c r="D80" s="706" t="s">
        <v>476</v>
      </c>
      <c r="E80" s="706"/>
      <c r="F80" s="77"/>
      <c r="G80" s="495"/>
      <c r="H80" s="495"/>
      <c r="I80" s="495"/>
      <c r="J80" s="448"/>
      <c r="K80" s="448"/>
      <c r="L80" s="448"/>
      <c r="M80" s="312">
        <f t="shared" si="45"/>
        <v>0</v>
      </c>
      <c r="N80" s="367"/>
      <c r="O80" s="367"/>
      <c r="P80" s="1"/>
      <c r="Q80" s="1"/>
      <c r="R80" s="74"/>
      <c r="S80" s="73"/>
      <c r="T80" s="1"/>
      <c r="U80" s="1"/>
      <c r="V80" s="1"/>
      <c r="W80" s="1"/>
      <c r="X80" s="367"/>
      <c r="Y80" s="404">
        <f t="shared" si="46"/>
        <v>0</v>
      </c>
      <c r="Z80" s="367"/>
      <c r="AA80" s="1"/>
      <c r="AB80" s="79"/>
      <c r="AC80" s="79"/>
      <c r="AD80" s="79"/>
      <c r="AE80" s="44"/>
      <c r="AF80" s="55"/>
      <c r="AG80" s="168"/>
    </row>
    <row r="81" spans="1:34" ht="15.75" hidden="1" thickBot="1" x14ac:dyDescent="0.3">
      <c r="B81" s="54"/>
      <c r="C81" s="241"/>
      <c r="D81" s="705" t="s">
        <v>801</v>
      </c>
      <c r="E81" s="705"/>
      <c r="F81" s="77"/>
      <c r="G81" s="495"/>
      <c r="H81" s="495"/>
      <c r="I81" s="495"/>
      <c r="J81" s="448"/>
      <c r="K81" s="448"/>
      <c r="L81" s="448"/>
      <c r="M81" s="312">
        <f t="shared" si="45"/>
        <v>0</v>
      </c>
      <c r="N81" s="367"/>
      <c r="O81" s="367"/>
      <c r="P81" s="1"/>
      <c r="Q81" s="1"/>
      <c r="R81" s="74"/>
      <c r="S81" s="73"/>
      <c r="T81" s="1"/>
      <c r="U81" s="1"/>
      <c r="V81" s="1"/>
      <c r="W81" s="1"/>
      <c r="X81" s="367"/>
      <c r="Y81" s="404">
        <f t="shared" si="46"/>
        <v>0</v>
      </c>
      <c r="Z81" s="367"/>
      <c r="AA81" s="1"/>
      <c r="AB81" s="79"/>
      <c r="AC81" s="79"/>
      <c r="AD81" s="79"/>
      <c r="AE81" s="44"/>
      <c r="AF81" s="55"/>
      <c r="AG81" s="168"/>
    </row>
    <row r="82" spans="1:34" ht="25.5" hidden="1" customHeight="1" x14ac:dyDescent="0.25">
      <c r="B82" s="54"/>
      <c r="C82" s="241"/>
      <c r="D82" s="706" t="s">
        <v>485</v>
      </c>
      <c r="E82" s="706"/>
      <c r="F82" s="77"/>
      <c r="G82" s="495"/>
      <c r="H82" s="495"/>
      <c r="I82" s="495"/>
      <c r="J82" s="448"/>
      <c r="K82" s="448"/>
      <c r="L82" s="448"/>
      <c r="M82" s="312">
        <f t="shared" si="45"/>
        <v>0</v>
      </c>
      <c r="N82" s="367"/>
      <c r="O82" s="367"/>
      <c r="P82" s="1"/>
      <c r="Q82" s="1"/>
      <c r="R82" s="74"/>
      <c r="S82" s="73"/>
      <c r="T82" s="1"/>
      <c r="U82" s="1"/>
      <c r="V82" s="1"/>
      <c r="W82" s="1"/>
      <c r="X82" s="367"/>
      <c r="Y82" s="404">
        <f t="shared" si="46"/>
        <v>0</v>
      </c>
      <c r="Z82" s="367"/>
      <c r="AA82" s="1"/>
      <c r="AB82" s="79"/>
      <c r="AC82" s="79"/>
      <c r="AD82" s="79"/>
      <c r="AE82" s="44"/>
      <c r="AF82" s="55"/>
      <c r="AG82" s="168"/>
    </row>
    <row r="83" spans="1:34" ht="25.5" hidden="1" customHeight="1" thickBot="1" x14ac:dyDescent="0.3">
      <c r="B83" s="56"/>
      <c r="C83" s="242"/>
      <c r="D83" s="738" t="s">
        <v>490</v>
      </c>
      <c r="E83" s="738"/>
      <c r="F83" s="77"/>
      <c r="G83" s="495"/>
      <c r="H83" s="495"/>
      <c r="I83" s="495"/>
      <c r="J83" s="448"/>
      <c r="K83" s="448"/>
      <c r="L83" s="448"/>
      <c r="M83" s="312">
        <f t="shared" si="45"/>
        <v>0</v>
      </c>
      <c r="N83" s="367"/>
      <c r="O83" s="367"/>
      <c r="P83" s="1"/>
      <c r="Q83" s="1"/>
      <c r="R83" s="74"/>
      <c r="S83" s="73"/>
      <c r="T83" s="1"/>
      <c r="U83" s="1"/>
      <c r="V83" s="1"/>
      <c r="W83" s="1"/>
      <c r="X83" s="367"/>
      <c r="Y83" s="404">
        <f t="shared" si="46"/>
        <v>0</v>
      </c>
      <c r="Z83" s="367"/>
      <c r="AA83" s="1"/>
      <c r="AB83" s="79"/>
      <c r="AC83" s="79"/>
      <c r="AD83" s="79"/>
      <c r="AE83" s="44"/>
      <c r="AF83" s="55"/>
      <c r="AG83" s="168"/>
    </row>
    <row r="84" spans="1:34" ht="15.75" thickBot="1" x14ac:dyDescent="0.3">
      <c r="B84" s="98" t="s">
        <v>30</v>
      </c>
      <c r="C84" s="725" t="s">
        <v>31</v>
      </c>
      <c r="D84" s="726"/>
      <c r="E84" s="726"/>
      <c r="F84" s="83">
        <f t="shared" ref="F84:K84" si="52">F85+F88+F89+F90+F95+F106</f>
        <v>0</v>
      </c>
      <c r="G84" s="492">
        <f t="shared" ref="G84:J84" si="53">G85+G88+G89+G90+G95+G106</f>
        <v>0</v>
      </c>
      <c r="H84" s="492">
        <f t="shared" si="53"/>
        <v>0</v>
      </c>
      <c r="I84" s="492">
        <f t="shared" si="53"/>
        <v>0</v>
      </c>
      <c r="J84" s="444">
        <f t="shared" si="53"/>
        <v>0</v>
      </c>
      <c r="K84" s="444">
        <f t="shared" si="52"/>
        <v>0</v>
      </c>
      <c r="L84" s="444">
        <f t="shared" ref="L84" si="54">L85+L88+L89+L90+L95+L106</f>
        <v>0</v>
      </c>
      <c r="M84" s="308">
        <f t="shared" si="45"/>
        <v>0</v>
      </c>
      <c r="N84" s="362">
        <f t="shared" ref="N84:R84" si="55">N85+N88+N89+N90+N95+N106</f>
        <v>0</v>
      </c>
      <c r="O84" s="362">
        <f t="shared" si="55"/>
        <v>0</v>
      </c>
      <c r="P84" s="85">
        <f t="shared" ref="P84:Q84" si="56">P85+P88+P89+P90+P95+P106</f>
        <v>0</v>
      </c>
      <c r="Q84" s="85">
        <f t="shared" si="56"/>
        <v>0</v>
      </c>
      <c r="R84" s="86">
        <f t="shared" si="55"/>
        <v>0</v>
      </c>
      <c r="S84" s="84">
        <f>S85+S88+S89+S90+S95+S106</f>
        <v>0</v>
      </c>
      <c r="T84" s="85">
        <f t="shared" ref="T84:AE84" si="57">T85+T88+T89+T90+T95+T106</f>
        <v>0</v>
      </c>
      <c r="U84" s="85">
        <f t="shared" si="57"/>
        <v>0</v>
      </c>
      <c r="V84" s="85">
        <f t="shared" si="57"/>
        <v>0</v>
      </c>
      <c r="W84" s="85">
        <f t="shared" si="57"/>
        <v>0</v>
      </c>
      <c r="X84" s="362">
        <f t="shared" si="57"/>
        <v>0</v>
      </c>
      <c r="Y84" s="399">
        <f t="shared" si="46"/>
        <v>0</v>
      </c>
      <c r="Z84" s="362">
        <f t="shared" si="57"/>
        <v>0</v>
      </c>
      <c r="AA84" s="85">
        <f t="shared" si="57"/>
        <v>0</v>
      </c>
      <c r="AB84" s="88">
        <f t="shared" si="57"/>
        <v>0</v>
      </c>
      <c r="AC84" s="88">
        <f t="shared" si="57"/>
        <v>0</v>
      </c>
      <c r="AD84" s="88">
        <f t="shared" si="57"/>
        <v>0</v>
      </c>
      <c r="AE84" s="89">
        <f t="shared" si="57"/>
        <v>0</v>
      </c>
      <c r="AF84" s="51"/>
      <c r="AG84" s="168"/>
    </row>
    <row r="85" spans="1:34" s="18" customFormat="1" hidden="1" x14ac:dyDescent="0.25">
      <c r="A85" s="125"/>
      <c r="B85" s="114" t="s">
        <v>733</v>
      </c>
      <c r="C85" s="733" t="s">
        <v>32</v>
      </c>
      <c r="D85" s="734"/>
      <c r="E85" s="734"/>
      <c r="F85" s="115">
        <f t="shared" ref="F85:K85" si="58">F86+F87</f>
        <v>0</v>
      </c>
      <c r="G85" s="493">
        <f t="shared" ref="G85:J85" si="59">G86+G87</f>
        <v>0</v>
      </c>
      <c r="H85" s="493">
        <f t="shared" si="59"/>
        <v>0</v>
      </c>
      <c r="I85" s="493">
        <f t="shared" si="59"/>
        <v>0</v>
      </c>
      <c r="J85" s="445">
        <f t="shared" si="59"/>
        <v>0</v>
      </c>
      <c r="K85" s="445">
        <f t="shared" si="58"/>
        <v>0</v>
      </c>
      <c r="L85" s="445">
        <f t="shared" ref="L85" si="60">L86+L87</f>
        <v>0</v>
      </c>
      <c r="M85" s="309">
        <f t="shared" si="45"/>
        <v>0</v>
      </c>
      <c r="N85" s="363">
        <f t="shared" ref="N85:R85" si="61">N86+N87</f>
        <v>0</v>
      </c>
      <c r="O85" s="363"/>
      <c r="P85" s="117">
        <f t="shared" ref="P85:Q85" si="62">P86+P87</f>
        <v>0</v>
      </c>
      <c r="Q85" s="117">
        <f t="shared" si="62"/>
        <v>0</v>
      </c>
      <c r="R85" s="118">
        <f t="shared" si="61"/>
        <v>0</v>
      </c>
      <c r="S85" s="116">
        <f>S86+S87</f>
        <v>0</v>
      </c>
      <c r="T85" s="117">
        <f t="shared" ref="T85:AE85" si="63">T86+T87</f>
        <v>0</v>
      </c>
      <c r="U85" s="117">
        <f t="shared" si="63"/>
        <v>0</v>
      </c>
      <c r="V85" s="117">
        <f t="shared" si="63"/>
        <v>0</v>
      </c>
      <c r="W85" s="117">
        <f t="shared" si="63"/>
        <v>0</v>
      </c>
      <c r="X85" s="363">
        <f t="shared" si="63"/>
        <v>0</v>
      </c>
      <c r="Y85" s="400">
        <f t="shared" si="46"/>
        <v>0</v>
      </c>
      <c r="Z85" s="363">
        <f t="shared" si="63"/>
        <v>0</v>
      </c>
      <c r="AA85" s="117">
        <f t="shared" si="63"/>
        <v>0</v>
      </c>
      <c r="AB85" s="120">
        <f t="shared" si="63"/>
        <v>0</v>
      </c>
      <c r="AC85" s="120">
        <f t="shared" si="63"/>
        <v>0</v>
      </c>
      <c r="AD85" s="120">
        <f t="shared" si="63"/>
        <v>0</v>
      </c>
      <c r="AE85" s="121">
        <f t="shared" si="63"/>
        <v>0</v>
      </c>
      <c r="AF85" s="51"/>
      <c r="AG85" s="168"/>
    </row>
    <row r="86" spans="1:34" s="41" customFormat="1" hidden="1" x14ac:dyDescent="0.25">
      <c r="A86" s="125" t="s">
        <v>33</v>
      </c>
      <c r="B86" s="52" t="s">
        <v>734</v>
      </c>
      <c r="C86" s="167" t="s">
        <v>315</v>
      </c>
      <c r="D86" s="240"/>
      <c r="E86" s="215"/>
      <c r="F86" s="78"/>
      <c r="G86" s="491"/>
      <c r="H86" s="491"/>
      <c r="I86" s="491"/>
      <c r="J86" s="446"/>
      <c r="K86" s="446"/>
      <c r="L86" s="446"/>
      <c r="M86" s="310">
        <f t="shared" si="45"/>
        <v>0</v>
      </c>
      <c r="N86" s="366"/>
      <c r="O86" s="366"/>
      <c r="P86" s="13"/>
      <c r="Q86" s="13"/>
      <c r="R86" s="76">
        <f>M86</f>
        <v>0</v>
      </c>
      <c r="S86" s="75"/>
      <c r="T86" s="13"/>
      <c r="U86" s="13"/>
      <c r="V86" s="13"/>
      <c r="W86" s="13"/>
      <c r="X86" s="366"/>
      <c r="Y86" s="403">
        <f t="shared" si="46"/>
        <v>0</v>
      </c>
      <c r="Z86" s="366"/>
      <c r="AA86" s="13"/>
      <c r="AB86" s="80"/>
      <c r="AC86" s="80"/>
      <c r="AD86" s="80"/>
      <c r="AE86" s="45"/>
      <c r="AF86" s="53"/>
      <c r="AG86" s="183"/>
    </row>
    <row r="87" spans="1:34" s="41" customFormat="1" hidden="1" x14ac:dyDescent="0.25">
      <c r="A87" s="125" t="s">
        <v>896</v>
      </c>
      <c r="B87" s="52" t="s">
        <v>897</v>
      </c>
      <c r="C87" s="167" t="s">
        <v>898</v>
      </c>
      <c r="D87" s="240"/>
      <c r="E87" s="215"/>
      <c r="F87" s="78"/>
      <c r="G87" s="491"/>
      <c r="H87" s="491"/>
      <c r="I87" s="491"/>
      <c r="J87" s="446"/>
      <c r="K87" s="446"/>
      <c r="L87" s="446"/>
      <c r="M87" s="310">
        <f t="shared" si="45"/>
        <v>0</v>
      </c>
      <c r="N87" s="366"/>
      <c r="O87" s="366"/>
      <c r="P87" s="13"/>
      <c r="Q87" s="13"/>
      <c r="R87" s="76">
        <f>M87</f>
        <v>0</v>
      </c>
      <c r="S87" s="75"/>
      <c r="T87" s="13"/>
      <c r="U87" s="13"/>
      <c r="V87" s="13"/>
      <c r="W87" s="13"/>
      <c r="X87" s="366"/>
      <c r="Y87" s="403">
        <f t="shared" si="46"/>
        <v>0</v>
      </c>
      <c r="Z87" s="366"/>
      <c r="AA87" s="13"/>
      <c r="AB87" s="80"/>
      <c r="AC87" s="80"/>
      <c r="AD87" s="80"/>
      <c r="AE87" s="45"/>
      <c r="AF87" s="53"/>
      <c r="AG87" s="183"/>
    </row>
    <row r="88" spans="1:34" s="18" customFormat="1" hidden="1" x14ac:dyDescent="0.25">
      <c r="A88" s="125" t="s">
        <v>899</v>
      </c>
      <c r="B88" s="90" t="s">
        <v>901</v>
      </c>
      <c r="C88" s="712" t="s">
        <v>903</v>
      </c>
      <c r="D88" s="713"/>
      <c r="E88" s="713"/>
      <c r="F88" s="91"/>
      <c r="G88" s="494"/>
      <c r="H88" s="494"/>
      <c r="I88" s="494"/>
      <c r="J88" s="447"/>
      <c r="K88" s="447"/>
      <c r="L88" s="447"/>
      <c r="M88" s="311">
        <f t="shared" si="45"/>
        <v>0</v>
      </c>
      <c r="N88" s="365"/>
      <c r="O88" s="365"/>
      <c r="P88" s="93"/>
      <c r="Q88" s="93"/>
      <c r="R88" s="94">
        <f>M88</f>
        <v>0</v>
      </c>
      <c r="S88" s="92"/>
      <c r="T88" s="93"/>
      <c r="U88" s="93"/>
      <c r="V88" s="93"/>
      <c r="W88" s="93"/>
      <c r="X88" s="365"/>
      <c r="Y88" s="402">
        <f t="shared" si="46"/>
        <v>0</v>
      </c>
      <c r="Z88" s="365"/>
      <c r="AA88" s="93"/>
      <c r="AB88" s="96"/>
      <c r="AC88" s="96"/>
      <c r="AD88" s="96"/>
      <c r="AE88" s="97"/>
      <c r="AF88" s="51"/>
      <c r="AG88" s="168"/>
    </row>
    <row r="89" spans="1:34" s="18" customFormat="1" hidden="1" x14ac:dyDescent="0.25">
      <c r="A89" s="125" t="s">
        <v>900</v>
      </c>
      <c r="B89" s="90" t="s">
        <v>902</v>
      </c>
      <c r="C89" s="712" t="s">
        <v>904</v>
      </c>
      <c r="D89" s="713"/>
      <c r="E89" s="713"/>
      <c r="F89" s="91"/>
      <c r="G89" s="494"/>
      <c r="H89" s="494"/>
      <c r="I89" s="494"/>
      <c r="J89" s="447"/>
      <c r="K89" s="447"/>
      <c r="L89" s="447"/>
      <c r="M89" s="311">
        <f t="shared" si="45"/>
        <v>0</v>
      </c>
      <c r="N89" s="365"/>
      <c r="O89" s="365"/>
      <c r="P89" s="93"/>
      <c r="Q89" s="93"/>
      <c r="R89" s="94">
        <f>M89</f>
        <v>0</v>
      </c>
      <c r="S89" s="92"/>
      <c r="T89" s="93"/>
      <c r="U89" s="93"/>
      <c r="V89" s="93"/>
      <c r="W89" s="93"/>
      <c r="X89" s="365"/>
      <c r="Y89" s="402">
        <f t="shared" si="46"/>
        <v>0</v>
      </c>
      <c r="Z89" s="365"/>
      <c r="AA89" s="93"/>
      <c r="AB89" s="96"/>
      <c r="AC89" s="96"/>
      <c r="AD89" s="96"/>
      <c r="AE89" s="97"/>
      <c r="AF89" s="51"/>
      <c r="AG89" s="168"/>
    </row>
    <row r="90" spans="1:34" s="18" customFormat="1" hidden="1" x14ac:dyDescent="0.25">
      <c r="A90" s="125" t="s">
        <v>34</v>
      </c>
      <c r="B90" s="90" t="s">
        <v>735</v>
      </c>
      <c r="C90" s="712" t="s">
        <v>35</v>
      </c>
      <c r="D90" s="713"/>
      <c r="E90" s="713"/>
      <c r="F90" s="91">
        <f t="shared" ref="F90:K90" si="64">F91+F92+F93+F94</f>
        <v>0</v>
      </c>
      <c r="G90" s="494">
        <f t="shared" ref="G90:J90" si="65">G91+G92+G93+G94</f>
        <v>0</v>
      </c>
      <c r="H90" s="494">
        <f t="shared" si="65"/>
        <v>0</v>
      </c>
      <c r="I90" s="494">
        <f t="shared" si="65"/>
        <v>0</v>
      </c>
      <c r="J90" s="447">
        <f t="shared" si="65"/>
        <v>0</v>
      </c>
      <c r="K90" s="447">
        <f t="shared" si="64"/>
        <v>0</v>
      </c>
      <c r="L90" s="447">
        <f t="shared" ref="L90" si="66">L91+L92+L93+L94</f>
        <v>0</v>
      </c>
      <c r="M90" s="311">
        <f t="shared" si="45"/>
        <v>0</v>
      </c>
      <c r="N90" s="365">
        <f t="shared" ref="N90:R90" si="67">N91+N92+N93+N94</f>
        <v>0</v>
      </c>
      <c r="O90" s="365"/>
      <c r="P90" s="93">
        <f t="shared" ref="P90:Q90" si="68">P91+P92+P93+P94</f>
        <v>0</v>
      </c>
      <c r="Q90" s="93">
        <f t="shared" si="68"/>
        <v>0</v>
      </c>
      <c r="R90" s="94">
        <f t="shared" si="67"/>
        <v>0</v>
      </c>
      <c r="S90" s="92">
        <f>S91+S92+S93+S94</f>
        <v>0</v>
      </c>
      <c r="T90" s="93">
        <f t="shared" ref="T90:AE90" si="69">T91+T92+T93+T94</f>
        <v>0</v>
      </c>
      <c r="U90" s="93">
        <f t="shared" si="69"/>
        <v>0</v>
      </c>
      <c r="V90" s="93">
        <f t="shared" si="69"/>
        <v>0</v>
      </c>
      <c r="W90" s="93">
        <f t="shared" si="69"/>
        <v>0</v>
      </c>
      <c r="X90" s="365">
        <f t="shared" si="69"/>
        <v>0</v>
      </c>
      <c r="Y90" s="402">
        <f t="shared" si="46"/>
        <v>0</v>
      </c>
      <c r="Z90" s="365">
        <f t="shared" si="69"/>
        <v>0</v>
      </c>
      <c r="AA90" s="93">
        <f t="shared" si="69"/>
        <v>0</v>
      </c>
      <c r="AB90" s="96">
        <f t="shared" si="69"/>
        <v>0</v>
      </c>
      <c r="AC90" s="96">
        <f t="shared" si="69"/>
        <v>0</v>
      </c>
      <c r="AD90" s="96">
        <f t="shared" si="69"/>
        <v>0</v>
      </c>
      <c r="AE90" s="97">
        <f t="shared" si="69"/>
        <v>0</v>
      </c>
      <c r="AF90" s="51"/>
      <c r="AG90" s="168"/>
    </row>
    <row r="91" spans="1:34" hidden="1" x14ac:dyDescent="0.25">
      <c r="B91" s="54"/>
      <c r="C91" s="2"/>
      <c r="D91" s="705" t="s">
        <v>316</v>
      </c>
      <c r="E91" s="705"/>
      <c r="F91" s="77"/>
      <c r="G91" s="495"/>
      <c r="H91" s="495"/>
      <c r="I91" s="495"/>
      <c r="J91" s="448"/>
      <c r="K91" s="448"/>
      <c r="L91" s="448"/>
      <c r="M91" s="312">
        <f t="shared" si="45"/>
        <v>0</v>
      </c>
      <c r="N91" s="367"/>
      <c r="O91" s="367"/>
      <c r="P91" s="1"/>
      <c r="Q91" s="1"/>
      <c r="R91" s="74">
        <f>M91</f>
        <v>0</v>
      </c>
      <c r="S91" s="73"/>
      <c r="T91" s="1"/>
      <c r="U91" s="1"/>
      <c r="V91" s="1"/>
      <c r="W91" s="1"/>
      <c r="X91" s="367"/>
      <c r="Y91" s="404">
        <f t="shared" si="46"/>
        <v>0</v>
      </c>
      <c r="Z91" s="367"/>
      <c r="AA91" s="1"/>
      <c r="AB91" s="79"/>
      <c r="AC91" s="79"/>
      <c r="AD91" s="79"/>
      <c r="AE91" s="44"/>
      <c r="AF91" s="55"/>
      <c r="AG91" s="168"/>
    </row>
    <row r="92" spans="1:34" hidden="1" x14ac:dyDescent="0.25">
      <c r="B92" s="54"/>
      <c r="C92" s="2"/>
      <c r="D92" s="705" t="s">
        <v>317</v>
      </c>
      <c r="E92" s="705"/>
      <c r="F92" s="77"/>
      <c r="G92" s="495"/>
      <c r="H92" s="495"/>
      <c r="I92" s="495"/>
      <c r="J92" s="448"/>
      <c r="K92" s="448"/>
      <c r="L92" s="448"/>
      <c r="M92" s="312">
        <f t="shared" si="45"/>
        <v>0</v>
      </c>
      <c r="N92" s="367"/>
      <c r="O92" s="367"/>
      <c r="P92" s="1"/>
      <c r="Q92" s="1"/>
      <c r="R92" s="74">
        <f>M92</f>
        <v>0</v>
      </c>
      <c r="S92" s="73"/>
      <c r="T92" s="1"/>
      <c r="U92" s="1"/>
      <c r="V92" s="1"/>
      <c r="W92" s="1"/>
      <c r="X92" s="367"/>
      <c r="Y92" s="404">
        <f t="shared" si="46"/>
        <v>0</v>
      </c>
      <c r="Z92" s="367"/>
      <c r="AA92" s="1"/>
      <c r="AB92" s="79"/>
      <c r="AC92" s="79"/>
      <c r="AD92" s="79"/>
      <c r="AE92" s="44"/>
      <c r="AF92" s="55"/>
      <c r="AG92" s="168"/>
    </row>
    <row r="93" spans="1:34" hidden="1" x14ac:dyDescent="0.25">
      <c r="B93" s="54"/>
      <c r="C93" s="2"/>
      <c r="D93" s="705" t="s">
        <v>318</v>
      </c>
      <c r="E93" s="705"/>
      <c r="F93" s="77"/>
      <c r="G93" s="495"/>
      <c r="H93" s="495"/>
      <c r="I93" s="495"/>
      <c r="J93" s="448"/>
      <c r="K93" s="448"/>
      <c r="L93" s="448"/>
      <c r="M93" s="312">
        <f t="shared" si="45"/>
        <v>0</v>
      </c>
      <c r="N93" s="367"/>
      <c r="O93" s="367"/>
      <c r="P93" s="1"/>
      <c r="Q93" s="1"/>
      <c r="R93" s="74">
        <f>M93</f>
        <v>0</v>
      </c>
      <c r="S93" s="73"/>
      <c r="T93" s="1"/>
      <c r="U93" s="1"/>
      <c r="V93" s="1"/>
      <c r="W93" s="1"/>
      <c r="X93" s="367"/>
      <c r="Y93" s="404">
        <f t="shared" si="46"/>
        <v>0</v>
      </c>
      <c r="Z93" s="367"/>
      <c r="AA93" s="1"/>
      <c r="AB93" s="79"/>
      <c r="AC93" s="79"/>
      <c r="AD93" s="79"/>
      <c r="AE93" s="44"/>
      <c r="AF93" s="55"/>
      <c r="AG93" s="168"/>
    </row>
    <row r="94" spans="1:34" hidden="1" x14ac:dyDescent="0.25">
      <c r="B94" s="54"/>
      <c r="C94" s="2"/>
      <c r="D94" s="705" t="s">
        <v>319</v>
      </c>
      <c r="E94" s="705"/>
      <c r="F94" s="77"/>
      <c r="G94" s="495"/>
      <c r="H94" s="495"/>
      <c r="I94" s="495"/>
      <c r="J94" s="448"/>
      <c r="K94" s="448"/>
      <c r="L94" s="448"/>
      <c r="M94" s="312">
        <f t="shared" si="45"/>
        <v>0</v>
      </c>
      <c r="N94" s="367"/>
      <c r="O94" s="367"/>
      <c r="P94" s="1"/>
      <c r="Q94" s="1"/>
      <c r="R94" s="74">
        <f>M94</f>
        <v>0</v>
      </c>
      <c r="S94" s="73"/>
      <c r="T94" s="1"/>
      <c r="U94" s="1"/>
      <c r="V94" s="1"/>
      <c r="W94" s="1"/>
      <c r="X94" s="367"/>
      <c r="Y94" s="404">
        <f t="shared" si="46"/>
        <v>0</v>
      </c>
      <c r="Z94" s="367"/>
      <c r="AA94" s="1"/>
      <c r="AB94" s="79"/>
      <c r="AC94" s="79"/>
      <c r="AD94" s="79"/>
      <c r="AE94" s="44"/>
      <c r="AF94" s="55"/>
      <c r="AG94" s="168"/>
      <c r="AH94" s="168"/>
    </row>
    <row r="95" spans="1:34" s="18" customFormat="1" hidden="1" x14ac:dyDescent="0.25">
      <c r="A95" s="125"/>
      <c r="B95" s="90" t="s">
        <v>736</v>
      </c>
      <c r="C95" s="712" t="s">
        <v>37</v>
      </c>
      <c r="D95" s="713"/>
      <c r="E95" s="713"/>
      <c r="F95" s="91">
        <f t="shared" ref="F95:K95" si="70">F96+F99+F100+F101+F102</f>
        <v>0</v>
      </c>
      <c r="G95" s="494">
        <f t="shared" ref="G95:J95" si="71">G96+G99+G100+G101+G102</f>
        <v>0</v>
      </c>
      <c r="H95" s="494">
        <f t="shared" si="71"/>
        <v>0</v>
      </c>
      <c r="I95" s="494">
        <f t="shared" si="71"/>
        <v>0</v>
      </c>
      <c r="J95" s="447">
        <f t="shared" si="71"/>
        <v>0</v>
      </c>
      <c r="K95" s="447">
        <f t="shared" si="70"/>
        <v>0</v>
      </c>
      <c r="L95" s="447">
        <f t="shared" ref="L95" si="72">L96+L99+L100+L101+L102</f>
        <v>0</v>
      </c>
      <c r="M95" s="311">
        <f t="shared" si="45"/>
        <v>0</v>
      </c>
      <c r="N95" s="365">
        <f t="shared" ref="N95:R95" si="73">N96+N99+N100+N101+N102</f>
        <v>0</v>
      </c>
      <c r="O95" s="365"/>
      <c r="P95" s="93">
        <f t="shared" ref="P95:Q95" si="74">P96+P99+P100+P101+P102</f>
        <v>0</v>
      </c>
      <c r="Q95" s="93">
        <f t="shared" si="74"/>
        <v>0</v>
      </c>
      <c r="R95" s="94">
        <f t="shared" si="73"/>
        <v>0</v>
      </c>
      <c r="S95" s="92">
        <f>S96+S99+S100+S101+S102</f>
        <v>0</v>
      </c>
      <c r="T95" s="93">
        <f t="shared" ref="T95:AE95" si="75">T96+T99+T100+T101+T102</f>
        <v>0</v>
      </c>
      <c r="U95" s="93">
        <f t="shared" si="75"/>
        <v>0</v>
      </c>
      <c r="V95" s="93">
        <f t="shared" si="75"/>
        <v>0</v>
      </c>
      <c r="W95" s="93">
        <f t="shared" si="75"/>
        <v>0</v>
      </c>
      <c r="X95" s="365">
        <f t="shared" si="75"/>
        <v>0</v>
      </c>
      <c r="Y95" s="402">
        <f t="shared" si="46"/>
        <v>0</v>
      </c>
      <c r="Z95" s="365">
        <f t="shared" si="75"/>
        <v>0</v>
      </c>
      <c r="AA95" s="93">
        <f t="shared" si="75"/>
        <v>0</v>
      </c>
      <c r="AB95" s="96">
        <f t="shared" si="75"/>
        <v>0</v>
      </c>
      <c r="AC95" s="96">
        <f t="shared" si="75"/>
        <v>0</v>
      </c>
      <c r="AD95" s="96">
        <f t="shared" si="75"/>
        <v>0</v>
      </c>
      <c r="AE95" s="97">
        <f t="shared" si="75"/>
        <v>0</v>
      </c>
      <c r="AF95" s="51"/>
      <c r="AG95" s="168"/>
      <c r="AH95" s="168"/>
    </row>
    <row r="96" spans="1:34" s="41" customFormat="1" hidden="1" x14ac:dyDescent="0.25">
      <c r="A96" s="125" t="s">
        <v>36</v>
      </c>
      <c r="B96" s="52" t="s">
        <v>905</v>
      </c>
      <c r="C96" s="167" t="s">
        <v>906</v>
      </c>
      <c r="D96" s="240"/>
      <c r="E96" s="215"/>
      <c r="F96" s="78">
        <f t="shared" ref="F96:K96" si="76">F97+F98</f>
        <v>0</v>
      </c>
      <c r="G96" s="491">
        <f t="shared" ref="G96:J96" si="77">G97+G98</f>
        <v>0</v>
      </c>
      <c r="H96" s="491">
        <f t="shared" si="77"/>
        <v>0</v>
      </c>
      <c r="I96" s="491">
        <f t="shared" si="77"/>
        <v>0</v>
      </c>
      <c r="J96" s="446">
        <f t="shared" si="77"/>
        <v>0</v>
      </c>
      <c r="K96" s="446">
        <f t="shared" si="76"/>
        <v>0</v>
      </c>
      <c r="L96" s="446">
        <f t="shared" ref="L96" si="78">L97+L98</f>
        <v>0</v>
      </c>
      <c r="M96" s="310">
        <f t="shared" si="45"/>
        <v>0</v>
      </c>
      <c r="N96" s="366">
        <f t="shared" ref="N96:R96" si="79">N97+N98</f>
        <v>0</v>
      </c>
      <c r="O96" s="366"/>
      <c r="P96" s="13">
        <f t="shared" ref="P96:Q96" si="80">P97+P98</f>
        <v>0</v>
      </c>
      <c r="Q96" s="13">
        <f t="shared" si="80"/>
        <v>0</v>
      </c>
      <c r="R96" s="76">
        <f t="shared" si="79"/>
        <v>0</v>
      </c>
      <c r="S96" s="75">
        <f>S97+S98</f>
        <v>0</v>
      </c>
      <c r="T96" s="13">
        <f t="shared" ref="T96:AE96" si="81">T97+T98</f>
        <v>0</v>
      </c>
      <c r="U96" s="13">
        <f t="shared" si="81"/>
        <v>0</v>
      </c>
      <c r="V96" s="13">
        <f t="shared" si="81"/>
        <v>0</v>
      </c>
      <c r="W96" s="13">
        <f t="shared" si="81"/>
        <v>0</v>
      </c>
      <c r="X96" s="366">
        <f t="shared" si="81"/>
        <v>0</v>
      </c>
      <c r="Y96" s="403">
        <f t="shared" si="46"/>
        <v>0</v>
      </c>
      <c r="Z96" s="366">
        <f t="shared" si="81"/>
        <v>0</v>
      </c>
      <c r="AA96" s="13">
        <f t="shared" si="81"/>
        <v>0</v>
      </c>
      <c r="AB96" s="80">
        <f t="shared" si="81"/>
        <v>0</v>
      </c>
      <c r="AC96" s="80">
        <f t="shared" si="81"/>
        <v>0</v>
      </c>
      <c r="AD96" s="80">
        <f t="shared" si="81"/>
        <v>0</v>
      </c>
      <c r="AE96" s="45">
        <f t="shared" si="81"/>
        <v>0</v>
      </c>
      <c r="AF96" s="53"/>
      <c r="AG96" s="183"/>
    </row>
    <row r="97" spans="1:34" hidden="1" x14ac:dyDescent="0.25">
      <c r="B97" s="54"/>
      <c r="C97" s="2"/>
      <c r="D97" s="705" t="s">
        <v>399</v>
      </c>
      <c r="E97" s="735"/>
      <c r="F97" s="77"/>
      <c r="G97" s="495"/>
      <c r="H97" s="495"/>
      <c r="I97" s="495"/>
      <c r="J97" s="448"/>
      <c r="K97" s="448"/>
      <c r="L97" s="448"/>
      <c r="M97" s="312">
        <f t="shared" si="45"/>
        <v>0</v>
      </c>
      <c r="N97" s="367"/>
      <c r="O97" s="367"/>
      <c r="P97" s="1"/>
      <c r="Q97" s="1"/>
      <c r="R97" s="74">
        <f>M97</f>
        <v>0</v>
      </c>
      <c r="S97" s="73"/>
      <c r="T97" s="1"/>
      <c r="U97" s="1"/>
      <c r="V97" s="1"/>
      <c r="W97" s="1"/>
      <c r="X97" s="367"/>
      <c r="Y97" s="404">
        <f t="shared" si="46"/>
        <v>0</v>
      </c>
      <c r="Z97" s="367"/>
      <c r="AA97" s="1"/>
      <c r="AB97" s="79"/>
      <c r="AC97" s="79"/>
      <c r="AD97" s="79"/>
      <c r="AE97" s="44"/>
      <c r="AF97" s="55"/>
      <c r="AG97" s="168"/>
      <c r="AH97" s="168"/>
    </row>
    <row r="98" spans="1:34" hidden="1" x14ac:dyDescent="0.25">
      <c r="B98" s="54"/>
      <c r="C98" s="2"/>
      <c r="D98" s="705" t="s">
        <v>400</v>
      </c>
      <c r="E98" s="735"/>
      <c r="F98" s="77"/>
      <c r="G98" s="495"/>
      <c r="H98" s="495"/>
      <c r="I98" s="495"/>
      <c r="J98" s="448"/>
      <c r="K98" s="448"/>
      <c r="L98" s="448"/>
      <c r="M98" s="312">
        <f t="shared" si="45"/>
        <v>0</v>
      </c>
      <c r="N98" s="367"/>
      <c r="O98" s="367"/>
      <c r="P98" s="1"/>
      <c r="Q98" s="1"/>
      <c r="R98" s="74">
        <f>M98</f>
        <v>0</v>
      </c>
      <c r="S98" s="188"/>
      <c r="T98" s="1"/>
      <c r="U98" s="1"/>
      <c r="V98" s="1"/>
      <c r="W98" s="1"/>
      <c r="X98" s="367"/>
      <c r="Y98" s="404">
        <f t="shared" si="46"/>
        <v>0</v>
      </c>
      <c r="Z98" s="367"/>
      <c r="AA98" s="1"/>
      <c r="AB98" s="79"/>
      <c r="AC98" s="79"/>
      <c r="AD98" s="79"/>
      <c r="AE98" s="44"/>
      <c r="AF98" s="55"/>
      <c r="AG98" s="168"/>
      <c r="AH98" s="168"/>
    </row>
    <row r="99" spans="1:34" s="41" customFormat="1" hidden="1" x14ac:dyDescent="0.25">
      <c r="A99" s="125" t="s">
        <v>907</v>
      </c>
      <c r="B99" s="52" t="s">
        <v>908</v>
      </c>
      <c r="C99" s="239" t="s">
        <v>911</v>
      </c>
      <c r="D99" s="240"/>
      <c r="E99" s="215"/>
      <c r="F99" s="78"/>
      <c r="G99" s="491"/>
      <c r="H99" s="491"/>
      <c r="I99" s="491"/>
      <c r="J99" s="446"/>
      <c r="K99" s="446"/>
      <c r="L99" s="446"/>
      <c r="M99" s="310">
        <f t="shared" si="45"/>
        <v>0</v>
      </c>
      <c r="N99" s="366"/>
      <c r="O99" s="366"/>
      <c r="P99" s="13"/>
      <c r="Q99" s="13"/>
      <c r="R99" s="76">
        <f>M99</f>
        <v>0</v>
      </c>
      <c r="S99" s="75"/>
      <c r="T99" s="13"/>
      <c r="U99" s="13"/>
      <c r="V99" s="13"/>
      <c r="W99" s="13"/>
      <c r="X99" s="366"/>
      <c r="Y99" s="403">
        <f t="shared" si="46"/>
        <v>0</v>
      </c>
      <c r="Z99" s="366"/>
      <c r="AA99" s="13"/>
      <c r="AB99" s="80"/>
      <c r="AC99" s="80"/>
      <c r="AD99" s="80"/>
      <c r="AE99" s="45"/>
      <c r="AF99" s="53"/>
      <c r="AG99" s="168"/>
      <c r="AH99" s="168"/>
    </row>
    <row r="100" spans="1:34" s="41" customFormat="1" hidden="1" x14ac:dyDescent="0.25">
      <c r="A100" s="125" t="s">
        <v>910</v>
      </c>
      <c r="B100" s="52" t="s">
        <v>909</v>
      </c>
      <c r="C100" s="239" t="s">
        <v>912</v>
      </c>
      <c r="D100" s="240"/>
      <c r="E100" s="215"/>
      <c r="F100" s="78"/>
      <c r="G100" s="491"/>
      <c r="H100" s="491"/>
      <c r="I100" s="491"/>
      <c r="J100" s="446"/>
      <c r="K100" s="446"/>
      <c r="L100" s="446"/>
      <c r="M100" s="310">
        <f t="shared" si="45"/>
        <v>0</v>
      </c>
      <c r="N100" s="366"/>
      <c r="O100" s="366"/>
      <c r="P100" s="13"/>
      <c r="Q100" s="13"/>
      <c r="R100" s="76">
        <f>M100</f>
        <v>0</v>
      </c>
      <c r="S100" s="75"/>
      <c r="T100" s="13"/>
      <c r="U100" s="13"/>
      <c r="V100" s="13"/>
      <c r="W100" s="13"/>
      <c r="X100" s="366"/>
      <c r="Y100" s="403">
        <f t="shared" si="46"/>
        <v>0</v>
      </c>
      <c r="Z100" s="366"/>
      <c r="AA100" s="13"/>
      <c r="AB100" s="80"/>
      <c r="AC100" s="80"/>
      <c r="AD100" s="80"/>
      <c r="AE100" s="45"/>
      <c r="AF100" s="53"/>
      <c r="AG100" s="168"/>
      <c r="AH100" s="168"/>
    </row>
    <row r="101" spans="1:34" s="41" customFormat="1" hidden="1" x14ac:dyDescent="0.25">
      <c r="A101" s="125" t="s">
        <v>38</v>
      </c>
      <c r="B101" s="52" t="s">
        <v>737</v>
      </c>
      <c r="C101" s="239" t="s">
        <v>913</v>
      </c>
      <c r="D101" s="240"/>
      <c r="E101" s="215"/>
      <c r="F101" s="78"/>
      <c r="G101" s="491"/>
      <c r="H101" s="491"/>
      <c r="I101" s="491"/>
      <c r="J101" s="446"/>
      <c r="K101" s="446"/>
      <c r="L101" s="446"/>
      <c r="M101" s="310">
        <f t="shared" si="45"/>
        <v>0</v>
      </c>
      <c r="N101" s="366"/>
      <c r="O101" s="366"/>
      <c r="P101" s="13"/>
      <c r="Q101" s="13"/>
      <c r="R101" s="76">
        <f>M101</f>
        <v>0</v>
      </c>
      <c r="S101" s="75"/>
      <c r="T101" s="13"/>
      <c r="U101" s="13"/>
      <c r="V101" s="13"/>
      <c r="W101" s="13"/>
      <c r="X101" s="366"/>
      <c r="Y101" s="403">
        <f t="shared" si="46"/>
        <v>0</v>
      </c>
      <c r="Z101" s="366"/>
      <c r="AA101" s="13"/>
      <c r="AB101" s="80"/>
      <c r="AC101" s="80"/>
      <c r="AD101" s="80"/>
      <c r="AE101" s="45"/>
      <c r="AF101" s="53"/>
      <c r="AG101" s="168"/>
      <c r="AH101" s="168"/>
    </row>
    <row r="102" spans="1:34" s="41" customFormat="1" hidden="1" x14ac:dyDescent="0.25">
      <c r="A102" s="125" t="s">
        <v>39</v>
      </c>
      <c r="B102" s="52" t="s">
        <v>738</v>
      </c>
      <c r="C102" s="239" t="s">
        <v>40</v>
      </c>
      <c r="D102" s="240"/>
      <c r="E102" s="215"/>
      <c r="F102" s="78">
        <f t="shared" ref="F102:K102" si="82">F103+F104+F105</f>
        <v>0</v>
      </c>
      <c r="G102" s="491">
        <f t="shared" ref="G102:J102" si="83">G103+G104+G105</f>
        <v>0</v>
      </c>
      <c r="H102" s="491">
        <f t="shared" si="83"/>
        <v>0</v>
      </c>
      <c r="I102" s="491">
        <f t="shared" si="83"/>
        <v>0</v>
      </c>
      <c r="J102" s="446">
        <f t="shared" si="83"/>
        <v>0</v>
      </c>
      <c r="K102" s="446">
        <f t="shared" si="82"/>
        <v>0</v>
      </c>
      <c r="L102" s="446">
        <f t="shared" ref="L102" si="84">L103+L104+L105</f>
        <v>0</v>
      </c>
      <c r="M102" s="310">
        <f t="shared" si="45"/>
        <v>0</v>
      </c>
      <c r="N102" s="366">
        <f t="shared" ref="N102:R102" si="85">N103+N104+N105</f>
        <v>0</v>
      </c>
      <c r="O102" s="366"/>
      <c r="P102" s="13">
        <f t="shared" ref="P102:Q102" si="86">P103+P104+P105</f>
        <v>0</v>
      </c>
      <c r="Q102" s="13">
        <f t="shared" si="86"/>
        <v>0</v>
      </c>
      <c r="R102" s="76">
        <f t="shared" si="85"/>
        <v>0</v>
      </c>
      <c r="S102" s="75">
        <f>S103+S104+S105</f>
        <v>0</v>
      </c>
      <c r="T102" s="13">
        <f t="shared" ref="T102:AE102" si="87">T103+T104+T105</f>
        <v>0</v>
      </c>
      <c r="U102" s="13">
        <f t="shared" si="87"/>
        <v>0</v>
      </c>
      <c r="V102" s="13">
        <f t="shared" si="87"/>
        <v>0</v>
      </c>
      <c r="W102" s="13">
        <f t="shared" si="87"/>
        <v>0</v>
      </c>
      <c r="X102" s="366">
        <f t="shared" si="87"/>
        <v>0</v>
      </c>
      <c r="Y102" s="403">
        <f t="shared" si="46"/>
        <v>0</v>
      </c>
      <c r="Z102" s="366">
        <f t="shared" si="87"/>
        <v>0</v>
      </c>
      <c r="AA102" s="13">
        <f t="shared" si="87"/>
        <v>0</v>
      </c>
      <c r="AB102" s="80">
        <f t="shared" si="87"/>
        <v>0</v>
      </c>
      <c r="AC102" s="80">
        <f t="shared" si="87"/>
        <v>0</v>
      </c>
      <c r="AD102" s="80">
        <f t="shared" si="87"/>
        <v>0</v>
      </c>
      <c r="AE102" s="45">
        <f t="shared" si="87"/>
        <v>0</v>
      </c>
      <c r="AF102" s="53"/>
      <c r="AG102" s="168"/>
      <c r="AH102" s="168"/>
    </row>
    <row r="103" spans="1:34" hidden="1" x14ac:dyDescent="0.25">
      <c r="B103" s="54"/>
      <c r="C103" s="2"/>
      <c r="D103" s="208" t="s">
        <v>320</v>
      </c>
      <c r="E103" s="211"/>
      <c r="F103" s="77"/>
      <c r="G103" s="495"/>
      <c r="H103" s="495"/>
      <c r="I103" s="495"/>
      <c r="J103" s="448"/>
      <c r="K103" s="448"/>
      <c r="L103" s="448"/>
      <c r="M103" s="312">
        <f t="shared" si="45"/>
        <v>0</v>
      </c>
      <c r="N103" s="367"/>
      <c r="O103" s="367"/>
      <c r="P103" s="1"/>
      <c r="Q103" s="1"/>
      <c r="R103" s="74">
        <f>M103</f>
        <v>0</v>
      </c>
      <c r="S103" s="73"/>
      <c r="T103" s="1"/>
      <c r="U103" s="1"/>
      <c r="V103" s="1"/>
      <c r="W103" s="1"/>
      <c r="X103" s="367"/>
      <c r="Y103" s="404">
        <f t="shared" si="46"/>
        <v>0</v>
      </c>
      <c r="Z103" s="367"/>
      <c r="AA103" s="1"/>
      <c r="AB103" s="79"/>
      <c r="AC103" s="79"/>
      <c r="AD103" s="79"/>
      <c r="AE103" s="44"/>
      <c r="AF103" s="55"/>
      <c r="AG103" s="168"/>
      <c r="AH103" s="168"/>
    </row>
    <row r="104" spans="1:34" hidden="1" x14ac:dyDescent="0.25">
      <c r="B104" s="54"/>
      <c r="C104" s="2"/>
      <c r="D104" s="208" t="s">
        <v>321</v>
      </c>
      <c r="E104" s="211"/>
      <c r="F104" s="77"/>
      <c r="G104" s="495"/>
      <c r="H104" s="495"/>
      <c r="I104" s="495"/>
      <c r="J104" s="448"/>
      <c r="K104" s="448"/>
      <c r="L104" s="448"/>
      <c r="M104" s="312">
        <f t="shared" si="45"/>
        <v>0</v>
      </c>
      <c r="N104" s="367"/>
      <c r="O104" s="367"/>
      <c r="P104" s="1"/>
      <c r="Q104" s="1"/>
      <c r="R104" s="74">
        <f>M104</f>
        <v>0</v>
      </c>
      <c r="S104" s="73"/>
      <c r="T104" s="1"/>
      <c r="U104" s="1"/>
      <c r="V104" s="1"/>
      <c r="W104" s="1"/>
      <c r="X104" s="367"/>
      <c r="Y104" s="404">
        <f t="shared" si="46"/>
        <v>0</v>
      </c>
      <c r="Z104" s="367"/>
      <c r="AA104" s="1"/>
      <c r="AB104" s="79"/>
      <c r="AC104" s="79"/>
      <c r="AD104" s="79"/>
      <c r="AE104" s="44"/>
      <c r="AF104" s="55"/>
      <c r="AG104" s="168"/>
      <c r="AH104" s="168"/>
    </row>
    <row r="105" spans="1:34" hidden="1" x14ac:dyDescent="0.25">
      <c r="B105" s="54"/>
      <c r="C105" s="2"/>
      <c r="D105" s="208" t="s">
        <v>401</v>
      </c>
      <c r="E105" s="211"/>
      <c r="F105" s="77"/>
      <c r="G105" s="495"/>
      <c r="H105" s="495"/>
      <c r="I105" s="495"/>
      <c r="J105" s="448"/>
      <c r="K105" s="448"/>
      <c r="L105" s="448"/>
      <c r="M105" s="312">
        <f t="shared" si="45"/>
        <v>0</v>
      </c>
      <c r="N105" s="367"/>
      <c r="O105" s="367"/>
      <c r="P105" s="1"/>
      <c r="Q105" s="1"/>
      <c r="R105" s="74">
        <f>M105</f>
        <v>0</v>
      </c>
      <c r="S105" s="73"/>
      <c r="T105" s="1"/>
      <c r="U105" s="1"/>
      <c r="V105" s="1"/>
      <c r="W105" s="1"/>
      <c r="X105" s="367"/>
      <c r="Y105" s="404">
        <f t="shared" si="46"/>
        <v>0</v>
      </c>
      <c r="Z105" s="367"/>
      <c r="AA105" s="1"/>
      <c r="AB105" s="79"/>
      <c r="AC105" s="79"/>
      <c r="AD105" s="79"/>
      <c r="AE105" s="44"/>
      <c r="AF105" s="55"/>
      <c r="AG105" s="168"/>
      <c r="AH105" s="168"/>
    </row>
    <row r="106" spans="1:34" s="18" customFormat="1" hidden="1" x14ac:dyDescent="0.25">
      <c r="A106" s="125" t="s">
        <v>41</v>
      </c>
      <c r="B106" s="90" t="s">
        <v>739</v>
      </c>
      <c r="C106" s="712" t="s">
        <v>42</v>
      </c>
      <c r="D106" s="713"/>
      <c r="E106" s="713"/>
      <c r="F106" s="91">
        <f t="shared" ref="F106:K106" si="88">F107+F108+F109+F110+F111+F112+F113+F114+F115+F116+F117+F118</f>
        <v>0</v>
      </c>
      <c r="G106" s="494">
        <f t="shared" ref="G106:J106" si="89">G107+G108+G109+G110+G111+G112+G113+G114+G115+G116+G117+G118</f>
        <v>0</v>
      </c>
      <c r="H106" s="494">
        <f t="shared" si="89"/>
        <v>0</v>
      </c>
      <c r="I106" s="494">
        <f t="shared" si="89"/>
        <v>0</v>
      </c>
      <c r="J106" s="447">
        <f t="shared" si="89"/>
        <v>0</v>
      </c>
      <c r="K106" s="447">
        <f t="shared" si="88"/>
        <v>0</v>
      </c>
      <c r="L106" s="447">
        <f t="shared" ref="L106" si="90">L107+L108+L109+L110+L111+L112+L113+L114+L115+L116+L117+L118</f>
        <v>0</v>
      </c>
      <c r="M106" s="311">
        <f t="shared" si="45"/>
        <v>0</v>
      </c>
      <c r="N106" s="365">
        <f t="shared" ref="N106:AE106" si="91">N107+N108+N109+N110+N111+N112+N113+N114+N115+N116+N117+N118</f>
        <v>0</v>
      </c>
      <c r="O106" s="365"/>
      <c r="P106" s="93">
        <f t="shared" ref="P106:Q106" si="92">P107+P108+P109+P110+P111+P112+P113+P114+P115+P116+P117+P118</f>
        <v>0</v>
      </c>
      <c r="Q106" s="93">
        <f t="shared" si="92"/>
        <v>0</v>
      </c>
      <c r="R106" s="94">
        <f t="shared" si="91"/>
        <v>0</v>
      </c>
      <c r="S106" s="92">
        <f t="shared" si="91"/>
        <v>0</v>
      </c>
      <c r="T106" s="93">
        <f t="shared" si="91"/>
        <v>0</v>
      </c>
      <c r="U106" s="93">
        <f t="shared" si="91"/>
        <v>0</v>
      </c>
      <c r="V106" s="93">
        <f t="shared" si="91"/>
        <v>0</v>
      </c>
      <c r="W106" s="93">
        <f t="shared" si="91"/>
        <v>0</v>
      </c>
      <c r="X106" s="365">
        <f t="shared" si="91"/>
        <v>0</v>
      </c>
      <c r="Y106" s="402">
        <f t="shared" si="46"/>
        <v>0</v>
      </c>
      <c r="Z106" s="365">
        <f t="shared" si="91"/>
        <v>0</v>
      </c>
      <c r="AA106" s="93">
        <f t="shared" si="91"/>
        <v>0</v>
      </c>
      <c r="AB106" s="96">
        <f t="shared" si="91"/>
        <v>0</v>
      </c>
      <c r="AC106" s="96">
        <f t="shared" si="91"/>
        <v>0</v>
      </c>
      <c r="AD106" s="96">
        <f t="shared" si="91"/>
        <v>0</v>
      </c>
      <c r="AE106" s="97">
        <f t="shared" si="91"/>
        <v>0</v>
      </c>
      <c r="AF106" s="51"/>
      <c r="AG106" s="168"/>
      <c r="AH106" s="168"/>
    </row>
    <row r="107" spans="1:34" hidden="1" x14ac:dyDescent="0.25">
      <c r="B107" s="54"/>
      <c r="C107" s="2"/>
      <c r="D107" s="705" t="s">
        <v>322</v>
      </c>
      <c r="E107" s="705"/>
      <c r="F107" s="77"/>
      <c r="G107" s="495"/>
      <c r="H107" s="495"/>
      <c r="I107" s="495"/>
      <c r="J107" s="448"/>
      <c r="K107" s="448"/>
      <c r="L107" s="448"/>
      <c r="M107" s="312">
        <f t="shared" si="45"/>
        <v>0</v>
      </c>
      <c r="N107" s="367"/>
      <c r="O107" s="367"/>
      <c r="P107" s="1"/>
      <c r="Q107" s="1"/>
      <c r="R107" s="74">
        <f t="shared" ref="R107:R118" si="93">M107</f>
        <v>0</v>
      </c>
      <c r="S107" s="73"/>
      <c r="T107" s="1"/>
      <c r="U107" s="1"/>
      <c r="V107" s="1"/>
      <c r="W107" s="1"/>
      <c r="X107" s="367"/>
      <c r="Y107" s="404">
        <f t="shared" si="46"/>
        <v>0</v>
      </c>
      <c r="Z107" s="367"/>
      <c r="AA107" s="1"/>
      <c r="AB107" s="79"/>
      <c r="AC107" s="79"/>
      <c r="AD107" s="79"/>
      <c r="AE107" s="44"/>
      <c r="AF107" s="55"/>
      <c r="AG107" s="168"/>
      <c r="AH107" s="168" t="e">
        <f>AG107-#REF!</f>
        <v>#REF!</v>
      </c>
    </row>
    <row r="108" spans="1:34" hidden="1" x14ac:dyDescent="0.25">
      <c r="B108" s="54"/>
      <c r="C108" s="2"/>
      <c r="D108" s="705" t="s">
        <v>323</v>
      </c>
      <c r="E108" s="705"/>
      <c r="F108" s="77"/>
      <c r="G108" s="495"/>
      <c r="H108" s="495"/>
      <c r="I108" s="495"/>
      <c r="J108" s="448"/>
      <c r="K108" s="448"/>
      <c r="L108" s="448"/>
      <c r="M108" s="312">
        <f t="shared" si="45"/>
        <v>0</v>
      </c>
      <c r="N108" s="367"/>
      <c r="O108" s="367"/>
      <c r="P108" s="1"/>
      <c r="Q108" s="1"/>
      <c r="R108" s="74">
        <f t="shared" si="93"/>
        <v>0</v>
      </c>
      <c r="S108" s="73"/>
      <c r="T108" s="1"/>
      <c r="U108" s="1"/>
      <c r="V108" s="1"/>
      <c r="W108" s="1"/>
      <c r="X108" s="367"/>
      <c r="Y108" s="404">
        <f t="shared" si="46"/>
        <v>0</v>
      </c>
      <c r="Z108" s="367"/>
      <c r="AA108" s="1"/>
      <c r="AB108" s="79"/>
      <c r="AC108" s="79"/>
      <c r="AD108" s="79"/>
      <c r="AE108" s="44"/>
      <c r="AF108" s="55"/>
      <c r="AG108" s="168"/>
      <c r="AH108" s="168" t="e">
        <f>AG108-#REF!</f>
        <v>#REF!</v>
      </c>
    </row>
    <row r="109" spans="1:34" hidden="1" x14ac:dyDescent="0.25">
      <c r="B109" s="54"/>
      <c r="C109" s="2"/>
      <c r="D109" s="705" t="s">
        <v>324</v>
      </c>
      <c r="E109" s="705"/>
      <c r="F109" s="77"/>
      <c r="G109" s="495"/>
      <c r="H109" s="495"/>
      <c r="I109" s="495"/>
      <c r="J109" s="448"/>
      <c r="K109" s="448"/>
      <c r="L109" s="448"/>
      <c r="M109" s="312">
        <f t="shared" si="45"/>
        <v>0</v>
      </c>
      <c r="N109" s="367"/>
      <c r="O109" s="367"/>
      <c r="P109" s="1"/>
      <c r="Q109" s="1"/>
      <c r="R109" s="74">
        <f t="shared" si="93"/>
        <v>0</v>
      </c>
      <c r="S109" s="73"/>
      <c r="T109" s="1"/>
      <c r="U109" s="1"/>
      <c r="V109" s="1"/>
      <c r="W109" s="1"/>
      <c r="X109" s="367"/>
      <c r="Y109" s="404">
        <f t="shared" si="46"/>
        <v>0</v>
      </c>
      <c r="Z109" s="367"/>
      <c r="AA109" s="1"/>
      <c r="AB109" s="79"/>
      <c r="AC109" s="79"/>
      <c r="AD109" s="79"/>
      <c r="AE109" s="44"/>
      <c r="AF109" s="55"/>
      <c r="AG109" s="168"/>
      <c r="AH109" s="168" t="e">
        <f>AG109-#REF!</f>
        <v>#REF!</v>
      </c>
    </row>
    <row r="110" spans="1:34" hidden="1" x14ac:dyDescent="0.25">
      <c r="B110" s="54"/>
      <c r="C110" s="2"/>
      <c r="D110" s="705" t="s">
        <v>325</v>
      </c>
      <c r="E110" s="705"/>
      <c r="F110" s="77"/>
      <c r="G110" s="495"/>
      <c r="H110" s="495"/>
      <c r="I110" s="495"/>
      <c r="J110" s="448"/>
      <c r="K110" s="448"/>
      <c r="L110" s="448"/>
      <c r="M110" s="312">
        <f t="shared" si="45"/>
        <v>0</v>
      </c>
      <c r="N110" s="367"/>
      <c r="O110" s="367"/>
      <c r="P110" s="1"/>
      <c r="Q110" s="1"/>
      <c r="R110" s="74">
        <f t="shared" si="93"/>
        <v>0</v>
      </c>
      <c r="S110" s="73"/>
      <c r="T110" s="1"/>
      <c r="U110" s="1"/>
      <c r="V110" s="1"/>
      <c r="W110" s="1"/>
      <c r="X110" s="367"/>
      <c r="Y110" s="404">
        <f t="shared" si="46"/>
        <v>0</v>
      </c>
      <c r="Z110" s="367"/>
      <c r="AA110" s="1"/>
      <c r="AB110" s="79"/>
      <c r="AC110" s="79"/>
      <c r="AD110" s="79"/>
      <c r="AE110" s="44"/>
      <c r="AF110" s="55"/>
      <c r="AG110" s="168"/>
      <c r="AH110" s="168" t="e">
        <f>AG110-#REF!</f>
        <v>#REF!</v>
      </c>
    </row>
    <row r="111" spans="1:34" hidden="1" x14ac:dyDescent="0.25">
      <c r="B111" s="54"/>
      <c r="C111" s="2"/>
      <c r="D111" s="705" t="s">
        <v>326</v>
      </c>
      <c r="E111" s="705"/>
      <c r="F111" s="77"/>
      <c r="G111" s="495"/>
      <c r="H111" s="495"/>
      <c r="I111" s="495"/>
      <c r="J111" s="448"/>
      <c r="K111" s="448"/>
      <c r="L111" s="448"/>
      <c r="M111" s="312">
        <f t="shared" si="45"/>
        <v>0</v>
      </c>
      <c r="N111" s="367"/>
      <c r="O111" s="367"/>
      <c r="P111" s="1"/>
      <c r="Q111" s="1"/>
      <c r="R111" s="74">
        <f t="shared" si="93"/>
        <v>0</v>
      </c>
      <c r="S111" s="73"/>
      <c r="T111" s="1"/>
      <c r="U111" s="1"/>
      <c r="V111" s="1"/>
      <c r="W111" s="1"/>
      <c r="X111" s="367"/>
      <c r="Y111" s="404">
        <f t="shared" si="46"/>
        <v>0</v>
      </c>
      <c r="Z111" s="367"/>
      <c r="AA111" s="1"/>
      <c r="AB111" s="79"/>
      <c r="AC111" s="79"/>
      <c r="AD111" s="79"/>
      <c r="AE111" s="44"/>
      <c r="AF111" s="55"/>
      <c r="AG111" s="168"/>
      <c r="AH111" s="168" t="e">
        <f>AG111-#REF!</f>
        <v>#REF!</v>
      </c>
    </row>
    <row r="112" spans="1:34" hidden="1" x14ac:dyDescent="0.25">
      <c r="B112" s="54"/>
      <c r="C112" s="2"/>
      <c r="D112" s="705" t="s">
        <v>327</v>
      </c>
      <c r="E112" s="705"/>
      <c r="F112" s="77"/>
      <c r="G112" s="495"/>
      <c r="H112" s="495"/>
      <c r="I112" s="495"/>
      <c r="J112" s="448"/>
      <c r="K112" s="448"/>
      <c r="L112" s="448"/>
      <c r="M112" s="312">
        <f t="shared" si="45"/>
        <v>0</v>
      </c>
      <c r="N112" s="367"/>
      <c r="O112" s="367"/>
      <c r="P112" s="1"/>
      <c r="Q112" s="1"/>
      <c r="R112" s="74">
        <f t="shared" si="93"/>
        <v>0</v>
      </c>
      <c r="S112" s="73"/>
      <c r="T112" s="1"/>
      <c r="U112" s="1"/>
      <c r="V112" s="1"/>
      <c r="W112" s="1"/>
      <c r="X112" s="367"/>
      <c r="Y112" s="404">
        <f t="shared" si="46"/>
        <v>0</v>
      </c>
      <c r="Z112" s="367"/>
      <c r="AA112" s="1"/>
      <c r="AB112" s="79"/>
      <c r="AC112" s="79"/>
      <c r="AD112" s="79"/>
      <c r="AE112" s="44"/>
      <c r="AF112" s="55"/>
      <c r="AG112" s="168"/>
      <c r="AH112" s="168" t="e">
        <f>AG112-#REF!</f>
        <v>#REF!</v>
      </c>
    </row>
    <row r="113" spans="1:34" hidden="1" x14ac:dyDescent="0.25">
      <c r="B113" s="54"/>
      <c r="C113" s="2"/>
      <c r="D113" s="705" t="s">
        <v>328</v>
      </c>
      <c r="E113" s="705"/>
      <c r="F113" s="77"/>
      <c r="G113" s="495"/>
      <c r="H113" s="495"/>
      <c r="I113" s="495"/>
      <c r="J113" s="448"/>
      <c r="K113" s="448"/>
      <c r="L113" s="448"/>
      <c r="M113" s="312">
        <f t="shared" si="45"/>
        <v>0</v>
      </c>
      <c r="N113" s="367"/>
      <c r="O113" s="367"/>
      <c r="P113" s="1"/>
      <c r="Q113" s="1"/>
      <c r="R113" s="74">
        <f t="shared" si="93"/>
        <v>0</v>
      </c>
      <c r="S113" s="73"/>
      <c r="T113" s="1"/>
      <c r="U113" s="1"/>
      <c r="V113" s="1"/>
      <c r="W113" s="1"/>
      <c r="X113" s="367"/>
      <c r="Y113" s="404">
        <f t="shared" si="46"/>
        <v>0</v>
      </c>
      <c r="Z113" s="367"/>
      <c r="AA113" s="1"/>
      <c r="AB113" s="79"/>
      <c r="AC113" s="79"/>
      <c r="AD113" s="79"/>
      <c r="AE113" s="44"/>
      <c r="AF113" s="55"/>
      <c r="AG113" s="168"/>
      <c r="AH113" s="168" t="e">
        <f>AG113-#REF!</f>
        <v>#REF!</v>
      </c>
    </row>
    <row r="114" spans="1:34" hidden="1" x14ac:dyDescent="0.25">
      <c r="B114" s="54"/>
      <c r="C114" s="2"/>
      <c r="D114" s="705" t="s">
        <v>329</v>
      </c>
      <c r="E114" s="705"/>
      <c r="F114" s="77"/>
      <c r="G114" s="495"/>
      <c r="H114" s="495"/>
      <c r="I114" s="495"/>
      <c r="J114" s="448"/>
      <c r="K114" s="448"/>
      <c r="L114" s="448"/>
      <c r="M114" s="312">
        <f t="shared" si="45"/>
        <v>0</v>
      </c>
      <c r="N114" s="367"/>
      <c r="O114" s="367"/>
      <c r="P114" s="1"/>
      <c r="Q114" s="1"/>
      <c r="R114" s="74">
        <f t="shared" si="93"/>
        <v>0</v>
      </c>
      <c r="S114" s="73"/>
      <c r="T114" s="1"/>
      <c r="U114" s="1"/>
      <c r="V114" s="1"/>
      <c r="W114" s="1"/>
      <c r="X114" s="367"/>
      <c r="Y114" s="404">
        <f t="shared" si="46"/>
        <v>0</v>
      </c>
      <c r="Z114" s="367"/>
      <c r="AA114" s="1"/>
      <c r="AB114" s="79"/>
      <c r="AC114" s="79"/>
      <c r="AD114" s="79"/>
      <c r="AE114" s="44"/>
      <c r="AF114" s="55"/>
      <c r="AG114" s="168"/>
      <c r="AH114" s="168" t="e">
        <f>AG114-#REF!</f>
        <v>#REF!</v>
      </c>
    </row>
    <row r="115" spans="1:34" hidden="1" x14ac:dyDescent="0.25">
      <c r="B115" s="54"/>
      <c r="C115" s="2"/>
      <c r="D115" s="705" t="s">
        <v>330</v>
      </c>
      <c r="E115" s="705"/>
      <c r="F115" s="77"/>
      <c r="G115" s="495"/>
      <c r="H115" s="495"/>
      <c r="I115" s="495"/>
      <c r="J115" s="448"/>
      <c r="K115" s="448"/>
      <c r="L115" s="448"/>
      <c r="M115" s="312">
        <f t="shared" si="45"/>
        <v>0</v>
      </c>
      <c r="N115" s="367"/>
      <c r="O115" s="367"/>
      <c r="P115" s="1"/>
      <c r="Q115" s="1"/>
      <c r="R115" s="74">
        <f t="shared" si="93"/>
        <v>0</v>
      </c>
      <c r="S115" s="73"/>
      <c r="T115" s="1"/>
      <c r="U115" s="1"/>
      <c r="V115" s="1"/>
      <c r="W115" s="1"/>
      <c r="X115" s="367"/>
      <c r="Y115" s="404">
        <f t="shared" si="46"/>
        <v>0</v>
      </c>
      <c r="Z115" s="367"/>
      <c r="AA115" s="1"/>
      <c r="AB115" s="79"/>
      <c r="AC115" s="79"/>
      <c r="AD115" s="79"/>
      <c r="AE115" s="44"/>
      <c r="AF115" s="55"/>
      <c r="AG115" s="168"/>
      <c r="AH115" s="168" t="e">
        <f>AG115-#REF!</f>
        <v>#REF!</v>
      </c>
    </row>
    <row r="116" spans="1:34" hidden="1" x14ac:dyDescent="0.25">
      <c r="B116" s="56"/>
      <c r="C116" s="20"/>
      <c r="D116" s="705" t="s">
        <v>859</v>
      </c>
      <c r="E116" s="735"/>
      <c r="F116" s="77"/>
      <c r="G116" s="495"/>
      <c r="H116" s="495"/>
      <c r="I116" s="495"/>
      <c r="J116" s="448"/>
      <c r="K116" s="448"/>
      <c r="L116" s="448"/>
      <c r="M116" s="312">
        <f t="shared" si="45"/>
        <v>0</v>
      </c>
      <c r="N116" s="367"/>
      <c r="O116" s="367"/>
      <c r="P116" s="1"/>
      <c r="Q116" s="1"/>
      <c r="R116" s="74">
        <f t="shared" si="93"/>
        <v>0</v>
      </c>
      <c r="S116" s="73"/>
      <c r="T116" s="1"/>
      <c r="U116" s="1"/>
      <c r="V116" s="1"/>
      <c r="W116" s="1"/>
      <c r="X116" s="367"/>
      <c r="Y116" s="404">
        <f t="shared" si="46"/>
        <v>0</v>
      </c>
      <c r="Z116" s="367"/>
      <c r="AA116" s="1"/>
      <c r="AB116" s="79"/>
      <c r="AC116" s="79"/>
      <c r="AD116" s="79"/>
      <c r="AE116" s="44"/>
      <c r="AF116" s="55"/>
      <c r="AG116" s="168"/>
      <c r="AH116" s="168"/>
    </row>
    <row r="117" spans="1:34" hidden="1" x14ac:dyDescent="0.25">
      <c r="B117" s="56"/>
      <c r="C117" s="20"/>
      <c r="D117" s="705" t="s">
        <v>860</v>
      </c>
      <c r="E117" s="735"/>
      <c r="F117" s="77"/>
      <c r="G117" s="495"/>
      <c r="H117" s="495"/>
      <c r="I117" s="495"/>
      <c r="J117" s="448"/>
      <c r="K117" s="448"/>
      <c r="L117" s="448"/>
      <c r="M117" s="312">
        <f t="shared" si="45"/>
        <v>0</v>
      </c>
      <c r="N117" s="367"/>
      <c r="O117" s="367"/>
      <c r="P117" s="1"/>
      <c r="Q117" s="1"/>
      <c r="R117" s="74">
        <f t="shared" si="93"/>
        <v>0</v>
      </c>
      <c r="S117" s="73"/>
      <c r="T117" s="1"/>
      <c r="U117" s="1"/>
      <c r="V117" s="1"/>
      <c r="W117" s="1"/>
      <c r="X117" s="367"/>
      <c r="Y117" s="404">
        <f t="shared" si="46"/>
        <v>0</v>
      </c>
      <c r="Z117" s="367"/>
      <c r="AA117" s="1"/>
      <c r="AB117" s="79"/>
      <c r="AC117" s="79"/>
      <c r="AD117" s="79"/>
      <c r="AE117" s="44"/>
      <c r="AF117" s="55"/>
      <c r="AG117" s="168"/>
      <c r="AH117" s="168"/>
    </row>
    <row r="118" spans="1:34" ht="15.75" hidden="1" thickBot="1" x14ac:dyDescent="0.3">
      <c r="B118" s="56"/>
      <c r="C118" s="20"/>
      <c r="D118" s="707" t="s">
        <v>331</v>
      </c>
      <c r="E118" s="707"/>
      <c r="F118" s="77"/>
      <c r="G118" s="495"/>
      <c r="H118" s="495"/>
      <c r="I118" s="495"/>
      <c r="J118" s="448"/>
      <c r="K118" s="448"/>
      <c r="L118" s="448"/>
      <c r="M118" s="312">
        <f t="shared" si="45"/>
        <v>0</v>
      </c>
      <c r="N118" s="367"/>
      <c r="O118" s="367"/>
      <c r="P118" s="1"/>
      <c r="Q118" s="1"/>
      <c r="R118" s="74">
        <f t="shared" si="93"/>
        <v>0</v>
      </c>
      <c r="S118" s="73"/>
      <c r="T118" s="1"/>
      <c r="U118" s="1"/>
      <c r="V118" s="1"/>
      <c r="W118" s="1"/>
      <c r="X118" s="367"/>
      <c r="Y118" s="404">
        <f t="shared" si="46"/>
        <v>0</v>
      </c>
      <c r="Z118" s="367"/>
      <c r="AA118" s="1"/>
      <c r="AB118" s="79"/>
      <c r="AC118" s="79"/>
      <c r="AD118" s="79"/>
      <c r="AE118" s="44"/>
      <c r="AF118" s="55"/>
      <c r="AG118" s="168"/>
      <c r="AH118" s="168"/>
    </row>
    <row r="119" spans="1:34" ht="15.75" thickBot="1" x14ac:dyDescent="0.3">
      <c r="B119" s="98" t="s">
        <v>43</v>
      </c>
      <c r="C119" s="708" t="s">
        <v>44</v>
      </c>
      <c r="D119" s="709"/>
      <c r="E119" s="709"/>
      <c r="F119" s="83">
        <f t="shared" ref="F119:K119" si="94">F120+F121+F125+F130+F138+F141+F142+F143+F146+F149+F150</f>
        <v>6543500</v>
      </c>
      <c r="G119" s="492">
        <f t="shared" si="94"/>
        <v>7599953</v>
      </c>
      <c r="H119" s="492">
        <f t="shared" si="94"/>
        <v>7096714</v>
      </c>
      <c r="I119" s="492">
        <f t="shared" si="94"/>
        <v>7096715</v>
      </c>
      <c r="J119" s="444">
        <f t="shared" si="94"/>
        <v>7044222</v>
      </c>
      <c r="K119" s="444">
        <f t="shared" si="94"/>
        <v>7060472</v>
      </c>
      <c r="L119" s="444">
        <f t="shared" ref="L119" si="95">L120+L121+L125+L130+L138+L141+L142+L143+L146+L149+L150</f>
        <v>7867461</v>
      </c>
      <c r="M119" s="308">
        <f t="shared" si="45"/>
        <v>7867461</v>
      </c>
      <c r="N119" s="362">
        <f t="shared" ref="N119:AE119" si="96">N120+N121+N125+N130+N138+N141+N142+N143+N146+N149+N150</f>
        <v>0</v>
      </c>
      <c r="O119" s="362">
        <f t="shared" si="96"/>
        <v>1830</v>
      </c>
      <c r="P119" s="85">
        <f t="shared" si="96"/>
        <v>265012</v>
      </c>
      <c r="Q119" s="85">
        <f t="shared" si="96"/>
        <v>6903044</v>
      </c>
      <c r="R119" s="86">
        <f t="shared" si="96"/>
        <v>697575</v>
      </c>
      <c r="S119" s="84">
        <f t="shared" si="96"/>
        <v>1197168</v>
      </c>
      <c r="T119" s="85">
        <f t="shared" si="96"/>
        <v>751480</v>
      </c>
      <c r="U119" s="85">
        <f t="shared" si="96"/>
        <v>680023</v>
      </c>
      <c r="V119" s="85">
        <f t="shared" si="96"/>
        <v>590620</v>
      </c>
      <c r="W119" s="85">
        <f t="shared" si="96"/>
        <v>644413</v>
      </c>
      <c r="X119" s="362">
        <f t="shared" si="96"/>
        <v>538485</v>
      </c>
      <c r="Y119" s="399">
        <f t="shared" si="46"/>
        <v>4402189</v>
      </c>
      <c r="Z119" s="362">
        <f t="shared" si="96"/>
        <v>21522</v>
      </c>
      <c r="AA119" s="85">
        <f t="shared" si="96"/>
        <v>71350</v>
      </c>
      <c r="AB119" s="88">
        <f t="shared" si="96"/>
        <v>1171235</v>
      </c>
      <c r="AC119" s="88">
        <f t="shared" si="96"/>
        <v>528130</v>
      </c>
      <c r="AD119" s="88">
        <f t="shared" si="96"/>
        <v>1072725</v>
      </c>
      <c r="AE119" s="89">
        <f t="shared" si="96"/>
        <v>600310</v>
      </c>
      <c r="AF119" s="51"/>
      <c r="AG119" s="168"/>
    </row>
    <row r="120" spans="1:34" s="41" customFormat="1" hidden="1" x14ac:dyDescent="0.25">
      <c r="A120" s="125" t="s">
        <v>45</v>
      </c>
      <c r="B120" s="123" t="s">
        <v>740</v>
      </c>
      <c r="C120" s="736" t="s">
        <v>402</v>
      </c>
      <c r="D120" s="737"/>
      <c r="E120" s="737"/>
      <c r="F120" s="107"/>
      <c r="G120" s="496"/>
      <c r="H120" s="496"/>
      <c r="I120" s="496"/>
      <c r="J120" s="449"/>
      <c r="K120" s="449"/>
      <c r="L120" s="449"/>
      <c r="M120" s="313">
        <f t="shared" si="45"/>
        <v>0</v>
      </c>
      <c r="N120" s="369"/>
      <c r="O120" s="369"/>
      <c r="P120" s="109"/>
      <c r="Q120" s="109"/>
      <c r="R120" s="110"/>
      <c r="S120" s="108"/>
      <c r="T120" s="109"/>
      <c r="U120" s="109"/>
      <c r="V120" s="109"/>
      <c r="W120" s="109"/>
      <c r="X120" s="369"/>
      <c r="Y120" s="406">
        <f t="shared" si="46"/>
        <v>0</v>
      </c>
      <c r="Z120" s="369"/>
      <c r="AA120" s="109"/>
      <c r="AB120" s="112"/>
      <c r="AC120" s="112"/>
      <c r="AD120" s="112"/>
      <c r="AE120" s="113"/>
      <c r="AF120" s="53"/>
      <c r="AG120" s="168"/>
    </row>
    <row r="121" spans="1:34" s="41" customFormat="1" x14ac:dyDescent="0.25">
      <c r="A121" s="125" t="s">
        <v>46</v>
      </c>
      <c r="B121" s="106" t="s">
        <v>741</v>
      </c>
      <c r="C121" s="730" t="s">
        <v>47</v>
      </c>
      <c r="D121" s="731"/>
      <c r="E121" s="731"/>
      <c r="F121" s="107">
        <f t="shared" ref="F121:K121" si="97">F122+F123+F124</f>
        <v>163500</v>
      </c>
      <c r="G121" s="496">
        <f t="shared" ref="G121:J121" si="98">G122+G123+G124</f>
        <v>200000</v>
      </c>
      <c r="H121" s="496">
        <f t="shared" si="98"/>
        <v>200000</v>
      </c>
      <c r="I121" s="496">
        <f t="shared" si="98"/>
        <v>200000</v>
      </c>
      <c r="J121" s="449">
        <f t="shared" si="98"/>
        <v>147500</v>
      </c>
      <c r="K121" s="449">
        <f t="shared" si="97"/>
        <v>163500</v>
      </c>
      <c r="L121" s="449">
        <f t="shared" ref="L121" si="99">L122+L123+L124</f>
        <v>618000</v>
      </c>
      <c r="M121" s="313">
        <f t="shared" si="45"/>
        <v>618000</v>
      </c>
      <c r="N121" s="369">
        <f t="shared" ref="N121:R121" si="100">N122+N123+N124</f>
        <v>0</v>
      </c>
      <c r="O121" s="369"/>
      <c r="P121" s="109">
        <f t="shared" ref="P121:Q121" si="101">P122+P123+P124</f>
        <v>265000</v>
      </c>
      <c r="Q121" s="109">
        <f t="shared" si="101"/>
        <v>325910</v>
      </c>
      <c r="R121" s="110">
        <f t="shared" si="100"/>
        <v>27090</v>
      </c>
      <c r="S121" s="108">
        <f>S122+S123+S124</f>
        <v>10000</v>
      </c>
      <c r="T121" s="109">
        <f t="shared" ref="T121:AE121" si="102">T122+T123+T124</f>
        <v>10000</v>
      </c>
      <c r="U121" s="109">
        <f t="shared" si="102"/>
        <v>37500</v>
      </c>
      <c r="V121" s="109">
        <f t="shared" si="102"/>
        <v>80000</v>
      </c>
      <c r="W121" s="109">
        <f t="shared" si="102"/>
        <v>30000</v>
      </c>
      <c r="X121" s="369">
        <f t="shared" si="102"/>
        <v>10000</v>
      </c>
      <c r="Y121" s="406">
        <f t="shared" si="46"/>
        <v>177500</v>
      </c>
      <c r="Z121" s="369">
        <f t="shared" si="102"/>
        <v>10000</v>
      </c>
      <c r="AA121" s="109">
        <f t="shared" si="102"/>
        <v>10000</v>
      </c>
      <c r="AB121" s="112">
        <f t="shared" si="102"/>
        <v>0</v>
      </c>
      <c r="AC121" s="112">
        <f t="shared" si="102"/>
        <v>20000</v>
      </c>
      <c r="AD121" s="112">
        <f t="shared" si="102"/>
        <v>37500</v>
      </c>
      <c r="AE121" s="113">
        <f t="shared" si="102"/>
        <v>363000</v>
      </c>
      <c r="AF121" s="53"/>
      <c r="AG121" s="168"/>
    </row>
    <row r="122" spans="1:34" s="189" customFormat="1" hidden="1" x14ac:dyDescent="0.25">
      <c r="A122" s="125"/>
      <c r="B122" s="169"/>
      <c r="C122" s="178"/>
      <c r="D122" s="704" t="s">
        <v>332</v>
      </c>
      <c r="E122" s="704"/>
      <c r="F122" s="181"/>
      <c r="G122" s="497"/>
      <c r="H122" s="497"/>
      <c r="I122" s="497"/>
      <c r="J122" s="450"/>
      <c r="K122" s="450"/>
      <c r="L122" s="450"/>
      <c r="M122" s="314">
        <f t="shared" si="45"/>
        <v>0</v>
      </c>
      <c r="N122" s="364"/>
      <c r="O122" s="364"/>
      <c r="P122" s="173"/>
      <c r="Q122" s="173"/>
      <c r="R122" s="180"/>
      <c r="S122" s="179"/>
      <c r="T122" s="173"/>
      <c r="U122" s="173"/>
      <c r="V122" s="173"/>
      <c r="W122" s="173"/>
      <c r="X122" s="364"/>
      <c r="Y122" s="401">
        <f t="shared" si="46"/>
        <v>0</v>
      </c>
      <c r="Z122" s="364"/>
      <c r="AA122" s="173"/>
      <c r="AB122" s="174"/>
      <c r="AC122" s="174"/>
      <c r="AD122" s="174"/>
      <c r="AE122" s="175"/>
      <c r="AF122" s="212"/>
      <c r="AG122" s="190"/>
    </row>
    <row r="123" spans="1:34" s="189" customFormat="1" hidden="1" x14ac:dyDescent="0.25">
      <c r="A123" s="125"/>
      <c r="B123" s="169"/>
      <c r="C123" s="178"/>
      <c r="D123" s="704" t="s">
        <v>333</v>
      </c>
      <c r="E123" s="704"/>
      <c r="F123" s="181"/>
      <c r="G123" s="497"/>
      <c r="H123" s="497"/>
      <c r="I123" s="497"/>
      <c r="J123" s="450"/>
      <c r="K123" s="450"/>
      <c r="L123" s="450"/>
      <c r="M123" s="314">
        <f t="shared" si="45"/>
        <v>0</v>
      </c>
      <c r="N123" s="364"/>
      <c r="O123" s="364"/>
      <c r="P123" s="173"/>
      <c r="Q123" s="173"/>
      <c r="R123" s="180"/>
      <c r="S123" s="179"/>
      <c r="T123" s="173"/>
      <c r="U123" s="173"/>
      <c r="V123" s="173"/>
      <c r="W123" s="173"/>
      <c r="X123" s="364"/>
      <c r="Y123" s="401">
        <f t="shared" si="46"/>
        <v>0</v>
      </c>
      <c r="Z123" s="364"/>
      <c r="AA123" s="173"/>
      <c r="AB123" s="174"/>
      <c r="AC123" s="174"/>
      <c r="AD123" s="174"/>
      <c r="AE123" s="175"/>
      <c r="AF123" s="212"/>
      <c r="AG123" s="190"/>
    </row>
    <row r="124" spans="1:34" s="189" customFormat="1" x14ac:dyDescent="0.25">
      <c r="A124" s="125"/>
      <c r="B124" s="169"/>
      <c r="C124" s="178"/>
      <c r="D124" s="704" t="s">
        <v>403</v>
      </c>
      <c r="E124" s="704"/>
      <c r="F124" s="181">
        <v>163500</v>
      </c>
      <c r="G124" s="497">
        <v>200000</v>
      </c>
      <c r="H124" s="497">
        <v>200000</v>
      </c>
      <c r="I124" s="497">
        <v>200000</v>
      </c>
      <c r="J124" s="450">
        <v>147500</v>
      </c>
      <c r="K124" s="450">
        <v>163500</v>
      </c>
      <c r="L124" s="450">
        <v>618000</v>
      </c>
      <c r="M124" s="314">
        <f t="shared" si="45"/>
        <v>618000</v>
      </c>
      <c r="N124" s="364"/>
      <c r="O124" s="364"/>
      <c r="P124" s="173">
        <v>265000</v>
      </c>
      <c r="Q124" s="173">
        <v>325910</v>
      </c>
      <c r="R124" s="180">
        <v>27090</v>
      </c>
      <c r="S124" s="179">
        <v>10000</v>
      </c>
      <c r="T124" s="173">
        <v>10000</v>
      </c>
      <c r="U124" s="173">
        <v>37500</v>
      </c>
      <c r="V124" s="173">
        <v>80000</v>
      </c>
      <c r="W124" s="173">
        <v>30000</v>
      </c>
      <c r="X124" s="364">
        <v>10000</v>
      </c>
      <c r="Y124" s="401">
        <f t="shared" si="46"/>
        <v>177500</v>
      </c>
      <c r="Z124" s="364">
        <v>10000</v>
      </c>
      <c r="AA124" s="173">
        <v>10000</v>
      </c>
      <c r="AB124" s="174"/>
      <c r="AC124" s="174">
        <v>20000</v>
      </c>
      <c r="AD124" s="174">
        <v>37500</v>
      </c>
      <c r="AE124" s="175">
        <v>363000</v>
      </c>
      <c r="AF124" s="212"/>
      <c r="AG124" s="190"/>
    </row>
    <row r="125" spans="1:34" s="41" customFormat="1" hidden="1" x14ac:dyDescent="0.25">
      <c r="A125" s="125" t="s">
        <v>48</v>
      </c>
      <c r="B125" s="106" t="s">
        <v>742</v>
      </c>
      <c r="C125" s="730" t="s">
        <v>49</v>
      </c>
      <c r="D125" s="731"/>
      <c r="E125" s="731"/>
      <c r="F125" s="107">
        <f t="shared" ref="F125:K125" si="103">F126+F128</f>
        <v>0</v>
      </c>
      <c r="G125" s="496">
        <f t="shared" ref="G125:J125" si="104">G126+G128</f>
        <v>0</v>
      </c>
      <c r="H125" s="496">
        <f t="shared" si="104"/>
        <v>0</v>
      </c>
      <c r="I125" s="496">
        <f t="shared" si="104"/>
        <v>0</v>
      </c>
      <c r="J125" s="449">
        <f t="shared" si="104"/>
        <v>0</v>
      </c>
      <c r="K125" s="449">
        <f t="shared" si="103"/>
        <v>0</v>
      </c>
      <c r="L125" s="449">
        <f t="shared" ref="L125" si="105">L126+L128</f>
        <v>0</v>
      </c>
      <c r="M125" s="313">
        <f t="shared" si="45"/>
        <v>0</v>
      </c>
      <c r="N125" s="369">
        <f t="shared" ref="N125:AE125" si="106">N126+N128</f>
        <v>0</v>
      </c>
      <c r="O125" s="369"/>
      <c r="P125" s="109">
        <f t="shared" si="106"/>
        <v>0</v>
      </c>
      <c r="Q125" s="109">
        <f t="shared" si="106"/>
        <v>0</v>
      </c>
      <c r="R125" s="110">
        <f t="shared" si="106"/>
        <v>0</v>
      </c>
      <c r="S125" s="108">
        <f t="shared" si="106"/>
        <v>0</v>
      </c>
      <c r="T125" s="109">
        <f t="shared" si="106"/>
        <v>0</v>
      </c>
      <c r="U125" s="109">
        <f t="shared" si="106"/>
        <v>0</v>
      </c>
      <c r="V125" s="109">
        <f t="shared" si="106"/>
        <v>0</v>
      </c>
      <c r="W125" s="109">
        <f t="shared" si="106"/>
        <v>0</v>
      </c>
      <c r="X125" s="369">
        <f t="shared" si="106"/>
        <v>0</v>
      </c>
      <c r="Y125" s="406">
        <f t="shared" si="46"/>
        <v>0</v>
      </c>
      <c r="Z125" s="369">
        <f t="shared" si="106"/>
        <v>0</v>
      </c>
      <c r="AA125" s="109">
        <f t="shared" si="106"/>
        <v>0</v>
      </c>
      <c r="AB125" s="112">
        <f t="shared" si="106"/>
        <v>0</v>
      </c>
      <c r="AC125" s="112">
        <f t="shared" si="106"/>
        <v>0</v>
      </c>
      <c r="AD125" s="112">
        <f t="shared" si="106"/>
        <v>0</v>
      </c>
      <c r="AE125" s="113">
        <f t="shared" si="106"/>
        <v>0</v>
      </c>
      <c r="AF125" s="53"/>
      <c r="AG125" s="190"/>
      <c r="AH125" s="189"/>
    </row>
    <row r="126" spans="1:34" hidden="1" x14ac:dyDescent="0.25">
      <c r="B126" s="169"/>
      <c r="C126" s="178"/>
      <c r="D126" s="704" t="s">
        <v>404</v>
      </c>
      <c r="E126" s="704"/>
      <c r="F126" s="181"/>
      <c r="G126" s="497"/>
      <c r="H126" s="497"/>
      <c r="I126" s="497"/>
      <c r="J126" s="450"/>
      <c r="K126" s="450"/>
      <c r="L126" s="450"/>
      <c r="M126" s="314">
        <f t="shared" si="45"/>
        <v>0</v>
      </c>
      <c r="N126" s="364"/>
      <c r="O126" s="364"/>
      <c r="P126" s="173"/>
      <c r="Q126" s="173"/>
      <c r="R126" s="180"/>
      <c r="S126" s="179">
        <f t="shared" ref="S126:AE126" si="107">SUM(S127:S127)</f>
        <v>0</v>
      </c>
      <c r="T126" s="173">
        <f t="shared" si="107"/>
        <v>0</v>
      </c>
      <c r="U126" s="173">
        <f t="shared" si="107"/>
        <v>0</v>
      </c>
      <c r="V126" s="173">
        <f t="shared" si="107"/>
        <v>0</v>
      </c>
      <c r="W126" s="173">
        <f t="shared" si="107"/>
        <v>0</v>
      </c>
      <c r="X126" s="364">
        <f t="shared" si="107"/>
        <v>0</v>
      </c>
      <c r="Y126" s="401">
        <f t="shared" si="46"/>
        <v>0</v>
      </c>
      <c r="Z126" s="364">
        <f t="shared" si="107"/>
        <v>0</v>
      </c>
      <c r="AA126" s="173">
        <f t="shared" si="107"/>
        <v>0</v>
      </c>
      <c r="AB126" s="174">
        <f t="shared" si="107"/>
        <v>0</v>
      </c>
      <c r="AC126" s="174">
        <f t="shared" si="107"/>
        <v>0</v>
      </c>
      <c r="AD126" s="174">
        <f t="shared" si="107"/>
        <v>0</v>
      </c>
      <c r="AE126" s="175">
        <f t="shared" si="107"/>
        <v>0</v>
      </c>
      <c r="AF126" s="55"/>
      <c r="AG126" s="190"/>
      <c r="AH126" s="189"/>
    </row>
    <row r="127" spans="1:34" hidden="1" x14ac:dyDescent="0.25">
      <c r="B127" s="54"/>
      <c r="C127" s="2"/>
      <c r="D127" s="236"/>
      <c r="E127" s="236" t="s">
        <v>857</v>
      </c>
      <c r="F127" s="77"/>
      <c r="G127" s="495"/>
      <c r="H127" s="495"/>
      <c r="I127" s="495"/>
      <c r="J127" s="448"/>
      <c r="K127" s="448"/>
      <c r="L127" s="448"/>
      <c r="M127" s="312">
        <f t="shared" si="45"/>
        <v>0</v>
      </c>
      <c r="N127" s="367"/>
      <c r="O127" s="367"/>
      <c r="P127" s="1"/>
      <c r="Q127" s="1"/>
      <c r="R127" s="74"/>
      <c r="S127" s="73"/>
      <c r="T127" s="1"/>
      <c r="U127" s="1"/>
      <c r="V127" s="1"/>
      <c r="W127" s="1"/>
      <c r="X127" s="367"/>
      <c r="Y127" s="404">
        <f t="shared" si="46"/>
        <v>0</v>
      </c>
      <c r="Z127" s="367"/>
      <c r="AA127" s="1"/>
      <c r="AB127" s="79"/>
      <c r="AC127" s="79"/>
      <c r="AD127" s="79"/>
      <c r="AE127" s="44"/>
      <c r="AF127" s="55"/>
      <c r="AG127" s="190"/>
      <c r="AH127" s="189"/>
    </row>
    <row r="128" spans="1:34" hidden="1" x14ac:dyDescent="0.25">
      <c r="B128" s="169"/>
      <c r="C128" s="178"/>
      <c r="D128" s="704" t="s">
        <v>405</v>
      </c>
      <c r="E128" s="704"/>
      <c r="F128" s="181"/>
      <c r="G128" s="497"/>
      <c r="H128" s="497"/>
      <c r="I128" s="497"/>
      <c r="J128" s="450"/>
      <c r="K128" s="450"/>
      <c r="L128" s="450"/>
      <c r="M128" s="314">
        <f t="shared" si="45"/>
        <v>0</v>
      </c>
      <c r="N128" s="364"/>
      <c r="O128" s="364"/>
      <c r="P128" s="173"/>
      <c r="Q128" s="173"/>
      <c r="R128" s="180"/>
      <c r="S128" s="179">
        <f t="shared" ref="S128:AE128" si="108">SUM(S129:S129)</f>
        <v>0</v>
      </c>
      <c r="T128" s="173">
        <f t="shared" si="108"/>
        <v>0</v>
      </c>
      <c r="U128" s="173">
        <f t="shared" si="108"/>
        <v>0</v>
      </c>
      <c r="V128" s="173">
        <f t="shared" si="108"/>
        <v>0</v>
      </c>
      <c r="W128" s="173">
        <f t="shared" si="108"/>
        <v>0</v>
      </c>
      <c r="X128" s="364">
        <f t="shared" si="108"/>
        <v>0</v>
      </c>
      <c r="Y128" s="401">
        <f t="shared" si="46"/>
        <v>0</v>
      </c>
      <c r="Z128" s="364">
        <f t="shared" si="108"/>
        <v>0</v>
      </c>
      <c r="AA128" s="173">
        <f t="shared" si="108"/>
        <v>0</v>
      </c>
      <c r="AB128" s="174">
        <f t="shared" si="108"/>
        <v>0</v>
      </c>
      <c r="AC128" s="174">
        <f t="shared" si="108"/>
        <v>0</v>
      </c>
      <c r="AD128" s="174">
        <f t="shared" si="108"/>
        <v>0</v>
      </c>
      <c r="AE128" s="175">
        <f t="shared" si="108"/>
        <v>0</v>
      </c>
      <c r="AF128" s="55"/>
      <c r="AG128" s="190"/>
      <c r="AH128" s="189"/>
    </row>
    <row r="129" spans="1:34" hidden="1" x14ac:dyDescent="0.25">
      <c r="B129" s="54"/>
      <c r="C129" s="2"/>
      <c r="D129" s="236"/>
      <c r="E129" s="236" t="s">
        <v>857</v>
      </c>
      <c r="F129" s="77"/>
      <c r="G129" s="495"/>
      <c r="H129" s="495"/>
      <c r="I129" s="495"/>
      <c r="J129" s="448"/>
      <c r="K129" s="448"/>
      <c r="L129" s="448"/>
      <c r="M129" s="312">
        <f t="shared" si="45"/>
        <v>0</v>
      </c>
      <c r="N129" s="367"/>
      <c r="O129" s="367"/>
      <c r="P129" s="1"/>
      <c r="Q129" s="1"/>
      <c r="R129" s="74"/>
      <c r="S129" s="73"/>
      <c r="T129" s="1"/>
      <c r="U129" s="1"/>
      <c r="V129" s="1"/>
      <c r="W129" s="1"/>
      <c r="X129" s="367"/>
      <c r="Y129" s="404">
        <f t="shared" si="46"/>
        <v>0</v>
      </c>
      <c r="Z129" s="367"/>
      <c r="AA129" s="1"/>
      <c r="AB129" s="79"/>
      <c r="AC129" s="79"/>
      <c r="AD129" s="79"/>
      <c r="AE129" s="44"/>
      <c r="AF129" s="55"/>
      <c r="AG129" s="190"/>
      <c r="AH129" s="189"/>
    </row>
    <row r="130" spans="1:34" s="41" customFormat="1" hidden="1" x14ac:dyDescent="0.25">
      <c r="A130" s="125" t="s">
        <v>50</v>
      </c>
      <c r="B130" s="106" t="s">
        <v>743</v>
      </c>
      <c r="C130" s="730" t="s">
        <v>51</v>
      </c>
      <c r="D130" s="731"/>
      <c r="E130" s="731"/>
      <c r="F130" s="107">
        <f t="shared" ref="F130:K130" si="109">F131+F132+F133+F134+F135+F136+F137</f>
        <v>0</v>
      </c>
      <c r="G130" s="496">
        <f t="shared" ref="G130:J130" si="110">G131+G132+G133+G134+G135+G136+G137</f>
        <v>0</v>
      </c>
      <c r="H130" s="496">
        <f t="shared" si="110"/>
        <v>0</v>
      </c>
      <c r="I130" s="496">
        <f t="shared" si="110"/>
        <v>0</v>
      </c>
      <c r="J130" s="449">
        <f t="shared" si="110"/>
        <v>0</v>
      </c>
      <c r="K130" s="449">
        <f t="shared" si="109"/>
        <v>0</v>
      </c>
      <c r="L130" s="449">
        <f t="shared" ref="L130" si="111">L131+L132+L133+L134+L135+L136+L137</f>
        <v>0</v>
      </c>
      <c r="M130" s="313">
        <f t="shared" si="45"/>
        <v>0</v>
      </c>
      <c r="N130" s="369">
        <f t="shared" ref="N130:R130" si="112">N131+N132+N133+N134+N135+N136+N137</f>
        <v>0</v>
      </c>
      <c r="O130" s="369"/>
      <c r="P130" s="109">
        <f t="shared" ref="P130:Q130" si="113">P131+P132+P133+P134+P135+P136+P137</f>
        <v>0</v>
      </c>
      <c r="Q130" s="109">
        <f t="shared" si="113"/>
        <v>0</v>
      </c>
      <c r="R130" s="110">
        <f t="shared" si="112"/>
        <v>0</v>
      </c>
      <c r="S130" s="108">
        <f>S131+S132+S133+S134+S135+S136+S137</f>
        <v>0</v>
      </c>
      <c r="T130" s="109">
        <f t="shared" ref="T130:AE130" si="114">T131+T132+T133+T134+T135+T136+T137</f>
        <v>0</v>
      </c>
      <c r="U130" s="109">
        <f t="shared" si="114"/>
        <v>0</v>
      </c>
      <c r="V130" s="109">
        <f t="shared" si="114"/>
        <v>0</v>
      </c>
      <c r="W130" s="109">
        <f t="shared" si="114"/>
        <v>0</v>
      </c>
      <c r="X130" s="369">
        <f t="shared" si="114"/>
        <v>0</v>
      </c>
      <c r="Y130" s="406">
        <f t="shared" si="46"/>
        <v>0</v>
      </c>
      <c r="Z130" s="369">
        <f t="shared" si="114"/>
        <v>0</v>
      </c>
      <c r="AA130" s="109">
        <f t="shared" si="114"/>
        <v>0</v>
      </c>
      <c r="AB130" s="112">
        <f t="shared" si="114"/>
        <v>0</v>
      </c>
      <c r="AC130" s="112">
        <f t="shared" si="114"/>
        <v>0</v>
      </c>
      <c r="AD130" s="112">
        <f t="shared" si="114"/>
        <v>0</v>
      </c>
      <c r="AE130" s="113">
        <f t="shared" si="114"/>
        <v>0</v>
      </c>
      <c r="AF130" s="53"/>
      <c r="AG130" s="190"/>
      <c r="AH130" s="189"/>
    </row>
    <row r="131" spans="1:34" hidden="1" x14ac:dyDescent="0.25">
      <c r="B131" s="54"/>
      <c r="C131" s="2"/>
      <c r="D131" s="705" t="s">
        <v>334</v>
      </c>
      <c r="E131" s="705"/>
      <c r="F131" s="77"/>
      <c r="G131" s="495"/>
      <c r="H131" s="495"/>
      <c r="I131" s="495"/>
      <c r="J131" s="448"/>
      <c r="K131" s="448"/>
      <c r="L131" s="448"/>
      <c r="M131" s="312">
        <f t="shared" si="45"/>
        <v>0</v>
      </c>
      <c r="N131" s="367"/>
      <c r="O131" s="367"/>
      <c r="P131" s="1"/>
      <c r="Q131" s="1"/>
      <c r="R131" s="74"/>
      <c r="S131" s="73"/>
      <c r="T131" s="1"/>
      <c r="U131" s="1"/>
      <c r="V131" s="1"/>
      <c r="W131" s="1"/>
      <c r="X131" s="367"/>
      <c r="Y131" s="404">
        <f t="shared" si="46"/>
        <v>0</v>
      </c>
      <c r="Z131" s="367"/>
      <c r="AA131" s="1"/>
      <c r="AB131" s="79"/>
      <c r="AC131" s="79"/>
      <c r="AD131" s="79"/>
      <c r="AE131" s="44"/>
      <c r="AF131" s="55"/>
      <c r="AG131" s="190"/>
      <c r="AH131" s="189"/>
    </row>
    <row r="132" spans="1:34" ht="27" hidden="1" customHeight="1" x14ac:dyDescent="0.25">
      <c r="B132" s="54"/>
      <c r="C132" s="2"/>
      <c r="D132" s="706" t="s">
        <v>491</v>
      </c>
      <c r="E132" s="706"/>
      <c r="F132" s="77"/>
      <c r="G132" s="495"/>
      <c r="H132" s="495"/>
      <c r="I132" s="495"/>
      <c r="J132" s="448"/>
      <c r="K132" s="448"/>
      <c r="L132" s="448"/>
      <c r="M132" s="312">
        <f t="shared" si="45"/>
        <v>0</v>
      </c>
      <c r="N132" s="367"/>
      <c r="O132" s="367"/>
      <c r="P132" s="1"/>
      <c r="Q132" s="1"/>
      <c r="R132" s="74"/>
      <c r="S132" s="73"/>
      <c r="T132" s="1"/>
      <c r="U132" s="1"/>
      <c r="V132" s="1"/>
      <c r="W132" s="1"/>
      <c r="X132" s="367"/>
      <c r="Y132" s="404">
        <f t="shared" si="46"/>
        <v>0</v>
      </c>
      <c r="Z132" s="367"/>
      <c r="AA132" s="1"/>
      <c r="AB132" s="79"/>
      <c r="AC132" s="79"/>
      <c r="AD132" s="79"/>
      <c r="AE132" s="44"/>
      <c r="AF132" s="55"/>
      <c r="AG132" s="190"/>
      <c r="AH132" s="189"/>
    </row>
    <row r="133" spans="1:34" hidden="1" x14ac:dyDescent="0.25">
      <c r="B133" s="54"/>
      <c r="C133" s="2"/>
      <c r="D133" s="705" t="s">
        <v>802</v>
      </c>
      <c r="E133" s="705"/>
      <c r="F133" s="77"/>
      <c r="G133" s="495"/>
      <c r="H133" s="495"/>
      <c r="I133" s="495"/>
      <c r="J133" s="448"/>
      <c r="K133" s="448"/>
      <c r="L133" s="448"/>
      <c r="M133" s="312">
        <f t="shared" si="45"/>
        <v>0</v>
      </c>
      <c r="N133" s="367"/>
      <c r="O133" s="367"/>
      <c r="P133" s="1"/>
      <c r="Q133" s="1"/>
      <c r="R133" s="74"/>
      <c r="S133" s="73"/>
      <c r="T133" s="1"/>
      <c r="U133" s="1"/>
      <c r="V133" s="1"/>
      <c r="W133" s="1"/>
      <c r="X133" s="367"/>
      <c r="Y133" s="404">
        <f t="shared" si="46"/>
        <v>0</v>
      </c>
      <c r="Z133" s="367"/>
      <c r="AA133" s="1"/>
      <c r="AB133" s="79"/>
      <c r="AC133" s="79"/>
      <c r="AD133" s="79"/>
      <c r="AE133" s="44"/>
      <c r="AF133" s="55"/>
      <c r="AG133" s="190"/>
      <c r="AH133" s="189"/>
    </row>
    <row r="134" spans="1:34" hidden="1" x14ac:dyDescent="0.25">
      <c r="B134" s="54"/>
      <c r="C134" s="2"/>
      <c r="D134" s="705" t="s">
        <v>406</v>
      </c>
      <c r="E134" s="705"/>
      <c r="F134" s="77"/>
      <c r="G134" s="495"/>
      <c r="H134" s="495"/>
      <c r="I134" s="495"/>
      <c r="J134" s="448"/>
      <c r="K134" s="448"/>
      <c r="L134" s="448"/>
      <c r="M134" s="312">
        <f t="shared" ref="M134:M197" si="115">SUM(Y134:AE134)</f>
        <v>0</v>
      </c>
      <c r="N134" s="367"/>
      <c r="O134" s="367"/>
      <c r="P134" s="1"/>
      <c r="Q134" s="1"/>
      <c r="R134" s="74"/>
      <c r="S134" s="73"/>
      <c r="T134" s="1"/>
      <c r="U134" s="1"/>
      <c r="V134" s="1"/>
      <c r="W134" s="1"/>
      <c r="X134" s="367"/>
      <c r="Y134" s="404">
        <f t="shared" ref="Y134:Y197" si="116">SUM(S134:X134)</f>
        <v>0</v>
      </c>
      <c r="Z134" s="367"/>
      <c r="AA134" s="1"/>
      <c r="AB134" s="79"/>
      <c r="AC134" s="79"/>
      <c r="AD134" s="79"/>
      <c r="AE134" s="44"/>
      <c r="AF134" s="55"/>
      <c r="AG134" s="190"/>
      <c r="AH134" s="189"/>
    </row>
    <row r="135" spans="1:34" hidden="1" x14ac:dyDescent="0.25">
      <c r="B135" s="54"/>
      <c r="C135" s="2"/>
      <c r="D135" s="705" t="s">
        <v>407</v>
      </c>
      <c r="E135" s="705"/>
      <c r="F135" s="77"/>
      <c r="G135" s="495"/>
      <c r="H135" s="495"/>
      <c r="I135" s="495"/>
      <c r="J135" s="448"/>
      <c r="K135" s="448"/>
      <c r="L135" s="448"/>
      <c r="M135" s="312">
        <f t="shared" si="115"/>
        <v>0</v>
      </c>
      <c r="N135" s="367"/>
      <c r="O135" s="367"/>
      <c r="P135" s="1"/>
      <c r="Q135" s="1"/>
      <c r="R135" s="74"/>
      <c r="S135" s="73"/>
      <c r="T135" s="1"/>
      <c r="U135" s="1"/>
      <c r="V135" s="1"/>
      <c r="W135" s="1"/>
      <c r="X135" s="367"/>
      <c r="Y135" s="404">
        <f t="shared" si="116"/>
        <v>0</v>
      </c>
      <c r="Z135" s="367"/>
      <c r="AA135" s="1"/>
      <c r="AB135" s="79"/>
      <c r="AC135" s="79"/>
      <c r="AD135" s="79"/>
      <c r="AE135" s="44"/>
      <c r="AF135" s="55"/>
      <c r="AG135" s="190"/>
      <c r="AH135" s="189"/>
    </row>
    <row r="136" spans="1:34" hidden="1" x14ac:dyDescent="0.25">
      <c r="B136" s="54"/>
      <c r="C136" s="2"/>
      <c r="D136" s="705" t="s">
        <v>335</v>
      </c>
      <c r="E136" s="705"/>
      <c r="F136" s="77"/>
      <c r="G136" s="495"/>
      <c r="H136" s="495"/>
      <c r="I136" s="495"/>
      <c r="J136" s="448"/>
      <c r="K136" s="448"/>
      <c r="L136" s="448"/>
      <c r="M136" s="312">
        <f t="shared" si="115"/>
        <v>0</v>
      </c>
      <c r="N136" s="367"/>
      <c r="O136" s="367"/>
      <c r="P136" s="1"/>
      <c r="Q136" s="1"/>
      <c r="R136" s="74"/>
      <c r="S136" s="73"/>
      <c r="T136" s="1"/>
      <c r="U136" s="1"/>
      <c r="V136" s="1"/>
      <c r="W136" s="1"/>
      <c r="X136" s="367"/>
      <c r="Y136" s="404">
        <f t="shared" si="116"/>
        <v>0</v>
      </c>
      <c r="Z136" s="367"/>
      <c r="AA136" s="1"/>
      <c r="AB136" s="79"/>
      <c r="AC136" s="79"/>
      <c r="AD136" s="79"/>
      <c r="AE136" s="44"/>
      <c r="AF136" s="55"/>
      <c r="AG136" s="190"/>
      <c r="AH136" s="189"/>
    </row>
    <row r="137" spans="1:34" hidden="1" x14ac:dyDescent="0.25">
      <c r="B137" s="54"/>
      <c r="C137" s="2"/>
      <c r="D137" s="705" t="s">
        <v>408</v>
      </c>
      <c r="E137" s="705"/>
      <c r="F137" s="77"/>
      <c r="G137" s="495"/>
      <c r="H137" s="495"/>
      <c r="I137" s="495"/>
      <c r="J137" s="448"/>
      <c r="K137" s="448"/>
      <c r="L137" s="448"/>
      <c r="M137" s="312">
        <f t="shared" si="115"/>
        <v>0</v>
      </c>
      <c r="N137" s="367"/>
      <c r="O137" s="367"/>
      <c r="P137" s="1"/>
      <c r="Q137" s="1"/>
      <c r="R137" s="74"/>
      <c r="S137" s="73"/>
      <c r="T137" s="1"/>
      <c r="U137" s="1"/>
      <c r="V137" s="1"/>
      <c r="W137" s="1"/>
      <c r="X137" s="367"/>
      <c r="Y137" s="404">
        <f t="shared" si="116"/>
        <v>0</v>
      </c>
      <c r="Z137" s="367"/>
      <c r="AA137" s="1"/>
      <c r="AB137" s="79"/>
      <c r="AC137" s="79"/>
      <c r="AD137" s="79"/>
      <c r="AE137" s="44"/>
      <c r="AF137" s="55"/>
      <c r="AG137" s="190"/>
      <c r="AH137" s="189"/>
    </row>
    <row r="138" spans="1:34" s="41" customFormat="1" x14ac:dyDescent="0.25">
      <c r="A138" s="125" t="s">
        <v>52</v>
      </c>
      <c r="B138" s="106" t="s">
        <v>744</v>
      </c>
      <c r="C138" s="730" t="s">
        <v>409</v>
      </c>
      <c r="D138" s="731"/>
      <c r="E138" s="731"/>
      <c r="F138" s="107">
        <f t="shared" ref="F138:K138" si="117">SUM(F139:F140)</f>
        <v>6380000</v>
      </c>
      <c r="G138" s="496">
        <f t="shared" ref="G138:J138" si="118">SUM(G139:G140)</f>
        <v>7398280</v>
      </c>
      <c r="H138" s="496">
        <f t="shared" si="118"/>
        <v>6895000</v>
      </c>
      <c r="I138" s="496">
        <f t="shared" si="118"/>
        <v>6895000</v>
      </c>
      <c r="J138" s="449">
        <f t="shared" si="118"/>
        <v>6895000</v>
      </c>
      <c r="K138" s="449">
        <f t="shared" si="117"/>
        <v>6895000</v>
      </c>
      <c r="L138" s="449">
        <f t="shared" ref="L138" si="119">SUM(L139:L140)</f>
        <v>7247619</v>
      </c>
      <c r="M138" s="313">
        <f t="shared" si="115"/>
        <v>7247619</v>
      </c>
      <c r="N138" s="369">
        <f t="shared" ref="N138:AE138" si="120">SUM(N139:N140)</f>
        <v>0</v>
      </c>
      <c r="O138" s="369">
        <f t="shared" si="120"/>
        <v>0</v>
      </c>
      <c r="P138" s="109">
        <f t="shared" si="120"/>
        <v>0</v>
      </c>
      <c r="Q138" s="109">
        <f t="shared" si="120"/>
        <v>6577134</v>
      </c>
      <c r="R138" s="110">
        <f t="shared" si="120"/>
        <v>670485</v>
      </c>
      <c r="S138" s="108">
        <f t="shared" si="120"/>
        <v>1187158</v>
      </c>
      <c r="T138" s="109">
        <f t="shared" si="120"/>
        <v>741480</v>
      </c>
      <c r="U138" s="109">
        <f t="shared" si="120"/>
        <v>642523</v>
      </c>
      <c r="V138" s="109">
        <f t="shared" si="120"/>
        <v>510620</v>
      </c>
      <c r="W138" s="109">
        <f t="shared" si="120"/>
        <v>614413</v>
      </c>
      <c r="X138" s="369">
        <f t="shared" si="120"/>
        <v>528485</v>
      </c>
      <c r="Y138" s="406">
        <f t="shared" si="116"/>
        <v>4224679</v>
      </c>
      <c r="Z138" s="369">
        <f t="shared" si="120"/>
        <v>11520</v>
      </c>
      <c r="AA138" s="109">
        <f t="shared" si="120"/>
        <v>61350</v>
      </c>
      <c r="AB138" s="112">
        <f t="shared" si="120"/>
        <v>1171235</v>
      </c>
      <c r="AC138" s="112">
        <f t="shared" si="120"/>
        <v>508130</v>
      </c>
      <c r="AD138" s="112">
        <f t="shared" si="120"/>
        <v>1035225</v>
      </c>
      <c r="AE138" s="113">
        <f t="shared" si="120"/>
        <v>235480</v>
      </c>
      <c r="AF138" s="53"/>
      <c r="AG138" s="190"/>
      <c r="AH138" s="189"/>
    </row>
    <row r="139" spans="1:34" x14ac:dyDescent="0.25">
      <c r="B139" s="54"/>
      <c r="C139" s="220"/>
      <c r="D139" s="276" t="s">
        <v>1021</v>
      </c>
      <c r="E139" s="276"/>
      <c r="F139" s="77">
        <v>6380000</v>
      </c>
      <c r="G139" s="495">
        <v>6398280</v>
      </c>
      <c r="H139" s="495">
        <v>5895000</v>
      </c>
      <c r="I139" s="495">
        <v>5895000</v>
      </c>
      <c r="J139" s="448">
        <v>5895000</v>
      </c>
      <c r="K139" s="448">
        <v>5895000</v>
      </c>
      <c r="L139" s="448">
        <v>7247619</v>
      </c>
      <c r="M139" s="312">
        <f t="shared" si="115"/>
        <v>6577134</v>
      </c>
      <c r="N139" s="367"/>
      <c r="O139" s="367"/>
      <c r="P139" s="1"/>
      <c r="Q139" s="1">
        <f>M139</f>
        <v>6577134</v>
      </c>
      <c r="R139" s="74"/>
      <c r="S139" s="73">
        <v>1069058</v>
      </c>
      <c r="T139" s="1">
        <v>668220</v>
      </c>
      <c r="U139" s="1">
        <v>635113</v>
      </c>
      <c r="V139" s="1">
        <v>420290</v>
      </c>
      <c r="W139" s="1">
        <v>567658</v>
      </c>
      <c r="X139" s="367">
        <v>314505</v>
      </c>
      <c r="Y139" s="404">
        <f t="shared" si="116"/>
        <v>3674844</v>
      </c>
      <c r="Z139" s="367">
        <v>11520</v>
      </c>
      <c r="AA139" s="1">
        <v>61350</v>
      </c>
      <c r="AB139" s="79">
        <v>1073015</v>
      </c>
      <c r="AC139" s="79">
        <v>492920</v>
      </c>
      <c r="AD139" s="79">
        <v>1028005</v>
      </c>
      <c r="AE139" s="44">
        <v>235480</v>
      </c>
      <c r="AF139" s="55"/>
      <c r="AG139" s="190"/>
      <c r="AH139" s="189"/>
    </row>
    <row r="140" spans="1:34" x14ac:dyDescent="0.25">
      <c r="B140" s="54"/>
      <c r="C140" s="220"/>
      <c r="D140" s="276" t="s">
        <v>1022</v>
      </c>
      <c r="E140" s="276"/>
      <c r="F140" s="77">
        <v>0</v>
      </c>
      <c r="G140" s="495">
        <v>1000000</v>
      </c>
      <c r="H140" s="495">
        <v>1000000</v>
      </c>
      <c r="I140" s="495">
        <v>1000000</v>
      </c>
      <c r="J140" s="448">
        <v>1000000</v>
      </c>
      <c r="K140" s="448">
        <v>1000000</v>
      </c>
      <c r="L140" s="448">
        <v>0</v>
      </c>
      <c r="M140" s="312">
        <f t="shared" si="115"/>
        <v>670485</v>
      </c>
      <c r="N140" s="367"/>
      <c r="O140" s="367"/>
      <c r="P140" s="1"/>
      <c r="Q140" s="1"/>
      <c r="R140" s="74">
        <f>M140</f>
        <v>670485</v>
      </c>
      <c r="S140" s="73">
        <v>118100</v>
      </c>
      <c r="T140" s="1">
        <v>73260</v>
      </c>
      <c r="U140" s="1">
        <v>7410</v>
      </c>
      <c r="V140" s="1">
        <v>90330</v>
      </c>
      <c r="W140" s="1">
        <v>46755</v>
      </c>
      <c r="X140" s="367">
        <v>213980</v>
      </c>
      <c r="Y140" s="404">
        <f t="shared" si="116"/>
        <v>549835</v>
      </c>
      <c r="Z140" s="367"/>
      <c r="AA140" s="1"/>
      <c r="AB140" s="79">
        <v>98220</v>
      </c>
      <c r="AC140" s="79">
        <v>15210</v>
      </c>
      <c r="AD140" s="79">
        <v>7220</v>
      </c>
      <c r="AE140" s="44"/>
      <c r="AF140" s="55"/>
      <c r="AG140" s="190"/>
      <c r="AH140" s="189"/>
    </row>
    <row r="141" spans="1:34" s="41" customFormat="1" hidden="1" x14ac:dyDescent="0.25">
      <c r="A141" s="125" t="s">
        <v>53</v>
      </c>
      <c r="B141" s="106" t="s">
        <v>745</v>
      </c>
      <c r="C141" s="730" t="s">
        <v>410</v>
      </c>
      <c r="D141" s="731"/>
      <c r="E141" s="731"/>
      <c r="F141" s="107"/>
      <c r="G141" s="496"/>
      <c r="H141" s="496"/>
      <c r="I141" s="496"/>
      <c r="J141" s="449"/>
      <c r="K141" s="449"/>
      <c r="L141" s="449"/>
      <c r="M141" s="313">
        <f t="shared" si="115"/>
        <v>0</v>
      </c>
      <c r="N141" s="369"/>
      <c r="O141" s="369"/>
      <c r="P141" s="109"/>
      <c r="Q141" s="109"/>
      <c r="R141" s="110"/>
      <c r="S141" s="108"/>
      <c r="T141" s="109"/>
      <c r="U141" s="109"/>
      <c r="V141" s="109"/>
      <c r="W141" s="109"/>
      <c r="X141" s="369"/>
      <c r="Y141" s="406">
        <f t="shared" si="116"/>
        <v>0</v>
      </c>
      <c r="Z141" s="369"/>
      <c r="AA141" s="109"/>
      <c r="AB141" s="112"/>
      <c r="AC141" s="112"/>
      <c r="AD141" s="112"/>
      <c r="AE141" s="113"/>
      <c r="AF141" s="55"/>
      <c r="AG141" s="190"/>
      <c r="AH141" s="189"/>
    </row>
    <row r="142" spans="1:34" s="41" customFormat="1" hidden="1" x14ac:dyDescent="0.25">
      <c r="A142" s="125" t="s">
        <v>54</v>
      </c>
      <c r="B142" s="106" t="s">
        <v>746</v>
      </c>
      <c r="C142" s="730" t="s">
        <v>914</v>
      </c>
      <c r="D142" s="731"/>
      <c r="E142" s="731"/>
      <c r="F142" s="107"/>
      <c r="G142" s="496"/>
      <c r="H142" s="496"/>
      <c r="I142" s="496"/>
      <c r="J142" s="449"/>
      <c r="K142" s="449"/>
      <c r="L142" s="449"/>
      <c r="M142" s="313">
        <f t="shared" si="115"/>
        <v>0</v>
      </c>
      <c r="N142" s="369"/>
      <c r="O142" s="369"/>
      <c r="P142" s="109"/>
      <c r="Q142" s="109"/>
      <c r="R142" s="110"/>
      <c r="S142" s="108"/>
      <c r="T142" s="109"/>
      <c r="U142" s="109"/>
      <c r="V142" s="109"/>
      <c r="W142" s="109"/>
      <c r="X142" s="369"/>
      <c r="Y142" s="406">
        <f t="shared" si="116"/>
        <v>0</v>
      </c>
      <c r="Z142" s="369"/>
      <c r="AA142" s="109"/>
      <c r="AB142" s="112"/>
      <c r="AC142" s="112"/>
      <c r="AD142" s="112"/>
      <c r="AE142" s="113"/>
      <c r="AF142" s="55"/>
      <c r="AG142" s="190"/>
      <c r="AH142" s="189"/>
    </row>
    <row r="143" spans="1:34" s="41" customFormat="1" x14ac:dyDescent="0.25">
      <c r="A143" s="125"/>
      <c r="B143" s="106" t="s">
        <v>915</v>
      </c>
      <c r="C143" s="730" t="s">
        <v>916</v>
      </c>
      <c r="D143" s="731"/>
      <c r="E143" s="732"/>
      <c r="F143" s="107">
        <f t="shared" ref="F143:K143" si="121">F144+F145</f>
        <v>0</v>
      </c>
      <c r="G143" s="496">
        <f t="shared" ref="G143:J143" si="122">G144+G145</f>
        <v>171</v>
      </c>
      <c r="H143" s="496">
        <f t="shared" si="122"/>
        <v>212</v>
      </c>
      <c r="I143" s="496">
        <f t="shared" si="122"/>
        <v>212</v>
      </c>
      <c r="J143" s="449">
        <f t="shared" si="122"/>
        <v>219</v>
      </c>
      <c r="K143" s="449">
        <f t="shared" si="121"/>
        <v>219</v>
      </c>
      <c r="L143" s="449">
        <f t="shared" ref="L143" si="123">L144+L145</f>
        <v>12</v>
      </c>
      <c r="M143" s="313">
        <f t="shared" si="115"/>
        <v>12</v>
      </c>
      <c r="N143" s="369">
        <f t="shared" ref="N143:R143" si="124">N144+N145</f>
        <v>0</v>
      </c>
      <c r="O143" s="369">
        <f t="shared" si="124"/>
        <v>0</v>
      </c>
      <c r="P143" s="109">
        <f t="shared" ref="P143:Q143" si="125">P144+P145</f>
        <v>12</v>
      </c>
      <c r="Q143" s="109">
        <f t="shared" si="125"/>
        <v>0</v>
      </c>
      <c r="R143" s="110">
        <f t="shared" si="124"/>
        <v>0</v>
      </c>
      <c r="S143" s="108">
        <f>S144+S145</f>
        <v>10</v>
      </c>
      <c r="T143" s="109">
        <f t="shared" ref="T143:AE143" si="126">T144+T145</f>
        <v>0</v>
      </c>
      <c r="U143" s="109">
        <f t="shared" si="126"/>
        <v>0</v>
      </c>
      <c r="V143" s="109">
        <f t="shared" si="126"/>
        <v>0</v>
      </c>
      <c r="W143" s="109">
        <f t="shared" si="126"/>
        <v>0</v>
      </c>
      <c r="X143" s="369">
        <f t="shared" si="126"/>
        <v>0</v>
      </c>
      <c r="Y143" s="406">
        <f t="shared" si="116"/>
        <v>10</v>
      </c>
      <c r="Z143" s="369">
        <f t="shared" si="126"/>
        <v>2</v>
      </c>
      <c r="AA143" s="109">
        <f t="shared" si="126"/>
        <v>0</v>
      </c>
      <c r="AB143" s="112">
        <f t="shared" si="126"/>
        <v>0</v>
      </c>
      <c r="AC143" s="112">
        <f t="shared" si="126"/>
        <v>0</v>
      </c>
      <c r="AD143" s="112">
        <f t="shared" si="126"/>
        <v>0</v>
      </c>
      <c r="AE143" s="113">
        <f t="shared" si="126"/>
        <v>0</v>
      </c>
      <c r="AF143" s="55"/>
      <c r="AG143" s="190"/>
      <c r="AH143" s="189"/>
    </row>
    <row r="144" spans="1:34" s="189" customFormat="1" hidden="1" x14ac:dyDescent="0.25">
      <c r="A144" s="125" t="s">
        <v>917</v>
      </c>
      <c r="B144" s="169" t="s">
        <v>918</v>
      </c>
      <c r="C144" s="213"/>
      <c r="D144" s="238" t="s">
        <v>919</v>
      </c>
      <c r="E144" s="238"/>
      <c r="F144" s="181"/>
      <c r="G144" s="497"/>
      <c r="H144" s="497"/>
      <c r="I144" s="497"/>
      <c r="J144" s="450"/>
      <c r="K144" s="450"/>
      <c r="L144" s="450"/>
      <c r="M144" s="314">
        <f t="shared" si="115"/>
        <v>0</v>
      </c>
      <c r="N144" s="364"/>
      <c r="O144" s="364"/>
      <c r="P144" s="173"/>
      <c r="Q144" s="173"/>
      <c r="R144" s="180"/>
      <c r="S144" s="179"/>
      <c r="T144" s="173"/>
      <c r="U144" s="173"/>
      <c r="V144" s="173"/>
      <c r="W144" s="173"/>
      <c r="X144" s="364"/>
      <c r="Y144" s="401">
        <f t="shared" si="116"/>
        <v>0</v>
      </c>
      <c r="Z144" s="364"/>
      <c r="AA144" s="173"/>
      <c r="AB144" s="174"/>
      <c r="AC144" s="174"/>
      <c r="AD144" s="174"/>
      <c r="AE144" s="175"/>
      <c r="AF144" s="55"/>
      <c r="AG144" s="190"/>
    </row>
    <row r="145" spans="1:34" s="189" customFormat="1" x14ac:dyDescent="0.25">
      <c r="A145" s="125" t="s">
        <v>828</v>
      </c>
      <c r="B145" s="169" t="s">
        <v>858</v>
      </c>
      <c r="C145" s="182"/>
      <c r="D145" s="216" t="s">
        <v>829</v>
      </c>
      <c r="E145" s="217"/>
      <c r="F145" s="181"/>
      <c r="G145" s="497">
        <v>171</v>
      </c>
      <c r="H145" s="497">
        <v>212</v>
      </c>
      <c r="I145" s="497">
        <v>212</v>
      </c>
      <c r="J145" s="450">
        <v>219</v>
      </c>
      <c r="K145" s="450">
        <v>219</v>
      </c>
      <c r="L145" s="450">
        <v>12</v>
      </c>
      <c r="M145" s="314">
        <f t="shared" si="115"/>
        <v>12</v>
      </c>
      <c r="N145" s="364"/>
      <c r="O145" s="364"/>
      <c r="P145" s="173">
        <v>12</v>
      </c>
      <c r="Q145" s="173"/>
      <c r="R145" s="180"/>
      <c r="S145" s="179">
        <v>10</v>
      </c>
      <c r="T145" s="173"/>
      <c r="U145" s="173"/>
      <c r="V145" s="173"/>
      <c r="W145" s="173"/>
      <c r="X145" s="364"/>
      <c r="Y145" s="401">
        <f t="shared" si="116"/>
        <v>10</v>
      </c>
      <c r="Z145" s="364">
        <v>2</v>
      </c>
      <c r="AA145" s="173"/>
      <c r="AB145" s="174"/>
      <c r="AC145" s="174"/>
      <c r="AD145" s="174"/>
      <c r="AE145" s="175"/>
      <c r="AF145" s="55"/>
      <c r="AG145" s="190"/>
    </row>
    <row r="146" spans="1:34" s="41" customFormat="1" hidden="1" x14ac:dyDescent="0.25">
      <c r="A146" s="125"/>
      <c r="B146" s="106" t="s">
        <v>747</v>
      </c>
      <c r="C146" s="730" t="s">
        <v>920</v>
      </c>
      <c r="D146" s="731"/>
      <c r="E146" s="731"/>
      <c r="F146" s="107">
        <f t="shared" ref="F146:K146" si="127">F147+F148</f>
        <v>0</v>
      </c>
      <c r="G146" s="496">
        <f t="shared" ref="G146:J146" si="128">G147+G148</f>
        <v>0</v>
      </c>
      <c r="H146" s="496">
        <f t="shared" si="128"/>
        <v>0</v>
      </c>
      <c r="I146" s="496">
        <f t="shared" si="128"/>
        <v>0</v>
      </c>
      <c r="J146" s="449">
        <f t="shared" si="128"/>
        <v>0</v>
      </c>
      <c r="K146" s="449">
        <f t="shared" si="127"/>
        <v>0</v>
      </c>
      <c r="L146" s="449">
        <f t="shared" ref="L146" si="129">L147+L148</f>
        <v>0</v>
      </c>
      <c r="M146" s="313">
        <f t="shared" si="115"/>
        <v>0</v>
      </c>
      <c r="N146" s="369">
        <f t="shared" ref="N146:R146" si="130">N147+N148</f>
        <v>0</v>
      </c>
      <c r="O146" s="369"/>
      <c r="P146" s="109">
        <f t="shared" ref="P146:Q146" si="131">P147+P148</f>
        <v>0</v>
      </c>
      <c r="Q146" s="109">
        <f t="shared" si="131"/>
        <v>0</v>
      </c>
      <c r="R146" s="110">
        <f t="shared" si="130"/>
        <v>0</v>
      </c>
      <c r="S146" s="108">
        <f>S147+S148</f>
        <v>0</v>
      </c>
      <c r="T146" s="109">
        <f t="shared" ref="T146:AE146" si="132">T147+T148</f>
        <v>0</v>
      </c>
      <c r="U146" s="109">
        <f t="shared" si="132"/>
        <v>0</v>
      </c>
      <c r="V146" s="109">
        <f t="shared" si="132"/>
        <v>0</v>
      </c>
      <c r="W146" s="109">
        <f t="shared" si="132"/>
        <v>0</v>
      </c>
      <c r="X146" s="369">
        <f t="shared" si="132"/>
        <v>0</v>
      </c>
      <c r="Y146" s="406">
        <f t="shared" si="116"/>
        <v>0</v>
      </c>
      <c r="Z146" s="369">
        <f t="shared" si="132"/>
        <v>0</v>
      </c>
      <c r="AA146" s="109">
        <f t="shared" si="132"/>
        <v>0</v>
      </c>
      <c r="AB146" s="112">
        <f t="shared" si="132"/>
        <v>0</v>
      </c>
      <c r="AC146" s="112">
        <f t="shared" si="132"/>
        <v>0</v>
      </c>
      <c r="AD146" s="112">
        <f t="shared" si="132"/>
        <v>0</v>
      </c>
      <c r="AE146" s="113">
        <f t="shared" si="132"/>
        <v>0</v>
      </c>
      <c r="AF146" s="55"/>
      <c r="AG146" s="190"/>
      <c r="AH146" s="189"/>
    </row>
    <row r="147" spans="1:34" s="189" customFormat="1" hidden="1" x14ac:dyDescent="0.25">
      <c r="A147" s="125" t="s">
        <v>924</v>
      </c>
      <c r="B147" s="169" t="s">
        <v>922</v>
      </c>
      <c r="C147" s="178"/>
      <c r="D147" s="704" t="s">
        <v>921</v>
      </c>
      <c r="E147" s="704"/>
      <c r="F147" s="181"/>
      <c r="G147" s="497"/>
      <c r="H147" s="497"/>
      <c r="I147" s="497"/>
      <c r="J147" s="450"/>
      <c r="K147" s="450"/>
      <c r="L147" s="450"/>
      <c r="M147" s="314">
        <f t="shared" si="115"/>
        <v>0</v>
      </c>
      <c r="N147" s="364"/>
      <c r="O147" s="364"/>
      <c r="P147" s="173"/>
      <c r="Q147" s="173"/>
      <c r="R147" s="180"/>
      <c r="S147" s="179"/>
      <c r="T147" s="173"/>
      <c r="U147" s="173"/>
      <c r="V147" s="173"/>
      <c r="W147" s="173"/>
      <c r="X147" s="364"/>
      <c r="Y147" s="401">
        <f t="shared" si="116"/>
        <v>0</v>
      </c>
      <c r="Z147" s="364"/>
      <c r="AA147" s="173"/>
      <c r="AB147" s="174"/>
      <c r="AC147" s="174"/>
      <c r="AD147" s="174"/>
      <c r="AE147" s="175"/>
      <c r="AF147" s="55"/>
      <c r="AG147" s="190"/>
    </row>
    <row r="148" spans="1:34" s="189" customFormat="1" hidden="1" x14ac:dyDescent="0.25">
      <c r="A148" s="125" t="s">
        <v>832</v>
      </c>
      <c r="B148" s="169" t="s">
        <v>923</v>
      </c>
      <c r="C148" s="178"/>
      <c r="D148" s="704" t="s">
        <v>833</v>
      </c>
      <c r="E148" s="704"/>
      <c r="F148" s="181"/>
      <c r="G148" s="497"/>
      <c r="H148" s="497"/>
      <c r="I148" s="497"/>
      <c r="J148" s="450"/>
      <c r="K148" s="450"/>
      <c r="L148" s="450"/>
      <c r="M148" s="314">
        <f t="shared" si="115"/>
        <v>0</v>
      </c>
      <c r="N148" s="364"/>
      <c r="O148" s="364"/>
      <c r="P148" s="173"/>
      <c r="Q148" s="173"/>
      <c r="R148" s="180"/>
      <c r="S148" s="179"/>
      <c r="T148" s="173"/>
      <c r="U148" s="173"/>
      <c r="V148" s="173"/>
      <c r="W148" s="173"/>
      <c r="X148" s="364"/>
      <c r="Y148" s="401">
        <f t="shared" si="116"/>
        <v>0</v>
      </c>
      <c r="Z148" s="364"/>
      <c r="AA148" s="173"/>
      <c r="AB148" s="174"/>
      <c r="AC148" s="174"/>
      <c r="AD148" s="174"/>
      <c r="AE148" s="175"/>
      <c r="AF148" s="55"/>
      <c r="AG148" s="190"/>
    </row>
    <row r="149" spans="1:34" s="41" customFormat="1" hidden="1" x14ac:dyDescent="0.25">
      <c r="A149" s="125" t="s">
        <v>55</v>
      </c>
      <c r="B149" s="106" t="s">
        <v>748</v>
      </c>
      <c r="C149" s="730" t="s">
        <v>925</v>
      </c>
      <c r="D149" s="731"/>
      <c r="E149" s="731"/>
      <c r="F149" s="107"/>
      <c r="G149" s="496"/>
      <c r="H149" s="496"/>
      <c r="I149" s="496"/>
      <c r="J149" s="449"/>
      <c r="K149" s="449"/>
      <c r="L149" s="449"/>
      <c r="M149" s="313">
        <f t="shared" si="115"/>
        <v>0</v>
      </c>
      <c r="N149" s="369"/>
      <c r="O149" s="369"/>
      <c r="P149" s="109"/>
      <c r="Q149" s="109"/>
      <c r="R149" s="110"/>
      <c r="S149" s="108"/>
      <c r="T149" s="109"/>
      <c r="U149" s="109"/>
      <c r="V149" s="109"/>
      <c r="W149" s="109"/>
      <c r="X149" s="369"/>
      <c r="Y149" s="406">
        <f t="shared" si="116"/>
        <v>0</v>
      </c>
      <c r="Z149" s="369"/>
      <c r="AA149" s="109"/>
      <c r="AB149" s="112"/>
      <c r="AC149" s="112"/>
      <c r="AD149" s="112"/>
      <c r="AE149" s="113"/>
      <c r="AF149" s="55"/>
      <c r="AG149" s="190"/>
      <c r="AH149" s="189"/>
    </row>
    <row r="150" spans="1:34" s="41" customFormat="1" x14ac:dyDescent="0.25">
      <c r="A150" s="125" t="s">
        <v>56</v>
      </c>
      <c r="B150" s="106" t="s">
        <v>749</v>
      </c>
      <c r="C150" s="730" t="s">
        <v>57</v>
      </c>
      <c r="D150" s="731"/>
      <c r="E150" s="731"/>
      <c r="F150" s="107">
        <f t="shared" ref="F150:K150" si="133">F151+F152+F153</f>
        <v>0</v>
      </c>
      <c r="G150" s="496">
        <f t="shared" ref="G150:J150" si="134">G151+G152+G153</f>
        <v>1502</v>
      </c>
      <c r="H150" s="496">
        <f t="shared" si="134"/>
        <v>1502</v>
      </c>
      <c r="I150" s="496">
        <f t="shared" si="134"/>
        <v>1503</v>
      </c>
      <c r="J150" s="449">
        <f t="shared" si="134"/>
        <v>1503</v>
      </c>
      <c r="K150" s="449">
        <f t="shared" si="133"/>
        <v>1753</v>
      </c>
      <c r="L150" s="449">
        <f t="shared" ref="L150" si="135">L151+L152+L153</f>
        <v>1830</v>
      </c>
      <c r="M150" s="313">
        <f t="shared" si="115"/>
        <v>1830</v>
      </c>
      <c r="N150" s="369">
        <f t="shared" ref="N150:R150" si="136">N151+N152+N153</f>
        <v>0</v>
      </c>
      <c r="O150" s="369">
        <f t="shared" si="136"/>
        <v>1830</v>
      </c>
      <c r="P150" s="109">
        <f t="shared" ref="P150:Q150" si="137">P151+P152+P153</f>
        <v>0</v>
      </c>
      <c r="Q150" s="109">
        <f t="shared" si="137"/>
        <v>0</v>
      </c>
      <c r="R150" s="110">
        <f t="shared" si="136"/>
        <v>0</v>
      </c>
      <c r="S150" s="108">
        <f>S151+S152+S153</f>
        <v>0</v>
      </c>
      <c r="T150" s="109">
        <f t="shared" ref="T150:AE150" si="138">T151+T152+T153</f>
        <v>0</v>
      </c>
      <c r="U150" s="109">
        <f t="shared" si="138"/>
        <v>0</v>
      </c>
      <c r="V150" s="109">
        <f t="shared" si="138"/>
        <v>0</v>
      </c>
      <c r="W150" s="109">
        <f t="shared" si="138"/>
        <v>0</v>
      </c>
      <c r="X150" s="369">
        <f t="shared" si="138"/>
        <v>0</v>
      </c>
      <c r="Y150" s="406">
        <f t="shared" si="116"/>
        <v>0</v>
      </c>
      <c r="Z150" s="369">
        <f t="shared" si="138"/>
        <v>0</v>
      </c>
      <c r="AA150" s="109">
        <f t="shared" si="138"/>
        <v>0</v>
      </c>
      <c r="AB150" s="112">
        <f t="shared" si="138"/>
        <v>0</v>
      </c>
      <c r="AC150" s="112">
        <f t="shared" si="138"/>
        <v>0</v>
      </c>
      <c r="AD150" s="112">
        <f t="shared" si="138"/>
        <v>0</v>
      </c>
      <c r="AE150" s="113">
        <f t="shared" si="138"/>
        <v>1830</v>
      </c>
      <c r="AF150" s="55"/>
      <c r="AG150" s="190"/>
      <c r="AH150" s="189"/>
    </row>
    <row r="151" spans="1:34" hidden="1" x14ac:dyDescent="0.25">
      <c r="B151" s="54"/>
      <c r="C151" s="2"/>
      <c r="D151" s="705" t="s">
        <v>411</v>
      </c>
      <c r="E151" s="705"/>
      <c r="F151" s="77"/>
      <c r="G151" s="495"/>
      <c r="H151" s="495"/>
      <c r="I151" s="495"/>
      <c r="J151" s="448"/>
      <c r="K151" s="448"/>
      <c r="L151" s="448"/>
      <c r="M151" s="312">
        <f t="shared" si="115"/>
        <v>0</v>
      </c>
      <c r="N151" s="367"/>
      <c r="O151" s="367"/>
      <c r="P151" s="1"/>
      <c r="Q151" s="1"/>
      <c r="R151" s="74"/>
      <c r="S151" s="73"/>
      <c r="T151" s="1"/>
      <c r="U151" s="1"/>
      <c r="V151" s="1"/>
      <c r="W151" s="1"/>
      <c r="X151" s="367"/>
      <c r="Y151" s="404">
        <f t="shared" si="116"/>
        <v>0</v>
      </c>
      <c r="Z151" s="367"/>
      <c r="AA151" s="1"/>
      <c r="AB151" s="79"/>
      <c r="AC151" s="79"/>
      <c r="AD151" s="79"/>
      <c r="AE151" s="44"/>
      <c r="AF151" s="55"/>
      <c r="AG151" s="190"/>
      <c r="AH151" s="189"/>
    </row>
    <row r="152" spans="1:34" x14ac:dyDescent="0.25">
      <c r="B152" s="54"/>
      <c r="C152" s="2"/>
      <c r="D152" s="705" t="s">
        <v>337</v>
      </c>
      <c r="E152" s="705"/>
      <c r="F152" s="77"/>
      <c r="G152" s="495">
        <v>1500</v>
      </c>
      <c r="H152" s="495">
        <v>1500</v>
      </c>
      <c r="I152" s="495">
        <v>1500</v>
      </c>
      <c r="J152" s="448">
        <v>1500</v>
      </c>
      <c r="K152" s="448">
        <v>1750</v>
      </c>
      <c r="L152" s="448"/>
      <c r="M152" s="312">
        <f t="shared" si="115"/>
        <v>1830</v>
      </c>
      <c r="N152" s="367"/>
      <c r="O152" s="367">
        <v>1830</v>
      </c>
      <c r="P152" s="1"/>
      <c r="Q152" s="1"/>
      <c r="R152" s="74"/>
      <c r="S152" s="73"/>
      <c r="T152" s="1"/>
      <c r="U152" s="1"/>
      <c r="V152" s="1"/>
      <c r="W152" s="1"/>
      <c r="X152" s="367"/>
      <c r="Y152" s="404">
        <f t="shared" si="116"/>
        <v>0</v>
      </c>
      <c r="Z152" s="367"/>
      <c r="AA152" s="1"/>
      <c r="AB152" s="79"/>
      <c r="AC152" s="79"/>
      <c r="AD152" s="79"/>
      <c r="AE152" s="44">
        <v>1830</v>
      </c>
      <c r="AF152" s="55"/>
      <c r="AG152" s="190"/>
      <c r="AH152" s="189"/>
    </row>
    <row r="153" spans="1:34" ht="15.75" thickBot="1" x14ac:dyDescent="0.3">
      <c r="B153" s="56"/>
      <c r="C153" s="20"/>
      <c r="D153" s="707" t="s">
        <v>338</v>
      </c>
      <c r="E153" s="707"/>
      <c r="F153" s="77"/>
      <c r="G153" s="495">
        <v>2</v>
      </c>
      <c r="H153" s="495">
        <v>2</v>
      </c>
      <c r="I153" s="495">
        <v>3</v>
      </c>
      <c r="J153" s="448">
        <v>3</v>
      </c>
      <c r="K153" s="448">
        <v>3</v>
      </c>
      <c r="L153" s="448">
        <v>1830</v>
      </c>
      <c r="M153" s="312">
        <f t="shared" si="115"/>
        <v>0</v>
      </c>
      <c r="N153" s="367"/>
      <c r="O153" s="367"/>
      <c r="P153" s="1">
        <f>M153</f>
        <v>0</v>
      </c>
      <c r="Q153" s="1"/>
      <c r="R153" s="74"/>
      <c r="S153" s="73"/>
      <c r="T153" s="1"/>
      <c r="U153" s="1"/>
      <c r="V153" s="1"/>
      <c r="W153" s="1"/>
      <c r="X153" s="367"/>
      <c r="Y153" s="404">
        <f t="shared" si="116"/>
        <v>0</v>
      </c>
      <c r="Z153" s="367"/>
      <c r="AA153" s="1"/>
      <c r="AB153" s="79"/>
      <c r="AC153" s="79"/>
      <c r="AD153" s="79"/>
      <c r="AE153" s="44"/>
      <c r="AF153" s="55"/>
      <c r="AG153" s="190"/>
      <c r="AH153" s="189"/>
    </row>
    <row r="154" spans="1:34" ht="15.75" thickBot="1" x14ac:dyDescent="0.3">
      <c r="B154" s="98" t="s">
        <v>58</v>
      </c>
      <c r="C154" s="725" t="s">
        <v>59</v>
      </c>
      <c r="D154" s="726"/>
      <c r="E154" s="726"/>
      <c r="F154" s="83">
        <f t="shared" ref="F154:K154" si="139">F155+F156+F159+F160+F163</f>
        <v>0</v>
      </c>
      <c r="G154" s="492">
        <f t="shared" ref="G154:J154" si="140">G155+G156+G159+G160+G163</f>
        <v>0</v>
      </c>
      <c r="H154" s="492">
        <f t="shared" si="140"/>
        <v>0</v>
      </c>
      <c r="I154" s="492">
        <f t="shared" si="140"/>
        <v>0</v>
      </c>
      <c r="J154" s="444">
        <f t="shared" si="140"/>
        <v>0</v>
      </c>
      <c r="K154" s="444">
        <f t="shared" si="139"/>
        <v>0</v>
      </c>
      <c r="L154" s="444">
        <f t="shared" ref="L154" si="141">L155+L156+L159+L160+L163</f>
        <v>0</v>
      </c>
      <c r="M154" s="308">
        <f t="shared" si="115"/>
        <v>0</v>
      </c>
      <c r="N154" s="362">
        <f t="shared" ref="N154:R154" si="142">N155+N156+N159+N160+N163</f>
        <v>0</v>
      </c>
      <c r="O154" s="362">
        <f t="shared" si="142"/>
        <v>0</v>
      </c>
      <c r="P154" s="85">
        <f t="shared" ref="P154:Q154" si="143">P155+P156+P159+P160+P163</f>
        <v>0</v>
      </c>
      <c r="Q154" s="85">
        <f t="shared" si="143"/>
        <v>0</v>
      </c>
      <c r="R154" s="86">
        <f t="shared" si="142"/>
        <v>0</v>
      </c>
      <c r="S154" s="84">
        <f>S155+S156+S159+S160+S163</f>
        <v>0</v>
      </c>
      <c r="T154" s="85">
        <f t="shared" ref="T154:AE154" si="144">T155+T156+T159+T160+T163</f>
        <v>0</v>
      </c>
      <c r="U154" s="85">
        <f t="shared" si="144"/>
        <v>0</v>
      </c>
      <c r="V154" s="85">
        <f t="shared" si="144"/>
        <v>0</v>
      </c>
      <c r="W154" s="85">
        <f t="shared" si="144"/>
        <v>0</v>
      </c>
      <c r="X154" s="362">
        <f t="shared" si="144"/>
        <v>0</v>
      </c>
      <c r="Y154" s="399">
        <f t="shared" si="116"/>
        <v>0</v>
      </c>
      <c r="Z154" s="362">
        <f t="shared" si="144"/>
        <v>0</v>
      </c>
      <c r="AA154" s="85">
        <f t="shared" si="144"/>
        <v>0</v>
      </c>
      <c r="AB154" s="88">
        <f t="shared" si="144"/>
        <v>0</v>
      </c>
      <c r="AC154" s="88">
        <f t="shared" si="144"/>
        <v>0</v>
      </c>
      <c r="AD154" s="88">
        <f t="shared" si="144"/>
        <v>0</v>
      </c>
      <c r="AE154" s="89">
        <f t="shared" si="144"/>
        <v>0</v>
      </c>
      <c r="AF154" s="55"/>
      <c r="AG154" s="190"/>
      <c r="AH154" s="189"/>
    </row>
    <row r="155" spans="1:34" s="18" customFormat="1" ht="15.75" hidden="1" thickBot="1" x14ac:dyDescent="0.3">
      <c r="A155" s="125" t="s">
        <v>60</v>
      </c>
      <c r="B155" s="114" t="s">
        <v>750</v>
      </c>
      <c r="C155" s="733" t="s">
        <v>412</v>
      </c>
      <c r="D155" s="734"/>
      <c r="E155" s="734"/>
      <c r="F155" s="91"/>
      <c r="G155" s="494"/>
      <c r="H155" s="494"/>
      <c r="I155" s="494"/>
      <c r="J155" s="447"/>
      <c r="K155" s="447"/>
      <c r="L155" s="447"/>
      <c r="M155" s="311">
        <f t="shared" si="115"/>
        <v>0</v>
      </c>
      <c r="N155" s="365"/>
      <c r="O155" s="365"/>
      <c r="P155" s="93"/>
      <c r="Q155" s="93"/>
      <c r="R155" s="94"/>
      <c r="S155" s="92"/>
      <c r="T155" s="93"/>
      <c r="U155" s="93"/>
      <c r="V155" s="93"/>
      <c r="W155" s="93"/>
      <c r="X155" s="365"/>
      <c r="Y155" s="402">
        <f t="shared" si="116"/>
        <v>0</v>
      </c>
      <c r="Z155" s="365"/>
      <c r="AA155" s="93"/>
      <c r="AB155" s="96"/>
      <c r="AC155" s="96"/>
      <c r="AD155" s="96"/>
      <c r="AE155" s="97"/>
      <c r="AF155" s="55"/>
      <c r="AG155" s="190"/>
      <c r="AH155" s="189"/>
    </row>
    <row r="156" spans="1:34" s="18" customFormat="1" ht="15.75" hidden="1" thickBot="1" x14ac:dyDescent="0.3">
      <c r="A156" s="125" t="s">
        <v>61</v>
      </c>
      <c r="B156" s="90" t="s">
        <v>751</v>
      </c>
      <c r="C156" s="716" t="s">
        <v>62</v>
      </c>
      <c r="D156" s="717"/>
      <c r="E156" s="717"/>
      <c r="F156" s="91">
        <f t="shared" ref="F156:K156" si="145">F157+F158</f>
        <v>0</v>
      </c>
      <c r="G156" s="494">
        <f t="shared" ref="G156:J156" si="146">G157+G158</f>
        <v>0</v>
      </c>
      <c r="H156" s="494">
        <f t="shared" si="146"/>
        <v>0</v>
      </c>
      <c r="I156" s="494">
        <f t="shared" si="146"/>
        <v>0</v>
      </c>
      <c r="J156" s="447">
        <f t="shared" si="146"/>
        <v>0</v>
      </c>
      <c r="K156" s="447">
        <f t="shared" si="145"/>
        <v>0</v>
      </c>
      <c r="L156" s="447">
        <f t="shared" ref="L156" si="147">L157+L158</f>
        <v>0</v>
      </c>
      <c r="M156" s="311">
        <f t="shared" si="115"/>
        <v>0</v>
      </c>
      <c r="N156" s="365">
        <f t="shared" ref="N156:AE156" si="148">N157+N158</f>
        <v>0</v>
      </c>
      <c r="O156" s="365"/>
      <c r="P156" s="93">
        <f t="shared" ref="P156:Q156" si="149">P157+P158</f>
        <v>0</v>
      </c>
      <c r="Q156" s="93">
        <f t="shared" si="149"/>
        <v>0</v>
      </c>
      <c r="R156" s="94">
        <f t="shared" si="148"/>
        <v>0</v>
      </c>
      <c r="S156" s="92">
        <f t="shared" si="148"/>
        <v>0</v>
      </c>
      <c r="T156" s="93">
        <f t="shared" si="148"/>
        <v>0</v>
      </c>
      <c r="U156" s="93">
        <f t="shared" si="148"/>
        <v>0</v>
      </c>
      <c r="V156" s="93">
        <f t="shared" si="148"/>
        <v>0</v>
      </c>
      <c r="W156" s="93">
        <f t="shared" si="148"/>
        <v>0</v>
      </c>
      <c r="X156" s="365">
        <f t="shared" si="148"/>
        <v>0</v>
      </c>
      <c r="Y156" s="402">
        <f t="shared" si="116"/>
        <v>0</v>
      </c>
      <c r="Z156" s="365">
        <f t="shared" si="148"/>
        <v>0</v>
      </c>
      <c r="AA156" s="93">
        <f t="shared" si="148"/>
        <v>0</v>
      </c>
      <c r="AB156" s="96">
        <f t="shared" si="148"/>
        <v>0</v>
      </c>
      <c r="AC156" s="96">
        <f t="shared" si="148"/>
        <v>0</v>
      </c>
      <c r="AD156" s="96">
        <f t="shared" si="148"/>
        <v>0</v>
      </c>
      <c r="AE156" s="97">
        <f t="shared" si="148"/>
        <v>0</v>
      </c>
      <c r="AF156" s="55"/>
      <c r="AG156" s="190"/>
      <c r="AH156" s="189"/>
    </row>
    <row r="157" spans="1:34" ht="15.75" hidden="1" thickBot="1" x14ac:dyDescent="0.3">
      <c r="B157" s="54"/>
      <c r="C157" s="2"/>
      <c r="D157" s="705" t="s">
        <v>339</v>
      </c>
      <c r="E157" s="705"/>
      <c r="F157" s="77"/>
      <c r="G157" s="495"/>
      <c r="H157" s="495"/>
      <c r="I157" s="495"/>
      <c r="J157" s="448"/>
      <c r="K157" s="448"/>
      <c r="L157" s="448"/>
      <c r="M157" s="312">
        <f t="shared" si="115"/>
        <v>0</v>
      </c>
      <c r="N157" s="367"/>
      <c r="O157" s="367"/>
      <c r="P157" s="1"/>
      <c r="Q157" s="1"/>
      <c r="R157" s="74"/>
      <c r="S157" s="73"/>
      <c r="T157" s="1"/>
      <c r="U157" s="1"/>
      <c r="V157" s="1"/>
      <c r="W157" s="1"/>
      <c r="X157" s="367"/>
      <c r="Y157" s="404">
        <f t="shared" si="116"/>
        <v>0</v>
      </c>
      <c r="Z157" s="367"/>
      <c r="AA157" s="1"/>
      <c r="AB157" s="79"/>
      <c r="AC157" s="79"/>
      <c r="AD157" s="79"/>
      <c r="AE157" s="44"/>
      <c r="AF157" s="55"/>
      <c r="AG157" s="190"/>
      <c r="AH157" s="189"/>
    </row>
    <row r="158" spans="1:34" ht="15.75" hidden="1" thickBot="1" x14ac:dyDescent="0.3">
      <c r="B158" s="54"/>
      <c r="C158" s="2"/>
      <c r="D158" s="705" t="s">
        <v>340</v>
      </c>
      <c r="E158" s="705"/>
      <c r="F158" s="77"/>
      <c r="G158" s="495"/>
      <c r="H158" s="495"/>
      <c r="I158" s="495"/>
      <c r="J158" s="448"/>
      <c r="K158" s="448"/>
      <c r="L158" s="448"/>
      <c r="M158" s="312">
        <f t="shared" si="115"/>
        <v>0</v>
      </c>
      <c r="N158" s="367"/>
      <c r="O158" s="367"/>
      <c r="P158" s="1"/>
      <c r="Q158" s="1"/>
      <c r="R158" s="74"/>
      <c r="S158" s="73"/>
      <c r="T158" s="1"/>
      <c r="U158" s="1"/>
      <c r="V158" s="1"/>
      <c r="W158" s="1"/>
      <c r="X158" s="367"/>
      <c r="Y158" s="404">
        <f t="shared" si="116"/>
        <v>0</v>
      </c>
      <c r="Z158" s="367"/>
      <c r="AA158" s="1"/>
      <c r="AB158" s="79"/>
      <c r="AC158" s="79"/>
      <c r="AD158" s="79"/>
      <c r="AE158" s="44"/>
      <c r="AF158" s="55"/>
      <c r="AG158" s="190"/>
      <c r="AH158" s="189"/>
    </row>
    <row r="159" spans="1:34" s="18" customFormat="1" ht="15.75" hidden="1" thickBot="1" x14ac:dyDescent="0.3">
      <c r="A159" s="125" t="s">
        <v>63</v>
      </c>
      <c r="B159" s="90" t="s">
        <v>752</v>
      </c>
      <c r="C159" s="712" t="s">
        <v>413</v>
      </c>
      <c r="D159" s="713"/>
      <c r="E159" s="713"/>
      <c r="F159" s="91"/>
      <c r="G159" s="494"/>
      <c r="H159" s="494"/>
      <c r="I159" s="494"/>
      <c r="J159" s="447"/>
      <c r="K159" s="447"/>
      <c r="L159" s="447"/>
      <c r="M159" s="311">
        <f t="shared" si="115"/>
        <v>0</v>
      </c>
      <c r="N159" s="365"/>
      <c r="O159" s="365"/>
      <c r="P159" s="93"/>
      <c r="Q159" s="93"/>
      <c r="R159" s="94"/>
      <c r="S159" s="92"/>
      <c r="T159" s="93"/>
      <c r="U159" s="93"/>
      <c r="V159" s="93"/>
      <c r="W159" s="93"/>
      <c r="X159" s="365"/>
      <c r="Y159" s="402">
        <f t="shared" si="116"/>
        <v>0</v>
      </c>
      <c r="Z159" s="365"/>
      <c r="AA159" s="93"/>
      <c r="AB159" s="96"/>
      <c r="AC159" s="96"/>
      <c r="AD159" s="96"/>
      <c r="AE159" s="97"/>
      <c r="AF159" s="55"/>
      <c r="AG159" s="190"/>
      <c r="AH159" s="189"/>
    </row>
    <row r="160" spans="1:34" s="18" customFormat="1" ht="15.75" hidden="1" thickBot="1" x14ac:dyDescent="0.3">
      <c r="A160" s="125" t="s">
        <v>64</v>
      </c>
      <c r="B160" s="90" t="s">
        <v>753</v>
      </c>
      <c r="C160" s="712" t="s">
        <v>65</v>
      </c>
      <c r="D160" s="713"/>
      <c r="E160" s="713"/>
      <c r="F160" s="91">
        <f t="shared" ref="F160:K160" si="150">F161+F162</f>
        <v>0</v>
      </c>
      <c r="G160" s="494">
        <f t="shared" ref="G160:J160" si="151">G161+G162</f>
        <v>0</v>
      </c>
      <c r="H160" s="494">
        <f t="shared" si="151"/>
        <v>0</v>
      </c>
      <c r="I160" s="494">
        <f t="shared" si="151"/>
        <v>0</v>
      </c>
      <c r="J160" s="447">
        <f t="shared" si="151"/>
        <v>0</v>
      </c>
      <c r="K160" s="447">
        <f t="shared" si="150"/>
        <v>0</v>
      </c>
      <c r="L160" s="447">
        <f t="shared" ref="L160" si="152">L161+L162</f>
        <v>0</v>
      </c>
      <c r="M160" s="311">
        <f t="shared" si="115"/>
        <v>0</v>
      </c>
      <c r="N160" s="365">
        <f t="shared" ref="N160:AE160" si="153">N161+N162</f>
        <v>0</v>
      </c>
      <c r="O160" s="365"/>
      <c r="P160" s="93">
        <f t="shared" ref="P160:Q160" si="154">P161+P162</f>
        <v>0</v>
      </c>
      <c r="Q160" s="93">
        <f t="shared" si="154"/>
        <v>0</v>
      </c>
      <c r="R160" s="94">
        <f t="shared" si="153"/>
        <v>0</v>
      </c>
      <c r="S160" s="92">
        <f t="shared" si="153"/>
        <v>0</v>
      </c>
      <c r="T160" s="93">
        <f t="shared" si="153"/>
        <v>0</v>
      </c>
      <c r="U160" s="93">
        <f t="shared" si="153"/>
        <v>0</v>
      </c>
      <c r="V160" s="93">
        <f t="shared" si="153"/>
        <v>0</v>
      </c>
      <c r="W160" s="93">
        <f t="shared" si="153"/>
        <v>0</v>
      </c>
      <c r="X160" s="365">
        <f t="shared" si="153"/>
        <v>0</v>
      </c>
      <c r="Y160" s="402">
        <f t="shared" si="116"/>
        <v>0</v>
      </c>
      <c r="Z160" s="365">
        <f t="shared" si="153"/>
        <v>0</v>
      </c>
      <c r="AA160" s="93">
        <f t="shared" si="153"/>
        <v>0</v>
      </c>
      <c r="AB160" s="96">
        <f t="shared" si="153"/>
        <v>0</v>
      </c>
      <c r="AC160" s="96">
        <f t="shared" si="153"/>
        <v>0</v>
      </c>
      <c r="AD160" s="96">
        <f t="shared" si="153"/>
        <v>0</v>
      </c>
      <c r="AE160" s="97">
        <f t="shared" si="153"/>
        <v>0</v>
      </c>
      <c r="AF160" s="55"/>
      <c r="AG160" s="190"/>
      <c r="AH160" s="189"/>
    </row>
    <row r="161" spans="1:34" ht="15.75" hidden="1" thickBot="1" x14ac:dyDescent="0.3">
      <c r="B161" s="54"/>
      <c r="C161" s="2"/>
      <c r="D161" s="705" t="s">
        <v>341</v>
      </c>
      <c r="E161" s="705"/>
      <c r="F161" s="77"/>
      <c r="G161" s="495"/>
      <c r="H161" s="495"/>
      <c r="I161" s="495"/>
      <c r="J161" s="448"/>
      <c r="K161" s="448"/>
      <c r="L161" s="448"/>
      <c r="M161" s="312">
        <f t="shared" si="115"/>
        <v>0</v>
      </c>
      <c r="N161" s="367"/>
      <c r="O161" s="367"/>
      <c r="P161" s="1"/>
      <c r="Q161" s="1"/>
      <c r="R161" s="74"/>
      <c r="S161" s="73"/>
      <c r="T161" s="1"/>
      <c r="U161" s="1"/>
      <c r="V161" s="1"/>
      <c r="W161" s="1"/>
      <c r="X161" s="367"/>
      <c r="Y161" s="404">
        <f t="shared" si="116"/>
        <v>0</v>
      </c>
      <c r="Z161" s="367"/>
      <c r="AA161" s="1"/>
      <c r="AB161" s="79"/>
      <c r="AC161" s="79"/>
      <c r="AD161" s="79"/>
      <c r="AE161" s="44"/>
      <c r="AF161" s="55"/>
      <c r="AG161" s="190"/>
      <c r="AH161" s="189"/>
    </row>
    <row r="162" spans="1:34" ht="15.75" hidden="1" thickBot="1" x14ac:dyDescent="0.3">
      <c r="B162" s="54"/>
      <c r="C162" s="2"/>
      <c r="D162" s="705" t="s">
        <v>342</v>
      </c>
      <c r="E162" s="705"/>
      <c r="F162" s="77"/>
      <c r="G162" s="495"/>
      <c r="H162" s="495"/>
      <c r="I162" s="495"/>
      <c r="J162" s="448"/>
      <c r="K162" s="448"/>
      <c r="L162" s="448"/>
      <c r="M162" s="312">
        <f t="shared" si="115"/>
        <v>0</v>
      </c>
      <c r="N162" s="367"/>
      <c r="O162" s="367"/>
      <c r="P162" s="1"/>
      <c r="Q162" s="1"/>
      <c r="R162" s="74"/>
      <c r="S162" s="73"/>
      <c r="T162" s="1"/>
      <c r="U162" s="1"/>
      <c r="V162" s="1"/>
      <c r="W162" s="1"/>
      <c r="X162" s="367"/>
      <c r="Y162" s="404">
        <f t="shared" si="116"/>
        <v>0</v>
      </c>
      <c r="Z162" s="367"/>
      <c r="AA162" s="1"/>
      <c r="AB162" s="79"/>
      <c r="AC162" s="79"/>
      <c r="AD162" s="79"/>
      <c r="AE162" s="44"/>
      <c r="AF162" s="55"/>
      <c r="AG162" s="190"/>
      <c r="AH162" s="189"/>
    </row>
    <row r="163" spans="1:34" s="18" customFormat="1" ht="15.75" hidden="1" thickBot="1" x14ac:dyDescent="0.3">
      <c r="A163" s="125" t="s">
        <v>66</v>
      </c>
      <c r="B163" s="124" t="s">
        <v>754</v>
      </c>
      <c r="C163" s="700" t="s">
        <v>414</v>
      </c>
      <c r="D163" s="701"/>
      <c r="E163" s="701"/>
      <c r="F163" s="91"/>
      <c r="G163" s="494"/>
      <c r="H163" s="494"/>
      <c r="I163" s="494"/>
      <c r="J163" s="447"/>
      <c r="K163" s="447"/>
      <c r="L163" s="447"/>
      <c r="M163" s="311">
        <f t="shared" si="115"/>
        <v>0</v>
      </c>
      <c r="N163" s="365"/>
      <c r="O163" s="365"/>
      <c r="P163" s="93"/>
      <c r="Q163" s="93"/>
      <c r="R163" s="94"/>
      <c r="S163" s="92"/>
      <c r="T163" s="93"/>
      <c r="U163" s="93"/>
      <c r="V163" s="93"/>
      <c r="W163" s="93"/>
      <c r="X163" s="365"/>
      <c r="Y163" s="402">
        <f t="shared" si="116"/>
        <v>0</v>
      </c>
      <c r="Z163" s="365"/>
      <c r="AA163" s="93"/>
      <c r="AB163" s="96"/>
      <c r="AC163" s="96"/>
      <c r="AD163" s="96"/>
      <c r="AE163" s="97"/>
      <c r="AF163" s="55"/>
      <c r="AG163" s="190"/>
      <c r="AH163" s="189"/>
    </row>
    <row r="164" spans="1:34" ht="15.75" thickBot="1" x14ac:dyDescent="0.3">
      <c r="B164" s="98" t="s">
        <v>67</v>
      </c>
      <c r="C164" s="725" t="s">
        <v>68</v>
      </c>
      <c r="D164" s="726"/>
      <c r="E164" s="726"/>
      <c r="F164" s="83">
        <f t="shared" ref="F164:K164" si="155">F165+F166+F167+F168+F178</f>
        <v>0</v>
      </c>
      <c r="G164" s="492">
        <f t="shared" ref="G164:J164" si="156">G165+G166+G167+G168+G178</f>
        <v>0</v>
      </c>
      <c r="H164" s="492">
        <f t="shared" si="156"/>
        <v>0</v>
      </c>
      <c r="I164" s="492">
        <f t="shared" si="156"/>
        <v>0</v>
      </c>
      <c r="J164" s="444">
        <f t="shared" si="156"/>
        <v>0</v>
      </c>
      <c r="K164" s="444">
        <f t="shared" si="155"/>
        <v>0</v>
      </c>
      <c r="L164" s="444">
        <f t="shared" ref="L164" si="157">L165+L166+L167+L168+L178</f>
        <v>0</v>
      </c>
      <c r="M164" s="308">
        <f t="shared" si="115"/>
        <v>0</v>
      </c>
      <c r="N164" s="362">
        <f t="shared" ref="N164:R164" si="158">N165+N166+N167+N168+N178</f>
        <v>0</v>
      </c>
      <c r="O164" s="362">
        <f t="shared" si="158"/>
        <v>0</v>
      </c>
      <c r="P164" s="85">
        <f t="shared" ref="P164:Q164" si="159">P165+P166+P167+P168+P178</f>
        <v>0</v>
      </c>
      <c r="Q164" s="85">
        <f t="shared" si="159"/>
        <v>0</v>
      </c>
      <c r="R164" s="86">
        <f t="shared" si="158"/>
        <v>0</v>
      </c>
      <c r="S164" s="84">
        <f>S165+S166+S167+S168+S178</f>
        <v>0</v>
      </c>
      <c r="T164" s="85">
        <f t="shared" ref="T164:AE164" si="160">T165+T166+T167+T168+T178</f>
        <v>0</v>
      </c>
      <c r="U164" s="85">
        <f t="shared" si="160"/>
        <v>0</v>
      </c>
      <c r="V164" s="85">
        <f t="shared" si="160"/>
        <v>0</v>
      </c>
      <c r="W164" s="85">
        <f t="shared" si="160"/>
        <v>0</v>
      </c>
      <c r="X164" s="362">
        <f t="shared" si="160"/>
        <v>0</v>
      </c>
      <c r="Y164" s="399">
        <f t="shared" si="116"/>
        <v>0</v>
      </c>
      <c r="Z164" s="362">
        <f t="shared" si="160"/>
        <v>0</v>
      </c>
      <c r="AA164" s="85">
        <f t="shared" si="160"/>
        <v>0</v>
      </c>
      <c r="AB164" s="88">
        <f t="shared" si="160"/>
        <v>0</v>
      </c>
      <c r="AC164" s="88">
        <f t="shared" si="160"/>
        <v>0</v>
      </c>
      <c r="AD164" s="88">
        <f t="shared" si="160"/>
        <v>0</v>
      </c>
      <c r="AE164" s="89">
        <f t="shared" si="160"/>
        <v>0</v>
      </c>
      <c r="AF164" s="55"/>
      <c r="AG164" s="190"/>
      <c r="AH164" s="189"/>
    </row>
    <row r="165" spans="1:34" s="18" customFormat="1" ht="25.5" hidden="1" customHeight="1" x14ac:dyDescent="0.25">
      <c r="A165" s="125" t="s">
        <v>69</v>
      </c>
      <c r="B165" s="90" t="s">
        <v>755</v>
      </c>
      <c r="C165" s="723" t="s">
        <v>415</v>
      </c>
      <c r="D165" s="724"/>
      <c r="E165" s="724"/>
      <c r="F165" s="91"/>
      <c r="G165" s="494"/>
      <c r="H165" s="494"/>
      <c r="I165" s="494"/>
      <c r="J165" s="447"/>
      <c r="K165" s="447"/>
      <c r="L165" s="447"/>
      <c r="M165" s="311">
        <f t="shared" si="115"/>
        <v>0</v>
      </c>
      <c r="N165" s="365"/>
      <c r="O165" s="365"/>
      <c r="P165" s="93"/>
      <c r="Q165" s="93"/>
      <c r="R165" s="94"/>
      <c r="S165" s="92"/>
      <c r="T165" s="93"/>
      <c r="U165" s="93"/>
      <c r="V165" s="93"/>
      <c r="W165" s="93"/>
      <c r="X165" s="365"/>
      <c r="Y165" s="402">
        <f t="shared" si="116"/>
        <v>0</v>
      </c>
      <c r="Z165" s="365"/>
      <c r="AA165" s="93"/>
      <c r="AB165" s="96"/>
      <c r="AC165" s="96"/>
      <c r="AD165" s="96"/>
      <c r="AE165" s="97"/>
      <c r="AF165" s="55"/>
      <c r="AG165" s="190"/>
      <c r="AH165" s="189"/>
    </row>
    <row r="166" spans="1:34" s="18" customFormat="1" ht="25.5" hidden="1" customHeight="1" x14ac:dyDescent="0.25">
      <c r="A166" s="125" t="s">
        <v>70</v>
      </c>
      <c r="B166" s="90" t="s">
        <v>756</v>
      </c>
      <c r="C166" s="723" t="s">
        <v>71</v>
      </c>
      <c r="D166" s="724"/>
      <c r="E166" s="724"/>
      <c r="F166" s="91"/>
      <c r="G166" s="494"/>
      <c r="H166" s="494"/>
      <c r="I166" s="494"/>
      <c r="J166" s="447"/>
      <c r="K166" s="447"/>
      <c r="L166" s="447"/>
      <c r="M166" s="311">
        <f t="shared" si="115"/>
        <v>0</v>
      </c>
      <c r="N166" s="365"/>
      <c r="O166" s="365"/>
      <c r="P166" s="93"/>
      <c r="Q166" s="93"/>
      <c r="R166" s="94"/>
      <c r="S166" s="92"/>
      <c r="T166" s="93"/>
      <c r="U166" s="93"/>
      <c r="V166" s="93"/>
      <c r="W166" s="93"/>
      <c r="X166" s="365"/>
      <c r="Y166" s="402">
        <f t="shared" si="116"/>
        <v>0</v>
      </c>
      <c r="Z166" s="365"/>
      <c r="AA166" s="93"/>
      <c r="AB166" s="96"/>
      <c r="AC166" s="96"/>
      <c r="AD166" s="96"/>
      <c r="AE166" s="97"/>
      <c r="AF166" s="55"/>
      <c r="AG166" s="190"/>
      <c r="AH166" s="189"/>
    </row>
    <row r="167" spans="1:34" s="18" customFormat="1" ht="25.5" hidden="1" customHeight="1" x14ac:dyDescent="0.25">
      <c r="A167" s="125" t="s">
        <v>72</v>
      </c>
      <c r="B167" s="90" t="s">
        <v>757</v>
      </c>
      <c r="C167" s="723" t="s">
        <v>73</v>
      </c>
      <c r="D167" s="724"/>
      <c r="E167" s="724"/>
      <c r="F167" s="91"/>
      <c r="G167" s="494"/>
      <c r="H167" s="494"/>
      <c r="I167" s="494"/>
      <c r="J167" s="447"/>
      <c r="K167" s="447"/>
      <c r="L167" s="447"/>
      <c r="M167" s="311">
        <f t="shared" si="115"/>
        <v>0</v>
      </c>
      <c r="N167" s="365"/>
      <c r="O167" s="365"/>
      <c r="P167" s="93"/>
      <c r="Q167" s="93"/>
      <c r="R167" s="94"/>
      <c r="S167" s="92"/>
      <c r="T167" s="93"/>
      <c r="U167" s="93"/>
      <c r="V167" s="93"/>
      <c r="W167" s="93"/>
      <c r="X167" s="365"/>
      <c r="Y167" s="402">
        <f t="shared" si="116"/>
        <v>0</v>
      </c>
      <c r="Z167" s="365"/>
      <c r="AA167" s="93"/>
      <c r="AB167" s="96"/>
      <c r="AC167" s="96"/>
      <c r="AD167" s="96"/>
      <c r="AE167" s="97"/>
      <c r="AF167" s="55"/>
      <c r="AG167" s="190"/>
      <c r="AH167" s="189"/>
    </row>
    <row r="168" spans="1:34" s="18" customFormat="1" ht="25.5" hidden="1" customHeight="1" x14ac:dyDescent="0.25">
      <c r="A168" s="125" t="s">
        <v>74</v>
      </c>
      <c r="B168" s="90" t="s">
        <v>758</v>
      </c>
      <c r="C168" s="723" t="s">
        <v>605</v>
      </c>
      <c r="D168" s="724"/>
      <c r="E168" s="724"/>
      <c r="F168" s="91">
        <f t="shared" ref="F168:K168" si="161">F169+F170+F171+F172+F173+F174+F175+F176+F177</f>
        <v>0</v>
      </c>
      <c r="G168" s="494">
        <f t="shared" ref="G168:J168" si="162">G169+G170+G171+G172+G173+G174+G175+G176+G177</f>
        <v>0</v>
      </c>
      <c r="H168" s="494">
        <f t="shared" si="162"/>
        <v>0</v>
      </c>
      <c r="I168" s="494">
        <f t="shared" si="162"/>
        <v>0</v>
      </c>
      <c r="J168" s="447">
        <f t="shared" si="162"/>
        <v>0</v>
      </c>
      <c r="K168" s="447">
        <f t="shared" si="161"/>
        <v>0</v>
      </c>
      <c r="L168" s="447">
        <f t="shared" ref="L168" si="163">L169+L170+L171+L172+L173+L174+L175+L176+L177</f>
        <v>0</v>
      </c>
      <c r="M168" s="311">
        <f t="shared" si="115"/>
        <v>0</v>
      </c>
      <c r="N168" s="365">
        <f t="shared" ref="N168:R168" si="164">N169+N170+N171+N172+N173+N174+N175+N176+N177</f>
        <v>0</v>
      </c>
      <c r="O168" s="365"/>
      <c r="P168" s="93">
        <f t="shared" ref="P168:Q168" si="165">P169+P170+P171+P172+P173+P174+P175+P176+P177</f>
        <v>0</v>
      </c>
      <c r="Q168" s="93">
        <f t="shared" si="165"/>
        <v>0</v>
      </c>
      <c r="R168" s="94">
        <f t="shared" si="164"/>
        <v>0</v>
      </c>
      <c r="S168" s="92">
        <f>S169+S170+S171+S172+S173+S174+S175+S176+S177</f>
        <v>0</v>
      </c>
      <c r="T168" s="93">
        <f t="shared" ref="T168:AE168" si="166">T169+T170+T171+T172+T173+T174+T175+T176+T177</f>
        <v>0</v>
      </c>
      <c r="U168" s="93">
        <f t="shared" si="166"/>
        <v>0</v>
      </c>
      <c r="V168" s="93">
        <f t="shared" si="166"/>
        <v>0</v>
      </c>
      <c r="W168" s="93">
        <f t="shared" si="166"/>
        <v>0</v>
      </c>
      <c r="X168" s="365">
        <f t="shared" si="166"/>
        <v>0</v>
      </c>
      <c r="Y168" s="402">
        <f t="shared" si="116"/>
        <v>0</v>
      </c>
      <c r="Z168" s="365">
        <f t="shared" si="166"/>
        <v>0</v>
      </c>
      <c r="AA168" s="93">
        <f t="shared" si="166"/>
        <v>0</v>
      </c>
      <c r="AB168" s="96">
        <f t="shared" si="166"/>
        <v>0</v>
      </c>
      <c r="AC168" s="96">
        <f t="shared" si="166"/>
        <v>0</v>
      </c>
      <c r="AD168" s="96">
        <f t="shared" si="166"/>
        <v>0</v>
      </c>
      <c r="AE168" s="97">
        <f t="shared" si="166"/>
        <v>0</v>
      </c>
      <c r="AF168" s="55"/>
      <c r="AG168" s="190"/>
      <c r="AH168" s="189"/>
    </row>
    <row r="169" spans="1:34" ht="15.75" hidden="1" thickBot="1" x14ac:dyDescent="0.3">
      <c r="B169" s="54"/>
      <c r="C169" s="2"/>
      <c r="D169" s="705" t="s">
        <v>416</v>
      </c>
      <c r="E169" s="705"/>
      <c r="F169" s="77"/>
      <c r="G169" s="495"/>
      <c r="H169" s="495"/>
      <c r="I169" s="495"/>
      <c r="J169" s="448"/>
      <c r="K169" s="448"/>
      <c r="L169" s="448"/>
      <c r="M169" s="312">
        <f t="shared" si="115"/>
        <v>0</v>
      </c>
      <c r="N169" s="367"/>
      <c r="O169" s="367"/>
      <c r="P169" s="1"/>
      <c r="Q169" s="1"/>
      <c r="R169" s="74"/>
      <c r="S169" s="73"/>
      <c r="T169" s="1"/>
      <c r="U169" s="1"/>
      <c r="V169" s="1"/>
      <c r="W169" s="1"/>
      <c r="X169" s="367"/>
      <c r="Y169" s="404">
        <f t="shared" si="116"/>
        <v>0</v>
      </c>
      <c r="Z169" s="367"/>
      <c r="AA169" s="1"/>
      <c r="AB169" s="79"/>
      <c r="AC169" s="79"/>
      <c r="AD169" s="79"/>
      <c r="AE169" s="44"/>
      <c r="AF169" s="55"/>
      <c r="AG169" s="190"/>
      <c r="AH169" s="189"/>
    </row>
    <row r="170" spans="1:34" ht="15.75" hidden="1" thickBot="1" x14ac:dyDescent="0.3">
      <c r="B170" s="54"/>
      <c r="C170" s="2"/>
      <c r="D170" s="705" t="s">
        <v>418</v>
      </c>
      <c r="E170" s="705"/>
      <c r="F170" s="77"/>
      <c r="G170" s="495"/>
      <c r="H170" s="495"/>
      <c r="I170" s="495"/>
      <c r="J170" s="448"/>
      <c r="K170" s="448"/>
      <c r="L170" s="448"/>
      <c r="M170" s="312">
        <f t="shared" si="115"/>
        <v>0</v>
      </c>
      <c r="N170" s="367"/>
      <c r="O170" s="367"/>
      <c r="P170" s="1"/>
      <c r="Q170" s="1"/>
      <c r="R170" s="74"/>
      <c r="S170" s="73"/>
      <c r="T170" s="1"/>
      <c r="U170" s="1"/>
      <c r="V170" s="1"/>
      <c r="W170" s="1"/>
      <c r="X170" s="367"/>
      <c r="Y170" s="404">
        <f t="shared" si="116"/>
        <v>0</v>
      </c>
      <c r="Z170" s="367"/>
      <c r="AA170" s="1"/>
      <c r="AB170" s="79"/>
      <c r="AC170" s="79"/>
      <c r="AD170" s="79"/>
      <c r="AE170" s="44"/>
      <c r="AF170" s="55"/>
      <c r="AG170" s="190"/>
      <c r="AH170" s="189"/>
    </row>
    <row r="171" spans="1:34" ht="15.75" hidden="1" thickBot="1" x14ac:dyDescent="0.3">
      <c r="B171" s="54"/>
      <c r="C171" s="2"/>
      <c r="D171" s="705" t="s">
        <v>419</v>
      </c>
      <c r="E171" s="705"/>
      <c r="F171" s="77"/>
      <c r="G171" s="495"/>
      <c r="H171" s="495"/>
      <c r="I171" s="495"/>
      <c r="J171" s="448"/>
      <c r="K171" s="448"/>
      <c r="L171" s="448"/>
      <c r="M171" s="312">
        <f t="shared" si="115"/>
        <v>0</v>
      </c>
      <c r="N171" s="367"/>
      <c r="O171" s="367"/>
      <c r="P171" s="1"/>
      <c r="Q171" s="1"/>
      <c r="R171" s="74"/>
      <c r="S171" s="73"/>
      <c r="T171" s="1"/>
      <c r="U171" s="1"/>
      <c r="V171" s="1"/>
      <c r="W171" s="1"/>
      <c r="X171" s="367"/>
      <c r="Y171" s="404">
        <f t="shared" si="116"/>
        <v>0</v>
      </c>
      <c r="Z171" s="367"/>
      <c r="AA171" s="1"/>
      <c r="AB171" s="79"/>
      <c r="AC171" s="79"/>
      <c r="AD171" s="79"/>
      <c r="AE171" s="44"/>
      <c r="AF171" s="55"/>
      <c r="AG171" s="190"/>
      <c r="AH171" s="189"/>
    </row>
    <row r="172" spans="1:34" ht="15.75" hidden="1" thickBot="1" x14ac:dyDescent="0.3">
      <c r="B172" s="54"/>
      <c r="C172" s="2"/>
      <c r="D172" s="705" t="s">
        <v>417</v>
      </c>
      <c r="E172" s="705"/>
      <c r="F172" s="77"/>
      <c r="G172" s="495"/>
      <c r="H172" s="495"/>
      <c r="I172" s="495"/>
      <c r="J172" s="448"/>
      <c r="K172" s="448"/>
      <c r="L172" s="448"/>
      <c r="M172" s="312">
        <f t="shared" si="115"/>
        <v>0</v>
      </c>
      <c r="N172" s="367"/>
      <c r="O172" s="367"/>
      <c r="P172" s="1"/>
      <c r="Q172" s="1"/>
      <c r="R172" s="74"/>
      <c r="S172" s="73"/>
      <c r="T172" s="1"/>
      <c r="U172" s="1"/>
      <c r="V172" s="1"/>
      <c r="W172" s="1"/>
      <c r="X172" s="367"/>
      <c r="Y172" s="404">
        <f t="shared" si="116"/>
        <v>0</v>
      </c>
      <c r="Z172" s="367"/>
      <c r="AA172" s="1"/>
      <c r="AB172" s="79"/>
      <c r="AC172" s="79"/>
      <c r="AD172" s="79"/>
      <c r="AE172" s="44"/>
      <c r="AF172" s="55"/>
      <c r="AG172" s="190"/>
      <c r="AH172" s="189"/>
    </row>
    <row r="173" spans="1:34" ht="15.75" hidden="1" thickBot="1" x14ac:dyDescent="0.3">
      <c r="B173" s="54"/>
      <c r="C173" s="2"/>
      <c r="D173" s="705" t="s">
        <v>420</v>
      </c>
      <c r="E173" s="705"/>
      <c r="F173" s="77"/>
      <c r="G173" s="495"/>
      <c r="H173" s="495"/>
      <c r="I173" s="495"/>
      <c r="J173" s="448"/>
      <c r="K173" s="448"/>
      <c r="L173" s="448"/>
      <c r="M173" s="312">
        <f t="shared" si="115"/>
        <v>0</v>
      </c>
      <c r="N173" s="367"/>
      <c r="O173" s="367"/>
      <c r="P173" s="1"/>
      <c r="Q173" s="1"/>
      <c r="R173" s="74"/>
      <c r="S173" s="73"/>
      <c r="T173" s="1"/>
      <c r="U173" s="1"/>
      <c r="V173" s="1"/>
      <c r="W173" s="1"/>
      <c r="X173" s="367"/>
      <c r="Y173" s="404">
        <f t="shared" si="116"/>
        <v>0</v>
      </c>
      <c r="Z173" s="367"/>
      <c r="AA173" s="1"/>
      <c r="AB173" s="79"/>
      <c r="AC173" s="79"/>
      <c r="AD173" s="79"/>
      <c r="AE173" s="44"/>
      <c r="AF173" s="55"/>
      <c r="AG173" s="190"/>
      <c r="AH173" s="189"/>
    </row>
    <row r="174" spans="1:34" ht="25.5" hidden="1" customHeight="1" x14ac:dyDescent="0.25">
      <c r="B174" s="54"/>
      <c r="C174" s="2"/>
      <c r="D174" s="706" t="s">
        <v>492</v>
      </c>
      <c r="E174" s="706"/>
      <c r="F174" s="77"/>
      <c r="G174" s="495"/>
      <c r="H174" s="495"/>
      <c r="I174" s="495"/>
      <c r="J174" s="448"/>
      <c r="K174" s="448"/>
      <c r="L174" s="448"/>
      <c r="M174" s="312">
        <f t="shared" si="115"/>
        <v>0</v>
      </c>
      <c r="N174" s="367"/>
      <c r="O174" s="367"/>
      <c r="P174" s="1"/>
      <c r="Q174" s="1"/>
      <c r="R174" s="74"/>
      <c r="S174" s="73"/>
      <c r="T174" s="1"/>
      <c r="U174" s="1"/>
      <c r="V174" s="1"/>
      <c r="W174" s="1"/>
      <c r="X174" s="367"/>
      <c r="Y174" s="404">
        <f t="shared" si="116"/>
        <v>0</v>
      </c>
      <c r="Z174" s="367"/>
      <c r="AA174" s="1"/>
      <c r="AB174" s="79"/>
      <c r="AC174" s="79"/>
      <c r="AD174" s="79"/>
      <c r="AE174" s="44"/>
      <c r="AF174" s="55"/>
      <c r="AG174" s="190"/>
      <c r="AH174" s="189"/>
    </row>
    <row r="175" spans="1:34" ht="25.5" hidden="1" customHeight="1" x14ac:dyDescent="0.25">
      <c r="B175" s="54"/>
      <c r="C175" s="2"/>
      <c r="D175" s="706" t="s">
        <v>493</v>
      </c>
      <c r="E175" s="706"/>
      <c r="F175" s="77"/>
      <c r="G175" s="495"/>
      <c r="H175" s="495"/>
      <c r="I175" s="495"/>
      <c r="J175" s="448"/>
      <c r="K175" s="448"/>
      <c r="L175" s="448"/>
      <c r="M175" s="312">
        <f t="shared" si="115"/>
        <v>0</v>
      </c>
      <c r="N175" s="367"/>
      <c r="O175" s="367"/>
      <c r="P175" s="1"/>
      <c r="Q175" s="1"/>
      <c r="R175" s="74"/>
      <c r="S175" s="73"/>
      <c r="T175" s="1"/>
      <c r="U175" s="1"/>
      <c r="V175" s="1"/>
      <c r="W175" s="1"/>
      <c r="X175" s="367"/>
      <c r="Y175" s="404">
        <f t="shared" si="116"/>
        <v>0</v>
      </c>
      <c r="Z175" s="367"/>
      <c r="AA175" s="1"/>
      <c r="AB175" s="79"/>
      <c r="AC175" s="79"/>
      <c r="AD175" s="79"/>
      <c r="AE175" s="44"/>
      <c r="AF175" s="55"/>
      <c r="AG175" s="190"/>
      <c r="AH175" s="189"/>
    </row>
    <row r="176" spans="1:34" ht="15.75" hidden="1" thickBot="1" x14ac:dyDescent="0.3">
      <c r="B176" s="54"/>
      <c r="C176" s="2"/>
      <c r="D176" s="705" t="s">
        <v>421</v>
      </c>
      <c r="E176" s="705"/>
      <c r="F176" s="77"/>
      <c r="G176" s="495"/>
      <c r="H176" s="495"/>
      <c r="I176" s="495"/>
      <c r="J176" s="448"/>
      <c r="K176" s="448"/>
      <c r="L176" s="448"/>
      <c r="M176" s="312">
        <f t="shared" si="115"/>
        <v>0</v>
      </c>
      <c r="N176" s="367"/>
      <c r="O176" s="367"/>
      <c r="P176" s="1"/>
      <c r="Q176" s="1"/>
      <c r="R176" s="74"/>
      <c r="S176" s="73"/>
      <c r="T176" s="1"/>
      <c r="U176" s="1"/>
      <c r="V176" s="1"/>
      <c r="W176" s="1"/>
      <c r="X176" s="367"/>
      <c r="Y176" s="404">
        <f t="shared" si="116"/>
        <v>0</v>
      </c>
      <c r="Z176" s="367"/>
      <c r="AA176" s="1"/>
      <c r="AB176" s="79"/>
      <c r="AC176" s="79"/>
      <c r="AD176" s="79"/>
      <c r="AE176" s="44"/>
      <c r="AF176" s="55"/>
      <c r="AG176" s="190"/>
      <c r="AH176" s="189"/>
    </row>
    <row r="177" spans="1:34" ht="26.25" hidden="1" customHeight="1" x14ac:dyDescent="0.25">
      <c r="B177" s="54"/>
      <c r="C177" s="2"/>
      <c r="D177" s="706" t="s">
        <v>494</v>
      </c>
      <c r="E177" s="706"/>
      <c r="F177" s="77"/>
      <c r="G177" s="495"/>
      <c r="H177" s="495"/>
      <c r="I177" s="495"/>
      <c r="J177" s="448"/>
      <c r="K177" s="448"/>
      <c r="L177" s="448"/>
      <c r="M177" s="312">
        <f t="shared" si="115"/>
        <v>0</v>
      </c>
      <c r="N177" s="367"/>
      <c r="O177" s="367"/>
      <c r="P177" s="1"/>
      <c r="Q177" s="1"/>
      <c r="R177" s="74"/>
      <c r="S177" s="73"/>
      <c r="T177" s="1"/>
      <c r="U177" s="1"/>
      <c r="V177" s="1"/>
      <c r="W177" s="1"/>
      <c r="X177" s="367"/>
      <c r="Y177" s="404">
        <f t="shared" si="116"/>
        <v>0</v>
      </c>
      <c r="Z177" s="367"/>
      <c r="AA177" s="1"/>
      <c r="AB177" s="79"/>
      <c r="AC177" s="79"/>
      <c r="AD177" s="79"/>
      <c r="AE177" s="44"/>
      <c r="AF177" s="55"/>
      <c r="AG177" s="190"/>
      <c r="AH177" s="189"/>
    </row>
    <row r="178" spans="1:34" s="18" customFormat="1" ht="15.75" hidden="1" thickBot="1" x14ac:dyDescent="0.3">
      <c r="A178" s="125" t="s">
        <v>75</v>
      </c>
      <c r="B178" s="90" t="s">
        <v>759</v>
      </c>
      <c r="C178" s="712" t="s">
        <v>76</v>
      </c>
      <c r="D178" s="713"/>
      <c r="E178" s="713"/>
      <c r="F178" s="91">
        <f t="shared" ref="F178:K178" si="167">F179+F180+F181+F182+F183+F184+F185+F186+F187+F188+F189</f>
        <v>0</v>
      </c>
      <c r="G178" s="494">
        <f t="shared" ref="G178:J178" si="168">G179+G180+G181+G182+G183+G184+G185+G186+G187+G188+G189</f>
        <v>0</v>
      </c>
      <c r="H178" s="494">
        <f t="shared" si="168"/>
        <v>0</v>
      </c>
      <c r="I178" s="494">
        <f t="shared" si="168"/>
        <v>0</v>
      </c>
      <c r="J178" s="447">
        <f t="shared" si="168"/>
        <v>0</v>
      </c>
      <c r="K178" s="447">
        <f t="shared" si="167"/>
        <v>0</v>
      </c>
      <c r="L178" s="447">
        <f t="shared" ref="L178" si="169">L179+L180+L181+L182+L183+L184+L185+L186+L187+L188+L189</f>
        <v>0</v>
      </c>
      <c r="M178" s="311">
        <f t="shared" si="115"/>
        <v>0</v>
      </c>
      <c r="N178" s="365">
        <f t="shared" ref="N178:R178" si="170">N179+N180+N181+N182+N183+N184+N185+N186+N187+N188+N189</f>
        <v>0</v>
      </c>
      <c r="O178" s="365"/>
      <c r="P178" s="93">
        <f t="shared" ref="P178:Q178" si="171">P179+P180+P181+P182+P183+P184+P185+P186+P187+P188+P189</f>
        <v>0</v>
      </c>
      <c r="Q178" s="93">
        <f t="shared" si="171"/>
        <v>0</v>
      </c>
      <c r="R178" s="94">
        <f t="shared" si="170"/>
        <v>0</v>
      </c>
      <c r="S178" s="92">
        <f>S179+S180+S181+S182+S183+S184+S185+S186+S187+S188+S189</f>
        <v>0</v>
      </c>
      <c r="T178" s="93">
        <f t="shared" ref="T178:AE178" si="172">T179+T180+T181+T182+T183+T184+T185+T186+T187+T188+T189</f>
        <v>0</v>
      </c>
      <c r="U178" s="93">
        <f t="shared" si="172"/>
        <v>0</v>
      </c>
      <c r="V178" s="93">
        <f t="shared" si="172"/>
        <v>0</v>
      </c>
      <c r="W178" s="93">
        <f t="shared" si="172"/>
        <v>0</v>
      </c>
      <c r="X178" s="365">
        <f t="shared" si="172"/>
        <v>0</v>
      </c>
      <c r="Y178" s="402">
        <f t="shared" si="116"/>
        <v>0</v>
      </c>
      <c r="Z178" s="365">
        <f t="shared" si="172"/>
        <v>0</v>
      </c>
      <c r="AA178" s="93">
        <f t="shared" si="172"/>
        <v>0</v>
      </c>
      <c r="AB178" s="96">
        <f t="shared" si="172"/>
        <v>0</v>
      </c>
      <c r="AC178" s="96">
        <f t="shared" si="172"/>
        <v>0</v>
      </c>
      <c r="AD178" s="96">
        <f t="shared" si="172"/>
        <v>0</v>
      </c>
      <c r="AE178" s="97">
        <f t="shared" si="172"/>
        <v>0</v>
      </c>
      <c r="AF178" s="55"/>
      <c r="AG178" s="190"/>
      <c r="AH178" s="189"/>
    </row>
    <row r="179" spans="1:34" ht="15.75" hidden="1" thickBot="1" x14ac:dyDescent="0.3">
      <c r="B179" s="54"/>
      <c r="C179" s="2"/>
      <c r="D179" s="705" t="s">
        <v>422</v>
      </c>
      <c r="E179" s="705"/>
      <c r="F179" s="77"/>
      <c r="G179" s="495"/>
      <c r="H179" s="495"/>
      <c r="I179" s="495"/>
      <c r="J179" s="448"/>
      <c r="K179" s="448"/>
      <c r="L179" s="448"/>
      <c r="M179" s="312">
        <f t="shared" si="115"/>
        <v>0</v>
      </c>
      <c r="N179" s="367"/>
      <c r="O179" s="367"/>
      <c r="P179" s="1"/>
      <c r="Q179" s="1"/>
      <c r="R179" s="74"/>
      <c r="S179" s="73"/>
      <c r="T179" s="1"/>
      <c r="U179" s="1"/>
      <c r="V179" s="1"/>
      <c r="W179" s="1"/>
      <c r="X179" s="367"/>
      <c r="Y179" s="404">
        <f t="shared" si="116"/>
        <v>0</v>
      </c>
      <c r="Z179" s="367"/>
      <c r="AA179" s="1"/>
      <c r="AB179" s="79"/>
      <c r="AC179" s="79"/>
      <c r="AD179" s="79"/>
      <c r="AE179" s="44"/>
      <c r="AF179" s="55"/>
      <c r="AG179" s="190"/>
      <c r="AH179" s="189"/>
    </row>
    <row r="180" spans="1:34" ht="15.75" hidden="1" thickBot="1" x14ac:dyDescent="0.3">
      <c r="B180" s="54"/>
      <c r="C180" s="2"/>
      <c r="D180" s="705" t="s">
        <v>425</v>
      </c>
      <c r="E180" s="705"/>
      <c r="F180" s="77"/>
      <c r="G180" s="495"/>
      <c r="H180" s="495"/>
      <c r="I180" s="495"/>
      <c r="J180" s="448"/>
      <c r="K180" s="448"/>
      <c r="L180" s="448"/>
      <c r="M180" s="312">
        <f t="shared" si="115"/>
        <v>0</v>
      </c>
      <c r="N180" s="367"/>
      <c r="O180" s="367"/>
      <c r="P180" s="1"/>
      <c r="Q180" s="1"/>
      <c r="R180" s="74"/>
      <c r="S180" s="73"/>
      <c r="T180" s="1"/>
      <c r="U180" s="1"/>
      <c r="V180" s="1"/>
      <c r="W180" s="1"/>
      <c r="X180" s="367"/>
      <c r="Y180" s="404">
        <f t="shared" si="116"/>
        <v>0</v>
      </c>
      <c r="Z180" s="367"/>
      <c r="AA180" s="1"/>
      <c r="AB180" s="79"/>
      <c r="AC180" s="79"/>
      <c r="AD180" s="79"/>
      <c r="AE180" s="44"/>
      <c r="AF180" s="55"/>
      <c r="AG180" s="190"/>
      <c r="AH180" s="189"/>
    </row>
    <row r="181" spans="1:34" ht="15.75" hidden="1" thickBot="1" x14ac:dyDescent="0.3">
      <c r="B181" s="54"/>
      <c r="C181" s="2"/>
      <c r="D181" s="705" t="s">
        <v>426</v>
      </c>
      <c r="E181" s="705"/>
      <c r="F181" s="77"/>
      <c r="G181" s="495"/>
      <c r="H181" s="495"/>
      <c r="I181" s="495"/>
      <c r="J181" s="448"/>
      <c r="K181" s="448"/>
      <c r="L181" s="448"/>
      <c r="M181" s="312">
        <f t="shared" si="115"/>
        <v>0</v>
      </c>
      <c r="N181" s="367"/>
      <c r="O181" s="367"/>
      <c r="P181" s="1"/>
      <c r="Q181" s="1"/>
      <c r="R181" s="74"/>
      <c r="S181" s="73"/>
      <c r="T181" s="1"/>
      <c r="U181" s="1"/>
      <c r="V181" s="1"/>
      <c r="W181" s="1"/>
      <c r="X181" s="367"/>
      <c r="Y181" s="404">
        <f t="shared" si="116"/>
        <v>0</v>
      </c>
      <c r="Z181" s="367"/>
      <c r="AA181" s="1"/>
      <c r="AB181" s="79"/>
      <c r="AC181" s="79"/>
      <c r="AD181" s="79"/>
      <c r="AE181" s="44"/>
      <c r="AF181" s="55"/>
      <c r="AG181" s="190"/>
      <c r="AH181" s="189"/>
    </row>
    <row r="182" spans="1:34" ht="15.75" hidden="1" thickBot="1" x14ac:dyDescent="0.3">
      <c r="B182" s="54"/>
      <c r="C182" s="2"/>
      <c r="D182" s="705" t="s">
        <v>423</v>
      </c>
      <c r="E182" s="705"/>
      <c r="F182" s="77"/>
      <c r="G182" s="495"/>
      <c r="H182" s="495"/>
      <c r="I182" s="495"/>
      <c r="J182" s="448"/>
      <c r="K182" s="448"/>
      <c r="L182" s="448"/>
      <c r="M182" s="312">
        <f t="shared" si="115"/>
        <v>0</v>
      </c>
      <c r="N182" s="367"/>
      <c r="O182" s="367"/>
      <c r="P182" s="1"/>
      <c r="Q182" s="1"/>
      <c r="R182" s="74"/>
      <c r="S182" s="73"/>
      <c r="T182" s="1"/>
      <c r="U182" s="1"/>
      <c r="V182" s="1"/>
      <c r="W182" s="1"/>
      <c r="X182" s="367"/>
      <c r="Y182" s="404">
        <f t="shared" si="116"/>
        <v>0</v>
      </c>
      <c r="Z182" s="367"/>
      <c r="AA182" s="1"/>
      <c r="AB182" s="79"/>
      <c r="AC182" s="79"/>
      <c r="AD182" s="79"/>
      <c r="AE182" s="44"/>
      <c r="AF182" s="55"/>
      <c r="AG182" s="190"/>
      <c r="AH182" s="189"/>
    </row>
    <row r="183" spans="1:34" ht="15.75" hidden="1" thickBot="1" x14ac:dyDescent="0.3">
      <c r="B183" s="54"/>
      <c r="C183" s="2"/>
      <c r="D183" s="705" t="s">
        <v>427</v>
      </c>
      <c r="E183" s="705"/>
      <c r="F183" s="77"/>
      <c r="G183" s="495"/>
      <c r="H183" s="495"/>
      <c r="I183" s="495"/>
      <c r="J183" s="448"/>
      <c r="K183" s="448"/>
      <c r="L183" s="448"/>
      <c r="M183" s="312">
        <f t="shared" si="115"/>
        <v>0</v>
      </c>
      <c r="N183" s="367"/>
      <c r="O183" s="367"/>
      <c r="P183" s="1"/>
      <c r="Q183" s="1"/>
      <c r="R183" s="74"/>
      <c r="S183" s="73"/>
      <c r="T183" s="1"/>
      <c r="U183" s="1"/>
      <c r="V183" s="1"/>
      <c r="W183" s="1"/>
      <c r="X183" s="367"/>
      <c r="Y183" s="404">
        <f t="shared" si="116"/>
        <v>0</v>
      </c>
      <c r="Z183" s="367"/>
      <c r="AA183" s="1"/>
      <c r="AB183" s="79"/>
      <c r="AC183" s="79"/>
      <c r="AD183" s="79"/>
      <c r="AE183" s="44"/>
      <c r="AF183" s="55"/>
      <c r="AG183" s="190"/>
      <c r="AH183" s="189"/>
    </row>
    <row r="184" spans="1:34" ht="25.5" hidden="1" customHeight="1" x14ac:dyDescent="0.25">
      <c r="B184" s="54"/>
      <c r="C184" s="2"/>
      <c r="D184" s="706" t="s">
        <v>495</v>
      </c>
      <c r="E184" s="706"/>
      <c r="F184" s="77"/>
      <c r="G184" s="495"/>
      <c r="H184" s="495"/>
      <c r="I184" s="495"/>
      <c r="J184" s="448"/>
      <c r="K184" s="448"/>
      <c r="L184" s="448"/>
      <c r="M184" s="312">
        <f t="shared" si="115"/>
        <v>0</v>
      </c>
      <c r="N184" s="367"/>
      <c r="O184" s="367"/>
      <c r="P184" s="1"/>
      <c r="Q184" s="1"/>
      <c r="R184" s="74"/>
      <c r="S184" s="73"/>
      <c r="T184" s="1"/>
      <c r="U184" s="1"/>
      <c r="V184" s="1"/>
      <c r="W184" s="1"/>
      <c r="X184" s="367"/>
      <c r="Y184" s="404">
        <f t="shared" si="116"/>
        <v>0</v>
      </c>
      <c r="Z184" s="367"/>
      <c r="AA184" s="1"/>
      <c r="AB184" s="79"/>
      <c r="AC184" s="79"/>
      <c r="AD184" s="79"/>
      <c r="AE184" s="44"/>
      <c r="AF184" s="55"/>
      <c r="AG184" s="190"/>
      <c r="AH184" s="189"/>
    </row>
    <row r="185" spans="1:34" ht="25.5" hidden="1" customHeight="1" x14ac:dyDescent="0.25">
      <c r="B185" s="54"/>
      <c r="C185" s="2"/>
      <c r="D185" s="706" t="s">
        <v>496</v>
      </c>
      <c r="E185" s="706"/>
      <c r="F185" s="77"/>
      <c r="G185" s="495"/>
      <c r="H185" s="495"/>
      <c r="I185" s="495"/>
      <c r="J185" s="448"/>
      <c r="K185" s="448"/>
      <c r="L185" s="448"/>
      <c r="M185" s="312">
        <f t="shared" si="115"/>
        <v>0</v>
      </c>
      <c r="N185" s="367"/>
      <c r="O185" s="367"/>
      <c r="P185" s="1"/>
      <c r="Q185" s="1"/>
      <c r="R185" s="74"/>
      <c r="S185" s="73"/>
      <c r="T185" s="1"/>
      <c r="U185" s="1"/>
      <c r="V185" s="1"/>
      <c r="W185" s="1"/>
      <c r="X185" s="367"/>
      <c r="Y185" s="404">
        <f t="shared" si="116"/>
        <v>0</v>
      </c>
      <c r="Z185" s="367"/>
      <c r="AA185" s="1"/>
      <c r="AB185" s="79"/>
      <c r="AC185" s="79"/>
      <c r="AD185" s="79"/>
      <c r="AE185" s="44"/>
      <c r="AF185" s="55"/>
      <c r="AG185" s="190"/>
      <c r="AH185" s="189"/>
    </row>
    <row r="186" spans="1:34" ht="15.75" hidden="1" thickBot="1" x14ac:dyDescent="0.3">
      <c r="B186" s="54"/>
      <c r="C186" s="2"/>
      <c r="D186" s="705" t="s">
        <v>428</v>
      </c>
      <c r="E186" s="705"/>
      <c r="F186" s="77"/>
      <c r="G186" s="495"/>
      <c r="H186" s="495"/>
      <c r="I186" s="495"/>
      <c r="J186" s="448"/>
      <c r="K186" s="448"/>
      <c r="L186" s="448"/>
      <c r="M186" s="312">
        <f t="shared" si="115"/>
        <v>0</v>
      </c>
      <c r="N186" s="367"/>
      <c r="O186" s="367"/>
      <c r="P186" s="1"/>
      <c r="Q186" s="1"/>
      <c r="R186" s="74"/>
      <c r="S186" s="73"/>
      <c r="T186" s="1"/>
      <c r="U186" s="1"/>
      <c r="V186" s="1"/>
      <c r="W186" s="1"/>
      <c r="X186" s="367"/>
      <c r="Y186" s="404">
        <f t="shared" si="116"/>
        <v>0</v>
      </c>
      <c r="Z186" s="367"/>
      <c r="AA186" s="1"/>
      <c r="AB186" s="79"/>
      <c r="AC186" s="79"/>
      <c r="AD186" s="79"/>
      <c r="AE186" s="44"/>
      <c r="AF186" s="55"/>
      <c r="AG186" s="190"/>
      <c r="AH186" s="189"/>
    </row>
    <row r="187" spans="1:34" ht="15.75" hidden="1" thickBot="1" x14ac:dyDescent="0.3">
      <c r="B187" s="54"/>
      <c r="C187" s="2"/>
      <c r="D187" s="705" t="s">
        <v>424</v>
      </c>
      <c r="E187" s="705"/>
      <c r="F187" s="77"/>
      <c r="G187" s="495"/>
      <c r="H187" s="495"/>
      <c r="I187" s="495"/>
      <c r="J187" s="448"/>
      <c r="K187" s="448"/>
      <c r="L187" s="448"/>
      <c r="M187" s="312">
        <f t="shared" si="115"/>
        <v>0</v>
      </c>
      <c r="N187" s="367"/>
      <c r="O187" s="367"/>
      <c r="P187" s="1"/>
      <c r="Q187" s="1"/>
      <c r="R187" s="74"/>
      <c r="S187" s="73"/>
      <c r="T187" s="1"/>
      <c r="U187" s="1"/>
      <c r="V187" s="1"/>
      <c r="W187" s="1"/>
      <c r="X187" s="367"/>
      <c r="Y187" s="404">
        <f t="shared" si="116"/>
        <v>0</v>
      </c>
      <c r="Z187" s="367"/>
      <c r="AA187" s="1"/>
      <c r="AB187" s="79"/>
      <c r="AC187" s="79"/>
      <c r="AD187" s="79"/>
      <c r="AE187" s="44"/>
      <c r="AF187" s="55"/>
      <c r="AG187" s="190"/>
      <c r="AH187" s="189"/>
    </row>
    <row r="188" spans="1:34" ht="25.5" hidden="1" customHeight="1" x14ac:dyDescent="0.25">
      <c r="B188" s="54"/>
      <c r="C188" s="2"/>
      <c r="D188" s="706" t="s">
        <v>497</v>
      </c>
      <c r="E188" s="706"/>
      <c r="F188" s="77"/>
      <c r="G188" s="495"/>
      <c r="H188" s="495"/>
      <c r="I188" s="495"/>
      <c r="J188" s="448"/>
      <c r="K188" s="448"/>
      <c r="L188" s="448"/>
      <c r="M188" s="312">
        <f t="shared" si="115"/>
        <v>0</v>
      </c>
      <c r="N188" s="367"/>
      <c r="O188" s="367"/>
      <c r="P188" s="1"/>
      <c r="Q188" s="1"/>
      <c r="R188" s="74"/>
      <c r="S188" s="73"/>
      <c r="T188" s="1"/>
      <c r="U188" s="1"/>
      <c r="V188" s="1"/>
      <c r="W188" s="1"/>
      <c r="X188" s="367"/>
      <c r="Y188" s="404">
        <f t="shared" si="116"/>
        <v>0</v>
      </c>
      <c r="Z188" s="367"/>
      <c r="AA188" s="1"/>
      <c r="AB188" s="79"/>
      <c r="AC188" s="79"/>
      <c r="AD188" s="79"/>
      <c r="AE188" s="44"/>
      <c r="AF188" s="55"/>
      <c r="AG188" s="190"/>
      <c r="AH188" s="189"/>
    </row>
    <row r="189" spans="1:34" ht="15.75" hidden="1" thickBot="1" x14ac:dyDescent="0.3">
      <c r="B189" s="56"/>
      <c r="C189" s="20"/>
      <c r="D189" s="707" t="s">
        <v>498</v>
      </c>
      <c r="E189" s="707"/>
      <c r="F189" s="77"/>
      <c r="G189" s="495"/>
      <c r="H189" s="495"/>
      <c r="I189" s="495"/>
      <c r="J189" s="448"/>
      <c r="K189" s="448"/>
      <c r="L189" s="448"/>
      <c r="M189" s="312">
        <f t="shared" si="115"/>
        <v>0</v>
      </c>
      <c r="N189" s="367"/>
      <c r="O189" s="367"/>
      <c r="P189" s="1"/>
      <c r="Q189" s="1"/>
      <c r="R189" s="74"/>
      <c r="S189" s="73"/>
      <c r="T189" s="1"/>
      <c r="U189" s="1"/>
      <c r="V189" s="1"/>
      <c r="W189" s="1"/>
      <c r="X189" s="367"/>
      <c r="Y189" s="404">
        <f t="shared" si="116"/>
        <v>0</v>
      </c>
      <c r="Z189" s="367"/>
      <c r="AA189" s="1"/>
      <c r="AB189" s="79"/>
      <c r="AC189" s="79"/>
      <c r="AD189" s="79"/>
      <c r="AE189" s="44"/>
      <c r="AF189" s="55"/>
      <c r="AG189" s="190"/>
      <c r="AH189" s="189"/>
    </row>
    <row r="190" spans="1:34" ht="15.75" thickBot="1" x14ac:dyDescent="0.3">
      <c r="B190" s="98" t="s">
        <v>77</v>
      </c>
      <c r="C190" s="725" t="s">
        <v>78</v>
      </c>
      <c r="D190" s="726"/>
      <c r="E190" s="726"/>
      <c r="F190" s="83">
        <f t="shared" ref="F190:K190" si="173">F191+F192+F193+F194+F204</f>
        <v>0</v>
      </c>
      <c r="G190" s="492">
        <f t="shared" ref="G190:J190" si="174">G191+G192+G193+G194+G204</f>
        <v>0</v>
      </c>
      <c r="H190" s="492">
        <f t="shared" si="174"/>
        <v>0</v>
      </c>
      <c r="I190" s="492">
        <f t="shared" si="174"/>
        <v>0</v>
      </c>
      <c r="J190" s="444">
        <f t="shared" si="174"/>
        <v>1500000</v>
      </c>
      <c r="K190" s="444">
        <f t="shared" si="173"/>
        <v>1500000</v>
      </c>
      <c r="L190" s="444">
        <f t="shared" ref="L190" si="175">L191+L192+L193+L194+L204</f>
        <v>0</v>
      </c>
      <c r="M190" s="308">
        <f t="shared" si="115"/>
        <v>0</v>
      </c>
      <c r="N190" s="362">
        <f t="shared" ref="N190:R190" si="176">N191+N192+N193+N194+N204</f>
        <v>0</v>
      </c>
      <c r="O190" s="362">
        <f t="shared" si="176"/>
        <v>0</v>
      </c>
      <c r="P190" s="85">
        <f t="shared" ref="P190:Q190" si="177">P191+P192+P193+P194+P204</f>
        <v>0</v>
      </c>
      <c r="Q190" s="85">
        <f t="shared" si="177"/>
        <v>0</v>
      </c>
      <c r="R190" s="86">
        <f t="shared" si="176"/>
        <v>0</v>
      </c>
      <c r="S190" s="84">
        <f>S191+S192+S193+S194+S204</f>
        <v>0</v>
      </c>
      <c r="T190" s="85">
        <f t="shared" ref="T190:AE190" si="178">T191+T192+T193+T194+T204</f>
        <v>0</v>
      </c>
      <c r="U190" s="85">
        <f t="shared" si="178"/>
        <v>0</v>
      </c>
      <c r="V190" s="85">
        <f t="shared" si="178"/>
        <v>0</v>
      </c>
      <c r="W190" s="85">
        <f t="shared" si="178"/>
        <v>0</v>
      </c>
      <c r="X190" s="362">
        <f t="shared" si="178"/>
        <v>0</v>
      </c>
      <c r="Y190" s="399">
        <f t="shared" si="116"/>
        <v>0</v>
      </c>
      <c r="Z190" s="362">
        <f t="shared" si="178"/>
        <v>0</v>
      </c>
      <c r="AA190" s="85">
        <f t="shared" si="178"/>
        <v>0</v>
      </c>
      <c r="AB190" s="88">
        <f t="shared" si="178"/>
        <v>0</v>
      </c>
      <c r="AC190" s="88">
        <f t="shared" si="178"/>
        <v>0</v>
      </c>
      <c r="AD190" s="88">
        <f t="shared" si="178"/>
        <v>0</v>
      </c>
      <c r="AE190" s="89">
        <f t="shared" si="178"/>
        <v>0</v>
      </c>
      <c r="AF190" s="55"/>
      <c r="AG190" s="190"/>
      <c r="AH190" s="189"/>
    </row>
    <row r="191" spans="1:34" s="18" customFormat="1" ht="25.5" hidden="1" customHeight="1" x14ac:dyDescent="0.25">
      <c r="A191" s="125" t="s">
        <v>79</v>
      </c>
      <c r="B191" s="114" t="s">
        <v>760</v>
      </c>
      <c r="C191" s="727" t="s">
        <v>80</v>
      </c>
      <c r="D191" s="728"/>
      <c r="E191" s="728"/>
      <c r="F191" s="91"/>
      <c r="G191" s="494"/>
      <c r="H191" s="494"/>
      <c r="I191" s="494"/>
      <c r="J191" s="447"/>
      <c r="K191" s="447"/>
      <c r="L191" s="447"/>
      <c r="M191" s="311">
        <f t="shared" si="115"/>
        <v>0</v>
      </c>
      <c r="N191" s="365"/>
      <c r="O191" s="365"/>
      <c r="P191" s="93"/>
      <c r="Q191" s="93"/>
      <c r="R191" s="94"/>
      <c r="S191" s="92"/>
      <c r="T191" s="93"/>
      <c r="U191" s="93"/>
      <c r="V191" s="93"/>
      <c r="W191" s="93"/>
      <c r="X191" s="365"/>
      <c r="Y191" s="402">
        <f t="shared" si="116"/>
        <v>0</v>
      </c>
      <c r="Z191" s="365"/>
      <c r="AA191" s="93"/>
      <c r="AB191" s="96"/>
      <c r="AC191" s="96"/>
      <c r="AD191" s="96"/>
      <c r="AE191" s="97"/>
      <c r="AF191" s="55"/>
      <c r="AG191" s="190"/>
      <c r="AH191" s="189"/>
    </row>
    <row r="192" spans="1:34" s="18" customFormat="1" hidden="1" x14ac:dyDescent="0.25">
      <c r="A192" s="125" t="s">
        <v>81</v>
      </c>
      <c r="B192" s="90" t="s">
        <v>761</v>
      </c>
      <c r="C192" s="716" t="s">
        <v>926</v>
      </c>
      <c r="D192" s="717"/>
      <c r="E192" s="717"/>
      <c r="F192" s="91"/>
      <c r="G192" s="494"/>
      <c r="H192" s="494"/>
      <c r="I192" s="494"/>
      <c r="J192" s="447"/>
      <c r="K192" s="447"/>
      <c r="L192" s="447"/>
      <c r="M192" s="311">
        <f t="shared" si="115"/>
        <v>0</v>
      </c>
      <c r="N192" s="365"/>
      <c r="O192" s="365"/>
      <c r="P192" s="93"/>
      <c r="Q192" s="93"/>
      <c r="R192" s="94"/>
      <c r="S192" s="92"/>
      <c r="T192" s="93"/>
      <c r="U192" s="93"/>
      <c r="V192" s="93"/>
      <c r="W192" s="93"/>
      <c r="X192" s="365"/>
      <c r="Y192" s="402">
        <f t="shared" si="116"/>
        <v>0</v>
      </c>
      <c r="Z192" s="365"/>
      <c r="AA192" s="93"/>
      <c r="AB192" s="96"/>
      <c r="AC192" s="96"/>
      <c r="AD192" s="96"/>
      <c r="AE192" s="97"/>
      <c r="AF192" s="55"/>
      <c r="AG192" s="190"/>
      <c r="AH192" s="189"/>
    </row>
    <row r="193" spans="1:34" s="18" customFormat="1" ht="25.5" hidden="1" customHeight="1" x14ac:dyDescent="0.25">
      <c r="A193" s="125" t="s">
        <v>82</v>
      </c>
      <c r="B193" s="90" t="s">
        <v>762</v>
      </c>
      <c r="C193" s="723" t="s">
        <v>927</v>
      </c>
      <c r="D193" s="724"/>
      <c r="E193" s="729"/>
      <c r="F193" s="91"/>
      <c r="G193" s="494"/>
      <c r="H193" s="494"/>
      <c r="I193" s="494"/>
      <c r="J193" s="447"/>
      <c r="K193" s="447"/>
      <c r="L193" s="447"/>
      <c r="M193" s="311">
        <f t="shared" si="115"/>
        <v>0</v>
      </c>
      <c r="N193" s="365"/>
      <c r="O193" s="365"/>
      <c r="P193" s="93"/>
      <c r="Q193" s="93"/>
      <c r="R193" s="94"/>
      <c r="S193" s="92"/>
      <c r="T193" s="93"/>
      <c r="U193" s="93"/>
      <c r="V193" s="93"/>
      <c r="W193" s="93"/>
      <c r="X193" s="365"/>
      <c r="Y193" s="402">
        <f t="shared" si="116"/>
        <v>0</v>
      </c>
      <c r="Z193" s="365"/>
      <c r="AA193" s="93"/>
      <c r="AB193" s="96"/>
      <c r="AC193" s="96"/>
      <c r="AD193" s="96"/>
      <c r="AE193" s="97"/>
      <c r="AF193" s="55"/>
      <c r="AG193" s="190"/>
      <c r="AH193" s="189"/>
    </row>
    <row r="194" spans="1:34" s="18" customFormat="1" ht="25.5" hidden="1" customHeight="1" x14ac:dyDescent="0.25">
      <c r="A194" s="125" t="s">
        <v>83</v>
      </c>
      <c r="B194" s="90" t="s">
        <v>763</v>
      </c>
      <c r="C194" s="723" t="s">
        <v>84</v>
      </c>
      <c r="D194" s="724"/>
      <c r="E194" s="724"/>
      <c r="F194" s="91">
        <f t="shared" ref="F194:K194" si="179">F195+F196+F197+F198+F199+F200+F201+F202+F203</f>
        <v>0</v>
      </c>
      <c r="G194" s="494">
        <f t="shared" ref="G194:J194" si="180">G195+G196+G197+G198+G199+G200+G201+G202+G203</f>
        <v>0</v>
      </c>
      <c r="H194" s="494">
        <f t="shared" si="180"/>
        <v>0</v>
      </c>
      <c r="I194" s="494">
        <f t="shared" si="180"/>
        <v>0</v>
      </c>
      <c r="J194" s="447">
        <f t="shared" si="180"/>
        <v>0</v>
      </c>
      <c r="K194" s="447">
        <f t="shared" si="179"/>
        <v>0</v>
      </c>
      <c r="L194" s="447">
        <f t="shared" ref="L194" si="181">L195+L196+L197+L198+L199+L200+L201+L202+L203</f>
        <v>0</v>
      </c>
      <c r="M194" s="311">
        <f t="shared" si="115"/>
        <v>0</v>
      </c>
      <c r="N194" s="365">
        <f t="shared" ref="N194:R194" si="182">N195+N196+N197+N198+N199+N200+N201+N202+N203</f>
        <v>0</v>
      </c>
      <c r="O194" s="365"/>
      <c r="P194" s="93">
        <f t="shared" ref="P194:Q194" si="183">P195+P196+P197+P198+P199+P200+P201+P202+P203</f>
        <v>0</v>
      </c>
      <c r="Q194" s="93">
        <f t="shared" si="183"/>
        <v>0</v>
      </c>
      <c r="R194" s="94">
        <f t="shared" si="182"/>
        <v>0</v>
      </c>
      <c r="S194" s="92">
        <f>S195+S196+S197+S198+S199+S200+S201+S202+S203</f>
        <v>0</v>
      </c>
      <c r="T194" s="93">
        <f t="shared" ref="T194:AE194" si="184">T195+T196+T197+T198+T199+T200+T201+T202+T203</f>
        <v>0</v>
      </c>
      <c r="U194" s="93">
        <f t="shared" si="184"/>
        <v>0</v>
      </c>
      <c r="V194" s="93">
        <f t="shared" si="184"/>
        <v>0</v>
      </c>
      <c r="W194" s="93">
        <f t="shared" si="184"/>
        <v>0</v>
      </c>
      <c r="X194" s="365">
        <f t="shared" si="184"/>
        <v>0</v>
      </c>
      <c r="Y194" s="402">
        <f t="shared" si="116"/>
        <v>0</v>
      </c>
      <c r="Z194" s="365">
        <f t="shared" si="184"/>
        <v>0</v>
      </c>
      <c r="AA194" s="93">
        <f t="shared" si="184"/>
        <v>0</v>
      </c>
      <c r="AB194" s="96">
        <f t="shared" si="184"/>
        <v>0</v>
      </c>
      <c r="AC194" s="96">
        <f t="shared" si="184"/>
        <v>0</v>
      </c>
      <c r="AD194" s="96">
        <f t="shared" si="184"/>
        <v>0</v>
      </c>
      <c r="AE194" s="97">
        <f t="shared" si="184"/>
        <v>0</v>
      </c>
      <c r="AF194" s="55"/>
      <c r="AG194" s="190"/>
      <c r="AH194" s="189"/>
    </row>
    <row r="195" spans="1:34" hidden="1" x14ac:dyDescent="0.25">
      <c r="B195" s="54"/>
      <c r="C195" s="2"/>
      <c r="D195" s="705" t="s">
        <v>429</v>
      </c>
      <c r="E195" s="705"/>
      <c r="F195" s="77"/>
      <c r="G195" s="495"/>
      <c r="H195" s="495"/>
      <c r="I195" s="495"/>
      <c r="J195" s="448"/>
      <c r="K195" s="448"/>
      <c r="L195" s="448"/>
      <c r="M195" s="312">
        <f t="shared" si="115"/>
        <v>0</v>
      </c>
      <c r="N195" s="367"/>
      <c r="O195" s="367"/>
      <c r="P195" s="1"/>
      <c r="Q195" s="1"/>
      <c r="R195" s="74"/>
      <c r="S195" s="73"/>
      <c r="T195" s="1"/>
      <c r="U195" s="1"/>
      <c r="V195" s="1"/>
      <c r="W195" s="1"/>
      <c r="X195" s="367"/>
      <c r="Y195" s="404">
        <f t="shared" si="116"/>
        <v>0</v>
      </c>
      <c r="Z195" s="367"/>
      <c r="AA195" s="1"/>
      <c r="AB195" s="79"/>
      <c r="AC195" s="79"/>
      <c r="AD195" s="79"/>
      <c r="AE195" s="44"/>
      <c r="AF195" s="55"/>
      <c r="AG195" s="190"/>
      <c r="AH195" s="189"/>
    </row>
    <row r="196" spans="1:34" hidden="1" x14ac:dyDescent="0.25">
      <c r="B196" s="54"/>
      <c r="C196" s="2"/>
      <c r="D196" s="705" t="s">
        <v>431</v>
      </c>
      <c r="E196" s="705"/>
      <c r="F196" s="77"/>
      <c r="G196" s="495"/>
      <c r="H196" s="495"/>
      <c r="I196" s="495"/>
      <c r="J196" s="448"/>
      <c r="K196" s="448"/>
      <c r="L196" s="448"/>
      <c r="M196" s="312">
        <f t="shared" si="115"/>
        <v>0</v>
      </c>
      <c r="N196" s="367"/>
      <c r="O196" s="367"/>
      <c r="P196" s="1"/>
      <c r="Q196" s="1"/>
      <c r="R196" s="74"/>
      <c r="S196" s="73"/>
      <c r="T196" s="1"/>
      <c r="U196" s="1"/>
      <c r="V196" s="1"/>
      <c r="W196" s="1"/>
      <c r="X196" s="367"/>
      <c r="Y196" s="404">
        <f t="shared" si="116"/>
        <v>0</v>
      </c>
      <c r="Z196" s="367"/>
      <c r="AA196" s="1"/>
      <c r="AB196" s="79"/>
      <c r="AC196" s="79"/>
      <c r="AD196" s="79"/>
      <c r="AE196" s="44"/>
      <c r="AF196" s="55"/>
      <c r="AG196" s="190"/>
      <c r="AH196" s="189"/>
    </row>
    <row r="197" spans="1:34" hidden="1" x14ac:dyDescent="0.25">
      <c r="B197" s="54"/>
      <c r="C197" s="2"/>
      <c r="D197" s="705" t="s">
        <v>432</v>
      </c>
      <c r="E197" s="705"/>
      <c r="F197" s="77"/>
      <c r="G197" s="495"/>
      <c r="H197" s="495"/>
      <c r="I197" s="495"/>
      <c r="J197" s="448"/>
      <c r="K197" s="448"/>
      <c r="L197" s="448"/>
      <c r="M197" s="312">
        <f t="shared" si="115"/>
        <v>0</v>
      </c>
      <c r="N197" s="367"/>
      <c r="O197" s="367"/>
      <c r="P197" s="1"/>
      <c r="Q197" s="1"/>
      <c r="R197" s="74"/>
      <c r="S197" s="73"/>
      <c r="T197" s="1"/>
      <c r="U197" s="1"/>
      <c r="V197" s="1"/>
      <c r="W197" s="1"/>
      <c r="X197" s="367"/>
      <c r="Y197" s="404">
        <f t="shared" si="116"/>
        <v>0</v>
      </c>
      <c r="Z197" s="367"/>
      <c r="AA197" s="1"/>
      <c r="AB197" s="79"/>
      <c r="AC197" s="79"/>
      <c r="AD197" s="79"/>
      <c r="AE197" s="44"/>
      <c r="AF197" s="55"/>
      <c r="AG197" s="190"/>
      <c r="AH197" s="189"/>
    </row>
    <row r="198" spans="1:34" hidden="1" x14ac:dyDescent="0.25">
      <c r="B198" s="54"/>
      <c r="C198" s="2"/>
      <c r="D198" s="705" t="s">
        <v>430</v>
      </c>
      <c r="E198" s="705"/>
      <c r="F198" s="77"/>
      <c r="G198" s="495"/>
      <c r="H198" s="495"/>
      <c r="I198" s="495"/>
      <c r="J198" s="448"/>
      <c r="K198" s="448"/>
      <c r="L198" s="448"/>
      <c r="M198" s="312">
        <f t="shared" ref="M198:M255" si="185">SUM(Y198:AE198)</f>
        <v>0</v>
      </c>
      <c r="N198" s="367"/>
      <c r="O198" s="367"/>
      <c r="P198" s="1"/>
      <c r="Q198" s="1"/>
      <c r="R198" s="74"/>
      <c r="S198" s="73"/>
      <c r="T198" s="1"/>
      <c r="U198" s="1"/>
      <c r="V198" s="1"/>
      <c r="W198" s="1"/>
      <c r="X198" s="367"/>
      <c r="Y198" s="404">
        <f t="shared" ref="Y198:Y255" si="186">SUM(S198:X198)</f>
        <v>0</v>
      </c>
      <c r="Z198" s="367"/>
      <c r="AA198" s="1"/>
      <c r="AB198" s="79"/>
      <c r="AC198" s="79"/>
      <c r="AD198" s="79"/>
      <c r="AE198" s="44"/>
      <c r="AF198" s="55"/>
      <c r="AG198" s="190"/>
      <c r="AH198" s="189"/>
    </row>
    <row r="199" spans="1:34" hidden="1" x14ac:dyDescent="0.25">
      <c r="B199" s="54"/>
      <c r="C199" s="2"/>
      <c r="D199" s="705" t="s">
        <v>433</v>
      </c>
      <c r="E199" s="705"/>
      <c r="F199" s="77"/>
      <c r="G199" s="495"/>
      <c r="H199" s="495"/>
      <c r="I199" s="495"/>
      <c r="J199" s="448"/>
      <c r="K199" s="448"/>
      <c r="L199" s="448"/>
      <c r="M199" s="312">
        <f t="shared" si="185"/>
        <v>0</v>
      </c>
      <c r="N199" s="367"/>
      <c r="O199" s="367"/>
      <c r="P199" s="1"/>
      <c r="Q199" s="1"/>
      <c r="R199" s="74"/>
      <c r="S199" s="73"/>
      <c r="T199" s="1"/>
      <c r="U199" s="1"/>
      <c r="V199" s="1"/>
      <c r="W199" s="1"/>
      <c r="X199" s="367"/>
      <c r="Y199" s="404">
        <f t="shared" si="186"/>
        <v>0</v>
      </c>
      <c r="Z199" s="367"/>
      <c r="AA199" s="1"/>
      <c r="AB199" s="79"/>
      <c r="AC199" s="79"/>
      <c r="AD199" s="79"/>
      <c r="AE199" s="44"/>
      <c r="AF199" s="55"/>
      <c r="AG199" s="190"/>
      <c r="AH199" s="189"/>
    </row>
    <row r="200" spans="1:34" ht="25.5" hidden="1" customHeight="1" x14ac:dyDescent="0.25">
      <c r="B200" s="54"/>
      <c r="C200" s="2"/>
      <c r="D200" s="706" t="s">
        <v>499</v>
      </c>
      <c r="E200" s="706"/>
      <c r="F200" s="77"/>
      <c r="G200" s="495"/>
      <c r="H200" s="495"/>
      <c r="I200" s="495"/>
      <c r="J200" s="448"/>
      <c r="K200" s="448"/>
      <c r="L200" s="448"/>
      <c r="M200" s="312">
        <f t="shared" si="185"/>
        <v>0</v>
      </c>
      <c r="N200" s="367"/>
      <c r="O200" s="367"/>
      <c r="P200" s="1"/>
      <c r="Q200" s="1"/>
      <c r="R200" s="74"/>
      <c r="S200" s="73"/>
      <c r="T200" s="1"/>
      <c r="U200" s="1"/>
      <c r="V200" s="1"/>
      <c r="W200" s="1"/>
      <c r="X200" s="367"/>
      <c r="Y200" s="404">
        <f t="shared" si="186"/>
        <v>0</v>
      </c>
      <c r="Z200" s="367"/>
      <c r="AA200" s="1"/>
      <c r="AB200" s="79"/>
      <c r="AC200" s="79"/>
      <c r="AD200" s="79"/>
      <c r="AE200" s="44"/>
      <c r="AF200" s="55"/>
      <c r="AG200" s="190"/>
      <c r="AH200" s="189"/>
    </row>
    <row r="201" spans="1:34" ht="25.5" hidden="1" customHeight="1" x14ac:dyDescent="0.25">
      <c r="B201" s="54"/>
      <c r="C201" s="2"/>
      <c r="D201" s="706" t="s">
        <v>500</v>
      </c>
      <c r="E201" s="706"/>
      <c r="F201" s="77"/>
      <c r="G201" s="495"/>
      <c r="H201" s="495"/>
      <c r="I201" s="495"/>
      <c r="J201" s="448"/>
      <c r="K201" s="448"/>
      <c r="L201" s="448"/>
      <c r="M201" s="312">
        <f t="shared" si="185"/>
        <v>0</v>
      </c>
      <c r="N201" s="367"/>
      <c r="O201" s="367"/>
      <c r="P201" s="1"/>
      <c r="Q201" s="1"/>
      <c r="R201" s="74"/>
      <c r="S201" s="73"/>
      <c r="T201" s="1"/>
      <c r="U201" s="1"/>
      <c r="V201" s="1"/>
      <c r="W201" s="1"/>
      <c r="X201" s="367"/>
      <c r="Y201" s="404">
        <f t="shared" si="186"/>
        <v>0</v>
      </c>
      <c r="Z201" s="367"/>
      <c r="AA201" s="1"/>
      <c r="AB201" s="79"/>
      <c r="AC201" s="79"/>
      <c r="AD201" s="79"/>
      <c r="AE201" s="44"/>
      <c r="AF201" s="55"/>
      <c r="AG201" s="190"/>
      <c r="AH201" s="189"/>
    </row>
    <row r="202" spans="1:34" hidden="1" x14ac:dyDescent="0.25">
      <c r="B202" s="54"/>
      <c r="C202" s="2"/>
      <c r="D202" s="705" t="s">
        <v>434</v>
      </c>
      <c r="E202" s="705"/>
      <c r="F202" s="77"/>
      <c r="G202" s="495"/>
      <c r="H202" s="495"/>
      <c r="I202" s="495"/>
      <c r="J202" s="448"/>
      <c r="K202" s="448"/>
      <c r="L202" s="448"/>
      <c r="M202" s="312">
        <f t="shared" si="185"/>
        <v>0</v>
      </c>
      <c r="N202" s="367"/>
      <c r="O202" s="367"/>
      <c r="P202" s="1"/>
      <c r="Q202" s="1"/>
      <c r="R202" s="74"/>
      <c r="S202" s="73"/>
      <c r="T202" s="1"/>
      <c r="U202" s="1"/>
      <c r="V202" s="1"/>
      <c r="W202" s="1"/>
      <c r="X202" s="367"/>
      <c r="Y202" s="404">
        <f t="shared" si="186"/>
        <v>0</v>
      </c>
      <c r="Z202" s="367"/>
      <c r="AA202" s="1"/>
      <c r="AB202" s="79"/>
      <c r="AC202" s="79"/>
      <c r="AD202" s="79"/>
      <c r="AE202" s="44"/>
      <c r="AF202" s="55"/>
      <c r="AG202" s="190"/>
      <c r="AH202" s="189"/>
    </row>
    <row r="203" spans="1:34" hidden="1" x14ac:dyDescent="0.25">
      <c r="B203" s="54"/>
      <c r="C203" s="2"/>
      <c r="D203" s="705" t="s">
        <v>501</v>
      </c>
      <c r="E203" s="705"/>
      <c r="F203" s="77"/>
      <c r="G203" s="495"/>
      <c r="H203" s="495"/>
      <c r="I203" s="495"/>
      <c r="J203" s="448"/>
      <c r="K203" s="448"/>
      <c r="L203" s="448"/>
      <c r="M203" s="312">
        <f t="shared" si="185"/>
        <v>0</v>
      </c>
      <c r="N203" s="367"/>
      <c r="O203" s="367"/>
      <c r="P203" s="1"/>
      <c r="Q203" s="1"/>
      <c r="R203" s="74"/>
      <c r="S203" s="73"/>
      <c r="T203" s="1"/>
      <c r="U203" s="1"/>
      <c r="V203" s="1"/>
      <c r="W203" s="1"/>
      <c r="X203" s="367"/>
      <c r="Y203" s="404">
        <f t="shared" si="186"/>
        <v>0</v>
      </c>
      <c r="Z203" s="367"/>
      <c r="AA203" s="1"/>
      <c r="AB203" s="79"/>
      <c r="AC203" s="79"/>
      <c r="AD203" s="79"/>
      <c r="AE203" s="44"/>
      <c r="AF203" s="55"/>
      <c r="AG203" s="190"/>
      <c r="AH203" s="189"/>
    </row>
    <row r="204" spans="1:34" s="18" customFormat="1" x14ac:dyDescent="0.25">
      <c r="A204" s="125" t="s">
        <v>85</v>
      </c>
      <c r="B204" s="90" t="s">
        <v>764</v>
      </c>
      <c r="C204" s="712" t="s">
        <v>86</v>
      </c>
      <c r="D204" s="713"/>
      <c r="E204" s="713"/>
      <c r="F204" s="91">
        <f t="shared" ref="F204:K204" si="187">F205+F206+F207+F208+F209+F210+F211+F212+F213+F214+F215</f>
        <v>0</v>
      </c>
      <c r="G204" s="494">
        <f t="shared" ref="G204:J204" si="188">G205+G206+G207+G208+G209+G210+G211+G212+G213+G214+G215</f>
        <v>0</v>
      </c>
      <c r="H204" s="494">
        <f t="shared" si="188"/>
        <v>0</v>
      </c>
      <c r="I204" s="494">
        <f t="shared" si="188"/>
        <v>0</v>
      </c>
      <c r="J204" s="447">
        <f t="shared" si="188"/>
        <v>1500000</v>
      </c>
      <c r="K204" s="447">
        <f t="shared" si="187"/>
        <v>1500000</v>
      </c>
      <c r="L204" s="447">
        <f t="shared" ref="L204" si="189">L205+L206+L207+L208+L209+L210+L211+L212+L213+L214+L215</f>
        <v>0</v>
      </c>
      <c r="M204" s="311">
        <f t="shared" si="185"/>
        <v>0</v>
      </c>
      <c r="N204" s="365">
        <f t="shared" ref="N204:R204" si="190">N205+N206+N207+N208+N209+N210+N211+N212+N213+N214+N215</f>
        <v>0</v>
      </c>
      <c r="O204" s="365">
        <f t="shared" si="190"/>
        <v>0</v>
      </c>
      <c r="P204" s="93">
        <f t="shared" ref="P204:Q204" si="191">P205+P206+P207+P208+P209+P210+P211+P212+P213+P214+P215</f>
        <v>0</v>
      </c>
      <c r="Q204" s="93">
        <f t="shared" si="191"/>
        <v>0</v>
      </c>
      <c r="R204" s="94">
        <f t="shared" si="190"/>
        <v>0</v>
      </c>
      <c r="S204" s="92">
        <f>S205+S206+S207+S208+S209+S210+S211+S212+S213+S214+S215</f>
        <v>0</v>
      </c>
      <c r="T204" s="93">
        <f t="shared" ref="T204:AE204" si="192">T205+T206+T207+T208+T209+T210+T211+T212+T213+T214+T215</f>
        <v>0</v>
      </c>
      <c r="U204" s="93">
        <f t="shared" si="192"/>
        <v>0</v>
      </c>
      <c r="V204" s="93">
        <f t="shared" si="192"/>
        <v>0</v>
      </c>
      <c r="W204" s="93">
        <f t="shared" si="192"/>
        <v>0</v>
      </c>
      <c r="X204" s="365">
        <f t="shared" si="192"/>
        <v>0</v>
      </c>
      <c r="Y204" s="402">
        <f t="shared" si="186"/>
        <v>0</v>
      </c>
      <c r="Z204" s="365">
        <f t="shared" si="192"/>
        <v>0</v>
      </c>
      <c r="AA204" s="93">
        <f t="shared" si="192"/>
        <v>0</v>
      </c>
      <c r="AB204" s="96">
        <f t="shared" si="192"/>
        <v>0</v>
      </c>
      <c r="AC204" s="96">
        <f t="shared" si="192"/>
        <v>0</v>
      </c>
      <c r="AD204" s="96">
        <f t="shared" si="192"/>
        <v>0</v>
      </c>
      <c r="AE204" s="97">
        <f t="shared" si="192"/>
        <v>0</v>
      </c>
      <c r="AF204" s="55"/>
      <c r="AG204" s="190"/>
      <c r="AH204" s="189"/>
    </row>
    <row r="205" spans="1:34" hidden="1" x14ac:dyDescent="0.25">
      <c r="B205" s="54"/>
      <c r="C205" s="2"/>
      <c r="D205" s="705" t="s">
        <v>435</v>
      </c>
      <c r="E205" s="705"/>
      <c r="F205" s="77"/>
      <c r="G205" s="495"/>
      <c r="H205" s="495"/>
      <c r="I205" s="495"/>
      <c r="J205" s="448"/>
      <c r="K205" s="448"/>
      <c r="L205" s="448"/>
      <c r="M205" s="312">
        <f t="shared" si="185"/>
        <v>0</v>
      </c>
      <c r="N205" s="367"/>
      <c r="O205" s="367"/>
      <c r="P205" s="1"/>
      <c r="Q205" s="1"/>
      <c r="R205" s="74"/>
      <c r="S205" s="73"/>
      <c r="T205" s="1"/>
      <c r="U205" s="1"/>
      <c r="V205" s="1"/>
      <c r="W205" s="1"/>
      <c r="X205" s="367"/>
      <c r="Y205" s="404">
        <f t="shared" si="186"/>
        <v>0</v>
      </c>
      <c r="Z205" s="367"/>
      <c r="AA205" s="1"/>
      <c r="AB205" s="79"/>
      <c r="AC205" s="79"/>
      <c r="AD205" s="79"/>
      <c r="AE205" s="44"/>
      <c r="AF205" s="55"/>
      <c r="AG205" s="190"/>
      <c r="AH205" s="189"/>
    </row>
    <row r="206" spans="1:34" hidden="1" x14ac:dyDescent="0.25">
      <c r="B206" s="54"/>
      <c r="C206" s="2"/>
      <c r="D206" s="705" t="s">
        <v>438</v>
      </c>
      <c r="E206" s="705"/>
      <c r="F206" s="77"/>
      <c r="G206" s="495"/>
      <c r="H206" s="495"/>
      <c r="I206" s="495"/>
      <c r="J206" s="448"/>
      <c r="K206" s="448"/>
      <c r="L206" s="448"/>
      <c r="M206" s="312">
        <f t="shared" si="185"/>
        <v>0</v>
      </c>
      <c r="N206" s="367"/>
      <c r="O206" s="367"/>
      <c r="P206" s="1"/>
      <c r="Q206" s="1"/>
      <c r="R206" s="74"/>
      <c r="S206" s="73"/>
      <c r="T206" s="1"/>
      <c r="U206" s="1"/>
      <c r="V206" s="1"/>
      <c r="W206" s="1"/>
      <c r="X206" s="367"/>
      <c r="Y206" s="404">
        <f t="shared" si="186"/>
        <v>0</v>
      </c>
      <c r="Z206" s="367"/>
      <c r="AA206" s="1"/>
      <c r="AB206" s="79"/>
      <c r="AC206" s="79"/>
      <c r="AD206" s="79"/>
      <c r="AE206" s="44"/>
      <c r="AF206" s="55"/>
      <c r="AG206" s="190"/>
      <c r="AH206" s="189"/>
    </row>
    <row r="207" spans="1:34" hidden="1" x14ac:dyDescent="0.25">
      <c r="B207" s="54"/>
      <c r="C207" s="2"/>
      <c r="D207" s="705" t="s">
        <v>439</v>
      </c>
      <c r="E207" s="705"/>
      <c r="F207" s="77"/>
      <c r="G207" s="495"/>
      <c r="H207" s="495"/>
      <c r="I207" s="495"/>
      <c r="J207" s="448"/>
      <c r="K207" s="448"/>
      <c r="L207" s="448"/>
      <c r="M207" s="312">
        <f t="shared" si="185"/>
        <v>0</v>
      </c>
      <c r="N207" s="367"/>
      <c r="O207" s="367"/>
      <c r="P207" s="1"/>
      <c r="Q207" s="1"/>
      <c r="R207" s="74"/>
      <c r="S207" s="73"/>
      <c r="T207" s="1"/>
      <c r="U207" s="1"/>
      <c r="V207" s="1"/>
      <c r="W207" s="1"/>
      <c r="X207" s="367"/>
      <c r="Y207" s="404">
        <f t="shared" si="186"/>
        <v>0</v>
      </c>
      <c r="Z207" s="367"/>
      <c r="AA207" s="1"/>
      <c r="AB207" s="79"/>
      <c r="AC207" s="79"/>
      <c r="AD207" s="79"/>
      <c r="AE207" s="44"/>
      <c r="AF207" s="55"/>
      <c r="AG207" s="190"/>
      <c r="AH207" s="189"/>
    </row>
    <row r="208" spans="1:34" ht="15.75" thickBot="1" x14ac:dyDescent="0.3">
      <c r="B208" s="54"/>
      <c r="C208" s="2"/>
      <c r="D208" s="705" t="s">
        <v>436</v>
      </c>
      <c r="E208" s="705"/>
      <c r="F208" s="77"/>
      <c r="G208" s="495"/>
      <c r="H208" s="495"/>
      <c r="I208" s="495"/>
      <c r="J208" s="448">
        <v>1500000</v>
      </c>
      <c r="K208" s="448">
        <v>1500000</v>
      </c>
      <c r="L208" s="448"/>
      <c r="M208" s="312">
        <f t="shared" si="185"/>
        <v>0</v>
      </c>
      <c r="N208" s="367"/>
      <c r="O208" s="367"/>
      <c r="P208" s="1"/>
      <c r="Q208" s="1"/>
      <c r="R208" s="74"/>
      <c r="S208" s="73"/>
      <c r="T208" s="1"/>
      <c r="U208" s="1"/>
      <c r="V208" s="1"/>
      <c r="W208" s="1"/>
      <c r="X208" s="367"/>
      <c r="Y208" s="404">
        <f t="shared" si="186"/>
        <v>0</v>
      </c>
      <c r="Z208" s="367"/>
      <c r="AA208" s="1"/>
      <c r="AB208" s="79"/>
      <c r="AC208" s="79"/>
      <c r="AD208" s="79"/>
      <c r="AE208" s="44"/>
      <c r="AF208" s="55"/>
      <c r="AG208" s="190"/>
      <c r="AH208" s="189"/>
    </row>
    <row r="209" spans="1:34" hidden="1" x14ac:dyDescent="0.25">
      <c r="B209" s="54"/>
      <c r="C209" s="2"/>
      <c r="D209" s="705" t="s">
        <v>440</v>
      </c>
      <c r="E209" s="705"/>
      <c r="F209" s="77"/>
      <c r="G209" s="495"/>
      <c r="H209" s="495"/>
      <c r="I209" s="495"/>
      <c r="J209" s="448"/>
      <c r="K209" s="448"/>
      <c r="L209" s="448"/>
      <c r="M209" s="312">
        <f t="shared" si="185"/>
        <v>0</v>
      </c>
      <c r="N209" s="367"/>
      <c r="O209" s="367"/>
      <c r="P209" s="1"/>
      <c r="Q209" s="1"/>
      <c r="R209" s="74"/>
      <c r="S209" s="73"/>
      <c r="T209" s="1"/>
      <c r="U209" s="1"/>
      <c r="V209" s="1"/>
      <c r="W209" s="1"/>
      <c r="X209" s="367"/>
      <c r="Y209" s="404">
        <f t="shared" si="186"/>
        <v>0</v>
      </c>
      <c r="Z209" s="367"/>
      <c r="AA209" s="1"/>
      <c r="AB209" s="79"/>
      <c r="AC209" s="79"/>
      <c r="AD209" s="79"/>
      <c r="AE209" s="44"/>
      <c r="AF209" s="55"/>
      <c r="AG209" s="190"/>
      <c r="AH209" s="189"/>
    </row>
    <row r="210" spans="1:34" ht="25.5" hidden="1" customHeight="1" x14ac:dyDescent="0.25">
      <c r="B210" s="54"/>
      <c r="C210" s="2"/>
      <c r="D210" s="706" t="s">
        <v>502</v>
      </c>
      <c r="E210" s="706"/>
      <c r="F210" s="77"/>
      <c r="G210" s="495"/>
      <c r="H210" s="495"/>
      <c r="I210" s="495"/>
      <c r="J210" s="448"/>
      <c r="K210" s="448"/>
      <c r="L210" s="448"/>
      <c r="M210" s="312">
        <f t="shared" si="185"/>
        <v>0</v>
      </c>
      <c r="N210" s="367"/>
      <c r="O210" s="367"/>
      <c r="P210" s="1"/>
      <c r="Q210" s="1"/>
      <c r="R210" s="74"/>
      <c r="S210" s="73"/>
      <c r="T210" s="1"/>
      <c r="U210" s="1"/>
      <c r="V210" s="1"/>
      <c r="W210" s="1"/>
      <c r="X210" s="367"/>
      <c r="Y210" s="404">
        <f t="shared" si="186"/>
        <v>0</v>
      </c>
      <c r="Z210" s="367"/>
      <c r="AA210" s="1"/>
      <c r="AB210" s="79"/>
      <c r="AC210" s="79"/>
      <c r="AD210" s="79"/>
      <c r="AE210" s="44"/>
      <c r="AF210" s="55"/>
      <c r="AG210" s="190"/>
      <c r="AH210" s="189"/>
    </row>
    <row r="211" spans="1:34" ht="25.5" hidden="1" customHeight="1" x14ac:dyDescent="0.25">
      <c r="B211" s="54"/>
      <c r="C211" s="2"/>
      <c r="D211" s="706" t="s">
        <v>503</v>
      </c>
      <c r="E211" s="706"/>
      <c r="F211" s="77"/>
      <c r="G211" s="495"/>
      <c r="H211" s="495"/>
      <c r="I211" s="495"/>
      <c r="J211" s="448"/>
      <c r="K211" s="448"/>
      <c r="L211" s="448"/>
      <c r="M211" s="312">
        <f t="shared" si="185"/>
        <v>0</v>
      </c>
      <c r="N211" s="367"/>
      <c r="O211" s="367"/>
      <c r="P211" s="1"/>
      <c r="Q211" s="1"/>
      <c r="R211" s="74"/>
      <c r="S211" s="73"/>
      <c r="T211" s="1"/>
      <c r="U211" s="1"/>
      <c r="V211" s="1"/>
      <c r="W211" s="1"/>
      <c r="X211" s="367"/>
      <c r="Y211" s="404">
        <f t="shared" si="186"/>
        <v>0</v>
      </c>
      <c r="Z211" s="367"/>
      <c r="AA211" s="1"/>
      <c r="AB211" s="79"/>
      <c r="AC211" s="79"/>
      <c r="AD211" s="79"/>
      <c r="AE211" s="44"/>
      <c r="AF211" s="55"/>
      <c r="AG211" s="190"/>
      <c r="AH211" s="189"/>
    </row>
    <row r="212" spans="1:34" hidden="1" x14ac:dyDescent="0.25">
      <c r="B212" s="54"/>
      <c r="C212" s="2"/>
      <c r="D212" s="705" t="s">
        <v>441</v>
      </c>
      <c r="E212" s="705"/>
      <c r="F212" s="77"/>
      <c r="G212" s="495"/>
      <c r="H212" s="495"/>
      <c r="I212" s="495"/>
      <c r="J212" s="448"/>
      <c r="K212" s="448"/>
      <c r="L212" s="448"/>
      <c r="M212" s="312">
        <f t="shared" si="185"/>
        <v>0</v>
      </c>
      <c r="N212" s="367"/>
      <c r="O212" s="367"/>
      <c r="P212" s="1"/>
      <c r="Q212" s="1"/>
      <c r="R212" s="74"/>
      <c r="S212" s="73"/>
      <c r="T212" s="1"/>
      <c r="U212" s="1"/>
      <c r="V212" s="1"/>
      <c r="W212" s="1"/>
      <c r="X212" s="367"/>
      <c r="Y212" s="404">
        <f t="shared" si="186"/>
        <v>0</v>
      </c>
      <c r="Z212" s="367"/>
      <c r="AA212" s="1"/>
      <c r="AB212" s="79"/>
      <c r="AC212" s="79"/>
      <c r="AD212" s="79"/>
      <c r="AE212" s="44"/>
      <c r="AF212" s="55"/>
      <c r="AG212" s="190"/>
      <c r="AH212" s="189"/>
    </row>
    <row r="213" spans="1:34" hidden="1" x14ac:dyDescent="0.25">
      <c r="B213" s="54"/>
      <c r="C213" s="2"/>
      <c r="D213" s="705" t="s">
        <v>437</v>
      </c>
      <c r="E213" s="705"/>
      <c r="F213" s="77"/>
      <c r="G213" s="495"/>
      <c r="H213" s="495"/>
      <c r="I213" s="495"/>
      <c r="J213" s="448"/>
      <c r="K213" s="448"/>
      <c r="L213" s="448"/>
      <c r="M213" s="312">
        <f t="shared" si="185"/>
        <v>0</v>
      </c>
      <c r="N213" s="367"/>
      <c r="O213" s="367"/>
      <c r="P213" s="1"/>
      <c r="Q213" s="1"/>
      <c r="R213" s="74"/>
      <c r="S213" s="73"/>
      <c r="T213" s="1"/>
      <c r="U213" s="1"/>
      <c r="V213" s="1"/>
      <c r="W213" s="1"/>
      <c r="X213" s="367"/>
      <c r="Y213" s="404">
        <f t="shared" si="186"/>
        <v>0</v>
      </c>
      <c r="Z213" s="367"/>
      <c r="AA213" s="1"/>
      <c r="AB213" s="79"/>
      <c r="AC213" s="79"/>
      <c r="AD213" s="79"/>
      <c r="AE213" s="44"/>
      <c r="AF213" s="55"/>
      <c r="AG213" s="190"/>
      <c r="AH213" s="189"/>
    </row>
    <row r="214" spans="1:34" ht="25.5" hidden="1" customHeight="1" x14ac:dyDescent="0.25">
      <c r="B214" s="54"/>
      <c r="C214" s="2"/>
      <c r="D214" s="706" t="s">
        <v>504</v>
      </c>
      <c r="E214" s="706"/>
      <c r="F214" s="77"/>
      <c r="G214" s="495"/>
      <c r="H214" s="495"/>
      <c r="I214" s="495"/>
      <c r="J214" s="448"/>
      <c r="K214" s="448"/>
      <c r="L214" s="448"/>
      <c r="M214" s="312">
        <f t="shared" si="185"/>
        <v>0</v>
      </c>
      <c r="N214" s="367"/>
      <c r="O214" s="367"/>
      <c r="P214" s="1"/>
      <c r="Q214" s="1"/>
      <c r="R214" s="74"/>
      <c r="S214" s="73"/>
      <c r="T214" s="1"/>
      <c r="U214" s="1"/>
      <c r="V214" s="1"/>
      <c r="W214" s="1"/>
      <c r="X214" s="367"/>
      <c r="Y214" s="404">
        <f t="shared" si="186"/>
        <v>0</v>
      </c>
      <c r="Z214" s="367"/>
      <c r="AA214" s="1"/>
      <c r="AB214" s="79"/>
      <c r="AC214" s="79"/>
      <c r="AD214" s="79"/>
      <c r="AE214" s="44"/>
      <c r="AF214" s="55"/>
      <c r="AG214" s="190"/>
      <c r="AH214" s="189"/>
    </row>
    <row r="215" spans="1:34" ht="15.75" hidden="1" thickBot="1" x14ac:dyDescent="0.3">
      <c r="B215" s="56"/>
      <c r="C215" s="20"/>
      <c r="D215" s="707" t="s">
        <v>505</v>
      </c>
      <c r="E215" s="707"/>
      <c r="F215" s="77"/>
      <c r="G215" s="495"/>
      <c r="H215" s="495"/>
      <c r="I215" s="495"/>
      <c r="J215" s="448"/>
      <c r="K215" s="448"/>
      <c r="L215" s="448"/>
      <c r="M215" s="312">
        <f t="shared" si="185"/>
        <v>0</v>
      </c>
      <c r="N215" s="367"/>
      <c r="O215" s="367"/>
      <c r="P215" s="1"/>
      <c r="Q215" s="1"/>
      <c r="R215" s="74"/>
      <c r="S215" s="73"/>
      <c r="T215" s="1"/>
      <c r="U215" s="1"/>
      <c r="V215" s="1"/>
      <c r="W215" s="1"/>
      <c r="X215" s="367"/>
      <c r="Y215" s="404">
        <f t="shared" si="186"/>
        <v>0</v>
      </c>
      <c r="Z215" s="367"/>
      <c r="AA215" s="1"/>
      <c r="AB215" s="79"/>
      <c r="AC215" s="79"/>
      <c r="AD215" s="79"/>
      <c r="AE215" s="44"/>
      <c r="AF215" s="55"/>
      <c r="AG215" s="190"/>
      <c r="AH215" s="189"/>
    </row>
    <row r="216" spans="1:34" ht="15.75" thickBot="1" x14ac:dyDescent="0.3">
      <c r="B216" s="98"/>
      <c r="C216" s="708" t="s">
        <v>1119</v>
      </c>
      <c r="D216" s="709"/>
      <c r="E216" s="709"/>
      <c r="F216" s="83">
        <f t="shared" ref="F216:J216" si="193">F190+F164+F154+F119+F84+F48+F5</f>
        <v>6543500</v>
      </c>
      <c r="G216" s="492">
        <f t="shared" si="193"/>
        <v>7599953</v>
      </c>
      <c r="H216" s="492">
        <f t="shared" si="193"/>
        <v>7096714</v>
      </c>
      <c r="I216" s="492">
        <f t="shared" si="193"/>
        <v>7096715</v>
      </c>
      <c r="J216" s="444">
        <f t="shared" si="193"/>
        <v>8544222</v>
      </c>
      <c r="K216" s="444">
        <f t="shared" ref="K216:L216" si="194">K190+K164+K154+K119+K84+K48+K5</f>
        <v>8660472</v>
      </c>
      <c r="L216" s="444">
        <f t="shared" si="194"/>
        <v>8047461</v>
      </c>
      <c r="M216" s="308">
        <f>M190+M164+M154+M119+M84+M48+M5</f>
        <v>8047461</v>
      </c>
      <c r="N216" s="362">
        <f t="shared" ref="N216:AE216" si="195">N190+N164+N154+N119+N84+N48+N5</f>
        <v>180000</v>
      </c>
      <c r="O216" s="362">
        <f t="shared" si="195"/>
        <v>1830</v>
      </c>
      <c r="P216" s="85">
        <f t="shared" si="195"/>
        <v>265012</v>
      </c>
      <c r="Q216" s="85">
        <f t="shared" si="195"/>
        <v>6903044</v>
      </c>
      <c r="R216" s="86">
        <f t="shared" si="195"/>
        <v>697575</v>
      </c>
      <c r="S216" s="84">
        <f t="shared" si="195"/>
        <v>1197168</v>
      </c>
      <c r="T216" s="85">
        <f t="shared" si="195"/>
        <v>751480</v>
      </c>
      <c r="U216" s="85">
        <f t="shared" si="195"/>
        <v>680023</v>
      </c>
      <c r="V216" s="85">
        <f t="shared" si="195"/>
        <v>720620</v>
      </c>
      <c r="W216" s="85">
        <f t="shared" si="195"/>
        <v>644413</v>
      </c>
      <c r="X216" s="362">
        <f t="shared" si="195"/>
        <v>588485</v>
      </c>
      <c r="Y216" s="399">
        <f t="shared" si="195"/>
        <v>4582189</v>
      </c>
      <c r="Z216" s="362">
        <f t="shared" si="195"/>
        <v>21522</v>
      </c>
      <c r="AA216" s="85">
        <f t="shared" si="195"/>
        <v>71350</v>
      </c>
      <c r="AB216" s="88">
        <f t="shared" si="195"/>
        <v>1171235</v>
      </c>
      <c r="AC216" s="88">
        <f t="shared" si="195"/>
        <v>528130</v>
      </c>
      <c r="AD216" s="88">
        <f t="shared" si="195"/>
        <v>1072725</v>
      </c>
      <c r="AE216" s="89">
        <f t="shared" si="195"/>
        <v>600310</v>
      </c>
      <c r="AF216" s="55"/>
      <c r="AG216" s="190"/>
      <c r="AH216" s="189"/>
    </row>
    <row r="217" spans="1:34" ht="15.75" thickBot="1" x14ac:dyDescent="0.3">
      <c r="B217" s="98" t="s">
        <v>87</v>
      </c>
      <c r="C217" s="708" t="s">
        <v>88</v>
      </c>
      <c r="D217" s="709"/>
      <c r="E217" s="709"/>
      <c r="F217" s="83">
        <f t="shared" ref="F217:K217" si="196">F218+F247+F253+F254</f>
        <v>96053167</v>
      </c>
      <c r="G217" s="492">
        <f t="shared" ref="G217:J217" si="197">G218+G247+G253+G254</f>
        <v>81640147</v>
      </c>
      <c r="H217" s="492">
        <f t="shared" si="197"/>
        <v>81882880.200000003</v>
      </c>
      <c r="I217" s="492">
        <f t="shared" si="197"/>
        <v>82290401.346666664</v>
      </c>
      <c r="J217" s="444">
        <f t="shared" si="197"/>
        <v>81645330</v>
      </c>
      <c r="K217" s="444">
        <f t="shared" si="196"/>
        <v>82032176</v>
      </c>
      <c r="L217" s="444">
        <f t="shared" ref="L217" si="198">L218+L247+L253+L254</f>
        <v>90916244</v>
      </c>
      <c r="M217" s="308">
        <f t="shared" si="185"/>
        <v>90520544</v>
      </c>
      <c r="N217" s="362">
        <f t="shared" ref="N217:AE217" si="199">N218+N247+N253+N254</f>
        <v>90520544</v>
      </c>
      <c r="O217" s="362">
        <f t="shared" si="199"/>
        <v>0</v>
      </c>
      <c r="P217" s="85">
        <f t="shared" si="199"/>
        <v>0</v>
      </c>
      <c r="Q217" s="85">
        <f t="shared" si="199"/>
        <v>0</v>
      </c>
      <c r="R217" s="86">
        <f t="shared" si="199"/>
        <v>0</v>
      </c>
      <c r="S217" s="84">
        <f t="shared" si="199"/>
        <v>7811249</v>
      </c>
      <c r="T217" s="85">
        <f t="shared" si="199"/>
        <v>6927632</v>
      </c>
      <c r="U217" s="85">
        <f t="shared" si="199"/>
        <v>6869110</v>
      </c>
      <c r="V217" s="85">
        <f t="shared" si="199"/>
        <v>8539152</v>
      </c>
      <c r="W217" s="85">
        <f t="shared" si="199"/>
        <v>7653013</v>
      </c>
      <c r="X217" s="362">
        <f t="shared" si="199"/>
        <v>6789658</v>
      </c>
      <c r="Y217" s="399">
        <f t="shared" si="186"/>
        <v>44589814</v>
      </c>
      <c r="Z217" s="362">
        <f t="shared" si="199"/>
        <v>7132303</v>
      </c>
      <c r="AA217" s="85">
        <f t="shared" si="199"/>
        <v>6632555</v>
      </c>
      <c r="AB217" s="88">
        <f t="shared" si="199"/>
        <v>7324150</v>
      </c>
      <c r="AC217" s="88">
        <f t="shared" si="199"/>
        <v>7168146</v>
      </c>
      <c r="AD217" s="88">
        <f t="shared" si="199"/>
        <v>7238390</v>
      </c>
      <c r="AE217" s="89">
        <f t="shared" si="199"/>
        <v>10435186</v>
      </c>
      <c r="AF217" s="55"/>
      <c r="AG217" s="190"/>
      <c r="AH217" s="189"/>
    </row>
    <row r="218" spans="1:34" x14ac:dyDescent="0.25">
      <c r="B218" s="114" t="s">
        <v>765</v>
      </c>
      <c r="C218" s="710" t="s">
        <v>89</v>
      </c>
      <c r="D218" s="711"/>
      <c r="E218" s="711"/>
      <c r="F218" s="115">
        <f t="shared" ref="F218:K218" si="200">F219+F223+F231+F234+F235+F236+F242+F243+F244</f>
        <v>96053167</v>
      </c>
      <c r="G218" s="493">
        <f t="shared" ref="G218:J218" si="201">G219+G223+G231+G234+G235+G236+G242+G243+G244</f>
        <v>81640147</v>
      </c>
      <c r="H218" s="493">
        <f t="shared" si="201"/>
        <v>81882880.200000003</v>
      </c>
      <c r="I218" s="493">
        <f t="shared" si="201"/>
        <v>82290401.346666664</v>
      </c>
      <c r="J218" s="445">
        <f t="shared" si="201"/>
        <v>81645330</v>
      </c>
      <c r="K218" s="445">
        <f t="shared" si="200"/>
        <v>82032176</v>
      </c>
      <c r="L218" s="445">
        <f t="shared" ref="L218" si="202">L219+L223+L231+L234+L235+L236+L242+L243+L244</f>
        <v>90916244</v>
      </c>
      <c r="M218" s="309">
        <f t="shared" si="185"/>
        <v>90520544</v>
      </c>
      <c r="N218" s="363">
        <f t="shared" ref="N218:AE218" si="203">N219+N223+N231+N234+N235+N236+N242+N243+N244</f>
        <v>90520544</v>
      </c>
      <c r="O218" s="363">
        <f t="shared" si="203"/>
        <v>0</v>
      </c>
      <c r="P218" s="117">
        <f t="shared" si="203"/>
        <v>0</v>
      </c>
      <c r="Q218" s="117">
        <f t="shared" si="203"/>
        <v>0</v>
      </c>
      <c r="R218" s="118">
        <f t="shared" si="203"/>
        <v>0</v>
      </c>
      <c r="S218" s="116">
        <f t="shared" si="203"/>
        <v>7811249</v>
      </c>
      <c r="T218" s="117">
        <f t="shared" si="203"/>
        <v>6927632</v>
      </c>
      <c r="U218" s="117">
        <f t="shared" si="203"/>
        <v>6869110</v>
      </c>
      <c r="V218" s="117">
        <f t="shared" si="203"/>
        <v>8539152</v>
      </c>
      <c r="W218" s="117">
        <f t="shared" si="203"/>
        <v>7653013</v>
      </c>
      <c r="X218" s="363">
        <f t="shared" si="203"/>
        <v>6789658</v>
      </c>
      <c r="Y218" s="400">
        <f t="shared" si="186"/>
        <v>44589814</v>
      </c>
      <c r="Z218" s="363">
        <f t="shared" si="203"/>
        <v>7132303</v>
      </c>
      <c r="AA218" s="117">
        <f t="shared" si="203"/>
        <v>6632555</v>
      </c>
      <c r="AB218" s="120">
        <f t="shared" si="203"/>
        <v>7324150</v>
      </c>
      <c r="AC218" s="120">
        <f t="shared" si="203"/>
        <v>7168146</v>
      </c>
      <c r="AD218" s="120">
        <f t="shared" si="203"/>
        <v>7238390</v>
      </c>
      <c r="AE218" s="121">
        <f t="shared" si="203"/>
        <v>10435186</v>
      </c>
      <c r="AF218" s="55"/>
      <c r="AG218" s="190"/>
      <c r="AH218" s="189"/>
    </row>
    <row r="219" spans="1:34" s="18" customFormat="1" hidden="1" x14ac:dyDescent="0.25">
      <c r="A219" s="125"/>
      <c r="B219" s="52" t="s">
        <v>766</v>
      </c>
      <c r="C219" s="702" t="s">
        <v>90</v>
      </c>
      <c r="D219" s="703"/>
      <c r="E219" s="703"/>
      <c r="F219" s="78">
        <f t="shared" ref="F219:K219" si="204">F220+F221+F222</f>
        <v>0</v>
      </c>
      <c r="G219" s="491">
        <f t="shared" ref="G219:J219" si="205">G220+G221+G222</f>
        <v>0</v>
      </c>
      <c r="H219" s="491">
        <f t="shared" si="205"/>
        <v>0</v>
      </c>
      <c r="I219" s="491">
        <f t="shared" si="205"/>
        <v>0</v>
      </c>
      <c r="J219" s="446">
        <f t="shared" si="205"/>
        <v>0</v>
      </c>
      <c r="K219" s="446">
        <f t="shared" si="204"/>
        <v>0</v>
      </c>
      <c r="L219" s="446">
        <f t="shared" ref="L219" si="206">L220+L221+L222</f>
        <v>0</v>
      </c>
      <c r="M219" s="310">
        <f t="shared" si="185"/>
        <v>0</v>
      </c>
      <c r="N219" s="366">
        <f t="shared" ref="N219:R219" si="207">N220+N221+N222</f>
        <v>0</v>
      </c>
      <c r="O219" s="366"/>
      <c r="P219" s="13">
        <f t="shared" ref="P219:Q219" si="208">P220+P221+P222</f>
        <v>0</v>
      </c>
      <c r="Q219" s="13">
        <f t="shared" si="208"/>
        <v>0</v>
      </c>
      <c r="R219" s="76">
        <f t="shared" si="207"/>
        <v>0</v>
      </c>
      <c r="S219" s="75">
        <f>S220+S221+S222</f>
        <v>0</v>
      </c>
      <c r="T219" s="13">
        <f t="shared" ref="T219:AE219" si="209">T220+T221+T222</f>
        <v>0</v>
      </c>
      <c r="U219" s="13">
        <f t="shared" si="209"/>
        <v>0</v>
      </c>
      <c r="V219" s="13">
        <f t="shared" si="209"/>
        <v>0</v>
      </c>
      <c r="W219" s="13">
        <f t="shared" si="209"/>
        <v>0</v>
      </c>
      <c r="X219" s="366">
        <f t="shared" si="209"/>
        <v>0</v>
      </c>
      <c r="Y219" s="403">
        <f t="shared" si="186"/>
        <v>0</v>
      </c>
      <c r="Z219" s="366">
        <f t="shared" si="209"/>
        <v>0</v>
      </c>
      <c r="AA219" s="13">
        <f t="shared" si="209"/>
        <v>0</v>
      </c>
      <c r="AB219" s="80">
        <f t="shared" si="209"/>
        <v>0</v>
      </c>
      <c r="AC219" s="80">
        <f t="shared" si="209"/>
        <v>0</v>
      </c>
      <c r="AD219" s="80">
        <f t="shared" si="209"/>
        <v>0</v>
      </c>
      <c r="AE219" s="45">
        <f t="shared" si="209"/>
        <v>0</v>
      </c>
      <c r="AF219" s="55"/>
      <c r="AG219" s="190"/>
      <c r="AH219" s="189"/>
    </row>
    <row r="220" spans="1:34" s="189" customFormat="1" hidden="1" x14ac:dyDescent="0.25">
      <c r="A220" s="125" t="s">
        <v>91</v>
      </c>
      <c r="B220" s="169" t="s">
        <v>768</v>
      </c>
      <c r="C220" s="182"/>
      <c r="D220" s="704" t="s">
        <v>951</v>
      </c>
      <c r="E220" s="704"/>
      <c r="F220" s="181"/>
      <c r="G220" s="497"/>
      <c r="H220" s="497"/>
      <c r="I220" s="497"/>
      <c r="J220" s="450"/>
      <c r="K220" s="450"/>
      <c r="L220" s="450"/>
      <c r="M220" s="314">
        <f t="shared" si="185"/>
        <v>0</v>
      </c>
      <c r="N220" s="364"/>
      <c r="O220" s="364"/>
      <c r="P220" s="173"/>
      <c r="Q220" s="173"/>
      <c r="R220" s="180"/>
      <c r="S220" s="179"/>
      <c r="T220" s="173"/>
      <c r="U220" s="173"/>
      <c r="V220" s="173"/>
      <c r="W220" s="173"/>
      <c r="X220" s="364"/>
      <c r="Y220" s="401">
        <f t="shared" si="186"/>
        <v>0</v>
      </c>
      <c r="Z220" s="364"/>
      <c r="AA220" s="173"/>
      <c r="AB220" s="174"/>
      <c r="AC220" s="174"/>
      <c r="AD220" s="174"/>
      <c r="AE220" s="175"/>
      <c r="AF220" s="55"/>
      <c r="AG220" s="190"/>
    </row>
    <row r="221" spans="1:34" s="189" customFormat="1" hidden="1" x14ac:dyDescent="0.25">
      <c r="A221" s="125" t="s">
        <v>92</v>
      </c>
      <c r="B221" s="169" t="s">
        <v>769</v>
      </c>
      <c r="C221" s="182"/>
      <c r="D221" s="704" t="s">
        <v>952</v>
      </c>
      <c r="E221" s="704"/>
      <c r="F221" s="181"/>
      <c r="G221" s="497"/>
      <c r="H221" s="497"/>
      <c r="I221" s="497"/>
      <c r="J221" s="450"/>
      <c r="K221" s="450"/>
      <c r="L221" s="450"/>
      <c r="M221" s="314">
        <f t="shared" si="185"/>
        <v>0</v>
      </c>
      <c r="N221" s="364"/>
      <c r="O221" s="364"/>
      <c r="P221" s="173"/>
      <c r="Q221" s="173"/>
      <c r="R221" s="180"/>
      <c r="S221" s="179"/>
      <c r="T221" s="173"/>
      <c r="U221" s="173"/>
      <c r="V221" s="173"/>
      <c r="W221" s="173"/>
      <c r="X221" s="364"/>
      <c r="Y221" s="401">
        <f t="shared" si="186"/>
        <v>0</v>
      </c>
      <c r="Z221" s="364"/>
      <c r="AA221" s="173"/>
      <c r="AB221" s="174"/>
      <c r="AC221" s="174"/>
      <c r="AD221" s="174"/>
      <c r="AE221" s="175"/>
      <c r="AF221" s="55"/>
      <c r="AG221" s="190"/>
    </row>
    <row r="222" spans="1:34" s="189" customFormat="1" hidden="1" x14ac:dyDescent="0.25">
      <c r="A222" s="125" t="s">
        <v>93</v>
      </c>
      <c r="B222" s="169" t="s">
        <v>770</v>
      </c>
      <c r="C222" s="182"/>
      <c r="D222" s="704" t="s">
        <v>953</v>
      </c>
      <c r="E222" s="704"/>
      <c r="F222" s="181"/>
      <c r="G222" s="497"/>
      <c r="H222" s="497"/>
      <c r="I222" s="497"/>
      <c r="J222" s="450"/>
      <c r="K222" s="450"/>
      <c r="L222" s="450"/>
      <c r="M222" s="314">
        <f t="shared" si="185"/>
        <v>0</v>
      </c>
      <c r="N222" s="364"/>
      <c r="O222" s="364"/>
      <c r="P222" s="173"/>
      <c r="Q222" s="173"/>
      <c r="R222" s="180"/>
      <c r="S222" s="179"/>
      <c r="T222" s="173"/>
      <c r="U222" s="173"/>
      <c r="V222" s="173"/>
      <c r="W222" s="173"/>
      <c r="X222" s="364"/>
      <c r="Y222" s="401">
        <f t="shared" si="186"/>
        <v>0</v>
      </c>
      <c r="Z222" s="364"/>
      <c r="AA222" s="173"/>
      <c r="AB222" s="174"/>
      <c r="AC222" s="174"/>
      <c r="AD222" s="174"/>
      <c r="AE222" s="175"/>
      <c r="AF222" s="55"/>
      <c r="AG222" s="190"/>
    </row>
    <row r="223" spans="1:34" s="18" customFormat="1" hidden="1" x14ac:dyDescent="0.25">
      <c r="A223" s="125"/>
      <c r="B223" s="52" t="s">
        <v>771</v>
      </c>
      <c r="C223" s="702" t="s">
        <v>94</v>
      </c>
      <c r="D223" s="703"/>
      <c r="E223" s="703"/>
      <c r="F223" s="78">
        <f t="shared" ref="F223:K223" si="210">F224+F228+F229+F230</f>
        <v>0</v>
      </c>
      <c r="G223" s="491">
        <f t="shared" ref="G223:J223" si="211">G224+G228+G229+G230</f>
        <v>0</v>
      </c>
      <c r="H223" s="491">
        <f t="shared" si="211"/>
        <v>0</v>
      </c>
      <c r="I223" s="491">
        <f t="shared" si="211"/>
        <v>0</v>
      </c>
      <c r="J223" s="446">
        <f t="shared" si="211"/>
        <v>0</v>
      </c>
      <c r="K223" s="446">
        <f t="shared" si="210"/>
        <v>0</v>
      </c>
      <c r="L223" s="446">
        <f t="shared" ref="L223" si="212">L224+L228+L229+L230</f>
        <v>0</v>
      </c>
      <c r="M223" s="310">
        <f t="shared" si="185"/>
        <v>0</v>
      </c>
      <c r="N223" s="366">
        <f t="shared" ref="N223:R223" si="213">N224+N228+N229+N230</f>
        <v>0</v>
      </c>
      <c r="O223" s="366"/>
      <c r="P223" s="13">
        <f t="shared" ref="P223:Q223" si="214">P224+P228+P229+P230</f>
        <v>0</v>
      </c>
      <c r="Q223" s="13">
        <f t="shared" si="214"/>
        <v>0</v>
      </c>
      <c r="R223" s="76">
        <f t="shared" si="213"/>
        <v>0</v>
      </c>
      <c r="S223" s="75">
        <f>S224+S228+S229+S230</f>
        <v>0</v>
      </c>
      <c r="T223" s="13">
        <f t="shared" ref="T223:AE223" si="215">T224+T228+T229+T230</f>
        <v>0</v>
      </c>
      <c r="U223" s="13">
        <f t="shared" si="215"/>
        <v>0</v>
      </c>
      <c r="V223" s="13">
        <f t="shared" si="215"/>
        <v>0</v>
      </c>
      <c r="W223" s="13">
        <f t="shared" si="215"/>
        <v>0</v>
      </c>
      <c r="X223" s="366">
        <f t="shared" si="215"/>
        <v>0</v>
      </c>
      <c r="Y223" s="403">
        <f t="shared" si="186"/>
        <v>0</v>
      </c>
      <c r="Z223" s="366">
        <f t="shared" si="215"/>
        <v>0</v>
      </c>
      <c r="AA223" s="13">
        <f t="shared" si="215"/>
        <v>0</v>
      </c>
      <c r="AB223" s="80">
        <f t="shared" si="215"/>
        <v>0</v>
      </c>
      <c r="AC223" s="80">
        <f t="shared" si="215"/>
        <v>0</v>
      </c>
      <c r="AD223" s="80">
        <f t="shared" si="215"/>
        <v>0</v>
      </c>
      <c r="AE223" s="45">
        <f t="shared" si="215"/>
        <v>0</v>
      </c>
      <c r="AF223" s="55"/>
      <c r="AG223" s="190"/>
      <c r="AH223" s="189"/>
    </row>
    <row r="224" spans="1:34" s="189" customFormat="1" hidden="1" x14ac:dyDescent="0.25">
      <c r="A224" s="125" t="s">
        <v>95</v>
      </c>
      <c r="B224" s="169" t="s">
        <v>772</v>
      </c>
      <c r="C224" s="182"/>
      <c r="D224" s="216" t="s">
        <v>96</v>
      </c>
      <c r="E224" s="217"/>
      <c r="F224" s="181">
        <f t="shared" ref="F224:K224" si="216">F225+F226+F227</f>
        <v>0</v>
      </c>
      <c r="G224" s="497">
        <f t="shared" ref="G224:J224" si="217">G225+G226+G227</f>
        <v>0</v>
      </c>
      <c r="H224" s="497">
        <f t="shared" si="217"/>
        <v>0</v>
      </c>
      <c r="I224" s="497">
        <f t="shared" si="217"/>
        <v>0</v>
      </c>
      <c r="J224" s="450">
        <f t="shared" si="217"/>
        <v>0</v>
      </c>
      <c r="K224" s="450">
        <f t="shared" si="216"/>
        <v>0</v>
      </c>
      <c r="L224" s="450">
        <f t="shared" ref="L224" si="218">L225+L226+L227</f>
        <v>0</v>
      </c>
      <c r="M224" s="314">
        <f t="shared" si="185"/>
        <v>0</v>
      </c>
      <c r="N224" s="364">
        <f t="shared" ref="N224:R224" si="219">N225+N226+N227</f>
        <v>0</v>
      </c>
      <c r="O224" s="364"/>
      <c r="P224" s="173">
        <f t="shared" ref="P224:Q224" si="220">P225+P226+P227</f>
        <v>0</v>
      </c>
      <c r="Q224" s="173">
        <f t="shared" si="220"/>
        <v>0</v>
      </c>
      <c r="R224" s="180">
        <f t="shared" si="219"/>
        <v>0</v>
      </c>
      <c r="S224" s="179">
        <f>S225+S226+S227</f>
        <v>0</v>
      </c>
      <c r="T224" s="173">
        <f t="shared" ref="T224:AE224" si="221">T225+T226+T227</f>
        <v>0</v>
      </c>
      <c r="U224" s="173">
        <f t="shared" si="221"/>
        <v>0</v>
      </c>
      <c r="V224" s="173">
        <f t="shared" si="221"/>
        <v>0</v>
      </c>
      <c r="W224" s="173">
        <f t="shared" si="221"/>
        <v>0</v>
      </c>
      <c r="X224" s="364">
        <f t="shared" si="221"/>
        <v>0</v>
      </c>
      <c r="Y224" s="401">
        <f t="shared" si="186"/>
        <v>0</v>
      </c>
      <c r="Z224" s="364">
        <f t="shared" si="221"/>
        <v>0</v>
      </c>
      <c r="AA224" s="173">
        <f t="shared" si="221"/>
        <v>0</v>
      </c>
      <c r="AB224" s="174">
        <f t="shared" si="221"/>
        <v>0</v>
      </c>
      <c r="AC224" s="174">
        <f t="shared" si="221"/>
        <v>0</v>
      </c>
      <c r="AD224" s="174">
        <f t="shared" si="221"/>
        <v>0</v>
      </c>
      <c r="AE224" s="175">
        <f t="shared" si="221"/>
        <v>0</v>
      </c>
      <c r="AF224" s="55"/>
      <c r="AG224" s="190"/>
    </row>
    <row r="225" spans="1:34" hidden="1" x14ac:dyDescent="0.25">
      <c r="B225" s="54"/>
      <c r="C225" s="2"/>
      <c r="D225" s="208"/>
      <c r="E225" s="211" t="s">
        <v>391</v>
      </c>
      <c r="F225" s="77"/>
      <c r="G225" s="495"/>
      <c r="H225" s="495"/>
      <c r="I225" s="495"/>
      <c r="J225" s="448"/>
      <c r="K225" s="448"/>
      <c r="L225" s="448"/>
      <c r="M225" s="312">
        <f t="shared" si="185"/>
        <v>0</v>
      </c>
      <c r="N225" s="367"/>
      <c r="O225" s="367"/>
      <c r="P225" s="1"/>
      <c r="Q225" s="1"/>
      <c r="R225" s="74"/>
      <c r="S225" s="73"/>
      <c r="T225" s="1"/>
      <c r="U225" s="1"/>
      <c r="V225" s="1"/>
      <c r="W225" s="1"/>
      <c r="X225" s="367"/>
      <c r="Y225" s="404">
        <f t="shared" si="186"/>
        <v>0</v>
      </c>
      <c r="Z225" s="367"/>
      <c r="AA225" s="1"/>
      <c r="AB225" s="79"/>
      <c r="AC225" s="79"/>
      <c r="AD225" s="79"/>
      <c r="AE225" s="44"/>
      <c r="AF225" s="55"/>
      <c r="AG225" s="190"/>
      <c r="AH225" s="189"/>
    </row>
    <row r="226" spans="1:34" hidden="1" x14ac:dyDescent="0.25">
      <c r="B226" s="54"/>
      <c r="C226" s="2"/>
      <c r="D226" s="208"/>
      <c r="E226" s="211" t="s">
        <v>392</v>
      </c>
      <c r="F226" s="77"/>
      <c r="G226" s="495"/>
      <c r="H226" s="495"/>
      <c r="I226" s="495"/>
      <c r="J226" s="448"/>
      <c r="K226" s="448"/>
      <c r="L226" s="448"/>
      <c r="M226" s="312">
        <f t="shared" si="185"/>
        <v>0</v>
      </c>
      <c r="N226" s="367"/>
      <c r="O226" s="367"/>
      <c r="P226" s="1"/>
      <c r="Q226" s="1"/>
      <c r="R226" s="74"/>
      <c r="S226" s="73"/>
      <c r="T226" s="1"/>
      <c r="U226" s="1"/>
      <c r="V226" s="1"/>
      <c r="W226" s="1"/>
      <c r="X226" s="367"/>
      <c r="Y226" s="404">
        <f t="shared" si="186"/>
        <v>0</v>
      </c>
      <c r="Z226" s="367"/>
      <c r="AA226" s="1"/>
      <c r="AB226" s="79"/>
      <c r="AC226" s="79"/>
      <c r="AD226" s="79"/>
      <c r="AE226" s="44"/>
      <c r="AF226" s="55"/>
      <c r="AG226" s="190"/>
      <c r="AH226" s="189"/>
    </row>
    <row r="227" spans="1:34" hidden="1" x14ac:dyDescent="0.25">
      <c r="B227" s="54"/>
      <c r="C227" s="2"/>
      <c r="D227" s="208"/>
      <c r="E227" s="211" t="s">
        <v>442</v>
      </c>
      <c r="F227" s="77"/>
      <c r="G227" s="495"/>
      <c r="H227" s="495"/>
      <c r="I227" s="495"/>
      <c r="J227" s="448"/>
      <c r="K227" s="448"/>
      <c r="L227" s="448"/>
      <c r="M227" s="312">
        <f t="shared" si="185"/>
        <v>0</v>
      </c>
      <c r="N227" s="367"/>
      <c r="O227" s="367"/>
      <c r="P227" s="1"/>
      <c r="Q227" s="1"/>
      <c r="R227" s="74"/>
      <c r="S227" s="73"/>
      <c r="T227" s="1"/>
      <c r="U227" s="1"/>
      <c r="V227" s="1"/>
      <c r="W227" s="1"/>
      <c r="X227" s="367"/>
      <c r="Y227" s="404">
        <f t="shared" si="186"/>
        <v>0</v>
      </c>
      <c r="Z227" s="367"/>
      <c r="AA227" s="1"/>
      <c r="AB227" s="79"/>
      <c r="AC227" s="79"/>
      <c r="AD227" s="79"/>
      <c r="AE227" s="44"/>
      <c r="AF227" s="55"/>
      <c r="AG227" s="190"/>
      <c r="AH227" s="189"/>
    </row>
    <row r="228" spans="1:34" s="189" customFormat="1" hidden="1" x14ac:dyDescent="0.25">
      <c r="A228" s="125" t="s">
        <v>97</v>
      </c>
      <c r="B228" s="169" t="s">
        <v>773</v>
      </c>
      <c r="C228" s="182"/>
      <c r="D228" s="216" t="s">
        <v>98</v>
      </c>
      <c r="E228" s="217"/>
      <c r="F228" s="181"/>
      <c r="G228" s="497"/>
      <c r="H228" s="497"/>
      <c r="I228" s="497"/>
      <c r="J228" s="450"/>
      <c r="K228" s="450"/>
      <c r="L228" s="450"/>
      <c r="M228" s="314">
        <f t="shared" si="185"/>
        <v>0</v>
      </c>
      <c r="N228" s="364"/>
      <c r="O228" s="364"/>
      <c r="P228" s="173"/>
      <c r="Q228" s="173"/>
      <c r="R228" s="180"/>
      <c r="S228" s="179"/>
      <c r="T228" s="173"/>
      <c r="U228" s="173"/>
      <c r="V228" s="173"/>
      <c r="W228" s="173"/>
      <c r="X228" s="364"/>
      <c r="Y228" s="401">
        <f t="shared" si="186"/>
        <v>0</v>
      </c>
      <c r="Z228" s="364"/>
      <c r="AA228" s="173"/>
      <c r="AB228" s="174"/>
      <c r="AC228" s="174"/>
      <c r="AD228" s="174"/>
      <c r="AE228" s="175"/>
      <c r="AF228" s="55"/>
      <c r="AG228" s="190"/>
    </row>
    <row r="229" spans="1:34" s="189" customFormat="1" hidden="1" x14ac:dyDescent="0.25">
      <c r="A229" s="125" t="s">
        <v>99</v>
      </c>
      <c r="B229" s="169" t="s">
        <v>774</v>
      </c>
      <c r="C229" s="182"/>
      <c r="D229" s="216" t="s">
        <v>100</v>
      </c>
      <c r="E229" s="217"/>
      <c r="F229" s="181"/>
      <c r="G229" s="497"/>
      <c r="H229" s="497"/>
      <c r="I229" s="497"/>
      <c r="J229" s="450"/>
      <c r="K229" s="450"/>
      <c r="L229" s="450"/>
      <c r="M229" s="314">
        <f t="shared" si="185"/>
        <v>0</v>
      </c>
      <c r="N229" s="364"/>
      <c r="O229" s="364"/>
      <c r="P229" s="173"/>
      <c r="Q229" s="173"/>
      <c r="R229" s="180"/>
      <c r="S229" s="179"/>
      <c r="T229" s="173"/>
      <c r="U229" s="173"/>
      <c r="V229" s="173"/>
      <c r="W229" s="173"/>
      <c r="X229" s="364"/>
      <c r="Y229" s="401">
        <f t="shared" si="186"/>
        <v>0</v>
      </c>
      <c r="Z229" s="364"/>
      <c r="AA229" s="173"/>
      <c r="AB229" s="174"/>
      <c r="AC229" s="174"/>
      <c r="AD229" s="174"/>
      <c r="AE229" s="175"/>
      <c r="AF229" s="55"/>
      <c r="AG229" s="190"/>
    </row>
    <row r="230" spans="1:34" s="189" customFormat="1" hidden="1" x14ac:dyDescent="0.25">
      <c r="A230" s="125" t="s">
        <v>101</v>
      </c>
      <c r="B230" s="169" t="s">
        <v>775</v>
      </c>
      <c r="C230" s="182"/>
      <c r="D230" s="216" t="s">
        <v>102</v>
      </c>
      <c r="E230" s="217"/>
      <c r="F230" s="181"/>
      <c r="G230" s="497"/>
      <c r="H230" s="497"/>
      <c r="I230" s="497"/>
      <c r="J230" s="450"/>
      <c r="K230" s="450"/>
      <c r="L230" s="450"/>
      <c r="M230" s="314">
        <f t="shared" si="185"/>
        <v>0</v>
      </c>
      <c r="N230" s="364"/>
      <c r="O230" s="364"/>
      <c r="P230" s="173"/>
      <c r="Q230" s="173"/>
      <c r="R230" s="180"/>
      <c r="S230" s="179"/>
      <c r="T230" s="173"/>
      <c r="U230" s="173"/>
      <c r="V230" s="173"/>
      <c r="W230" s="173"/>
      <c r="X230" s="364"/>
      <c r="Y230" s="401">
        <f t="shared" si="186"/>
        <v>0</v>
      </c>
      <c r="Z230" s="364"/>
      <c r="AA230" s="173"/>
      <c r="AB230" s="174"/>
      <c r="AC230" s="174"/>
      <c r="AD230" s="174"/>
      <c r="AE230" s="175"/>
      <c r="AF230" s="55"/>
      <c r="AG230" s="190"/>
    </row>
    <row r="231" spans="1:34" s="18" customFormat="1" x14ac:dyDescent="0.25">
      <c r="A231" s="125"/>
      <c r="B231" s="52" t="s">
        <v>776</v>
      </c>
      <c r="C231" s="718" t="s">
        <v>103</v>
      </c>
      <c r="D231" s="719"/>
      <c r="E231" s="719"/>
      <c r="F231" s="78">
        <f t="shared" ref="F231:K231" si="222">F232+F233</f>
        <v>1211014</v>
      </c>
      <c r="G231" s="491">
        <f t="shared" ref="G231:J231" si="223">G232+G233</f>
        <v>133856</v>
      </c>
      <c r="H231" s="491">
        <f t="shared" si="223"/>
        <v>133856</v>
      </c>
      <c r="I231" s="491">
        <f t="shared" si="223"/>
        <v>133856</v>
      </c>
      <c r="J231" s="446">
        <f t="shared" si="223"/>
        <v>133856</v>
      </c>
      <c r="K231" s="446">
        <f t="shared" si="222"/>
        <v>133856</v>
      </c>
      <c r="L231" s="446">
        <f t="shared" ref="L231" si="224">L232+L233</f>
        <v>1211014</v>
      </c>
      <c r="M231" s="310">
        <f t="shared" si="185"/>
        <v>1211014</v>
      </c>
      <c r="N231" s="366">
        <f t="shared" ref="N231:R231" si="225">N232+N233</f>
        <v>1211014</v>
      </c>
      <c r="O231" s="366"/>
      <c r="P231" s="13">
        <f t="shared" ref="P231:Q231" si="226">P232+P233</f>
        <v>0</v>
      </c>
      <c r="Q231" s="13">
        <f t="shared" si="226"/>
        <v>0</v>
      </c>
      <c r="R231" s="76">
        <f t="shared" si="225"/>
        <v>0</v>
      </c>
      <c r="S231" s="75">
        <f>S232+S233</f>
        <v>1211014</v>
      </c>
      <c r="T231" s="13">
        <f t="shared" ref="T231:AE231" si="227">T232+T233</f>
        <v>0</v>
      </c>
      <c r="U231" s="13">
        <f t="shared" si="227"/>
        <v>0</v>
      </c>
      <c r="V231" s="13">
        <f t="shared" si="227"/>
        <v>0</v>
      </c>
      <c r="W231" s="13">
        <f t="shared" si="227"/>
        <v>0</v>
      </c>
      <c r="X231" s="366">
        <f t="shared" si="227"/>
        <v>0</v>
      </c>
      <c r="Y231" s="403">
        <f t="shared" si="186"/>
        <v>1211014</v>
      </c>
      <c r="Z231" s="366">
        <f t="shared" si="227"/>
        <v>0</v>
      </c>
      <c r="AA231" s="13">
        <f t="shared" si="227"/>
        <v>0</v>
      </c>
      <c r="AB231" s="80">
        <f t="shared" si="227"/>
        <v>0</v>
      </c>
      <c r="AC231" s="80">
        <f t="shared" si="227"/>
        <v>0</v>
      </c>
      <c r="AD231" s="80">
        <f t="shared" si="227"/>
        <v>0</v>
      </c>
      <c r="AE231" s="45">
        <f t="shared" si="227"/>
        <v>0</v>
      </c>
      <c r="AF231" s="55"/>
      <c r="AG231" s="190"/>
      <c r="AH231" s="189"/>
    </row>
    <row r="232" spans="1:34" s="189" customFormat="1" x14ac:dyDescent="0.25">
      <c r="A232" s="125" t="s">
        <v>104</v>
      </c>
      <c r="B232" s="169" t="s">
        <v>777</v>
      </c>
      <c r="C232" s="182"/>
      <c r="D232" s="704" t="s">
        <v>767</v>
      </c>
      <c r="E232" s="704"/>
      <c r="F232" s="181">
        <v>1211014</v>
      </c>
      <c r="G232" s="497">
        <v>133856</v>
      </c>
      <c r="H232" s="497">
        <v>133856</v>
      </c>
      <c r="I232" s="497">
        <v>133856</v>
      </c>
      <c r="J232" s="450">
        <v>133856</v>
      </c>
      <c r="K232" s="450">
        <v>133856</v>
      </c>
      <c r="L232" s="450">
        <v>1211014</v>
      </c>
      <c r="M232" s="314">
        <f t="shared" si="185"/>
        <v>1211014</v>
      </c>
      <c r="N232" s="364">
        <f>M232</f>
        <v>1211014</v>
      </c>
      <c r="O232" s="364"/>
      <c r="P232" s="173"/>
      <c r="Q232" s="173"/>
      <c r="R232" s="180"/>
      <c r="S232" s="179">
        <v>1211014</v>
      </c>
      <c r="T232" s="173"/>
      <c r="U232" s="173"/>
      <c r="V232" s="173"/>
      <c r="W232" s="173"/>
      <c r="X232" s="364"/>
      <c r="Y232" s="401">
        <f t="shared" si="186"/>
        <v>1211014</v>
      </c>
      <c r="Z232" s="364"/>
      <c r="AA232" s="173"/>
      <c r="AB232" s="174"/>
      <c r="AC232" s="174"/>
      <c r="AD232" s="174"/>
      <c r="AE232" s="175"/>
      <c r="AF232" s="55"/>
      <c r="AG232" s="190"/>
    </row>
    <row r="233" spans="1:34" s="189" customFormat="1" hidden="1" x14ac:dyDescent="0.25">
      <c r="A233" s="125" t="s">
        <v>105</v>
      </c>
      <c r="B233" s="169" t="s">
        <v>778</v>
      </c>
      <c r="C233" s="182"/>
      <c r="D233" s="704" t="s">
        <v>779</v>
      </c>
      <c r="E233" s="704"/>
      <c r="F233" s="181"/>
      <c r="G233" s="497"/>
      <c r="H233" s="497"/>
      <c r="I233" s="497"/>
      <c r="J233" s="450"/>
      <c r="K233" s="450"/>
      <c r="L233" s="450"/>
      <c r="M233" s="314">
        <f t="shared" si="185"/>
        <v>0</v>
      </c>
      <c r="N233" s="364"/>
      <c r="O233" s="364"/>
      <c r="P233" s="173"/>
      <c r="Q233" s="173"/>
      <c r="R233" s="180"/>
      <c r="S233" s="179"/>
      <c r="T233" s="173"/>
      <c r="U233" s="173"/>
      <c r="V233" s="173"/>
      <c r="W233" s="173"/>
      <c r="X233" s="364"/>
      <c r="Y233" s="401">
        <f t="shared" si="186"/>
        <v>0</v>
      </c>
      <c r="Z233" s="364"/>
      <c r="AA233" s="173"/>
      <c r="AB233" s="174"/>
      <c r="AC233" s="174"/>
      <c r="AD233" s="174"/>
      <c r="AE233" s="175"/>
      <c r="AF233" s="55"/>
      <c r="AG233" s="190"/>
    </row>
    <row r="234" spans="1:34" s="41" customFormat="1" hidden="1" x14ac:dyDescent="0.25">
      <c r="A234" s="125" t="s">
        <v>106</v>
      </c>
      <c r="B234" s="52" t="s">
        <v>780</v>
      </c>
      <c r="C234" s="718" t="s">
        <v>390</v>
      </c>
      <c r="D234" s="719"/>
      <c r="E234" s="719"/>
      <c r="F234" s="78"/>
      <c r="G234" s="491"/>
      <c r="H234" s="491"/>
      <c r="I234" s="491"/>
      <c r="J234" s="446"/>
      <c r="K234" s="446"/>
      <c r="L234" s="446"/>
      <c r="M234" s="310">
        <f t="shared" si="185"/>
        <v>0</v>
      </c>
      <c r="N234" s="366"/>
      <c r="O234" s="366"/>
      <c r="P234" s="13"/>
      <c r="Q234" s="13"/>
      <c r="R234" s="76"/>
      <c r="S234" s="75"/>
      <c r="T234" s="13"/>
      <c r="U234" s="13"/>
      <c r="V234" s="13"/>
      <c r="W234" s="13"/>
      <c r="X234" s="366"/>
      <c r="Y234" s="403">
        <f t="shared" si="186"/>
        <v>0</v>
      </c>
      <c r="Z234" s="366"/>
      <c r="AA234" s="13"/>
      <c r="AB234" s="80"/>
      <c r="AC234" s="80"/>
      <c r="AD234" s="80"/>
      <c r="AE234" s="45"/>
      <c r="AF234" s="55"/>
      <c r="AG234" s="190"/>
      <c r="AH234" s="189"/>
    </row>
    <row r="235" spans="1:34" s="41" customFormat="1" hidden="1" x14ac:dyDescent="0.25">
      <c r="A235" s="125" t="s">
        <v>928</v>
      </c>
      <c r="B235" s="52" t="s">
        <v>929</v>
      </c>
      <c r="C235" s="718" t="s">
        <v>930</v>
      </c>
      <c r="D235" s="719"/>
      <c r="E235" s="719"/>
      <c r="F235" s="78"/>
      <c r="G235" s="491"/>
      <c r="H235" s="491"/>
      <c r="I235" s="491"/>
      <c r="J235" s="446"/>
      <c r="K235" s="446"/>
      <c r="L235" s="446"/>
      <c r="M235" s="310">
        <f t="shared" si="185"/>
        <v>0</v>
      </c>
      <c r="N235" s="366"/>
      <c r="O235" s="366"/>
      <c r="P235" s="13"/>
      <c r="Q235" s="13"/>
      <c r="R235" s="76"/>
      <c r="S235" s="75"/>
      <c r="T235" s="13"/>
      <c r="U235" s="13"/>
      <c r="V235" s="13"/>
      <c r="W235" s="13"/>
      <c r="X235" s="366"/>
      <c r="Y235" s="403">
        <f t="shared" si="186"/>
        <v>0</v>
      </c>
      <c r="Z235" s="366"/>
      <c r="AA235" s="13"/>
      <c r="AB235" s="80"/>
      <c r="AC235" s="80"/>
      <c r="AD235" s="80"/>
      <c r="AE235" s="45"/>
      <c r="AF235" s="55"/>
      <c r="AG235" s="190"/>
      <c r="AH235" s="189"/>
    </row>
    <row r="236" spans="1:34" s="41" customFormat="1" ht="15.75" thickBot="1" x14ac:dyDescent="0.3">
      <c r="A236" s="125" t="s">
        <v>107</v>
      </c>
      <c r="B236" s="52" t="s">
        <v>781</v>
      </c>
      <c r="C236" s="718" t="s">
        <v>931</v>
      </c>
      <c r="D236" s="719"/>
      <c r="E236" s="719"/>
      <c r="F236" s="78">
        <v>94842153</v>
      </c>
      <c r="G236" s="491">
        <f t="shared" ref="G236" si="228">SUM(G237:G241)</f>
        <v>81506291</v>
      </c>
      <c r="H236" s="491">
        <f t="shared" ref="H236" si="229">SUM(H237:H241)</f>
        <v>81749024.200000003</v>
      </c>
      <c r="I236" s="491">
        <f t="shared" ref="I236" si="230">SUM(I237:I241)</f>
        <v>82156545.346666664</v>
      </c>
      <c r="J236" s="446">
        <f t="shared" ref="J236" si="231">SUM(J237:J241)</f>
        <v>81511474</v>
      </c>
      <c r="K236" s="446">
        <f t="shared" ref="K236" si="232">SUM(K237:K241)</f>
        <v>81898320</v>
      </c>
      <c r="L236" s="446">
        <v>89705230</v>
      </c>
      <c r="M236" s="310">
        <f t="shared" si="185"/>
        <v>89309530</v>
      </c>
      <c r="N236" s="366">
        <f>SUM(Y236:AE236)</f>
        <v>89309530</v>
      </c>
      <c r="O236" s="366"/>
      <c r="P236" s="13">
        <f t="shared" ref="P236:R236" si="233">SUM(P237:P241)</f>
        <v>0</v>
      </c>
      <c r="Q236" s="13">
        <f t="shared" si="233"/>
        <v>0</v>
      </c>
      <c r="R236" s="76">
        <f t="shared" si="233"/>
        <v>0</v>
      </c>
      <c r="S236" s="75">
        <v>6600235</v>
      </c>
      <c r="T236" s="13">
        <v>6927632</v>
      </c>
      <c r="U236" s="13">
        <v>6869110</v>
      </c>
      <c r="V236" s="13">
        <v>8539152</v>
      </c>
      <c r="W236" s="13">
        <v>7653013</v>
      </c>
      <c r="X236" s="366">
        <v>6789658</v>
      </c>
      <c r="Y236" s="403">
        <f t="shared" si="186"/>
        <v>43378800</v>
      </c>
      <c r="Z236" s="366">
        <v>7132303</v>
      </c>
      <c r="AA236" s="13">
        <v>6632555</v>
      </c>
      <c r="AB236" s="80">
        <v>7324150</v>
      </c>
      <c r="AC236" s="80">
        <v>7168146</v>
      </c>
      <c r="AD236" s="80">
        <v>7238390</v>
      </c>
      <c r="AE236" s="45">
        <v>10435186</v>
      </c>
      <c r="AF236" s="55"/>
      <c r="AG236" s="190"/>
      <c r="AH236" s="189"/>
    </row>
    <row r="237" spans="1:34" hidden="1" x14ac:dyDescent="0.25">
      <c r="B237" s="54"/>
      <c r="C237" s="267"/>
      <c r="D237" s="208" t="s">
        <v>1026</v>
      </c>
      <c r="E237" s="208"/>
      <c r="F237" s="77">
        <v>54264090</v>
      </c>
      <c r="G237" s="495">
        <v>54264090</v>
      </c>
      <c r="H237" s="495">
        <v>55431817</v>
      </c>
      <c r="I237" s="495">
        <v>53042896</v>
      </c>
      <c r="J237" s="448">
        <v>53042896</v>
      </c>
      <c r="K237" s="448">
        <v>54877896</v>
      </c>
      <c r="L237" s="448">
        <v>54877896</v>
      </c>
      <c r="M237" s="312">
        <f t="shared" si="185"/>
        <v>54877896</v>
      </c>
      <c r="N237" s="367">
        <f>M237</f>
        <v>54877896</v>
      </c>
      <c r="O237" s="367"/>
      <c r="P237" s="1"/>
      <c r="Q237" s="1"/>
      <c r="R237" s="74"/>
      <c r="S237" s="73">
        <v>4971328</v>
      </c>
      <c r="T237" s="1">
        <v>6640814</v>
      </c>
      <c r="U237" s="1">
        <v>4368744</v>
      </c>
      <c r="V237" s="1">
        <v>5082568</v>
      </c>
      <c r="W237" s="1">
        <v>5719457</v>
      </c>
      <c r="X237" s="367">
        <v>4572490</v>
      </c>
      <c r="Y237" s="404">
        <f t="shared" si="186"/>
        <v>31355401</v>
      </c>
      <c r="Z237" s="367"/>
      <c r="AA237" s="1">
        <f>4830224+657667</f>
        <v>5487891</v>
      </c>
      <c r="AB237" s="79">
        <v>4811703</v>
      </c>
      <c r="AC237" s="79">
        <v>5223736</v>
      </c>
      <c r="AD237" s="79">
        <v>3082083</v>
      </c>
      <c r="AE237" s="44">
        <v>4917082</v>
      </c>
      <c r="AF237" s="55"/>
      <c r="AG237" s="190"/>
      <c r="AH237" s="189"/>
    </row>
    <row r="238" spans="1:34" hidden="1" x14ac:dyDescent="0.25">
      <c r="B238" s="54"/>
      <c r="C238" s="267"/>
      <c r="D238" s="208" t="s">
        <v>1049</v>
      </c>
      <c r="E238" s="208"/>
      <c r="F238" s="77">
        <v>8782651</v>
      </c>
      <c r="G238" s="495">
        <v>8782651</v>
      </c>
      <c r="H238" s="495">
        <v>7127763</v>
      </c>
      <c r="I238" s="495">
        <v>9924203.3466666695</v>
      </c>
      <c r="J238" s="448">
        <v>9699964</v>
      </c>
      <c r="K238" s="448">
        <v>8414444</v>
      </c>
      <c r="L238" s="448">
        <v>8414444</v>
      </c>
      <c r="M238" s="312">
        <f t="shared" si="185"/>
        <v>7702595</v>
      </c>
      <c r="N238" s="367">
        <f>M238</f>
        <v>7702595</v>
      </c>
      <c r="O238" s="367"/>
      <c r="P238" s="1"/>
      <c r="Q238" s="1"/>
      <c r="R238" s="74"/>
      <c r="S238" s="73"/>
      <c r="T238" s="1"/>
      <c r="U238" s="1"/>
      <c r="V238" s="1"/>
      <c r="W238" s="1"/>
      <c r="X238" s="367">
        <v>485336</v>
      </c>
      <c r="Y238" s="404">
        <f t="shared" si="186"/>
        <v>485336</v>
      </c>
      <c r="Z238" s="367">
        <v>4384852</v>
      </c>
      <c r="AA238" s="1"/>
      <c r="AB238" s="79"/>
      <c r="AC238" s="79">
        <v>593556</v>
      </c>
      <c r="AD238" s="79">
        <v>1906384</v>
      </c>
      <c r="AE238" s="44">
        <v>332467</v>
      </c>
      <c r="AF238" s="55"/>
      <c r="AG238" s="190"/>
      <c r="AH238" s="189"/>
    </row>
    <row r="239" spans="1:34" hidden="1" x14ac:dyDescent="0.25">
      <c r="B239" s="54"/>
      <c r="C239" s="267"/>
      <c r="D239" s="208" t="s">
        <v>1071</v>
      </c>
      <c r="E239" s="208"/>
      <c r="F239" s="77">
        <v>15928262</v>
      </c>
      <c r="G239" s="495">
        <v>15928262</v>
      </c>
      <c r="H239" s="495">
        <v>15928262.200000003</v>
      </c>
      <c r="I239" s="495">
        <v>17692277</v>
      </c>
      <c r="J239" s="448">
        <v>17692277</v>
      </c>
      <c r="K239" s="448">
        <v>17692277</v>
      </c>
      <c r="L239" s="448">
        <v>17692277</v>
      </c>
      <c r="M239" s="312">
        <f t="shared" si="185"/>
        <v>17692277</v>
      </c>
      <c r="N239" s="367">
        <f>M239</f>
        <v>17692277</v>
      </c>
      <c r="O239" s="367"/>
      <c r="P239" s="1"/>
      <c r="Q239" s="1"/>
      <c r="R239" s="74"/>
      <c r="S239" s="73"/>
      <c r="T239" s="1">
        <v>3185653</v>
      </c>
      <c r="U239" s="1">
        <v>1274261</v>
      </c>
      <c r="V239" s="1">
        <v>1274261</v>
      </c>
      <c r="W239" s="1">
        <v>1274261</v>
      </c>
      <c r="X239" s="367">
        <v>1274261</v>
      </c>
      <c r="Y239" s="404">
        <f>SUM(S239:X239)</f>
        <v>8282697</v>
      </c>
      <c r="Z239" s="367">
        <f>1215506+464562</f>
        <v>1680068</v>
      </c>
      <c r="AA239" s="1">
        <f>600000+805077</f>
        <v>1405077</v>
      </c>
      <c r="AB239" s="79">
        <f>1050000+804642-315351</f>
        <v>1539291</v>
      </c>
      <c r="AC239" s="79">
        <v>1110970</v>
      </c>
      <c r="AD239" s="79">
        <v>1749902</v>
      </c>
      <c r="AE239" s="44">
        <v>1924272</v>
      </c>
      <c r="AF239" s="55"/>
      <c r="AG239" s="190"/>
      <c r="AH239" s="189"/>
    </row>
    <row r="240" spans="1:34" hidden="1" x14ac:dyDescent="0.25">
      <c r="B240" s="54"/>
      <c r="C240" s="267"/>
      <c r="D240" s="208" t="s">
        <v>1072</v>
      </c>
      <c r="E240" s="208"/>
      <c r="F240" s="77">
        <v>2531288</v>
      </c>
      <c r="G240" s="495">
        <v>1991194</v>
      </c>
      <c r="H240" s="495">
        <v>2023738</v>
      </c>
      <c r="I240" s="495">
        <v>259725</v>
      </c>
      <c r="J240" s="448">
        <v>162634</v>
      </c>
      <c r="K240" s="448">
        <v>0</v>
      </c>
      <c r="L240" s="448">
        <v>0</v>
      </c>
      <c r="M240" s="312">
        <f t="shared" si="185"/>
        <v>652258</v>
      </c>
      <c r="N240" s="367">
        <f>M240</f>
        <v>652258</v>
      </c>
      <c r="O240" s="367"/>
      <c r="P240" s="1"/>
      <c r="Q240" s="1"/>
      <c r="R240" s="74"/>
      <c r="S240" s="73"/>
      <c r="T240" s="1"/>
      <c r="U240" s="1"/>
      <c r="V240" s="1"/>
      <c r="W240" s="1"/>
      <c r="X240" s="367"/>
      <c r="Y240" s="404">
        <f t="shared" si="186"/>
        <v>0</v>
      </c>
      <c r="Z240" s="367"/>
      <c r="AA240" s="1"/>
      <c r="AB240" s="79"/>
      <c r="AC240" s="79"/>
      <c r="AD240" s="79"/>
      <c r="AE240" s="44">
        <v>652258</v>
      </c>
      <c r="AF240" s="55"/>
      <c r="AG240" s="190"/>
      <c r="AH240" s="189"/>
    </row>
    <row r="241" spans="1:34" ht="15.75" hidden="1" thickBot="1" x14ac:dyDescent="0.3">
      <c r="B241" s="54"/>
      <c r="C241" s="267"/>
      <c r="D241" s="208" t="s">
        <v>1073</v>
      </c>
      <c r="E241" s="208"/>
      <c r="F241" s="77">
        <v>0</v>
      </c>
      <c r="G241" s="495">
        <v>540094</v>
      </c>
      <c r="H241" s="495">
        <v>1237444</v>
      </c>
      <c r="I241" s="495">
        <v>1237444</v>
      </c>
      <c r="J241" s="448">
        <v>913703</v>
      </c>
      <c r="K241" s="448">
        <v>913703</v>
      </c>
      <c r="L241" s="448">
        <v>913703</v>
      </c>
      <c r="M241" s="312">
        <f t="shared" si="185"/>
        <v>973294</v>
      </c>
      <c r="N241" s="367">
        <f>M241</f>
        <v>973294</v>
      </c>
      <c r="O241" s="367"/>
      <c r="P241" s="1"/>
      <c r="Q241" s="1"/>
      <c r="R241" s="74"/>
      <c r="S241" s="73"/>
      <c r="T241" s="1"/>
      <c r="U241" s="1"/>
      <c r="V241" s="1"/>
      <c r="W241" s="1"/>
      <c r="X241" s="367"/>
      <c r="Y241" s="404">
        <f t="shared" si="186"/>
        <v>0</v>
      </c>
      <c r="Z241" s="367">
        <v>529267</v>
      </c>
      <c r="AA241" s="1">
        <f>83326</f>
        <v>83326</v>
      </c>
      <c r="AB241" s="79">
        <v>84118</v>
      </c>
      <c r="AC241" s="79">
        <v>216992</v>
      </c>
      <c r="AD241" s="79"/>
      <c r="AE241" s="44">
        <v>59591</v>
      </c>
      <c r="AF241" s="55"/>
      <c r="AG241" s="190"/>
      <c r="AH241" s="189"/>
    </row>
    <row r="242" spans="1:34" s="41" customFormat="1" hidden="1" x14ac:dyDescent="0.25">
      <c r="A242" s="125" t="s">
        <v>108</v>
      </c>
      <c r="B242" s="52" t="s">
        <v>782</v>
      </c>
      <c r="C242" s="718" t="s">
        <v>389</v>
      </c>
      <c r="D242" s="719"/>
      <c r="E242" s="719"/>
      <c r="F242" s="78"/>
      <c r="G242" s="491"/>
      <c r="H242" s="491"/>
      <c r="I242" s="491"/>
      <c r="J242" s="446"/>
      <c r="K242" s="446"/>
      <c r="L242" s="446"/>
      <c r="M242" s="310">
        <f t="shared" si="185"/>
        <v>0</v>
      </c>
      <c r="N242" s="366"/>
      <c r="O242" s="366"/>
      <c r="P242" s="13"/>
      <c r="Q242" s="13"/>
      <c r="R242" s="76"/>
      <c r="S242" s="75"/>
      <c r="T242" s="13"/>
      <c r="U242" s="13"/>
      <c r="V242" s="13"/>
      <c r="W242" s="13"/>
      <c r="X242" s="366"/>
      <c r="Y242" s="403">
        <f t="shared" si="186"/>
        <v>0</v>
      </c>
      <c r="Z242" s="366"/>
      <c r="AA242" s="13"/>
      <c r="AB242" s="80"/>
      <c r="AC242" s="80"/>
      <c r="AD242" s="80"/>
      <c r="AE242" s="45"/>
      <c r="AF242" s="55"/>
      <c r="AG242" s="168"/>
    </row>
    <row r="243" spans="1:34" s="41" customFormat="1" hidden="1" x14ac:dyDescent="0.25">
      <c r="A243" s="125" t="s">
        <v>932</v>
      </c>
      <c r="B243" s="52" t="s">
        <v>933</v>
      </c>
      <c r="C243" s="718" t="s">
        <v>935</v>
      </c>
      <c r="D243" s="719"/>
      <c r="E243" s="719"/>
      <c r="F243" s="78"/>
      <c r="G243" s="491"/>
      <c r="H243" s="491"/>
      <c r="I243" s="491"/>
      <c r="J243" s="446"/>
      <c r="K243" s="446"/>
      <c r="L243" s="446"/>
      <c r="M243" s="310">
        <f t="shared" si="185"/>
        <v>0</v>
      </c>
      <c r="N243" s="366"/>
      <c r="O243" s="366"/>
      <c r="P243" s="13"/>
      <c r="Q243" s="13"/>
      <c r="R243" s="76"/>
      <c r="S243" s="75"/>
      <c r="T243" s="13"/>
      <c r="U243" s="13"/>
      <c r="V243" s="13"/>
      <c r="W243" s="13"/>
      <c r="X243" s="366"/>
      <c r="Y243" s="403">
        <f t="shared" si="186"/>
        <v>0</v>
      </c>
      <c r="Z243" s="366"/>
      <c r="AA243" s="13"/>
      <c r="AB243" s="80"/>
      <c r="AC243" s="80"/>
      <c r="AD243" s="80"/>
      <c r="AE243" s="45"/>
      <c r="AF243" s="55"/>
      <c r="AG243" s="168"/>
    </row>
    <row r="244" spans="1:34" s="41" customFormat="1" hidden="1" x14ac:dyDescent="0.25">
      <c r="A244" s="125"/>
      <c r="B244" s="52" t="s">
        <v>934</v>
      </c>
      <c r="C244" s="718" t="s">
        <v>936</v>
      </c>
      <c r="D244" s="719"/>
      <c r="E244" s="719"/>
      <c r="F244" s="78">
        <f t="shared" ref="F244:K244" si="234">F245+F246</f>
        <v>0</v>
      </c>
      <c r="G244" s="491">
        <f t="shared" ref="G244:J244" si="235">G245+G246</f>
        <v>0</v>
      </c>
      <c r="H244" s="491">
        <f t="shared" si="235"/>
        <v>0</v>
      </c>
      <c r="I244" s="491">
        <f t="shared" si="235"/>
        <v>0</v>
      </c>
      <c r="J244" s="446">
        <f t="shared" si="235"/>
        <v>0</v>
      </c>
      <c r="K244" s="446">
        <f t="shared" si="234"/>
        <v>0</v>
      </c>
      <c r="L244" s="446">
        <f t="shared" ref="L244" si="236">L245+L246</f>
        <v>0</v>
      </c>
      <c r="M244" s="310">
        <f t="shared" si="185"/>
        <v>0</v>
      </c>
      <c r="N244" s="366">
        <f t="shared" ref="N244:R244" si="237">N245+N246</f>
        <v>0</v>
      </c>
      <c r="O244" s="366"/>
      <c r="P244" s="13">
        <f t="shared" ref="P244:Q244" si="238">P245+P246</f>
        <v>0</v>
      </c>
      <c r="Q244" s="13">
        <f t="shared" si="238"/>
        <v>0</v>
      </c>
      <c r="R244" s="76">
        <f t="shared" si="237"/>
        <v>0</v>
      </c>
      <c r="S244" s="75">
        <f>S245+S246</f>
        <v>0</v>
      </c>
      <c r="T244" s="13">
        <f t="shared" ref="T244:AE244" si="239">T245+T246</f>
        <v>0</v>
      </c>
      <c r="U244" s="13">
        <f t="shared" si="239"/>
        <v>0</v>
      </c>
      <c r="V244" s="13">
        <f t="shared" si="239"/>
        <v>0</v>
      </c>
      <c r="W244" s="13">
        <f t="shared" si="239"/>
        <v>0</v>
      </c>
      <c r="X244" s="366">
        <f t="shared" si="239"/>
        <v>0</v>
      </c>
      <c r="Y244" s="403">
        <f t="shared" si="186"/>
        <v>0</v>
      </c>
      <c r="Z244" s="366">
        <f t="shared" si="239"/>
        <v>0</v>
      </c>
      <c r="AA244" s="13">
        <f t="shared" si="239"/>
        <v>0</v>
      </c>
      <c r="AB244" s="80">
        <f t="shared" si="239"/>
        <v>0</v>
      </c>
      <c r="AC244" s="80">
        <f t="shared" si="239"/>
        <v>0</v>
      </c>
      <c r="AD244" s="80">
        <f t="shared" si="239"/>
        <v>0</v>
      </c>
      <c r="AE244" s="45">
        <f t="shared" si="239"/>
        <v>0</v>
      </c>
      <c r="AF244" s="55"/>
      <c r="AG244" s="168"/>
    </row>
    <row r="245" spans="1:34" s="189" customFormat="1" hidden="1" x14ac:dyDescent="0.25">
      <c r="A245" s="125" t="s">
        <v>939</v>
      </c>
      <c r="B245" s="169" t="s">
        <v>941</v>
      </c>
      <c r="C245" s="182"/>
      <c r="D245" s="704" t="s">
        <v>937</v>
      </c>
      <c r="E245" s="704"/>
      <c r="F245" s="181"/>
      <c r="G245" s="497"/>
      <c r="H245" s="497"/>
      <c r="I245" s="497"/>
      <c r="J245" s="450"/>
      <c r="K245" s="450"/>
      <c r="L245" s="450"/>
      <c r="M245" s="314">
        <f t="shared" si="185"/>
        <v>0</v>
      </c>
      <c r="N245" s="364"/>
      <c r="O245" s="364"/>
      <c r="P245" s="173"/>
      <c r="Q245" s="173"/>
      <c r="R245" s="180"/>
      <c r="S245" s="179"/>
      <c r="T245" s="173"/>
      <c r="U245" s="173"/>
      <c r="V245" s="173"/>
      <c r="W245" s="173"/>
      <c r="X245" s="364"/>
      <c r="Y245" s="401">
        <f t="shared" si="186"/>
        <v>0</v>
      </c>
      <c r="Z245" s="364"/>
      <c r="AA245" s="173"/>
      <c r="AB245" s="174"/>
      <c r="AC245" s="174"/>
      <c r="AD245" s="174"/>
      <c r="AE245" s="175"/>
      <c r="AF245" s="55"/>
      <c r="AG245" s="190"/>
    </row>
    <row r="246" spans="1:34" s="189" customFormat="1" hidden="1" x14ac:dyDescent="0.25">
      <c r="A246" s="125" t="s">
        <v>940</v>
      </c>
      <c r="B246" s="169" t="s">
        <v>942</v>
      </c>
      <c r="C246" s="182"/>
      <c r="D246" s="704" t="s">
        <v>938</v>
      </c>
      <c r="E246" s="704"/>
      <c r="F246" s="181"/>
      <c r="G246" s="497"/>
      <c r="H246" s="497"/>
      <c r="I246" s="497"/>
      <c r="J246" s="450"/>
      <c r="K246" s="450"/>
      <c r="L246" s="450"/>
      <c r="M246" s="314">
        <f t="shared" si="185"/>
        <v>0</v>
      </c>
      <c r="N246" s="364"/>
      <c r="O246" s="364"/>
      <c r="P246" s="173"/>
      <c r="Q246" s="173"/>
      <c r="R246" s="180"/>
      <c r="S246" s="179"/>
      <c r="T246" s="173"/>
      <c r="U246" s="173"/>
      <c r="V246" s="173"/>
      <c r="W246" s="173"/>
      <c r="X246" s="364"/>
      <c r="Y246" s="401">
        <f t="shared" si="186"/>
        <v>0</v>
      </c>
      <c r="Z246" s="364"/>
      <c r="AA246" s="173"/>
      <c r="AB246" s="174"/>
      <c r="AC246" s="174"/>
      <c r="AD246" s="174"/>
      <c r="AE246" s="175"/>
      <c r="AF246" s="55"/>
      <c r="AG246" s="190"/>
    </row>
    <row r="247" spans="1:34" hidden="1" x14ac:dyDescent="0.25">
      <c r="B247" s="90" t="s">
        <v>783</v>
      </c>
      <c r="C247" s="716" t="s">
        <v>109</v>
      </c>
      <c r="D247" s="717"/>
      <c r="E247" s="717"/>
      <c r="F247" s="91">
        <f t="shared" ref="F247:K247" si="240">F248+F249+F250+F251+F252</f>
        <v>0</v>
      </c>
      <c r="G247" s="494">
        <f t="shared" ref="G247:J247" si="241">G248+G249+G250+G251+G252</f>
        <v>0</v>
      </c>
      <c r="H247" s="494">
        <f t="shared" si="241"/>
        <v>0</v>
      </c>
      <c r="I247" s="494">
        <f t="shared" si="241"/>
        <v>0</v>
      </c>
      <c r="J247" s="447">
        <f t="shared" si="241"/>
        <v>0</v>
      </c>
      <c r="K247" s="447">
        <f t="shared" si="240"/>
        <v>0</v>
      </c>
      <c r="L247" s="447">
        <f t="shared" ref="L247" si="242">L248+L249+L250+L251+L252</f>
        <v>0</v>
      </c>
      <c r="M247" s="311">
        <f t="shared" si="185"/>
        <v>0</v>
      </c>
      <c r="N247" s="365">
        <f t="shared" ref="N247:R247" si="243">N248+N249+N250+N251+N252</f>
        <v>0</v>
      </c>
      <c r="O247" s="365"/>
      <c r="P247" s="93">
        <f t="shared" ref="P247:Q247" si="244">P248+P249+P250+P251+P252</f>
        <v>0</v>
      </c>
      <c r="Q247" s="93">
        <f t="shared" si="244"/>
        <v>0</v>
      </c>
      <c r="R247" s="94">
        <f t="shared" si="243"/>
        <v>0</v>
      </c>
      <c r="S247" s="92">
        <f>S248+S249+S250+S251+S252</f>
        <v>0</v>
      </c>
      <c r="T247" s="93">
        <f t="shared" ref="T247:AE247" si="245">T248+T249+T250+T251+T252</f>
        <v>0</v>
      </c>
      <c r="U247" s="93">
        <f t="shared" si="245"/>
        <v>0</v>
      </c>
      <c r="V247" s="93">
        <f t="shared" si="245"/>
        <v>0</v>
      </c>
      <c r="W247" s="93">
        <f t="shared" si="245"/>
        <v>0</v>
      </c>
      <c r="X247" s="365">
        <f t="shared" si="245"/>
        <v>0</v>
      </c>
      <c r="Y247" s="402">
        <f t="shared" si="186"/>
        <v>0</v>
      </c>
      <c r="Z247" s="365">
        <f t="shared" si="245"/>
        <v>0</v>
      </c>
      <c r="AA247" s="93">
        <f t="shared" si="245"/>
        <v>0</v>
      </c>
      <c r="AB247" s="96">
        <f t="shared" si="245"/>
        <v>0</v>
      </c>
      <c r="AC247" s="96">
        <f t="shared" si="245"/>
        <v>0</v>
      </c>
      <c r="AD247" s="96">
        <f t="shared" si="245"/>
        <v>0</v>
      </c>
      <c r="AE247" s="97">
        <f t="shared" si="245"/>
        <v>0</v>
      </c>
      <c r="AF247" s="55"/>
      <c r="AG247" s="168"/>
    </row>
    <row r="248" spans="1:34" s="41" customFormat="1" hidden="1" x14ac:dyDescent="0.25">
      <c r="A248" s="125" t="s">
        <v>110</v>
      </c>
      <c r="B248" s="52" t="s">
        <v>784</v>
      </c>
      <c r="C248" s="718" t="s">
        <v>943</v>
      </c>
      <c r="D248" s="719"/>
      <c r="E248" s="719"/>
      <c r="F248" s="78"/>
      <c r="G248" s="491"/>
      <c r="H248" s="491"/>
      <c r="I248" s="491"/>
      <c r="J248" s="446"/>
      <c r="K248" s="446"/>
      <c r="L248" s="446"/>
      <c r="M248" s="310">
        <f t="shared" si="185"/>
        <v>0</v>
      </c>
      <c r="N248" s="366"/>
      <c r="O248" s="366"/>
      <c r="P248" s="13"/>
      <c r="Q248" s="13"/>
      <c r="R248" s="76"/>
      <c r="S248" s="75"/>
      <c r="T248" s="13"/>
      <c r="U248" s="13"/>
      <c r="V248" s="13"/>
      <c r="W248" s="13"/>
      <c r="X248" s="366"/>
      <c r="Y248" s="403">
        <f t="shared" si="186"/>
        <v>0</v>
      </c>
      <c r="Z248" s="366"/>
      <c r="AA248" s="13"/>
      <c r="AB248" s="80"/>
      <c r="AC248" s="80"/>
      <c r="AD248" s="80"/>
      <c r="AE248" s="45"/>
      <c r="AF248" s="55"/>
      <c r="AG248" s="183"/>
    </row>
    <row r="249" spans="1:34" s="41" customFormat="1" hidden="1" x14ac:dyDescent="0.25">
      <c r="A249" s="125" t="s">
        <v>111</v>
      </c>
      <c r="B249" s="52" t="s">
        <v>785</v>
      </c>
      <c r="C249" s="718" t="s">
        <v>944</v>
      </c>
      <c r="D249" s="719"/>
      <c r="E249" s="719"/>
      <c r="F249" s="78"/>
      <c r="G249" s="491"/>
      <c r="H249" s="491"/>
      <c r="I249" s="491"/>
      <c r="J249" s="446"/>
      <c r="K249" s="446"/>
      <c r="L249" s="446"/>
      <c r="M249" s="310">
        <f t="shared" si="185"/>
        <v>0</v>
      </c>
      <c r="N249" s="366"/>
      <c r="O249" s="366"/>
      <c r="P249" s="13"/>
      <c r="Q249" s="13"/>
      <c r="R249" s="76"/>
      <c r="S249" s="75"/>
      <c r="T249" s="13"/>
      <c r="U249" s="13"/>
      <c r="V249" s="13"/>
      <c r="W249" s="13"/>
      <c r="X249" s="366"/>
      <c r="Y249" s="403">
        <f t="shared" si="186"/>
        <v>0</v>
      </c>
      <c r="Z249" s="366"/>
      <c r="AA249" s="13"/>
      <c r="AB249" s="80"/>
      <c r="AC249" s="80"/>
      <c r="AD249" s="80"/>
      <c r="AE249" s="45"/>
      <c r="AF249" s="55"/>
      <c r="AG249" s="183"/>
    </row>
    <row r="250" spans="1:34" s="41" customFormat="1" hidden="1" x14ac:dyDescent="0.25">
      <c r="A250" s="125" t="s">
        <v>112</v>
      </c>
      <c r="B250" s="52" t="s">
        <v>786</v>
      </c>
      <c r="C250" s="718" t="s">
        <v>388</v>
      </c>
      <c r="D250" s="719"/>
      <c r="E250" s="719"/>
      <c r="F250" s="78"/>
      <c r="G250" s="491"/>
      <c r="H250" s="491"/>
      <c r="I250" s="491"/>
      <c r="J250" s="446"/>
      <c r="K250" s="446"/>
      <c r="L250" s="446"/>
      <c r="M250" s="310">
        <f t="shared" si="185"/>
        <v>0</v>
      </c>
      <c r="N250" s="366"/>
      <c r="O250" s="366"/>
      <c r="P250" s="13"/>
      <c r="Q250" s="13"/>
      <c r="R250" s="76"/>
      <c r="S250" s="75"/>
      <c r="T250" s="13"/>
      <c r="U250" s="13"/>
      <c r="V250" s="13"/>
      <c r="W250" s="13"/>
      <c r="X250" s="366"/>
      <c r="Y250" s="403">
        <f t="shared" si="186"/>
        <v>0</v>
      </c>
      <c r="Z250" s="366"/>
      <c r="AA250" s="13"/>
      <c r="AB250" s="80"/>
      <c r="AC250" s="80"/>
      <c r="AD250" s="80"/>
      <c r="AE250" s="45"/>
      <c r="AF250" s="55"/>
      <c r="AG250" s="183"/>
    </row>
    <row r="251" spans="1:34" s="41" customFormat="1" ht="25.5" hidden="1" customHeight="1" x14ac:dyDescent="0.25">
      <c r="A251" s="125" t="s">
        <v>113</v>
      </c>
      <c r="B251" s="52" t="s">
        <v>787</v>
      </c>
      <c r="C251" s="720" t="s">
        <v>945</v>
      </c>
      <c r="D251" s="721"/>
      <c r="E251" s="722"/>
      <c r="F251" s="78"/>
      <c r="G251" s="491"/>
      <c r="H251" s="491"/>
      <c r="I251" s="491"/>
      <c r="J251" s="446"/>
      <c r="K251" s="446"/>
      <c r="L251" s="446"/>
      <c r="M251" s="310">
        <f t="shared" si="185"/>
        <v>0</v>
      </c>
      <c r="N251" s="366"/>
      <c r="O251" s="366"/>
      <c r="P251" s="13"/>
      <c r="Q251" s="13"/>
      <c r="R251" s="76"/>
      <c r="S251" s="75"/>
      <c r="T251" s="13"/>
      <c r="U251" s="13"/>
      <c r="V251" s="13"/>
      <c r="W251" s="13"/>
      <c r="X251" s="366"/>
      <c r="Y251" s="403">
        <f t="shared" si="186"/>
        <v>0</v>
      </c>
      <c r="Z251" s="366"/>
      <c r="AA251" s="13"/>
      <c r="AB251" s="80"/>
      <c r="AC251" s="80"/>
      <c r="AD251" s="80"/>
      <c r="AE251" s="45"/>
      <c r="AF251" s="55"/>
      <c r="AG251" s="183"/>
    </row>
    <row r="252" spans="1:34" s="41" customFormat="1" hidden="1" x14ac:dyDescent="0.25">
      <c r="A252" s="125" t="s">
        <v>114</v>
      </c>
      <c r="B252" s="52" t="s">
        <v>788</v>
      </c>
      <c r="C252" s="718" t="s">
        <v>946</v>
      </c>
      <c r="D252" s="719"/>
      <c r="E252" s="719"/>
      <c r="F252" s="78"/>
      <c r="G252" s="491"/>
      <c r="H252" s="491"/>
      <c r="I252" s="491"/>
      <c r="J252" s="446"/>
      <c r="K252" s="446"/>
      <c r="L252" s="446"/>
      <c r="M252" s="310">
        <f t="shared" si="185"/>
        <v>0</v>
      </c>
      <c r="N252" s="366"/>
      <c r="O252" s="366"/>
      <c r="P252" s="13"/>
      <c r="Q252" s="13"/>
      <c r="R252" s="76"/>
      <c r="S252" s="75"/>
      <c r="T252" s="13"/>
      <c r="U252" s="13"/>
      <c r="V252" s="13"/>
      <c r="W252" s="13"/>
      <c r="X252" s="366"/>
      <c r="Y252" s="403">
        <f t="shared" si="186"/>
        <v>0</v>
      </c>
      <c r="Z252" s="366"/>
      <c r="AA252" s="13"/>
      <c r="AB252" s="80"/>
      <c r="AC252" s="80"/>
      <c r="AD252" s="80"/>
      <c r="AE252" s="45"/>
      <c r="AF252" s="55"/>
      <c r="AG252" s="183"/>
    </row>
    <row r="253" spans="1:34" s="18" customFormat="1" hidden="1" x14ac:dyDescent="0.25">
      <c r="A253" s="125" t="s">
        <v>115</v>
      </c>
      <c r="B253" s="124" t="s">
        <v>789</v>
      </c>
      <c r="C253" s="700" t="s">
        <v>116</v>
      </c>
      <c r="D253" s="701"/>
      <c r="E253" s="701"/>
      <c r="F253" s="91"/>
      <c r="G253" s="494"/>
      <c r="H253" s="494"/>
      <c r="I253" s="494"/>
      <c r="J253" s="447"/>
      <c r="K253" s="447"/>
      <c r="L253" s="447"/>
      <c r="M253" s="311">
        <f t="shared" si="185"/>
        <v>0</v>
      </c>
      <c r="N253" s="365"/>
      <c r="O253" s="365"/>
      <c r="P253" s="93"/>
      <c r="Q253" s="93"/>
      <c r="R253" s="94"/>
      <c r="S253" s="92"/>
      <c r="T253" s="93"/>
      <c r="U253" s="93"/>
      <c r="V253" s="93"/>
      <c r="W253" s="93"/>
      <c r="X253" s="365"/>
      <c r="Y253" s="402">
        <f t="shared" si="186"/>
        <v>0</v>
      </c>
      <c r="Z253" s="365"/>
      <c r="AA253" s="93"/>
      <c r="AB253" s="96"/>
      <c r="AC253" s="96"/>
      <c r="AD253" s="96"/>
      <c r="AE253" s="97"/>
      <c r="AF253" s="55"/>
      <c r="AG253" s="168"/>
    </row>
    <row r="254" spans="1:34" s="18" customFormat="1" ht="15.75" hidden="1" thickBot="1" x14ac:dyDescent="0.3">
      <c r="A254" s="125" t="s">
        <v>947</v>
      </c>
      <c r="B254" s="124" t="s">
        <v>948</v>
      </c>
      <c r="C254" s="700" t="s">
        <v>949</v>
      </c>
      <c r="D254" s="701"/>
      <c r="E254" s="701"/>
      <c r="F254" s="91"/>
      <c r="G254" s="494"/>
      <c r="H254" s="494"/>
      <c r="I254" s="494"/>
      <c r="J254" s="447"/>
      <c r="K254" s="447"/>
      <c r="L254" s="447"/>
      <c r="M254" s="311">
        <f t="shared" si="185"/>
        <v>0</v>
      </c>
      <c r="N254" s="365"/>
      <c r="O254" s="365"/>
      <c r="P254" s="93"/>
      <c r="Q254" s="93"/>
      <c r="R254" s="94"/>
      <c r="S254" s="92"/>
      <c r="T254" s="93"/>
      <c r="U254" s="93"/>
      <c r="V254" s="93"/>
      <c r="W254" s="93"/>
      <c r="X254" s="365"/>
      <c r="Y254" s="402">
        <f t="shared" si="186"/>
        <v>0</v>
      </c>
      <c r="Z254" s="365"/>
      <c r="AA254" s="93"/>
      <c r="AB254" s="96"/>
      <c r="AC254" s="96"/>
      <c r="AD254" s="96"/>
      <c r="AE254" s="97"/>
      <c r="AF254" s="55"/>
      <c r="AG254" s="168"/>
    </row>
    <row r="255" spans="1:34" s="58" customFormat="1" ht="16.5" thickBot="1" x14ac:dyDescent="0.3">
      <c r="A255" s="126"/>
      <c r="B255" s="714" t="s">
        <v>117</v>
      </c>
      <c r="C255" s="715"/>
      <c r="D255" s="715"/>
      <c r="E255" s="715"/>
      <c r="F255" s="99">
        <f t="shared" ref="F255:K255" si="246">F5+F48+F84+F119+F154+F164+F190+F217</f>
        <v>102596667</v>
      </c>
      <c r="G255" s="498">
        <f t="shared" si="246"/>
        <v>89240100</v>
      </c>
      <c r="H255" s="498">
        <f t="shared" si="246"/>
        <v>88979594.200000003</v>
      </c>
      <c r="I255" s="498">
        <f t="shared" si="246"/>
        <v>89387116.346666664</v>
      </c>
      <c r="J255" s="451">
        <f t="shared" si="246"/>
        <v>90189552</v>
      </c>
      <c r="K255" s="451">
        <f t="shared" si="246"/>
        <v>90692648</v>
      </c>
      <c r="L255" s="451">
        <f t="shared" ref="L255" si="247">L5+L48+L84+L119+L154+L164+L190+L217</f>
        <v>98963705</v>
      </c>
      <c r="M255" s="315">
        <f t="shared" si="185"/>
        <v>98568005</v>
      </c>
      <c r="N255" s="375">
        <f t="shared" ref="N255:AE255" si="248">N5+N48+N84+N119+N154+N164+N190+N217</f>
        <v>90700544</v>
      </c>
      <c r="O255" s="375">
        <f t="shared" si="248"/>
        <v>1830</v>
      </c>
      <c r="P255" s="101">
        <f t="shared" si="248"/>
        <v>265012</v>
      </c>
      <c r="Q255" s="101">
        <f t="shared" si="248"/>
        <v>6903044</v>
      </c>
      <c r="R255" s="102">
        <f t="shared" si="248"/>
        <v>697575</v>
      </c>
      <c r="S255" s="100">
        <f t="shared" si="248"/>
        <v>9008417</v>
      </c>
      <c r="T255" s="101">
        <f t="shared" si="248"/>
        <v>7679112</v>
      </c>
      <c r="U255" s="101">
        <f t="shared" si="248"/>
        <v>7549133</v>
      </c>
      <c r="V255" s="101">
        <f t="shared" si="248"/>
        <v>9259772</v>
      </c>
      <c r="W255" s="101">
        <f t="shared" si="248"/>
        <v>8297426</v>
      </c>
      <c r="X255" s="375">
        <f t="shared" si="248"/>
        <v>7378143</v>
      </c>
      <c r="Y255" s="452">
        <f t="shared" si="186"/>
        <v>49172003</v>
      </c>
      <c r="Z255" s="375">
        <f t="shared" si="248"/>
        <v>7153825</v>
      </c>
      <c r="AA255" s="101">
        <f t="shared" si="248"/>
        <v>6703905</v>
      </c>
      <c r="AB255" s="104">
        <f t="shared" si="248"/>
        <v>8495385</v>
      </c>
      <c r="AC255" s="104">
        <f t="shared" si="248"/>
        <v>7696276</v>
      </c>
      <c r="AD255" s="104">
        <f t="shared" si="248"/>
        <v>8311115</v>
      </c>
      <c r="AE255" s="105">
        <f t="shared" si="248"/>
        <v>11035496</v>
      </c>
      <c r="AF255" s="55"/>
      <c r="AG255" s="168"/>
    </row>
    <row r="256" spans="1:34" x14ac:dyDescent="0.25">
      <c r="A256" s="127"/>
      <c r="B256" s="27"/>
      <c r="C256" s="28"/>
      <c r="D256" s="28"/>
      <c r="E256" s="2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5"/>
    </row>
    <row r="257" spans="1:32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5"/>
    </row>
    <row r="258" spans="1:32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X258" s="14"/>
      <c r="Y258" s="14"/>
      <c r="Z258" s="14"/>
      <c r="AA258" s="14"/>
      <c r="AB258" s="14"/>
      <c r="AC258" s="14"/>
      <c r="AD258" s="14"/>
      <c r="AE258" s="14"/>
      <c r="AF258" s="15"/>
    </row>
    <row r="259" spans="1:32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5"/>
    </row>
    <row r="260" spans="1:32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X260" s="14"/>
      <c r="Y260" s="14"/>
      <c r="Z260" s="14"/>
      <c r="AA260" s="14"/>
      <c r="AB260" s="14"/>
      <c r="AC260" s="14"/>
      <c r="AD260" s="14"/>
      <c r="AE260" s="14"/>
      <c r="AF260" s="15"/>
    </row>
    <row r="261" spans="1:32" x14ac:dyDescent="0.25">
      <c r="A261" s="127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1:32" x14ac:dyDescent="0.25"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X262" s="17"/>
      <c r="Y262" s="17"/>
      <c r="Z262" s="17"/>
      <c r="AA262" s="168"/>
      <c r="AB262" s="168"/>
      <c r="AC262" s="168"/>
      <c r="AD262" s="168"/>
      <c r="AE262" s="168"/>
      <c r="AF262" s="40"/>
    </row>
    <row r="263" spans="1:32" s="12" customFormat="1" x14ac:dyDescent="0.25">
      <c r="A263" s="128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AF263" s="50"/>
    </row>
    <row r="264" spans="1:32" s="12" customFormat="1" x14ac:dyDescent="0.25">
      <c r="A264" s="128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AF264" s="50"/>
    </row>
    <row r="265" spans="1:32" s="12" customFormat="1" x14ac:dyDescent="0.25">
      <c r="A265" s="128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AF265" s="50"/>
    </row>
    <row r="266" spans="1:32" s="12" customFormat="1" x14ac:dyDescent="0.25">
      <c r="A266" s="128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AF266" s="50"/>
    </row>
    <row r="267" spans="1:32" s="12" customFormat="1" x14ac:dyDescent="0.25">
      <c r="A267" s="128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AF267" s="50"/>
    </row>
    <row r="268" spans="1:32" s="12" customFormat="1" x14ac:dyDescent="0.25">
      <c r="A268" s="128"/>
      <c r="B268" s="27"/>
      <c r="C268" s="28"/>
      <c r="D268" s="28"/>
      <c r="E268" s="2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AF268" s="50"/>
    </row>
    <row r="269" spans="1:32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AF269" s="50"/>
    </row>
    <row r="270" spans="1:32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AF270" s="50"/>
    </row>
    <row r="271" spans="1:32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AF271" s="50"/>
    </row>
    <row r="272" spans="1:32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AF272" s="50"/>
    </row>
    <row r="273" spans="1:32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AF273" s="50"/>
    </row>
    <row r="274" spans="1:32" s="12" customFormat="1" x14ac:dyDescent="0.25">
      <c r="A274" s="128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AF274" s="50"/>
    </row>
    <row r="275" spans="1:32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AF275" s="50"/>
    </row>
    <row r="276" spans="1:32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AF276" s="50"/>
    </row>
    <row r="277" spans="1:32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AF277" s="50"/>
    </row>
    <row r="278" spans="1:32" s="12" customFormat="1" x14ac:dyDescent="0.25">
      <c r="A278" s="128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AF278" s="50"/>
    </row>
    <row r="279" spans="1:32" x14ac:dyDescent="0.25">
      <c r="B279" s="29"/>
      <c r="C279" s="23"/>
      <c r="D279" s="23"/>
      <c r="E279" s="28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1:32" x14ac:dyDescent="0.25">
      <c r="B280" s="30"/>
      <c r="C280" s="26"/>
      <c r="D280" s="26"/>
      <c r="E280" s="24"/>
    </row>
    <row r="281" spans="1:32" x14ac:dyDescent="0.25">
      <c r="B281" s="27"/>
      <c r="C281" s="24"/>
      <c r="D281" s="24"/>
      <c r="E281" s="28"/>
    </row>
    <row r="282" spans="1:32" x14ac:dyDescent="0.25">
      <c r="B282" s="27"/>
      <c r="C282" s="28"/>
      <c r="D282" s="28"/>
      <c r="E282" s="24"/>
      <c r="S282" s="14"/>
      <c r="T282" s="14"/>
      <c r="U282" s="14"/>
      <c r="V282" s="14"/>
      <c r="W282" s="14"/>
    </row>
    <row r="283" spans="1:32" x14ac:dyDescent="0.25">
      <c r="B283" s="27"/>
      <c r="C283" s="24"/>
      <c r="D283" s="24"/>
      <c r="E283" s="28"/>
      <c r="S283" s="14"/>
      <c r="T283" s="14"/>
      <c r="U283" s="14"/>
      <c r="V283" s="14"/>
      <c r="W283" s="14"/>
    </row>
    <row r="284" spans="1:32" x14ac:dyDescent="0.25">
      <c r="B284" s="27"/>
      <c r="C284" s="24"/>
      <c r="D284" s="24"/>
      <c r="E284" s="28"/>
      <c r="S284" s="14"/>
      <c r="T284" s="14"/>
      <c r="U284" s="14"/>
      <c r="V284" s="14"/>
      <c r="W284" s="14"/>
    </row>
    <row r="285" spans="1:32" x14ac:dyDescent="0.25">
      <c r="B285" s="27"/>
      <c r="C285" s="24"/>
      <c r="D285" s="24"/>
      <c r="E285" s="28"/>
      <c r="S285" s="14"/>
      <c r="T285" s="14"/>
      <c r="U285" s="14"/>
      <c r="V285" s="14"/>
      <c r="W285" s="14"/>
    </row>
    <row r="286" spans="1:32" x14ac:dyDescent="0.25">
      <c r="B286" s="27"/>
      <c r="C286" s="24"/>
      <c r="D286" s="24"/>
      <c r="E286" s="28"/>
      <c r="S286" s="14"/>
      <c r="T286" s="14"/>
      <c r="U286" s="14"/>
      <c r="V286" s="14"/>
      <c r="W286" s="14"/>
    </row>
    <row r="287" spans="1:32" x14ac:dyDescent="0.25">
      <c r="B287" s="27"/>
      <c r="C287" s="28"/>
      <c r="D287" s="28"/>
      <c r="E287" s="2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5"/>
    </row>
    <row r="288" spans="1:32" x14ac:dyDescent="0.25">
      <c r="B288" s="27"/>
      <c r="C288" s="24"/>
      <c r="D288" s="24"/>
      <c r="E288" s="28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5"/>
    </row>
    <row r="289" spans="1:32" x14ac:dyDescent="0.25">
      <c r="B289" s="27"/>
      <c r="C289" s="24"/>
      <c r="D289" s="24"/>
      <c r="E289" s="28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5"/>
    </row>
    <row r="290" spans="1:32" x14ac:dyDescent="0.25">
      <c r="B290" s="27"/>
      <c r="C290" s="28"/>
      <c r="D290" s="28"/>
      <c r="E290" s="2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5"/>
    </row>
    <row r="291" spans="1:32" x14ac:dyDescent="0.25">
      <c r="B291" s="27"/>
      <c r="C291" s="28"/>
      <c r="D291" s="28"/>
      <c r="E291" s="2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5"/>
    </row>
    <row r="292" spans="1:32" x14ac:dyDescent="0.25">
      <c r="B292" s="27"/>
      <c r="C292" s="24"/>
      <c r="D292" s="24"/>
      <c r="E292" s="28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5"/>
    </row>
    <row r="293" spans="1:32" x14ac:dyDescent="0.25">
      <c r="B293" s="27"/>
      <c r="C293" s="24"/>
      <c r="D293" s="24"/>
      <c r="E293" s="28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5"/>
    </row>
    <row r="294" spans="1:32" x14ac:dyDescent="0.25">
      <c r="A294" s="127"/>
      <c r="B294" s="27"/>
      <c r="C294" s="24"/>
      <c r="D294" s="24"/>
      <c r="E294" s="28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5"/>
    </row>
    <row r="295" spans="1:32" x14ac:dyDescent="0.25">
      <c r="A295" s="127"/>
      <c r="B295" s="27"/>
      <c r="C295" s="28"/>
      <c r="D295" s="28"/>
      <c r="E295" s="2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5"/>
    </row>
    <row r="296" spans="1:32" x14ac:dyDescent="0.25">
      <c r="A296" s="127"/>
      <c r="B296" s="27"/>
      <c r="C296" s="24"/>
      <c r="D296" s="24"/>
      <c r="E296" s="28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5"/>
    </row>
    <row r="297" spans="1:32" x14ac:dyDescent="0.25">
      <c r="A297" s="127"/>
      <c r="B297" s="27"/>
      <c r="C297" s="24"/>
      <c r="D297" s="24"/>
      <c r="E297" s="28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5"/>
    </row>
    <row r="298" spans="1:32" x14ac:dyDescent="0.25">
      <c r="A298" s="127"/>
      <c r="B298" s="27"/>
      <c r="C298" s="24"/>
      <c r="D298" s="24"/>
      <c r="E298" s="28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5"/>
    </row>
    <row r="299" spans="1:32" x14ac:dyDescent="0.25">
      <c r="A299" s="127"/>
      <c r="B299" s="27"/>
      <c r="C299" s="24"/>
      <c r="D299" s="24"/>
      <c r="E299" s="28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5"/>
    </row>
    <row r="300" spans="1:32" x14ac:dyDescent="0.25">
      <c r="A300" s="127"/>
      <c r="B300" s="27"/>
      <c r="C300" s="24"/>
      <c r="D300" s="24"/>
      <c r="E300" s="28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5"/>
    </row>
    <row r="301" spans="1:32" x14ac:dyDescent="0.25">
      <c r="A301" s="127"/>
      <c r="B301" s="27"/>
      <c r="C301" s="24"/>
      <c r="D301" s="24"/>
      <c r="E301" s="28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5"/>
    </row>
    <row r="302" spans="1:32" x14ac:dyDescent="0.25">
      <c r="A302" s="127"/>
      <c r="B302" s="27"/>
      <c r="C302" s="24"/>
      <c r="D302" s="24"/>
      <c r="E302" s="28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5"/>
    </row>
    <row r="303" spans="1:32" x14ac:dyDescent="0.25">
      <c r="A303" s="127"/>
      <c r="B303" s="27"/>
      <c r="C303" s="24"/>
      <c r="D303" s="24"/>
      <c r="E303" s="28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5"/>
    </row>
    <row r="304" spans="1:32" x14ac:dyDescent="0.25">
      <c r="A304" s="127"/>
      <c r="B304" s="27"/>
      <c r="C304" s="24"/>
      <c r="D304" s="24"/>
      <c r="E304" s="28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5"/>
    </row>
    <row r="305" spans="1:32" x14ac:dyDescent="0.25">
      <c r="A305" s="127"/>
      <c r="B305" s="27"/>
      <c r="C305" s="24"/>
      <c r="D305" s="24"/>
      <c r="E305" s="28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5"/>
    </row>
    <row r="306" spans="1:32" x14ac:dyDescent="0.25">
      <c r="A306" s="127"/>
      <c r="B306" s="29"/>
      <c r="C306" s="23"/>
      <c r="D306" s="23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5"/>
    </row>
    <row r="307" spans="1:32" x14ac:dyDescent="0.25">
      <c r="A307" s="127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5"/>
    </row>
    <row r="308" spans="1:32" x14ac:dyDescent="0.25">
      <c r="A308" s="127"/>
      <c r="B308" s="27"/>
      <c r="C308" s="28"/>
      <c r="D308" s="28"/>
      <c r="E308" s="2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5"/>
    </row>
    <row r="309" spans="1:32" x14ac:dyDescent="0.25">
      <c r="A309" s="127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5"/>
    </row>
    <row r="310" spans="1:32" x14ac:dyDescent="0.25">
      <c r="A310" s="127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5"/>
    </row>
    <row r="311" spans="1:32" x14ac:dyDescent="0.25">
      <c r="A311" s="127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5"/>
    </row>
    <row r="312" spans="1:32" x14ac:dyDescent="0.25">
      <c r="A312" s="127"/>
      <c r="B312" s="27"/>
      <c r="C312" s="28"/>
      <c r="D312" s="28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5"/>
    </row>
    <row r="313" spans="1:32" x14ac:dyDescent="0.25">
      <c r="A313" s="127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5"/>
    </row>
    <row r="314" spans="1:32" x14ac:dyDescent="0.25">
      <c r="A314" s="127"/>
      <c r="B314" s="27"/>
      <c r="C314" s="24"/>
      <c r="D314" s="24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5"/>
    </row>
    <row r="315" spans="1:32" x14ac:dyDescent="0.25">
      <c r="A315" s="127"/>
      <c r="B315" s="27"/>
      <c r="C315" s="28"/>
      <c r="D315" s="28"/>
      <c r="E315" s="2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5"/>
    </row>
    <row r="316" spans="1:32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5"/>
    </row>
    <row r="317" spans="1:32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5"/>
    </row>
    <row r="318" spans="1:32" x14ac:dyDescent="0.25">
      <c r="A318" s="127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5"/>
    </row>
    <row r="319" spans="1:32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5"/>
    </row>
    <row r="320" spans="1:32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5"/>
    </row>
    <row r="321" spans="1:32" x14ac:dyDescent="0.25">
      <c r="A321" s="127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5"/>
    </row>
    <row r="322" spans="1:32" x14ac:dyDescent="0.25">
      <c r="A322" s="127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5"/>
    </row>
    <row r="323" spans="1:32" x14ac:dyDescent="0.25">
      <c r="A323" s="127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5"/>
    </row>
    <row r="324" spans="1:32" x14ac:dyDescent="0.25">
      <c r="A324" s="127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5"/>
    </row>
    <row r="325" spans="1:32" x14ac:dyDescent="0.25">
      <c r="A325" s="127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5"/>
    </row>
    <row r="326" spans="1:32" x14ac:dyDescent="0.25">
      <c r="A326" s="127"/>
      <c r="B326" s="27"/>
      <c r="C326" s="28"/>
      <c r="D326" s="28"/>
      <c r="E326" s="2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5"/>
    </row>
    <row r="327" spans="1:32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5"/>
    </row>
    <row r="328" spans="1:32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5"/>
    </row>
    <row r="329" spans="1:32" x14ac:dyDescent="0.25">
      <c r="A329" s="127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5"/>
    </row>
    <row r="330" spans="1:32" x14ac:dyDescent="0.25">
      <c r="A330" s="127"/>
      <c r="B330" s="27"/>
      <c r="C330" s="24"/>
      <c r="D330" s="24"/>
      <c r="E330" s="28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5"/>
    </row>
    <row r="331" spans="1:32" x14ac:dyDescent="0.25">
      <c r="A331" s="127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5"/>
    </row>
    <row r="332" spans="1:32" x14ac:dyDescent="0.25">
      <c r="A332" s="127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5"/>
    </row>
    <row r="333" spans="1:32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5"/>
    </row>
    <row r="334" spans="1:32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5"/>
    </row>
    <row r="335" spans="1:32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5"/>
    </row>
    <row r="336" spans="1:32" x14ac:dyDescent="0.25">
      <c r="A336" s="127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5"/>
    </row>
    <row r="337" spans="1:32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5"/>
    </row>
    <row r="338" spans="1:32" x14ac:dyDescent="0.25">
      <c r="A338" s="127"/>
      <c r="B338" s="27"/>
      <c r="C338" s="28"/>
      <c r="D338" s="28"/>
      <c r="E338" s="2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5"/>
    </row>
    <row r="339" spans="1:32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5"/>
    </row>
    <row r="340" spans="1:32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5"/>
    </row>
    <row r="341" spans="1:32" x14ac:dyDescent="0.25">
      <c r="A341" s="127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5"/>
    </row>
    <row r="342" spans="1:32" x14ac:dyDescent="0.25">
      <c r="A342" s="127"/>
      <c r="B342" s="29"/>
      <c r="C342" s="23"/>
      <c r="D342" s="23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5"/>
    </row>
    <row r="343" spans="1:32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5"/>
    </row>
    <row r="344" spans="1:32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5"/>
    </row>
    <row r="345" spans="1:32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5"/>
    </row>
    <row r="346" spans="1:32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5"/>
    </row>
    <row r="347" spans="1:32" x14ac:dyDescent="0.25">
      <c r="A347" s="127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5"/>
    </row>
    <row r="348" spans="1:32" x14ac:dyDescent="0.25">
      <c r="A348" s="127"/>
      <c r="B348" s="27"/>
      <c r="C348" s="28"/>
      <c r="D348" s="28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5"/>
    </row>
    <row r="349" spans="1:32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5"/>
    </row>
    <row r="350" spans="1:32" x14ac:dyDescent="0.25">
      <c r="A350" s="127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5"/>
    </row>
    <row r="351" spans="1:32" x14ac:dyDescent="0.25">
      <c r="A351" s="127"/>
      <c r="B351" s="27"/>
      <c r="C351" s="28"/>
      <c r="D351" s="28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5"/>
    </row>
    <row r="352" spans="1:32" x14ac:dyDescent="0.25">
      <c r="A352" s="127"/>
      <c r="B352" s="29"/>
      <c r="C352" s="23"/>
      <c r="D352" s="23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5"/>
    </row>
    <row r="353" spans="1:32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5"/>
    </row>
    <row r="354" spans="1:32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5"/>
    </row>
    <row r="355" spans="1:32" x14ac:dyDescent="0.25">
      <c r="A355" s="127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5"/>
    </row>
    <row r="356" spans="1:32" x14ac:dyDescent="0.25">
      <c r="A356" s="127"/>
      <c r="B356" s="27"/>
      <c r="C356" s="28"/>
      <c r="D356" s="28"/>
      <c r="E356" s="2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5"/>
    </row>
    <row r="357" spans="1:32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5"/>
    </row>
    <row r="358" spans="1:32" x14ac:dyDescent="0.25">
      <c r="A358" s="127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5"/>
    </row>
    <row r="359" spans="1:32" x14ac:dyDescent="0.25">
      <c r="A359" s="127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5"/>
    </row>
    <row r="360" spans="1:32" x14ac:dyDescent="0.25">
      <c r="A360" s="127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5"/>
    </row>
    <row r="361" spans="1:32" x14ac:dyDescent="0.25">
      <c r="A361" s="127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5"/>
    </row>
    <row r="362" spans="1:32" x14ac:dyDescent="0.25">
      <c r="A362" s="127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5"/>
    </row>
    <row r="363" spans="1:32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5"/>
    </row>
    <row r="364" spans="1:32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5"/>
    </row>
    <row r="365" spans="1:32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5"/>
    </row>
    <row r="366" spans="1:32" x14ac:dyDescent="0.25">
      <c r="A366" s="127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5"/>
    </row>
    <row r="367" spans="1:32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5"/>
    </row>
    <row r="368" spans="1:32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5"/>
    </row>
    <row r="369" spans="1:32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5"/>
    </row>
    <row r="370" spans="1:32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5"/>
    </row>
    <row r="371" spans="1:32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5"/>
    </row>
    <row r="372" spans="1:32" x14ac:dyDescent="0.25">
      <c r="A372" s="127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5"/>
    </row>
    <row r="373" spans="1:32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5"/>
    </row>
    <row r="374" spans="1:32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5"/>
    </row>
    <row r="375" spans="1:32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5"/>
    </row>
    <row r="376" spans="1:32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5"/>
    </row>
    <row r="377" spans="1:32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5"/>
    </row>
    <row r="378" spans="1:32" x14ac:dyDescent="0.25">
      <c r="A378" s="127"/>
      <c r="B378" s="29"/>
      <c r="C378" s="23"/>
      <c r="D378" s="23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5"/>
    </row>
    <row r="379" spans="1:32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5"/>
    </row>
    <row r="380" spans="1:32" x14ac:dyDescent="0.25">
      <c r="A380" s="127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5"/>
    </row>
    <row r="381" spans="1:32" x14ac:dyDescent="0.25">
      <c r="A381" s="127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5"/>
    </row>
    <row r="382" spans="1:32" x14ac:dyDescent="0.25">
      <c r="A382" s="127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5"/>
    </row>
    <row r="383" spans="1:32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5"/>
    </row>
    <row r="384" spans="1:32" x14ac:dyDescent="0.25">
      <c r="A384" s="127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5"/>
    </row>
    <row r="385" spans="1:32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5"/>
    </row>
    <row r="386" spans="1:32" x14ac:dyDescent="0.25">
      <c r="A386" s="127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5"/>
    </row>
    <row r="387" spans="1:32" x14ac:dyDescent="0.25">
      <c r="A387" s="127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5"/>
    </row>
    <row r="388" spans="1:32" x14ac:dyDescent="0.25">
      <c r="A388" s="127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5"/>
    </row>
    <row r="389" spans="1:32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5"/>
    </row>
    <row r="390" spans="1:32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5"/>
    </row>
    <row r="391" spans="1:32" x14ac:dyDescent="0.25">
      <c r="A391" s="127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5"/>
    </row>
    <row r="392" spans="1:32" x14ac:dyDescent="0.25">
      <c r="A392" s="127"/>
      <c r="B392" s="27"/>
      <c r="C392" s="28"/>
      <c r="D392" s="28"/>
      <c r="E392" s="2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5"/>
    </row>
    <row r="393" spans="1:32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5"/>
    </row>
    <row r="394" spans="1:32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5"/>
    </row>
    <row r="395" spans="1:32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5"/>
    </row>
    <row r="396" spans="1:32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5"/>
    </row>
    <row r="397" spans="1:32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5"/>
    </row>
    <row r="398" spans="1:32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5"/>
    </row>
    <row r="399" spans="1:32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5"/>
    </row>
    <row r="400" spans="1:32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5"/>
    </row>
    <row r="401" spans="1:32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5"/>
    </row>
    <row r="402" spans="1:32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5"/>
    </row>
    <row r="403" spans="1:32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5"/>
    </row>
    <row r="404" spans="1:32" x14ac:dyDescent="0.25">
      <c r="A404" s="127"/>
      <c r="B404" s="29"/>
      <c r="C404" s="23"/>
      <c r="D404" s="2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5"/>
    </row>
    <row r="405" spans="1:32" x14ac:dyDescent="0.25">
      <c r="A405" s="127"/>
      <c r="B405" s="32"/>
      <c r="C405" s="33"/>
      <c r="D405" s="33"/>
      <c r="E405" s="2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5"/>
    </row>
    <row r="406" spans="1:32" x14ac:dyDescent="0.25">
      <c r="A406" s="127"/>
      <c r="B406" s="34"/>
      <c r="C406" s="35"/>
      <c r="D406" s="35"/>
      <c r="E406" s="36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5"/>
    </row>
    <row r="407" spans="1:32" x14ac:dyDescent="0.25">
      <c r="A407" s="127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X407" s="14"/>
      <c r="Y407" s="14"/>
      <c r="Z407" s="14"/>
      <c r="AA407" s="14"/>
      <c r="AB407" s="14"/>
      <c r="AC407" s="14"/>
      <c r="AD407" s="14"/>
      <c r="AE407" s="14"/>
      <c r="AF407" s="15"/>
    </row>
    <row r="408" spans="1:32" x14ac:dyDescent="0.25">
      <c r="A408" s="127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X408" s="14"/>
      <c r="Y408" s="14"/>
      <c r="Z408" s="14"/>
      <c r="AA408" s="14"/>
      <c r="AB408" s="14"/>
      <c r="AC408" s="14"/>
      <c r="AD408" s="14"/>
      <c r="AE408" s="14"/>
      <c r="AF408" s="15"/>
    </row>
    <row r="409" spans="1:32" x14ac:dyDescent="0.25">
      <c r="A409" s="127"/>
      <c r="B409" s="19"/>
      <c r="C409" s="37"/>
      <c r="D409" s="37"/>
      <c r="E409" s="2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X409" s="14"/>
      <c r="Y409" s="14"/>
      <c r="Z409" s="14"/>
      <c r="AA409" s="14"/>
      <c r="AB409" s="14"/>
      <c r="AC409" s="14"/>
      <c r="AD409" s="14"/>
      <c r="AE409" s="14"/>
      <c r="AF409" s="15"/>
    </row>
    <row r="410" spans="1:32" x14ac:dyDescent="0.25">
      <c r="A410" s="127"/>
      <c r="B410" s="34"/>
      <c r="C410" s="35"/>
      <c r="D410" s="35"/>
      <c r="E410" s="36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X410" s="14"/>
      <c r="Y410" s="14"/>
      <c r="Z410" s="14"/>
      <c r="AA410" s="14"/>
      <c r="AB410" s="14"/>
      <c r="AC410" s="14"/>
      <c r="AD410" s="14"/>
      <c r="AE410" s="14"/>
      <c r="AF410" s="15"/>
    </row>
    <row r="411" spans="1:32" x14ac:dyDescent="0.25">
      <c r="A411" s="127"/>
      <c r="B411" s="19"/>
      <c r="C411" s="37"/>
      <c r="D411" s="37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X411" s="14"/>
      <c r="Y411" s="14"/>
      <c r="Z411" s="14"/>
      <c r="AA411" s="14"/>
      <c r="AB411" s="14"/>
      <c r="AC411" s="14"/>
      <c r="AD411" s="14"/>
      <c r="AE411" s="14"/>
      <c r="AF411" s="15"/>
    </row>
    <row r="412" spans="1:32" x14ac:dyDescent="0.25">
      <c r="A412" s="127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1:32" x14ac:dyDescent="0.25">
      <c r="A413" s="127"/>
      <c r="B413" s="19"/>
      <c r="C413" s="24"/>
      <c r="D413" s="24"/>
      <c r="E413" s="37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1:32" x14ac:dyDescent="0.25">
      <c r="A414" s="127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</row>
    <row r="415" spans="1:32" x14ac:dyDescent="0.25">
      <c r="A415" s="127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</row>
    <row r="416" spans="1:32" x14ac:dyDescent="0.25">
      <c r="A416" s="127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</row>
    <row r="417" spans="1:32" x14ac:dyDescent="0.25">
      <c r="A417" s="127"/>
      <c r="B417" s="19"/>
      <c r="C417" s="24"/>
      <c r="D417" s="24"/>
      <c r="E417" s="37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17"/>
      <c r="T417" s="17"/>
      <c r="U417" s="17"/>
      <c r="V417" s="17"/>
      <c r="W417" s="17"/>
    </row>
    <row r="418" spans="1:32" x14ac:dyDescent="0.25">
      <c r="A418" s="127"/>
      <c r="B418" s="34"/>
      <c r="C418" s="35"/>
      <c r="D418" s="35"/>
      <c r="E418" s="36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</row>
    <row r="419" spans="1:32" x14ac:dyDescent="0.25">
      <c r="A419" s="127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</row>
    <row r="420" spans="1:32" x14ac:dyDescent="0.25">
      <c r="A420" s="127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</row>
    <row r="421" spans="1:32" x14ac:dyDescent="0.25">
      <c r="A421" s="127"/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</row>
    <row r="422" spans="1:32" x14ac:dyDescent="0.25"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X422" s="17"/>
      <c r="Y422" s="17"/>
      <c r="Z422" s="17"/>
      <c r="AA422" s="17"/>
      <c r="AB422" s="17"/>
      <c r="AC422" s="17"/>
      <c r="AD422" s="17"/>
      <c r="AE422" s="17"/>
      <c r="AF422" s="40"/>
    </row>
    <row r="423" spans="1:32" s="12" customFormat="1" x14ac:dyDescent="0.25">
      <c r="A423" s="128"/>
      <c r="B423" s="19"/>
      <c r="C423" s="37"/>
      <c r="D423" s="37"/>
      <c r="E423" s="24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AF423" s="50"/>
    </row>
    <row r="424" spans="1:32" s="12" customFormat="1" x14ac:dyDescent="0.25">
      <c r="A424" s="128"/>
      <c r="B424" s="32"/>
      <c r="C424" s="33"/>
      <c r="D424" s="33"/>
      <c r="E424" s="24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AF424" s="50"/>
    </row>
    <row r="425" spans="1:32" s="12" customFormat="1" x14ac:dyDescent="0.25">
      <c r="A425" s="128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AF425" s="50"/>
    </row>
    <row r="426" spans="1:32" s="12" customFormat="1" x14ac:dyDescent="0.25">
      <c r="A426" s="128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AF426" s="50"/>
    </row>
    <row r="427" spans="1:32" s="12" customFormat="1" x14ac:dyDescent="0.25">
      <c r="A427" s="128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AF427" s="50"/>
    </row>
    <row r="428" spans="1:32" s="12" customFormat="1" x14ac:dyDescent="0.25">
      <c r="A428" s="128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AF428" s="50"/>
    </row>
    <row r="429" spans="1:32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AF429" s="50"/>
    </row>
    <row r="430" spans="1:32" s="12" customFormat="1" x14ac:dyDescent="0.25">
      <c r="A430" s="128"/>
      <c r="B430" s="19"/>
      <c r="C430" s="37"/>
      <c r="D430" s="37"/>
      <c r="E430" s="24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AF430" s="50"/>
    </row>
  </sheetData>
  <mergeCells count="23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2:E232"/>
    <mergeCell ref="D233:E233"/>
    <mergeCell ref="C234:E234"/>
    <mergeCell ref="C235:E235"/>
    <mergeCell ref="C236:E236"/>
    <mergeCell ref="C242:E242"/>
    <mergeCell ref="C219:E219"/>
    <mergeCell ref="D220:E220"/>
    <mergeCell ref="D221:E221"/>
    <mergeCell ref="D222:E222"/>
    <mergeCell ref="C223:E223"/>
    <mergeCell ref="C231:E231"/>
    <mergeCell ref="D212:E212"/>
    <mergeCell ref="D213:E213"/>
    <mergeCell ref="D214:E214"/>
    <mergeCell ref="D215:E215"/>
    <mergeCell ref="C217:E217"/>
    <mergeCell ref="C218:E218"/>
    <mergeCell ref="D206:E206"/>
    <mergeCell ref="D207:E207"/>
    <mergeCell ref="D208:E208"/>
    <mergeCell ref="D209:E209"/>
    <mergeCell ref="D210:E210"/>
    <mergeCell ref="D211:E211"/>
    <mergeCell ref="C216:E216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21:E21"/>
    <mergeCell ref="C5:E5"/>
    <mergeCell ref="C6:E6"/>
    <mergeCell ref="C9:E9"/>
    <mergeCell ref="C13:E13"/>
    <mergeCell ref="C14:E14"/>
    <mergeCell ref="C15:E15"/>
    <mergeCell ref="K2:K4"/>
    <mergeCell ref="G2:G4"/>
    <mergeCell ref="B2:E4"/>
    <mergeCell ref="H2:H4"/>
    <mergeCell ref="I2:I4"/>
    <mergeCell ref="S2:AE3"/>
    <mergeCell ref="J2:J4"/>
    <mergeCell ref="D16:E16"/>
    <mergeCell ref="D17:E17"/>
    <mergeCell ref="Q3:Q4"/>
    <mergeCell ref="F2:F4"/>
    <mergeCell ref="D18:E18"/>
    <mergeCell ref="D19:E19"/>
    <mergeCell ref="D20:E20"/>
    <mergeCell ref="M2:M4"/>
    <mergeCell ref="N2:R2"/>
    <mergeCell ref="N3:N4"/>
    <mergeCell ref="R3:R4"/>
    <mergeCell ref="P3:P4"/>
    <mergeCell ref="L2:L4"/>
    <mergeCell ref="O3:O4"/>
  </mergeCells>
  <pageMargins left="0.25" right="0.25" top="0.75" bottom="0.75" header="0.3" footer="0.3"/>
  <pageSetup paperSize="9" scale="46" orientation="landscape" horizontalDpi="4294967293" r:id="rId1"/>
  <headerFooter>
    <oddHeader>&amp;C&amp;"Times New Roman,Félkövér"&amp;12Szári Napsugár Kindergarten Óvoda bevételei - 2018. év</oddHeader>
  </headerFooter>
  <colBreaks count="1" manualBreakCount="1">
    <brk id="13" max="25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I730"/>
  <sheetViews>
    <sheetView topLeftCell="A34" zoomScaleNormal="100" workbookViewId="0">
      <selection activeCell="S168" sqref="S16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5703125" style="12" hidden="1" customWidth="1"/>
    <col min="10" max="10" width="12.42578125" style="12" customWidth="1"/>
    <col min="11" max="11" width="11.5703125" style="12" hidden="1" customWidth="1"/>
    <col min="12" max="13" width="11.5703125" style="12" customWidth="1"/>
    <col min="14" max="14" width="11.28515625" style="12" customWidth="1"/>
    <col min="15" max="15" width="11.7109375" style="12" customWidth="1"/>
    <col min="16" max="16" width="12.85546875" style="12" customWidth="1"/>
    <col min="17" max="20" width="13" style="12" customWidth="1"/>
    <col min="21" max="26" width="10.7109375" style="12" bestFit="1" customWidth="1"/>
    <col min="27" max="27" width="11.85546875" style="12" bestFit="1" customWidth="1"/>
    <col min="28" max="28" width="10.7109375" style="12" bestFit="1" customWidth="1"/>
    <col min="29" max="29" width="11.85546875" style="12" bestFit="1" customWidth="1"/>
    <col min="30" max="32" width="10.7109375" style="12" bestFit="1" customWidth="1"/>
    <col min="33" max="33" width="11.28515625" style="12" bestFit="1" customWidth="1"/>
    <col min="34" max="16384" width="9.140625" style="17"/>
  </cols>
  <sheetData>
    <row r="1" spans="1:34" ht="15.75" thickBot="1" x14ac:dyDescent="0.3">
      <c r="AG1" s="11" t="s">
        <v>827</v>
      </c>
    </row>
    <row r="2" spans="1:34" ht="15" customHeight="1" x14ac:dyDescent="0.25">
      <c r="B2" s="750" t="s">
        <v>0</v>
      </c>
      <c r="C2" s="695"/>
      <c r="D2" s="695"/>
      <c r="E2" s="696"/>
      <c r="F2" s="742" t="s">
        <v>1074</v>
      </c>
      <c r="G2" s="742" t="s">
        <v>1085</v>
      </c>
      <c r="H2" s="742" t="s">
        <v>1092</v>
      </c>
      <c r="I2" s="742" t="s">
        <v>1099</v>
      </c>
      <c r="J2" s="763" t="s">
        <v>1125</v>
      </c>
      <c r="K2" s="857" t="s">
        <v>1117</v>
      </c>
      <c r="L2" s="857" t="s">
        <v>1118</v>
      </c>
      <c r="M2" s="857" t="s">
        <v>1109</v>
      </c>
      <c r="N2" s="694" t="s">
        <v>1112</v>
      </c>
      <c r="O2" s="695"/>
      <c r="P2" s="695"/>
      <c r="Q2" s="695"/>
      <c r="R2" s="695"/>
      <c r="S2" s="695"/>
      <c r="T2" s="779"/>
      <c r="U2" s="694" t="s">
        <v>1111</v>
      </c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6"/>
    </row>
    <row r="3" spans="1:34" ht="22.5" customHeight="1" x14ac:dyDescent="0.25">
      <c r="B3" s="751"/>
      <c r="C3" s="752"/>
      <c r="D3" s="752"/>
      <c r="E3" s="889"/>
      <c r="F3" s="743"/>
      <c r="G3" s="743"/>
      <c r="H3" s="743"/>
      <c r="I3" s="743"/>
      <c r="J3" s="764"/>
      <c r="K3" s="858"/>
      <c r="L3" s="858"/>
      <c r="M3" s="858"/>
      <c r="N3" s="894" t="s">
        <v>1130</v>
      </c>
      <c r="O3" s="894" t="s">
        <v>1131</v>
      </c>
      <c r="P3" s="894" t="s">
        <v>969</v>
      </c>
      <c r="Q3" s="740" t="s">
        <v>970</v>
      </c>
      <c r="R3" s="847" t="s">
        <v>968</v>
      </c>
      <c r="S3" s="847" t="s">
        <v>1132</v>
      </c>
      <c r="T3" s="847" t="s">
        <v>1133</v>
      </c>
      <c r="U3" s="697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9"/>
    </row>
    <row r="4" spans="1:34" ht="67.5" customHeight="1" thickBot="1" x14ac:dyDescent="0.3">
      <c r="B4" s="753"/>
      <c r="C4" s="754"/>
      <c r="D4" s="754"/>
      <c r="E4" s="890"/>
      <c r="F4" s="744"/>
      <c r="G4" s="744"/>
      <c r="H4" s="744"/>
      <c r="I4" s="744"/>
      <c r="J4" s="765"/>
      <c r="K4" s="859"/>
      <c r="L4" s="859"/>
      <c r="M4" s="859"/>
      <c r="N4" s="878"/>
      <c r="O4" s="878"/>
      <c r="P4" s="878"/>
      <c r="Q4" s="741"/>
      <c r="R4" s="848"/>
      <c r="S4" s="848"/>
      <c r="T4" s="848"/>
      <c r="U4" s="129" t="s">
        <v>593</v>
      </c>
      <c r="V4" s="64" t="s">
        <v>594</v>
      </c>
      <c r="W4" s="64" t="s">
        <v>595</v>
      </c>
      <c r="X4" s="64" t="s">
        <v>596</v>
      </c>
      <c r="Y4" s="609" t="s">
        <v>597</v>
      </c>
      <c r="Z4" s="409" t="s">
        <v>598</v>
      </c>
      <c r="AA4" s="398" t="s">
        <v>1086</v>
      </c>
      <c r="AB4" s="420" t="s">
        <v>599</v>
      </c>
      <c r="AC4" s="81" t="s">
        <v>600</v>
      </c>
      <c r="AD4" s="609" t="s">
        <v>601</v>
      </c>
      <c r="AE4" s="376" t="s">
        <v>602</v>
      </c>
      <c r="AF4" s="376" t="s">
        <v>603</v>
      </c>
      <c r="AG4" s="530" t="s">
        <v>604</v>
      </c>
    </row>
    <row r="5" spans="1:34" ht="15.75" thickBot="1" x14ac:dyDescent="0.3">
      <c r="B5" s="82" t="s">
        <v>118</v>
      </c>
      <c r="C5" s="775" t="s">
        <v>119</v>
      </c>
      <c r="D5" s="776"/>
      <c r="E5" s="895"/>
      <c r="F5" s="316">
        <f t="shared" ref="F5" si="0">F6+F20</f>
        <v>48637915</v>
      </c>
      <c r="G5" s="316">
        <f t="shared" ref="G5:H5" si="1">G6+G20</f>
        <v>48637915</v>
      </c>
      <c r="H5" s="316">
        <f t="shared" si="1"/>
        <v>47719800</v>
      </c>
      <c r="I5" s="316">
        <f t="shared" ref="I5" si="2">I6+I20</f>
        <v>48014484</v>
      </c>
      <c r="J5" s="421">
        <f t="shared" ref="J5:L5" si="3">J6+J20</f>
        <v>70482815</v>
      </c>
      <c r="K5" s="421" t="e">
        <f t="shared" si="3"/>
        <v>#REF!</v>
      </c>
      <c r="L5" s="421">
        <f t="shared" si="3"/>
        <v>67792412</v>
      </c>
      <c r="M5" s="421">
        <f t="shared" ref="M5:AG5" si="4">M6+M20</f>
        <v>67792412</v>
      </c>
      <c r="N5" s="87">
        <f t="shared" si="4"/>
        <v>0</v>
      </c>
      <c r="O5" s="85">
        <f t="shared" si="4"/>
        <v>100500</v>
      </c>
      <c r="P5" s="85">
        <f t="shared" si="4"/>
        <v>69000</v>
      </c>
      <c r="Q5" s="85">
        <f t="shared" si="4"/>
        <v>56686520</v>
      </c>
      <c r="R5" s="85">
        <f t="shared" si="4"/>
        <v>0</v>
      </c>
      <c r="S5" s="85">
        <f t="shared" si="4"/>
        <v>10235798</v>
      </c>
      <c r="T5" s="85">
        <f t="shared" si="4"/>
        <v>700594</v>
      </c>
      <c r="U5" s="84">
        <f>U6+U20</f>
        <v>5012435</v>
      </c>
      <c r="V5" s="85">
        <f t="shared" si="4"/>
        <v>5224234</v>
      </c>
      <c r="W5" s="85">
        <f t="shared" si="4"/>
        <v>5114877</v>
      </c>
      <c r="X5" s="85">
        <f t="shared" si="4"/>
        <v>5351051</v>
      </c>
      <c r="Y5" s="88">
        <f t="shared" si="4"/>
        <v>6991838</v>
      </c>
      <c r="Z5" s="410">
        <f t="shared" si="4"/>
        <v>5328093</v>
      </c>
      <c r="AA5" s="399">
        <f>SUM(U5:Z5)</f>
        <v>33022528</v>
      </c>
      <c r="AB5" s="362">
        <f t="shared" si="4"/>
        <v>5289945</v>
      </c>
      <c r="AC5" s="85">
        <f t="shared" si="4"/>
        <v>5151145</v>
      </c>
      <c r="AD5" s="88">
        <f t="shared" si="4"/>
        <v>5235932</v>
      </c>
      <c r="AE5" s="88">
        <f t="shared" si="4"/>
        <v>4258050</v>
      </c>
      <c r="AF5" s="88">
        <f t="shared" si="4"/>
        <v>6277973</v>
      </c>
      <c r="AG5" s="89">
        <f t="shared" si="4"/>
        <v>8556839</v>
      </c>
    </row>
    <row r="6" spans="1:34" x14ac:dyDescent="0.25">
      <c r="B6" s="122" t="s">
        <v>609</v>
      </c>
      <c r="C6" s="896" t="s">
        <v>120</v>
      </c>
      <c r="D6" s="897"/>
      <c r="E6" s="898"/>
      <c r="F6" s="317">
        <f t="shared" ref="F6" si="5">F7+F8+F9+F10+F11+F12+F13+F14+F15+F16+F17+F18+F19</f>
        <v>48336665</v>
      </c>
      <c r="G6" s="317">
        <f t="shared" ref="G6:H6" si="6">G7+G8+G9+G10+G11+G12+G13+G14+G15+G16+G17+G18+G19</f>
        <v>48336665</v>
      </c>
      <c r="H6" s="317">
        <f t="shared" si="6"/>
        <v>47418800</v>
      </c>
      <c r="I6" s="317">
        <f t="shared" ref="I6" si="7">I7+I8+I9+I10+I11+I12+I13+I14+I15+I16+I17+I18+I19</f>
        <v>47713484</v>
      </c>
      <c r="J6" s="422">
        <f t="shared" ref="J6:K6" si="8">J7+J8+J9+J10+J11+J12+J13+J14+J15+J16+J17+J18+J19</f>
        <v>70482815</v>
      </c>
      <c r="K6" s="422" t="e">
        <f t="shared" si="8"/>
        <v>#REF!</v>
      </c>
      <c r="L6" s="422">
        <f>SUM(L7:L19)</f>
        <v>67487597</v>
      </c>
      <c r="M6" s="422">
        <f>M7+M12+M14+M15+M19</f>
        <v>67487597</v>
      </c>
      <c r="N6" s="119">
        <f t="shared" ref="N6:T6" si="9">N7+N8+N9+N10+N11+N12+N13+N14+N15+N16+N17+N18+N19</f>
        <v>0</v>
      </c>
      <c r="O6" s="119">
        <f>O7+O12+O14+O15+O19</f>
        <v>0</v>
      </c>
      <c r="P6" s="117">
        <f t="shared" si="9"/>
        <v>0</v>
      </c>
      <c r="Q6" s="117">
        <f t="shared" si="9"/>
        <v>56686520</v>
      </c>
      <c r="R6" s="117">
        <f t="shared" si="9"/>
        <v>0</v>
      </c>
      <c r="S6" s="117">
        <f t="shared" si="9"/>
        <v>10109955</v>
      </c>
      <c r="T6" s="117">
        <f t="shared" si="9"/>
        <v>691122</v>
      </c>
      <c r="U6" s="116">
        <f>U7+U12+U14+U15+U19</f>
        <v>4938035</v>
      </c>
      <c r="V6" s="116">
        <f t="shared" ref="V6:Z6" si="10">V7+V12+V14+V15+V19</f>
        <v>5152759</v>
      </c>
      <c r="W6" s="116">
        <f t="shared" si="10"/>
        <v>5114877</v>
      </c>
      <c r="X6" s="116">
        <f t="shared" si="10"/>
        <v>5319251</v>
      </c>
      <c r="Y6" s="116">
        <f t="shared" si="10"/>
        <v>6991838</v>
      </c>
      <c r="Z6" s="116">
        <f t="shared" si="10"/>
        <v>5283993</v>
      </c>
      <c r="AA6" s="400">
        <f t="shared" ref="AA6:AA69" si="11">SUM(U6:Z6)</f>
        <v>32800753</v>
      </c>
      <c r="AB6" s="363">
        <f>AB7+AB12+AB14+AB15+AB19</f>
        <v>5271945</v>
      </c>
      <c r="AC6" s="363">
        <f t="shared" ref="AC6:AG6" si="12">AC7+AC12+AC14+AC15+AC19</f>
        <v>5151145</v>
      </c>
      <c r="AD6" s="363">
        <f t="shared" si="12"/>
        <v>5235932</v>
      </c>
      <c r="AE6" s="363">
        <f t="shared" si="12"/>
        <v>4258050</v>
      </c>
      <c r="AF6" s="363">
        <f t="shared" si="12"/>
        <v>6277973</v>
      </c>
      <c r="AG6" s="363">
        <f t="shared" si="12"/>
        <v>8491799</v>
      </c>
    </row>
    <row r="7" spans="1:34" s="189" customFormat="1" x14ac:dyDescent="0.25">
      <c r="A7" s="125" t="s">
        <v>121</v>
      </c>
      <c r="B7" s="169" t="s">
        <v>610</v>
      </c>
      <c r="C7" s="182"/>
      <c r="D7" s="216" t="s">
        <v>122</v>
      </c>
      <c r="E7" s="234"/>
      <c r="F7" s="318">
        <v>47137576</v>
      </c>
      <c r="G7" s="318">
        <v>47137576</v>
      </c>
      <c r="H7" s="318">
        <v>47048000</v>
      </c>
      <c r="I7" s="318">
        <v>47342684</v>
      </c>
      <c r="J7" s="423">
        <v>64203105</v>
      </c>
      <c r="K7" s="423" t="e">
        <f>#REF!</f>
        <v>#REF!</v>
      </c>
      <c r="L7" s="423">
        <v>63009745</v>
      </c>
      <c r="M7" s="423">
        <f>SUM(AA7:AG7)</f>
        <v>63009745</v>
      </c>
      <c r="N7" s="172"/>
      <c r="O7" s="173"/>
      <c r="P7" s="173"/>
      <c r="Q7" s="172">
        <v>52422048</v>
      </c>
      <c r="R7" s="172"/>
      <c r="S7" s="172">
        <v>9911510</v>
      </c>
      <c r="T7" s="172">
        <v>676187</v>
      </c>
      <c r="U7" s="179">
        <v>4852661</v>
      </c>
      <c r="V7" s="173">
        <v>5152559</v>
      </c>
      <c r="W7" s="173">
        <v>5098518</v>
      </c>
      <c r="X7" s="173">
        <v>5296772</v>
      </c>
      <c r="Y7" s="174">
        <v>5149199</v>
      </c>
      <c r="Z7" s="412">
        <v>5264154</v>
      </c>
      <c r="AA7" s="401">
        <f>SUM(U7:Z7)</f>
        <v>30813863</v>
      </c>
      <c r="AB7" s="364">
        <v>5225785</v>
      </c>
      <c r="AC7" s="173">
        <v>5143625</v>
      </c>
      <c r="AD7" s="174">
        <v>5235732</v>
      </c>
      <c r="AE7" s="174">
        <v>4249150</v>
      </c>
      <c r="AF7" s="174">
        <v>5835237</v>
      </c>
      <c r="AG7" s="175">
        <v>6506353</v>
      </c>
      <c r="AH7" s="179"/>
    </row>
    <row r="8" spans="1:34" s="189" customFormat="1" ht="15" hidden="1" customHeight="1" x14ac:dyDescent="0.25">
      <c r="A8" s="125" t="s">
        <v>123</v>
      </c>
      <c r="B8" s="169" t="s">
        <v>611</v>
      </c>
      <c r="C8" s="182"/>
      <c r="D8" s="216" t="s">
        <v>124</v>
      </c>
      <c r="E8" s="234"/>
      <c r="F8" s="318">
        <v>0</v>
      </c>
      <c r="G8" s="318">
        <v>0</v>
      </c>
      <c r="H8" s="318">
        <v>0</v>
      </c>
      <c r="I8" s="318">
        <v>0</v>
      </c>
      <c r="J8" s="423">
        <v>0</v>
      </c>
      <c r="K8" s="423">
        <v>0</v>
      </c>
      <c r="L8" s="423">
        <v>0</v>
      </c>
      <c r="M8" s="423" t="e">
        <f t="shared" ref="M8:M19" si="13">SUM(AA8:AG8)</f>
        <v>#REF!</v>
      </c>
      <c r="N8" s="172"/>
      <c r="O8" s="173"/>
      <c r="P8" s="173"/>
      <c r="Q8" s="172"/>
      <c r="R8" s="172"/>
      <c r="S8" s="172"/>
      <c r="T8" s="172"/>
      <c r="U8" s="179" t="e">
        <f>#REF!</f>
        <v>#REF!</v>
      </c>
      <c r="V8" s="173" t="e">
        <f>#REF!</f>
        <v>#REF!</v>
      </c>
      <c r="W8" s="173" t="e">
        <f>#REF!</f>
        <v>#REF!</v>
      </c>
      <c r="X8" s="173" t="e">
        <f>#REF!</f>
        <v>#REF!</v>
      </c>
      <c r="Y8" s="174" t="e">
        <f>#REF!</f>
        <v>#REF!</v>
      </c>
      <c r="Z8" s="412" t="e">
        <f>#REF!</f>
        <v>#REF!</v>
      </c>
      <c r="AA8" s="401" t="e">
        <f t="shared" ref="AA8:AA19" si="14">SUM(U8:Z8)</f>
        <v>#REF!</v>
      </c>
      <c r="AB8" s="364" t="e">
        <f>#REF!</f>
        <v>#REF!</v>
      </c>
      <c r="AC8" s="173" t="e">
        <f>#REF!</f>
        <v>#REF!</v>
      </c>
      <c r="AD8" s="174" t="e">
        <f>#REF!</f>
        <v>#REF!</v>
      </c>
      <c r="AE8" s="174" t="e">
        <f>#REF!</f>
        <v>#REF!</v>
      </c>
      <c r="AF8" s="174" t="e">
        <f>#REF!</f>
        <v>#REF!</v>
      </c>
      <c r="AG8" s="175" t="e">
        <f>#REF!</f>
        <v>#REF!</v>
      </c>
    </row>
    <row r="9" spans="1:34" s="189" customFormat="1" ht="15" hidden="1" customHeight="1" x14ac:dyDescent="0.25">
      <c r="A9" s="125" t="s">
        <v>125</v>
      </c>
      <c r="B9" s="169" t="s">
        <v>612</v>
      </c>
      <c r="C9" s="182"/>
      <c r="D9" s="216" t="s">
        <v>126</v>
      </c>
      <c r="E9" s="234"/>
      <c r="F9" s="318">
        <v>0</v>
      </c>
      <c r="G9" s="318">
        <v>0</v>
      </c>
      <c r="H9" s="318">
        <v>0</v>
      </c>
      <c r="I9" s="318">
        <v>0</v>
      </c>
      <c r="J9" s="423">
        <v>0</v>
      </c>
      <c r="K9" s="423">
        <v>0</v>
      </c>
      <c r="L9" s="423">
        <v>0</v>
      </c>
      <c r="M9" s="423" t="e">
        <f t="shared" si="13"/>
        <v>#REF!</v>
      </c>
      <c r="N9" s="172"/>
      <c r="O9" s="173"/>
      <c r="P9" s="173"/>
      <c r="Q9" s="172"/>
      <c r="R9" s="172"/>
      <c r="S9" s="172"/>
      <c r="T9" s="172"/>
      <c r="U9" s="179" t="e">
        <f>#REF!</f>
        <v>#REF!</v>
      </c>
      <c r="V9" s="173" t="e">
        <f>#REF!</f>
        <v>#REF!</v>
      </c>
      <c r="W9" s="173" t="e">
        <f>#REF!</f>
        <v>#REF!</v>
      </c>
      <c r="X9" s="173" t="e">
        <f>#REF!</f>
        <v>#REF!</v>
      </c>
      <c r="Y9" s="174" t="e">
        <f>#REF!</f>
        <v>#REF!</v>
      </c>
      <c r="Z9" s="412" t="e">
        <f>#REF!</f>
        <v>#REF!</v>
      </c>
      <c r="AA9" s="401" t="e">
        <f t="shared" si="14"/>
        <v>#REF!</v>
      </c>
      <c r="AB9" s="364" t="e">
        <f>#REF!</f>
        <v>#REF!</v>
      </c>
      <c r="AC9" s="173" t="e">
        <f>#REF!</f>
        <v>#REF!</v>
      </c>
      <c r="AD9" s="174" t="e">
        <f>#REF!</f>
        <v>#REF!</v>
      </c>
      <c r="AE9" s="174" t="e">
        <f>#REF!</f>
        <v>#REF!</v>
      </c>
      <c r="AF9" s="174" t="e">
        <f>#REF!</f>
        <v>#REF!</v>
      </c>
      <c r="AG9" s="175" t="e">
        <f>#REF!</f>
        <v>#REF!</v>
      </c>
    </row>
    <row r="10" spans="1:34" s="189" customFormat="1" ht="15" hidden="1" customHeight="1" x14ac:dyDescent="0.25">
      <c r="A10" s="125" t="s">
        <v>127</v>
      </c>
      <c r="B10" s="169" t="s">
        <v>613</v>
      </c>
      <c r="C10" s="182"/>
      <c r="D10" s="216" t="s">
        <v>351</v>
      </c>
      <c r="E10" s="234"/>
      <c r="F10" s="318">
        <v>0</v>
      </c>
      <c r="G10" s="318">
        <v>0</v>
      </c>
      <c r="H10" s="318">
        <v>0</v>
      </c>
      <c r="I10" s="318">
        <v>0</v>
      </c>
      <c r="J10" s="423">
        <v>0</v>
      </c>
      <c r="K10" s="423">
        <v>0</v>
      </c>
      <c r="L10" s="423">
        <v>0</v>
      </c>
      <c r="M10" s="423" t="e">
        <f t="shared" si="13"/>
        <v>#REF!</v>
      </c>
      <c r="N10" s="172"/>
      <c r="O10" s="173"/>
      <c r="P10" s="173"/>
      <c r="Q10" s="172"/>
      <c r="R10" s="172"/>
      <c r="S10" s="172"/>
      <c r="T10" s="172"/>
      <c r="U10" s="179" t="e">
        <f>#REF!</f>
        <v>#REF!</v>
      </c>
      <c r="V10" s="173" t="e">
        <f>#REF!</f>
        <v>#REF!</v>
      </c>
      <c r="W10" s="173" t="e">
        <f>#REF!</f>
        <v>#REF!</v>
      </c>
      <c r="X10" s="173" t="e">
        <f>#REF!</f>
        <v>#REF!</v>
      </c>
      <c r="Y10" s="174" t="e">
        <f>#REF!</f>
        <v>#REF!</v>
      </c>
      <c r="Z10" s="412" t="e">
        <f>#REF!</f>
        <v>#REF!</v>
      </c>
      <c r="AA10" s="401" t="e">
        <f t="shared" si="14"/>
        <v>#REF!</v>
      </c>
      <c r="AB10" s="364" t="e">
        <f>#REF!</f>
        <v>#REF!</v>
      </c>
      <c r="AC10" s="173" t="e">
        <f>#REF!</f>
        <v>#REF!</v>
      </c>
      <c r="AD10" s="174" t="e">
        <f>#REF!</f>
        <v>#REF!</v>
      </c>
      <c r="AE10" s="174" t="e">
        <f>#REF!</f>
        <v>#REF!</v>
      </c>
      <c r="AF10" s="174" t="e">
        <f>#REF!</f>
        <v>#REF!</v>
      </c>
      <c r="AG10" s="175" t="e">
        <f>#REF!</f>
        <v>#REF!</v>
      </c>
    </row>
    <row r="11" spans="1:34" s="189" customFormat="1" ht="15" hidden="1" customHeight="1" x14ac:dyDescent="0.25">
      <c r="A11" s="125" t="s">
        <v>128</v>
      </c>
      <c r="B11" s="169" t="s">
        <v>614</v>
      </c>
      <c r="C11" s="182"/>
      <c r="D11" s="216" t="s">
        <v>129</v>
      </c>
      <c r="E11" s="234"/>
      <c r="F11" s="318">
        <v>0</v>
      </c>
      <c r="G11" s="318">
        <v>0</v>
      </c>
      <c r="H11" s="318">
        <v>0</v>
      </c>
      <c r="I11" s="318">
        <v>0</v>
      </c>
      <c r="J11" s="423">
        <v>0</v>
      </c>
      <c r="K11" s="423">
        <v>0</v>
      </c>
      <c r="L11" s="423">
        <v>0</v>
      </c>
      <c r="M11" s="423" t="e">
        <f t="shared" si="13"/>
        <v>#REF!</v>
      </c>
      <c r="N11" s="172"/>
      <c r="O11" s="173"/>
      <c r="P11" s="173"/>
      <c r="Q11" s="172"/>
      <c r="R11" s="172"/>
      <c r="S11" s="172"/>
      <c r="T11" s="172"/>
      <c r="U11" s="179" t="e">
        <f>#REF!</f>
        <v>#REF!</v>
      </c>
      <c r="V11" s="173" t="e">
        <f>#REF!</f>
        <v>#REF!</v>
      </c>
      <c r="W11" s="173" t="e">
        <f>#REF!</f>
        <v>#REF!</v>
      </c>
      <c r="X11" s="173" t="e">
        <f>#REF!</f>
        <v>#REF!</v>
      </c>
      <c r="Y11" s="174" t="e">
        <f>#REF!</f>
        <v>#REF!</v>
      </c>
      <c r="Z11" s="412" t="e">
        <f>#REF!</f>
        <v>#REF!</v>
      </c>
      <c r="AA11" s="401" t="e">
        <f t="shared" si="14"/>
        <v>#REF!</v>
      </c>
      <c r="AB11" s="364" t="e">
        <f>#REF!</f>
        <v>#REF!</v>
      </c>
      <c r="AC11" s="173" t="e">
        <f>#REF!</f>
        <v>#REF!</v>
      </c>
      <c r="AD11" s="174" t="e">
        <f>#REF!</f>
        <v>#REF!</v>
      </c>
      <c r="AE11" s="174" t="e">
        <f>#REF!</f>
        <v>#REF!</v>
      </c>
      <c r="AF11" s="174" t="e">
        <f>#REF!</f>
        <v>#REF!</v>
      </c>
      <c r="AG11" s="175" t="e">
        <f>#REF!</f>
        <v>#REF!</v>
      </c>
    </row>
    <row r="12" spans="1:34" s="189" customFormat="1" ht="15" customHeight="1" x14ac:dyDescent="0.25">
      <c r="A12" s="125" t="s">
        <v>130</v>
      </c>
      <c r="B12" s="169" t="s">
        <v>615</v>
      </c>
      <c r="C12" s="182"/>
      <c r="D12" s="216" t="s">
        <v>1028</v>
      </c>
      <c r="E12" s="234"/>
      <c r="F12" s="318">
        <v>0</v>
      </c>
      <c r="G12" s="318">
        <v>0</v>
      </c>
      <c r="H12" s="318">
        <v>0</v>
      </c>
      <c r="I12" s="318">
        <v>0</v>
      </c>
      <c r="J12" s="423">
        <v>5755050</v>
      </c>
      <c r="K12" s="423">
        <v>0</v>
      </c>
      <c r="L12" s="423">
        <v>3654000</v>
      </c>
      <c r="M12" s="423">
        <f t="shared" si="13"/>
        <v>3654000</v>
      </c>
      <c r="N12" s="172"/>
      <c r="O12" s="173"/>
      <c r="P12" s="173"/>
      <c r="Q12" s="172">
        <v>3654000</v>
      </c>
      <c r="R12" s="172"/>
      <c r="S12" s="172"/>
      <c r="T12" s="172"/>
      <c r="U12" s="179">
        <v>0</v>
      </c>
      <c r="V12" s="173"/>
      <c r="W12" s="173"/>
      <c r="X12" s="173"/>
      <c r="Y12" s="174">
        <v>1827000</v>
      </c>
      <c r="Z12" s="412"/>
      <c r="AA12" s="401">
        <f t="shared" si="14"/>
        <v>1827000</v>
      </c>
      <c r="AB12" s="364"/>
      <c r="AC12" s="173"/>
      <c r="AD12" s="174"/>
      <c r="AE12" s="174"/>
      <c r="AF12" s="174"/>
      <c r="AG12" s="175">
        <v>1827000</v>
      </c>
    </row>
    <row r="13" spans="1:34" s="189" customFormat="1" ht="15" hidden="1" customHeight="1" x14ac:dyDescent="0.25">
      <c r="A13" s="125" t="s">
        <v>132</v>
      </c>
      <c r="B13" s="169" t="s">
        <v>616</v>
      </c>
      <c r="C13" s="182"/>
      <c r="D13" s="216" t="s">
        <v>133</v>
      </c>
      <c r="E13" s="234"/>
      <c r="F13" s="318">
        <v>0</v>
      </c>
      <c r="G13" s="318">
        <v>0</v>
      </c>
      <c r="H13" s="318">
        <v>0</v>
      </c>
      <c r="I13" s="318">
        <v>0</v>
      </c>
      <c r="J13" s="423">
        <v>0</v>
      </c>
      <c r="K13" s="423">
        <v>0</v>
      </c>
      <c r="L13" s="423">
        <v>0</v>
      </c>
      <c r="M13" s="423" t="e">
        <f t="shared" si="13"/>
        <v>#REF!</v>
      </c>
      <c r="N13" s="172"/>
      <c r="O13" s="173"/>
      <c r="P13" s="173"/>
      <c r="Q13" s="172"/>
      <c r="R13" s="172"/>
      <c r="S13" s="172"/>
      <c r="T13" s="172"/>
      <c r="U13" s="179" t="e">
        <f>#REF!</f>
        <v>#REF!</v>
      </c>
      <c r="V13" s="173" t="e">
        <f>#REF!</f>
        <v>#REF!</v>
      </c>
      <c r="W13" s="173" t="e">
        <f>#REF!</f>
        <v>#REF!</v>
      </c>
      <c r="X13" s="173" t="e">
        <f>#REF!</f>
        <v>#REF!</v>
      </c>
      <c r="Y13" s="174" t="e">
        <f>#REF!</f>
        <v>#REF!</v>
      </c>
      <c r="Z13" s="412" t="e">
        <f>#REF!</f>
        <v>#REF!</v>
      </c>
      <c r="AA13" s="401" t="e">
        <f t="shared" si="14"/>
        <v>#REF!</v>
      </c>
      <c r="AB13" s="364" t="e">
        <f>#REF!</f>
        <v>#REF!</v>
      </c>
      <c r="AC13" s="173" t="e">
        <f>#REF!</f>
        <v>#REF!</v>
      </c>
      <c r="AD13" s="174" t="e">
        <f>#REF!</f>
        <v>#REF!</v>
      </c>
      <c r="AE13" s="174" t="e">
        <f>#REF!</f>
        <v>#REF!</v>
      </c>
      <c r="AF13" s="174" t="e">
        <f>#REF!</f>
        <v>#REF!</v>
      </c>
      <c r="AG13" s="175" t="e">
        <f>#REF!</f>
        <v>#REF!</v>
      </c>
    </row>
    <row r="14" spans="1:34" s="189" customFormat="1" x14ac:dyDescent="0.25">
      <c r="A14" s="125" t="s">
        <v>134</v>
      </c>
      <c r="B14" s="169" t="s">
        <v>617</v>
      </c>
      <c r="C14" s="182"/>
      <c r="D14" s="216" t="s">
        <v>135</v>
      </c>
      <c r="E14" s="234"/>
      <c r="F14" s="318">
        <v>210000</v>
      </c>
      <c r="G14" s="318">
        <v>210000</v>
      </c>
      <c r="H14" s="318">
        <v>140000</v>
      </c>
      <c r="I14" s="318">
        <v>140000</v>
      </c>
      <c r="J14" s="423">
        <v>155000</v>
      </c>
      <c r="K14" s="423" t="e">
        <f>#REF!</f>
        <v>#REF!</v>
      </c>
      <c r="L14" s="423">
        <v>158313</v>
      </c>
      <c r="M14" s="423">
        <f t="shared" si="13"/>
        <v>158313</v>
      </c>
      <c r="N14" s="172"/>
      <c r="O14" s="173"/>
      <c r="P14" s="173"/>
      <c r="Q14" s="172">
        <v>143313</v>
      </c>
      <c r="R14" s="172"/>
      <c r="S14" s="172">
        <v>13950</v>
      </c>
      <c r="T14" s="172">
        <v>1050</v>
      </c>
      <c r="U14" s="179">
        <v>0</v>
      </c>
      <c r="V14" s="173"/>
      <c r="W14" s="173"/>
      <c r="X14" s="173"/>
      <c r="Y14" s="174"/>
      <c r="Z14" s="412"/>
      <c r="AA14" s="401">
        <f t="shared" si="14"/>
        <v>0</v>
      </c>
      <c r="AB14" s="364"/>
      <c r="AC14" s="173"/>
      <c r="AD14" s="174"/>
      <c r="AE14" s="174"/>
      <c r="AF14" s="174">
        <v>133323</v>
      </c>
      <c r="AG14" s="175">
        <v>24990</v>
      </c>
    </row>
    <row r="15" spans="1:34" s="189" customFormat="1" x14ac:dyDescent="0.25">
      <c r="A15" s="125" t="s">
        <v>136</v>
      </c>
      <c r="B15" s="169" t="s">
        <v>618</v>
      </c>
      <c r="C15" s="182"/>
      <c r="D15" s="216" t="s">
        <v>137</v>
      </c>
      <c r="E15" s="234"/>
      <c r="F15" s="318">
        <v>214289</v>
      </c>
      <c r="G15" s="318">
        <v>214289</v>
      </c>
      <c r="H15" s="318">
        <v>212000</v>
      </c>
      <c r="I15" s="318">
        <v>212000</v>
      </c>
      <c r="J15" s="423">
        <v>228660</v>
      </c>
      <c r="K15" s="423" t="e">
        <f>#REF!</f>
        <v>#REF!</v>
      </c>
      <c r="L15" s="423">
        <v>211550</v>
      </c>
      <c r="M15" s="423">
        <f t="shared" si="13"/>
        <v>211550</v>
      </c>
      <c r="N15" s="172"/>
      <c r="O15" s="173"/>
      <c r="P15" s="173"/>
      <c r="Q15" s="172">
        <v>151670</v>
      </c>
      <c r="R15" s="172"/>
      <c r="S15" s="172">
        <v>55690</v>
      </c>
      <c r="T15" s="172">
        <v>4190</v>
      </c>
      <c r="U15" s="179">
        <v>44974</v>
      </c>
      <c r="V15" s="173"/>
      <c r="W15" s="173">
        <v>16159</v>
      </c>
      <c r="X15" s="173">
        <v>22279</v>
      </c>
      <c r="Y15" s="174">
        <v>15439</v>
      </c>
      <c r="Z15" s="412">
        <v>19639</v>
      </c>
      <c r="AA15" s="401">
        <f t="shared" si="14"/>
        <v>118490</v>
      </c>
      <c r="AB15" s="364">
        <v>45960</v>
      </c>
      <c r="AC15" s="173">
        <v>7320</v>
      </c>
      <c r="AD15" s="174"/>
      <c r="AE15" s="174">
        <v>8700</v>
      </c>
      <c r="AF15" s="174">
        <v>15000</v>
      </c>
      <c r="AG15" s="175">
        <v>16080</v>
      </c>
    </row>
    <row r="16" spans="1:34" s="189" customFormat="1" ht="15" hidden="1" customHeight="1" x14ac:dyDescent="0.25">
      <c r="A16" s="125" t="s">
        <v>138</v>
      </c>
      <c r="B16" s="169" t="s">
        <v>619</v>
      </c>
      <c r="C16" s="182"/>
      <c r="D16" s="216" t="s">
        <v>139</v>
      </c>
      <c r="E16" s="234"/>
      <c r="F16" s="318">
        <v>0</v>
      </c>
      <c r="G16" s="318">
        <v>0</v>
      </c>
      <c r="H16" s="318">
        <v>0</v>
      </c>
      <c r="I16" s="318">
        <v>0</v>
      </c>
      <c r="J16" s="423">
        <v>0</v>
      </c>
      <c r="K16" s="423">
        <v>0</v>
      </c>
      <c r="L16" s="423">
        <v>0</v>
      </c>
      <c r="M16" s="423" t="e">
        <f t="shared" si="13"/>
        <v>#REF!</v>
      </c>
      <c r="N16" s="172"/>
      <c r="O16" s="173" t="e">
        <f>M16</f>
        <v>#REF!</v>
      </c>
      <c r="P16" s="173"/>
      <c r="Q16" s="172"/>
      <c r="R16" s="172"/>
      <c r="S16" s="172"/>
      <c r="T16" s="172"/>
      <c r="U16" s="179" t="e">
        <f>#REF!</f>
        <v>#REF!</v>
      </c>
      <c r="V16" s="173" t="e">
        <f>#REF!</f>
        <v>#REF!</v>
      </c>
      <c r="W16" s="173" t="e">
        <f>#REF!</f>
        <v>#REF!</v>
      </c>
      <c r="X16" s="173" t="e">
        <f>#REF!</f>
        <v>#REF!</v>
      </c>
      <c r="Y16" s="174" t="e">
        <f>#REF!</f>
        <v>#REF!</v>
      </c>
      <c r="Z16" s="412" t="e">
        <f>#REF!</f>
        <v>#REF!</v>
      </c>
      <c r="AA16" s="401" t="e">
        <f t="shared" si="14"/>
        <v>#REF!</v>
      </c>
      <c r="AB16" s="364" t="e">
        <f>#REF!</f>
        <v>#REF!</v>
      </c>
      <c r="AC16" s="173" t="e">
        <f>#REF!</f>
        <v>#REF!</v>
      </c>
      <c r="AD16" s="174" t="e">
        <f>#REF!</f>
        <v>#REF!</v>
      </c>
      <c r="AE16" s="174" t="e">
        <f>#REF!</f>
        <v>#REF!</v>
      </c>
      <c r="AF16" s="174" t="e">
        <f>#REF!</f>
        <v>#REF!</v>
      </c>
      <c r="AG16" s="175" t="e">
        <f>#REF!</f>
        <v>#REF!</v>
      </c>
    </row>
    <row r="17" spans="1:33" s="189" customFormat="1" ht="15" hidden="1" customHeight="1" x14ac:dyDescent="0.25">
      <c r="A17" s="125" t="s">
        <v>140</v>
      </c>
      <c r="B17" s="169" t="s">
        <v>620</v>
      </c>
      <c r="C17" s="182"/>
      <c r="D17" s="216" t="s">
        <v>141</v>
      </c>
      <c r="E17" s="234"/>
      <c r="F17" s="318">
        <v>0</v>
      </c>
      <c r="G17" s="318">
        <v>0</v>
      </c>
      <c r="H17" s="318">
        <v>0</v>
      </c>
      <c r="I17" s="318">
        <v>0</v>
      </c>
      <c r="J17" s="423">
        <v>0</v>
      </c>
      <c r="K17" s="423">
        <v>0</v>
      </c>
      <c r="L17" s="423">
        <v>0</v>
      </c>
      <c r="M17" s="423" t="e">
        <f t="shared" si="13"/>
        <v>#REF!</v>
      </c>
      <c r="N17" s="172"/>
      <c r="O17" s="173"/>
      <c r="P17" s="173"/>
      <c r="Q17" s="172"/>
      <c r="R17" s="172"/>
      <c r="S17" s="172"/>
      <c r="T17" s="172"/>
      <c r="U17" s="179" t="e">
        <f>#REF!</f>
        <v>#REF!</v>
      </c>
      <c r="V17" s="173" t="e">
        <f>#REF!</f>
        <v>#REF!</v>
      </c>
      <c r="W17" s="173" t="e">
        <f>#REF!</f>
        <v>#REF!</v>
      </c>
      <c r="X17" s="173" t="e">
        <f>#REF!</f>
        <v>#REF!</v>
      </c>
      <c r="Y17" s="174" t="e">
        <f>#REF!</f>
        <v>#REF!</v>
      </c>
      <c r="Z17" s="412" t="e">
        <f>#REF!</f>
        <v>#REF!</v>
      </c>
      <c r="AA17" s="401" t="e">
        <f t="shared" si="14"/>
        <v>#REF!</v>
      </c>
      <c r="AB17" s="364" t="e">
        <f>#REF!</f>
        <v>#REF!</v>
      </c>
      <c r="AC17" s="173" t="e">
        <f>#REF!</f>
        <v>#REF!</v>
      </c>
      <c r="AD17" s="174" t="e">
        <f>#REF!</f>
        <v>#REF!</v>
      </c>
      <c r="AE17" s="174" t="e">
        <f>#REF!</f>
        <v>#REF!</v>
      </c>
      <c r="AF17" s="174" t="e">
        <f>#REF!</f>
        <v>#REF!</v>
      </c>
      <c r="AG17" s="175" t="e">
        <f>#REF!</f>
        <v>#REF!</v>
      </c>
    </row>
    <row r="18" spans="1:33" s="189" customFormat="1" ht="15" hidden="1" customHeight="1" x14ac:dyDescent="0.25">
      <c r="A18" s="125" t="s">
        <v>142</v>
      </c>
      <c r="B18" s="169" t="s">
        <v>621</v>
      </c>
      <c r="C18" s="182"/>
      <c r="D18" s="216" t="s">
        <v>143</v>
      </c>
      <c r="E18" s="234"/>
      <c r="F18" s="318">
        <v>0</v>
      </c>
      <c r="G18" s="318">
        <v>0</v>
      </c>
      <c r="H18" s="318">
        <v>0</v>
      </c>
      <c r="I18" s="318">
        <v>0</v>
      </c>
      <c r="J18" s="423">
        <v>0</v>
      </c>
      <c r="K18" s="423">
        <v>0</v>
      </c>
      <c r="L18" s="423">
        <v>0</v>
      </c>
      <c r="M18" s="423" t="e">
        <f t="shared" si="13"/>
        <v>#REF!</v>
      </c>
      <c r="N18" s="172"/>
      <c r="O18" s="173"/>
      <c r="P18" s="173"/>
      <c r="Q18" s="172"/>
      <c r="R18" s="172"/>
      <c r="S18" s="172"/>
      <c r="T18" s="172"/>
      <c r="U18" s="179" t="e">
        <f>#REF!</f>
        <v>#REF!</v>
      </c>
      <c r="V18" s="173" t="e">
        <f>#REF!</f>
        <v>#REF!</v>
      </c>
      <c r="W18" s="173" t="e">
        <f>#REF!</f>
        <v>#REF!</v>
      </c>
      <c r="X18" s="173" t="e">
        <f>#REF!</f>
        <v>#REF!</v>
      </c>
      <c r="Y18" s="174" t="e">
        <f>#REF!</f>
        <v>#REF!</v>
      </c>
      <c r="Z18" s="412" t="e">
        <f>#REF!</f>
        <v>#REF!</v>
      </c>
      <c r="AA18" s="401" t="e">
        <f t="shared" si="14"/>
        <v>#REF!</v>
      </c>
      <c r="AB18" s="364" t="e">
        <f>#REF!</f>
        <v>#REF!</v>
      </c>
      <c r="AC18" s="173" t="e">
        <f>#REF!</f>
        <v>#REF!</v>
      </c>
      <c r="AD18" s="174" t="e">
        <f>#REF!</f>
        <v>#REF!</v>
      </c>
      <c r="AE18" s="174" t="e">
        <f>#REF!</f>
        <v>#REF!</v>
      </c>
      <c r="AF18" s="174" t="e">
        <f>#REF!</f>
        <v>#REF!</v>
      </c>
      <c r="AG18" s="175" t="e">
        <f>#REF!</f>
        <v>#REF!</v>
      </c>
    </row>
    <row r="19" spans="1:33" s="189" customFormat="1" x14ac:dyDescent="0.25">
      <c r="A19" s="125" t="s">
        <v>144</v>
      </c>
      <c r="B19" s="169" t="s">
        <v>622</v>
      </c>
      <c r="C19" s="182"/>
      <c r="D19" s="216" t="s">
        <v>145</v>
      </c>
      <c r="E19" s="234"/>
      <c r="F19" s="318">
        <v>774800</v>
      </c>
      <c r="G19" s="318">
        <v>774800</v>
      </c>
      <c r="H19" s="318">
        <v>18800</v>
      </c>
      <c r="I19" s="318">
        <v>18800</v>
      </c>
      <c r="J19" s="423">
        <v>141000</v>
      </c>
      <c r="K19" s="423" t="e">
        <f>#REF!</f>
        <v>#REF!</v>
      </c>
      <c r="L19" s="423">
        <v>453989</v>
      </c>
      <c r="M19" s="423">
        <f t="shared" si="13"/>
        <v>453989</v>
      </c>
      <c r="N19" s="172"/>
      <c r="O19" s="173"/>
      <c r="P19" s="173"/>
      <c r="Q19" s="172">
        <v>315489</v>
      </c>
      <c r="R19" s="172"/>
      <c r="S19" s="172">
        <v>128805</v>
      </c>
      <c r="T19" s="172">
        <v>9695</v>
      </c>
      <c r="U19" s="179">
        <v>40400</v>
      </c>
      <c r="V19" s="173">
        <v>200</v>
      </c>
      <c r="W19" s="173">
        <v>200</v>
      </c>
      <c r="X19" s="173">
        <v>200</v>
      </c>
      <c r="Y19" s="174">
        <v>200</v>
      </c>
      <c r="Z19" s="412">
        <v>200</v>
      </c>
      <c r="AA19" s="401">
        <f t="shared" si="14"/>
        <v>41400</v>
      </c>
      <c r="AB19" s="364">
        <v>200</v>
      </c>
      <c r="AC19" s="173">
        <v>200</v>
      </c>
      <c r="AD19" s="174">
        <v>200</v>
      </c>
      <c r="AE19" s="174">
        <v>200</v>
      </c>
      <c r="AF19" s="174">
        <v>294413</v>
      </c>
      <c r="AG19" s="175">
        <v>117376</v>
      </c>
    </row>
    <row r="20" spans="1:33" x14ac:dyDescent="0.25">
      <c r="B20" s="90" t="s">
        <v>623</v>
      </c>
      <c r="C20" s="716" t="s">
        <v>146</v>
      </c>
      <c r="D20" s="717"/>
      <c r="E20" s="899"/>
      <c r="F20" s="319">
        <f t="shared" ref="F20:M20" si="15">F21+F22+F23</f>
        <v>301250</v>
      </c>
      <c r="G20" s="319">
        <f t="shared" si="15"/>
        <v>301250</v>
      </c>
      <c r="H20" s="319">
        <f t="shared" si="15"/>
        <v>301000</v>
      </c>
      <c r="I20" s="319">
        <f t="shared" si="15"/>
        <v>301000</v>
      </c>
      <c r="J20" s="424">
        <f t="shared" ref="J20" si="16">J21+J22+J23</f>
        <v>0</v>
      </c>
      <c r="K20" s="424" t="e">
        <f t="shared" ref="K20:AG20" si="17">K21+K22+K23</f>
        <v>#REF!</v>
      </c>
      <c r="L20" s="424">
        <f t="shared" ref="L20" si="18">L21+L22+L23</f>
        <v>304815</v>
      </c>
      <c r="M20" s="424">
        <f t="shared" si="15"/>
        <v>304815</v>
      </c>
      <c r="N20" s="95">
        <f t="shared" si="17"/>
        <v>0</v>
      </c>
      <c r="O20" s="93">
        <f t="shared" si="17"/>
        <v>100500</v>
      </c>
      <c r="P20" s="93">
        <f t="shared" si="17"/>
        <v>69000</v>
      </c>
      <c r="Q20" s="93">
        <f t="shared" si="17"/>
        <v>0</v>
      </c>
      <c r="R20" s="93">
        <f t="shared" si="17"/>
        <v>0</v>
      </c>
      <c r="S20" s="93">
        <f t="shared" si="17"/>
        <v>125843</v>
      </c>
      <c r="T20" s="93">
        <f t="shared" si="17"/>
        <v>9472</v>
      </c>
      <c r="U20" s="92">
        <f t="shared" si="17"/>
        <v>74400</v>
      </c>
      <c r="V20" s="93">
        <f t="shared" si="17"/>
        <v>71475</v>
      </c>
      <c r="W20" s="93">
        <f t="shared" si="17"/>
        <v>0</v>
      </c>
      <c r="X20" s="93">
        <f t="shared" si="17"/>
        <v>31800</v>
      </c>
      <c r="Y20" s="96">
        <f t="shared" si="17"/>
        <v>0</v>
      </c>
      <c r="Z20" s="413">
        <f t="shared" si="17"/>
        <v>44100</v>
      </c>
      <c r="AA20" s="402">
        <f t="shared" si="11"/>
        <v>221775</v>
      </c>
      <c r="AB20" s="365">
        <f t="shared" si="17"/>
        <v>18000</v>
      </c>
      <c r="AC20" s="93">
        <f t="shared" si="17"/>
        <v>0</v>
      </c>
      <c r="AD20" s="96">
        <f t="shared" si="17"/>
        <v>0</v>
      </c>
      <c r="AE20" s="96">
        <f t="shared" si="17"/>
        <v>0</v>
      </c>
      <c r="AF20" s="96">
        <f t="shared" si="17"/>
        <v>0</v>
      </c>
      <c r="AG20" s="97">
        <f t="shared" si="17"/>
        <v>65040</v>
      </c>
    </row>
    <row r="21" spans="1:33" s="41" customFormat="1" ht="15" hidden="1" customHeight="1" x14ac:dyDescent="0.25">
      <c r="A21" s="125" t="s">
        <v>147</v>
      </c>
      <c r="B21" s="52" t="s">
        <v>624</v>
      </c>
      <c r="C21" s="718" t="s">
        <v>148</v>
      </c>
      <c r="D21" s="719"/>
      <c r="E21" s="879"/>
      <c r="F21" s="320">
        <f>SUM(P21:AF21)</f>
        <v>0</v>
      </c>
      <c r="G21" s="320">
        <f>SUM(P21:AF21)</f>
        <v>0</v>
      </c>
      <c r="H21" s="320">
        <f>SUM(P21:AF21)</f>
        <v>0</v>
      </c>
      <c r="I21" s="320">
        <f>SUM(P21:AF21)</f>
        <v>0</v>
      </c>
      <c r="J21" s="425">
        <f>SUM(P21:AF21)</f>
        <v>0</v>
      </c>
      <c r="K21" s="425">
        <f>SUM(U21:AG21)</f>
        <v>0</v>
      </c>
      <c r="L21" s="425">
        <f>SUM(V21:AH21)</f>
        <v>0</v>
      </c>
      <c r="M21" s="425">
        <f t="shared" ref="M21:M23" si="19">SUM(U21:AG21)</f>
        <v>0</v>
      </c>
      <c r="N21" s="43"/>
      <c r="O21" s="13"/>
      <c r="P21" s="13"/>
      <c r="Q21" s="43"/>
      <c r="R21" s="43"/>
      <c r="S21" s="43"/>
      <c r="T21" s="43"/>
      <c r="U21" s="75"/>
      <c r="V21" s="13"/>
      <c r="W21" s="13"/>
      <c r="X21" s="13"/>
      <c r="Y21" s="80"/>
      <c r="Z21" s="414"/>
      <c r="AA21" s="403">
        <f t="shared" si="11"/>
        <v>0</v>
      </c>
      <c r="AB21" s="366"/>
      <c r="AC21" s="13"/>
      <c r="AD21" s="80"/>
      <c r="AE21" s="80"/>
      <c r="AF21" s="80"/>
      <c r="AG21" s="45"/>
    </row>
    <row r="22" spans="1:33" s="41" customFormat="1" ht="27" customHeight="1" thickBot="1" x14ac:dyDescent="0.3">
      <c r="A22" s="125" t="s">
        <v>149</v>
      </c>
      <c r="B22" s="52" t="s">
        <v>625</v>
      </c>
      <c r="C22" s="720" t="s">
        <v>861</v>
      </c>
      <c r="D22" s="721"/>
      <c r="E22" s="900"/>
      <c r="F22" s="320">
        <v>301250</v>
      </c>
      <c r="G22" s="320">
        <v>301250</v>
      </c>
      <c r="H22" s="320">
        <v>301000</v>
      </c>
      <c r="I22" s="320">
        <v>301000</v>
      </c>
      <c r="J22" s="425">
        <v>0</v>
      </c>
      <c r="K22" s="425" t="e">
        <f>#REF!</f>
        <v>#REF!</v>
      </c>
      <c r="L22" s="425">
        <v>304815</v>
      </c>
      <c r="M22" s="425">
        <f>SUM(AA22:AG22)</f>
        <v>304815</v>
      </c>
      <c r="N22" s="43"/>
      <c r="O22" s="13">
        <v>100500</v>
      </c>
      <c r="P22" s="13">
        <v>69000</v>
      </c>
      <c r="Q22" s="43"/>
      <c r="R22" s="43"/>
      <c r="S22" s="43">
        <v>125843</v>
      </c>
      <c r="T22" s="43">
        <v>9472</v>
      </c>
      <c r="U22" s="75">
        <v>74400</v>
      </c>
      <c r="V22" s="13">
        <v>71475</v>
      </c>
      <c r="W22" s="13"/>
      <c r="X22" s="13">
        <v>31800</v>
      </c>
      <c r="Y22" s="80"/>
      <c r="Z22" s="414">
        <v>44100</v>
      </c>
      <c r="AA22" s="403">
        <f>SUM(U22:Z22)</f>
        <v>221775</v>
      </c>
      <c r="AB22" s="366">
        <v>18000</v>
      </c>
      <c r="AC22" s="13"/>
      <c r="AD22" s="80"/>
      <c r="AE22" s="80"/>
      <c r="AF22" s="80"/>
      <c r="AG22" s="45">
        <v>65040</v>
      </c>
    </row>
    <row r="23" spans="1:33" s="41" customFormat="1" ht="15.75" hidden="1" customHeight="1" thickBot="1" x14ac:dyDescent="0.3">
      <c r="A23" s="125" t="s">
        <v>150</v>
      </c>
      <c r="B23" s="176" t="s">
        <v>626</v>
      </c>
      <c r="C23" s="886" t="s">
        <v>151</v>
      </c>
      <c r="D23" s="887"/>
      <c r="E23" s="888"/>
      <c r="F23" s="321">
        <f>SUM(P23:AF23)</f>
        <v>0</v>
      </c>
      <c r="G23" s="321">
        <f>SUM(P23:AF23)</f>
        <v>0</v>
      </c>
      <c r="H23" s="321">
        <f>SUM(P23:AF23)</f>
        <v>0</v>
      </c>
      <c r="I23" s="321">
        <f>SUM(P23:AF23)</f>
        <v>0</v>
      </c>
      <c r="J23" s="426">
        <f>SUM(P23:AF23)</f>
        <v>0</v>
      </c>
      <c r="K23" s="426">
        <f>SUM(U23:AG23)</f>
        <v>0</v>
      </c>
      <c r="L23" s="426">
        <f>SUM(V23:AH23)</f>
        <v>0</v>
      </c>
      <c r="M23" s="426">
        <f t="shared" si="19"/>
        <v>0</v>
      </c>
      <c r="N23" s="43"/>
      <c r="O23" s="13"/>
      <c r="P23" s="13"/>
      <c r="Q23" s="43"/>
      <c r="R23" s="43"/>
      <c r="S23" s="43"/>
      <c r="T23" s="43"/>
      <c r="U23" s="75"/>
      <c r="V23" s="13"/>
      <c r="W23" s="13"/>
      <c r="X23" s="13"/>
      <c r="Y23" s="80"/>
      <c r="Z23" s="414"/>
      <c r="AA23" s="403">
        <f t="shared" si="11"/>
        <v>0</v>
      </c>
      <c r="AB23" s="366"/>
      <c r="AC23" s="13"/>
      <c r="AD23" s="80"/>
      <c r="AE23" s="80"/>
      <c r="AF23" s="80"/>
      <c r="AG23" s="45"/>
    </row>
    <row r="24" spans="1:33" ht="15.75" thickBot="1" x14ac:dyDescent="0.3">
      <c r="A24" s="125" t="s">
        <v>950</v>
      </c>
      <c r="B24" s="82" t="s">
        <v>152</v>
      </c>
      <c r="C24" s="725" t="s">
        <v>803</v>
      </c>
      <c r="D24" s="726"/>
      <c r="E24" s="880"/>
      <c r="F24" s="322" t="e">
        <f t="shared" ref="F24:I24" si="20">F25+F28+F29+F30+F31+F32+F33</f>
        <v>#REF!</v>
      </c>
      <c r="G24" s="322" t="e">
        <f t="shared" si="20"/>
        <v>#REF!</v>
      </c>
      <c r="H24" s="322">
        <f t="shared" si="20"/>
        <v>10652800</v>
      </c>
      <c r="I24" s="322">
        <f t="shared" si="20"/>
        <v>10717637.020000001</v>
      </c>
      <c r="J24" s="427">
        <f t="shared" ref="J24:K24" si="21">J25+J28+J29+J30+J31+J32+J33</f>
        <v>14326722</v>
      </c>
      <c r="K24" s="427" t="e">
        <f t="shared" si="21"/>
        <v>#REF!</v>
      </c>
      <c r="L24" s="427">
        <f t="shared" ref="L24" si="22">L25+L28+L29+L30+L31+L32+L33</f>
        <v>13177423</v>
      </c>
      <c r="M24" s="427">
        <f>M25+M30+M31+M33</f>
        <v>13177423</v>
      </c>
      <c r="N24" s="87">
        <f t="shared" ref="N24:T24" si="23">N25+N28+N29+N30+N31+N32+N33</f>
        <v>0</v>
      </c>
      <c r="O24" s="85">
        <f>O25+O30+O31+O33</f>
        <v>0</v>
      </c>
      <c r="P24" s="85">
        <f t="shared" si="23"/>
        <v>12515</v>
      </c>
      <c r="Q24" s="85">
        <f t="shared" si="23"/>
        <v>10945507</v>
      </c>
      <c r="R24" s="85">
        <f t="shared" si="23"/>
        <v>0</v>
      </c>
      <c r="S24" s="85">
        <f t="shared" si="23"/>
        <v>2064044</v>
      </c>
      <c r="T24" s="85">
        <f t="shared" si="23"/>
        <v>155357</v>
      </c>
      <c r="U24" s="84">
        <f>U25+U30+U31+U33</f>
        <v>1095545</v>
      </c>
      <c r="V24" s="84">
        <f t="shared" ref="V24:Z24" si="24">V25+V30+V31+V33</f>
        <v>1021873</v>
      </c>
      <c r="W24" s="84">
        <f t="shared" si="24"/>
        <v>994249</v>
      </c>
      <c r="X24" s="84">
        <f t="shared" si="24"/>
        <v>1038488</v>
      </c>
      <c r="Y24" s="84">
        <f t="shared" si="24"/>
        <v>1360395</v>
      </c>
      <c r="Z24" s="84">
        <f t="shared" si="24"/>
        <v>1034287</v>
      </c>
      <c r="AA24" s="399">
        <f t="shared" si="11"/>
        <v>6544837</v>
      </c>
      <c r="AB24" s="362">
        <f>AB25+AB30+AB31+AB33</f>
        <v>1022225</v>
      </c>
      <c r="AC24" s="362">
        <f t="shared" ref="AC24:AG24" si="25">AC25+AC30+AC31+AC33</f>
        <v>1006160</v>
      </c>
      <c r="AD24" s="362">
        <f t="shared" si="25"/>
        <v>1021006</v>
      </c>
      <c r="AE24" s="362">
        <f t="shared" si="25"/>
        <v>828622</v>
      </c>
      <c r="AF24" s="362">
        <f t="shared" si="25"/>
        <v>1277140</v>
      </c>
      <c r="AG24" s="362">
        <f t="shared" si="25"/>
        <v>1477433</v>
      </c>
    </row>
    <row r="25" spans="1:33" s="189" customFormat="1" x14ac:dyDescent="0.25">
      <c r="A25" s="279"/>
      <c r="B25" s="288"/>
      <c r="C25" s="881" t="s">
        <v>154</v>
      </c>
      <c r="D25" s="882"/>
      <c r="E25" s="883"/>
      <c r="F25" s="373">
        <f>SUM(F26:F27)</f>
        <v>10626872.67</v>
      </c>
      <c r="G25" s="373">
        <f>SUM(G26:G27)</f>
        <v>10626871</v>
      </c>
      <c r="H25" s="373">
        <f>SUM(H26:H27)</f>
        <v>10601509</v>
      </c>
      <c r="I25" s="373">
        <v>10666346.020000001</v>
      </c>
      <c r="J25" s="499">
        <v>14326722</v>
      </c>
      <c r="K25" s="499" t="e">
        <f t="shared" ref="K25" si="26">SUM(K26:K27)</f>
        <v>#REF!</v>
      </c>
      <c r="L25" s="499">
        <v>13177423</v>
      </c>
      <c r="M25" s="499">
        <f t="shared" ref="M25:M33" si="27">SUM(AA25:AG25)</f>
        <v>13031927</v>
      </c>
      <c r="N25" s="172"/>
      <c r="O25" s="173"/>
      <c r="P25" s="173">
        <v>12515</v>
      </c>
      <c r="Q25" s="172">
        <v>10882824</v>
      </c>
      <c r="R25" s="172"/>
      <c r="S25" s="172">
        <v>1987028</v>
      </c>
      <c r="T25" s="172">
        <v>149560</v>
      </c>
      <c r="U25" s="179">
        <v>1091205</v>
      </c>
      <c r="V25" s="173">
        <v>1017332</v>
      </c>
      <c r="W25" s="173">
        <v>994249</v>
      </c>
      <c r="X25" s="173">
        <v>1038488</v>
      </c>
      <c r="Y25" s="174">
        <v>1360395</v>
      </c>
      <c r="Z25" s="412">
        <v>1034287</v>
      </c>
      <c r="AA25" s="401">
        <f t="shared" si="11"/>
        <v>6535956</v>
      </c>
      <c r="AB25" s="364">
        <v>1022225</v>
      </c>
      <c r="AC25" s="173">
        <v>1003050</v>
      </c>
      <c r="AD25" s="174">
        <v>1021006</v>
      </c>
      <c r="AE25" s="174">
        <v>828622</v>
      </c>
      <c r="AF25" s="174">
        <v>1195284</v>
      </c>
      <c r="AG25" s="175">
        <v>1425784</v>
      </c>
    </row>
    <row r="26" spans="1:33" hidden="1" x14ac:dyDescent="0.25">
      <c r="B26" s="60"/>
      <c r="C26" s="606"/>
      <c r="D26" s="607" t="s">
        <v>1042</v>
      </c>
      <c r="E26" s="607"/>
      <c r="F26" s="323">
        <v>67438.399999999994</v>
      </c>
      <c r="G26" s="323">
        <v>67437</v>
      </c>
      <c r="H26" s="323">
        <v>61800</v>
      </c>
      <c r="I26" s="323">
        <v>61800</v>
      </c>
      <c r="J26" s="428">
        <v>0</v>
      </c>
      <c r="K26" s="428" t="e">
        <f>#REF!</f>
        <v>#REF!</v>
      </c>
      <c r="L26" s="428">
        <v>0</v>
      </c>
      <c r="M26" s="428" t="e">
        <f t="shared" si="27"/>
        <v>#REF!</v>
      </c>
      <c r="N26" s="42" t="e">
        <f>M26</f>
        <v>#REF!</v>
      </c>
      <c r="O26" s="1"/>
      <c r="P26" s="1"/>
      <c r="Q26" s="42"/>
      <c r="R26" s="42"/>
      <c r="S26" s="42"/>
      <c r="T26" s="42"/>
      <c r="U26" s="73" t="e">
        <f>#REF!</f>
        <v>#REF!</v>
      </c>
      <c r="V26" s="1" t="e">
        <f>#REF!</f>
        <v>#REF!</v>
      </c>
      <c r="W26" s="1" t="e">
        <f>#REF!</f>
        <v>#REF!</v>
      </c>
      <c r="X26" s="1" t="e">
        <f>#REF!</f>
        <v>#REF!</v>
      </c>
      <c r="Y26" s="79" t="e">
        <f>#REF!</f>
        <v>#REF!</v>
      </c>
      <c r="Z26" s="415" t="e">
        <f>#REF!</f>
        <v>#REF!</v>
      </c>
      <c r="AA26" s="401" t="e">
        <f t="shared" si="11"/>
        <v>#REF!</v>
      </c>
      <c r="AB26" s="367" t="e">
        <f>#REF!</f>
        <v>#REF!</v>
      </c>
      <c r="AC26" s="1" t="e">
        <f>#REF!</f>
        <v>#REF!</v>
      </c>
      <c r="AD26" s="79" t="e">
        <f>#REF!</f>
        <v>#REF!</v>
      </c>
      <c r="AE26" s="79" t="e">
        <f>#REF!</f>
        <v>#REF!</v>
      </c>
      <c r="AF26" s="79" t="e">
        <f>#REF!</f>
        <v>#REF!</v>
      </c>
      <c r="AG26" s="44" t="e">
        <f>#REF!</f>
        <v>#REF!</v>
      </c>
    </row>
    <row r="27" spans="1:33" hidden="1" x14ac:dyDescent="0.25">
      <c r="B27" s="60"/>
      <c r="C27" s="606"/>
      <c r="D27" s="607" t="s">
        <v>1043</v>
      </c>
      <c r="E27" s="607"/>
      <c r="F27" s="323">
        <v>10559434.27</v>
      </c>
      <c r="G27" s="323">
        <v>10559434</v>
      </c>
      <c r="H27" s="323">
        <v>10539709</v>
      </c>
      <c r="I27" s="323">
        <v>10604546.020000001</v>
      </c>
      <c r="J27" s="428">
        <v>0</v>
      </c>
      <c r="K27" s="428" t="e">
        <f>#REF!</f>
        <v>#REF!</v>
      </c>
      <c r="L27" s="428">
        <v>0</v>
      </c>
      <c r="M27" s="428" t="e">
        <f t="shared" si="27"/>
        <v>#REF!</v>
      </c>
      <c r="N27" s="42"/>
      <c r="O27" s="1" t="e">
        <f>M27</f>
        <v>#REF!</v>
      </c>
      <c r="P27" s="1"/>
      <c r="Q27" s="42"/>
      <c r="R27" s="42"/>
      <c r="S27" s="42"/>
      <c r="T27" s="42"/>
      <c r="U27" s="73" t="e">
        <f>#REF!</f>
        <v>#REF!</v>
      </c>
      <c r="V27" s="1" t="e">
        <f>#REF!</f>
        <v>#REF!</v>
      </c>
      <c r="W27" s="1" t="e">
        <f>#REF!</f>
        <v>#REF!</v>
      </c>
      <c r="X27" s="1" t="e">
        <f>#REF!</f>
        <v>#REF!</v>
      </c>
      <c r="Y27" s="79" t="e">
        <f>#REF!</f>
        <v>#REF!</v>
      </c>
      <c r="Z27" s="415" t="e">
        <f>#REF!</f>
        <v>#REF!</v>
      </c>
      <c r="AA27" s="401" t="e">
        <f t="shared" si="11"/>
        <v>#REF!</v>
      </c>
      <c r="AB27" s="367" t="e">
        <f>#REF!</f>
        <v>#REF!</v>
      </c>
      <c r="AC27" s="1" t="e">
        <f>#REF!</f>
        <v>#REF!</v>
      </c>
      <c r="AD27" s="79" t="e">
        <f>#REF!</f>
        <v>#REF!</v>
      </c>
      <c r="AE27" s="79" t="e">
        <f>#REF!</f>
        <v>#REF!</v>
      </c>
      <c r="AF27" s="79" t="e">
        <f>#REF!</f>
        <v>#REF!</v>
      </c>
      <c r="AG27" s="44" t="e">
        <f>#REF!</f>
        <v>#REF!</v>
      </c>
    </row>
    <row r="28" spans="1:33" ht="15" hidden="1" customHeight="1" x14ac:dyDescent="0.25">
      <c r="B28" s="61"/>
      <c r="C28" s="784" t="s">
        <v>155</v>
      </c>
      <c r="D28" s="785"/>
      <c r="E28" s="884"/>
      <c r="F28" s="324" t="e">
        <f>SUM(P28:AF28)</f>
        <v>#REF!</v>
      </c>
      <c r="G28" s="324" t="e">
        <f>SUM(P28:AF28)</f>
        <v>#REF!</v>
      </c>
      <c r="H28" s="324">
        <v>0</v>
      </c>
      <c r="I28" s="324">
        <v>0</v>
      </c>
      <c r="J28" s="429">
        <v>0</v>
      </c>
      <c r="K28" s="429">
        <v>0</v>
      </c>
      <c r="L28" s="429">
        <v>0</v>
      </c>
      <c r="M28" s="429" t="e">
        <f t="shared" si="27"/>
        <v>#REF!</v>
      </c>
      <c r="N28" s="42"/>
      <c r="O28" s="1"/>
      <c r="P28" s="1"/>
      <c r="Q28" s="42"/>
      <c r="R28" s="42"/>
      <c r="S28" s="42"/>
      <c r="T28" s="42"/>
      <c r="U28" s="73" t="e">
        <f>#REF!</f>
        <v>#REF!</v>
      </c>
      <c r="V28" s="1" t="e">
        <f>#REF!</f>
        <v>#REF!</v>
      </c>
      <c r="W28" s="1" t="e">
        <f>#REF!</f>
        <v>#REF!</v>
      </c>
      <c r="X28" s="1" t="e">
        <f>#REF!</f>
        <v>#REF!</v>
      </c>
      <c r="Y28" s="79" t="e">
        <f>#REF!</f>
        <v>#REF!</v>
      </c>
      <c r="Z28" s="415" t="e">
        <f>#REF!</f>
        <v>#REF!</v>
      </c>
      <c r="AA28" s="401" t="e">
        <f t="shared" si="11"/>
        <v>#REF!</v>
      </c>
      <c r="AB28" s="367" t="e">
        <f>#REF!</f>
        <v>#REF!</v>
      </c>
      <c r="AC28" s="1" t="e">
        <f>#REF!</f>
        <v>#REF!</v>
      </c>
      <c r="AD28" s="79" t="e">
        <f>#REF!</f>
        <v>#REF!</v>
      </c>
      <c r="AE28" s="79" t="e">
        <f>#REF!</f>
        <v>#REF!</v>
      </c>
      <c r="AF28" s="79" t="e">
        <f>#REF!</f>
        <v>#REF!</v>
      </c>
      <c r="AG28" s="44" t="e">
        <f>#REF!</f>
        <v>#REF!</v>
      </c>
    </row>
    <row r="29" spans="1:33" ht="15" hidden="1" customHeight="1" x14ac:dyDescent="0.25">
      <c r="B29" s="61"/>
      <c r="C29" s="784" t="s">
        <v>156</v>
      </c>
      <c r="D29" s="785"/>
      <c r="E29" s="884"/>
      <c r="F29" s="324" t="e">
        <f>SUM(P29:AF29)</f>
        <v>#REF!</v>
      </c>
      <c r="G29" s="324" t="e">
        <f>SUM(P29:AF29)</f>
        <v>#REF!</v>
      </c>
      <c r="H29" s="324">
        <v>0</v>
      </c>
      <c r="I29" s="324">
        <v>0</v>
      </c>
      <c r="J29" s="429">
        <v>0</v>
      </c>
      <c r="K29" s="429">
        <v>0</v>
      </c>
      <c r="L29" s="429">
        <v>0</v>
      </c>
      <c r="M29" s="429" t="e">
        <f t="shared" si="27"/>
        <v>#REF!</v>
      </c>
      <c r="N29" s="42"/>
      <c r="O29" s="1"/>
      <c r="P29" s="1"/>
      <c r="Q29" s="42"/>
      <c r="R29" s="42"/>
      <c r="S29" s="42"/>
      <c r="T29" s="42"/>
      <c r="U29" s="73" t="e">
        <f>#REF!</f>
        <v>#REF!</v>
      </c>
      <c r="V29" s="1" t="e">
        <f>#REF!</f>
        <v>#REF!</v>
      </c>
      <c r="W29" s="1" t="e">
        <f>#REF!</f>
        <v>#REF!</v>
      </c>
      <c r="X29" s="1" t="e">
        <f>#REF!</f>
        <v>#REF!</v>
      </c>
      <c r="Y29" s="79" t="e">
        <f>#REF!</f>
        <v>#REF!</v>
      </c>
      <c r="Z29" s="415" t="e">
        <f>#REF!</f>
        <v>#REF!</v>
      </c>
      <c r="AA29" s="401" t="e">
        <f t="shared" si="11"/>
        <v>#REF!</v>
      </c>
      <c r="AB29" s="367" t="e">
        <f>#REF!</f>
        <v>#REF!</v>
      </c>
      <c r="AC29" s="1" t="e">
        <f>#REF!</f>
        <v>#REF!</v>
      </c>
      <c r="AD29" s="79" t="e">
        <f>#REF!</f>
        <v>#REF!</v>
      </c>
      <c r="AE29" s="79" t="e">
        <f>#REF!</f>
        <v>#REF!</v>
      </c>
      <c r="AF29" s="79" t="e">
        <f>#REF!</f>
        <v>#REF!</v>
      </c>
      <c r="AG29" s="44" t="e">
        <f>#REF!</f>
        <v>#REF!</v>
      </c>
    </row>
    <row r="30" spans="1:33" s="189" customFormat="1" x14ac:dyDescent="0.25">
      <c r="A30" s="279"/>
      <c r="B30" s="289"/>
      <c r="C30" s="812" t="s">
        <v>157</v>
      </c>
      <c r="D30" s="813"/>
      <c r="E30" s="885"/>
      <c r="F30" s="338">
        <v>250773.59999999998</v>
      </c>
      <c r="G30" s="338">
        <v>250773</v>
      </c>
      <c r="H30" s="338">
        <v>23128.000000000004</v>
      </c>
      <c r="I30" s="338">
        <v>23128.000000000004</v>
      </c>
      <c r="J30" s="443">
        <v>0</v>
      </c>
      <c r="K30" s="443" t="e">
        <f>#REF!</f>
        <v>#REF!</v>
      </c>
      <c r="L30" s="443">
        <v>0</v>
      </c>
      <c r="M30" s="443">
        <f t="shared" si="27"/>
        <v>36429</v>
      </c>
      <c r="N30" s="172"/>
      <c r="O30" s="173"/>
      <c r="P30" s="173"/>
      <c r="Q30" s="172">
        <v>32977</v>
      </c>
      <c r="R30" s="172"/>
      <c r="S30" s="172">
        <v>3210</v>
      </c>
      <c r="T30" s="172">
        <v>242</v>
      </c>
      <c r="U30" s="179"/>
      <c r="V30" s="173"/>
      <c r="W30" s="173"/>
      <c r="X30" s="173"/>
      <c r="Y30" s="174"/>
      <c r="Z30" s="412"/>
      <c r="AA30" s="401">
        <f t="shared" si="11"/>
        <v>0</v>
      </c>
      <c r="AB30" s="364"/>
      <c r="AC30" s="173"/>
      <c r="AD30" s="174"/>
      <c r="AE30" s="174"/>
      <c r="AF30" s="174">
        <v>30678</v>
      </c>
      <c r="AG30" s="175">
        <v>5751</v>
      </c>
    </row>
    <row r="31" spans="1:33" s="189" customFormat="1" x14ac:dyDescent="0.25">
      <c r="A31" s="279"/>
      <c r="B31" s="289"/>
      <c r="C31" s="812" t="s">
        <v>158</v>
      </c>
      <c r="D31" s="813"/>
      <c r="E31" s="885"/>
      <c r="F31" s="338">
        <v>3383</v>
      </c>
      <c r="G31" s="338">
        <v>3383</v>
      </c>
      <c r="H31" s="338">
        <v>3383</v>
      </c>
      <c r="I31" s="338">
        <v>3383</v>
      </c>
      <c r="J31" s="443">
        <v>0</v>
      </c>
      <c r="K31" s="443" t="e">
        <f>#REF!</f>
        <v>#REF!</v>
      </c>
      <c r="L31" s="443">
        <v>0</v>
      </c>
      <c r="M31" s="443">
        <f t="shared" si="27"/>
        <v>81046</v>
      </c>
      <c r="N31" s="172"/>
      <c r="O31" s="173"/>
      <c r="P31" s="173"/>
      <c r="Q31" s="172">
        <v>4340</v>
      </c>
      <c r="R31" s="172"/>
      <c r="S31" s="172">
        <v>71337</v>
      </c>
      <c r="T31" s="172">
        <v>5369</v>
      </c>
      <c r="U31" s="179">
        <v>4340</v>
      </c>
      <c r="V31" s="173">
        <v>4541</v>
      </c>
      <c r="W31" s="173"/>
      <c r="X31" s="173"/>
      <c r="Y31" s="174"/>
      <c r="Z31" s="412"/>
      <c r="AA31" s="401">
        <f t="shared" si="11"/>
        <v>8881</v>
      </c>
      <c r="AB31" s="364"/>
      <c r="AC31" s="173">
        <v>3110</v>
      </c>
      <c r="AD31" s="174"/>
      <c r="AE31" s="174"/>
      <c r="AF31" s="174">
        <v>27580</v>
      </c>
      <c r="AG31" s="175">
        <v>41475</v>
      </c>
    </row>
    <row r="32" spans="1:33" ht="15" hidden="1" customHeight="1" x14ac:dyDescent="0.25">
      <c r="B32" s="61"/>
      <c r="C32" s="784" t="s">
        <v>159</v>
      </c>
      <c r="D32" s="785"/>
      <c r="E32" s="884"/>
      <c r="F32" s="324">
        <v>0</v>
      </c>
      <c r="G32" s="324">
        <v>0</v>
      </c>
      <c r="H32" s="324">
        <v>0</v>
      </c>
      <c r="I32" s="324">
        <v>0</v>
      </c>
      <c r="J32" s="429">
        <v>0</v>
      </c>
      <c r="K32" s="429">
        <v>0</v>
      </c>
      <c r="L32" s="429">
        <v>0</v>
      </c>
      <c r="M32" s="429" t="e">
        <f t="shared" si="27"/>
        <v>#REF!</v>
      </c>
      <c r="N32" s="42"/>
      <c r="O32" s="1" t="e">
        <f t="shared" ref="O32" si="28">M32</f>
        <v>#REF!</v>
      </c>
      <c r="P32" s="1"/>
      <c r="Q32" s="42"/>
      <c r="R32" s="42"/>
      <c r="S32" s="42"/>
      <c r="T32" s="42"/>
      <c r="U32" s="73" t="e">
        <f>#REF!</f>
        <v>#REF!</v>
      </c>
      <c r="V32" s="1" t="e">
        <f>#REF!</f>
        <v>#REF!</v>
      </c>
      <c r="W32" s="1" t="e">
        <f>#REF!</f>
        <v>#REF!</v>
      </c>
      <c r="X32" s="1" t="e">
        <f>#REF!</f>
        <v>#REF!</v>
      </c>
      <c r="Y32" s="79" t="e">
        <f>#REF!</f>
        <v>#REF!</v>
      </c>
      <c r="Z32" s="415" t="e">
        <f>#REF!</f>
        <v>#REF!</v>
      </c>
      <c r="AA32" s="401" t="e">
        <f t="shared" si="11"/>
        <v>#REF!</v>
      </c>
      <c r="AB32" s="367" t="e">
        <f>#REF!</f>
        <v>#REF!</v>
      </c>
      <c r="AC32" s="1" t="e">
        <f>#REF!</f>
        <v>#REF!</v>
      </c>
      <c r="AD32" s="79" t="e">
        <f>#REF!</f>
        <v>#REF!</v>
      </c>
      <c r="AE32" s="79" t="e">
        <f>#REF!</f>
        <v>#REF!</v>
      </c>
      <c r="AF32" s="79" t="e">
        <f>#REF!</f>
        <v>#REF!</v>
      </c>
      <c r="AG32" s="44" t="e">
        <f>#REF!</f>
        <v>#REF!</v>
      </c>
    </row>
    <row r="33" spans="1:35" s="189" customFormat="1" ht="15.75" thickBot="1" x14ac:dyDescent="0.3">
      <c r="A33" s="279"/>
      <c r="B33" s="290"/>
      <c r="C33" s="891" t="s">
        <v>160</v>
      </c>
      <c r="D33" s="892"/>
      <c r="E33" s="893"/>
      <c r="F33" s="374">
        <v>170982</v>
      </c>
      <c r="G33" s="374">
        <v>170982</v>
      </c>
      <c r="H33" s="374">
        <v>24780</v>
      </c>
      <c r="I33" s="374">
        <v>24780</v>
      </c>
      <c r="J33" s="500">
        <v>0</v>
      </c>
      <c r="K33" s="500" t="e">
        <f>#REF!</f>
        <v>#REF!</v>
      </c>
      <c r="L33" s="500">
        <v>0</v>
      </c>
      <c r="M33" s="500">
        <f t="shared" si="27"/>
        <v>28021</v>
      </c>
      <c r="N33" s="172"/>
      <c r="O33" s="173"/>
      <c r="P33" s="173"/>
      <c r="Q33" s="172">
        <v>25366</v>
      </c>
      <c r="R33" s="172"/>
      <c r="S33" s="172">
        <v>2469</v>
      </c>
      <c r="T33" s="172">
        <v>186</v>
      </c>
      <c r="U33" s="179"/>
      <c r="V33" s="173"/>
      <c r="W33" s="173"/>
      <c r="X33" s="173"/>
      <c r="Y33" s="174"/>
      <c r="Z33" s="412"/>
      <c r="AA33" s="401">
        <f t="shared" si="11"/>
        <v>0</v>
      </c>
      <c r="AB33" s="364"/>
      <c r="AC33" s="173"/>
      <c r="AD33" s="174"/>
      <c r="AE33" s="174"/>
      <c r="AF33" s="174">
        <v>23598</v>
      </c>
      <c r="AG33" s="175">
        <v>4423</v>
      </c>
    </row>
    <row r="34" spans="1:35" ht="15.75" thickBot="1" x14ac:dyDescent="0.3">
      <c r="B34" s="82" t="s">
        <v>161</v>
      </c>
      <c r="C34" s="725" t="s">
        <v>162</v>
      </c>
      <c r="D34" s="726"/>
      <c r="E34" s="880"/>
      <c r="F34" s="322">
        <f t="shared" ref="F34:Z34" si="29">F35+F39+F42+F59+F62</f>
        <v>3862624</v>
      </c>
      <c r="G34" s="322">
        <f t="shared" ref="G34:H34" si="30">G35+G39+G42+G59+G62</f>
        <v>3894174</v>
      </c>
      <c r="H34" s="322">
        <f t="shared" si="30"/>
        <v>4733980</v>
      </c>
      <c r="I34" s="322">
        <f t="shared" ref="I34" si="31">I35+I39+I42+I59+I62</f>
        <v>4781980</v>
      </c>
      <c r="J34" s="427">
        <f t="shared" ref="J34:K34" si="32">J35+J39+J42+J59+J62</f>
        <v>17229030</v>
      </c>
      <c r="K34" s="427" t="e">
        <f t="shared" si="32"/>
        <v>#REF!</v>
      </c>
      <c r="L34" s="427">
        <f t="shared" ref="L34" si="33">L35+L39+L42+L59+L62</f>
        <v>17161942</v>
      </c>
      <c r="M34" s="427">
        <f t="shared" si="29"/>
        <v>16760211</v>
      </c>
      <c r="N34" s="87">
        <f t="shared" si="29"/>
        <v>40000</v>
      </c>
      <c r="O34" s="85">
        <f t="shared" si="29"/>
        <v>123880</v>
      </c>
      <c r="P34" s="85">
        <f t="shared" si="29"/>
        <v>270000</v>
      </c>
      <c r="Q34" s="85">
        <f t="shared" si="29"/>
        <v>404789</v>
      </c>
      <c r="R34" s="85">
        <f t="shared" si="29"/>
        <v>3671313</v>
      </c>
      <c r="S34" s="85">
        <f t="shared" si="29"/>
        <v>11752922</v>
      </c>
      <c r="T34" s="85">
        <f t="shared" si="29"/>
        <v>497307</v>
      </c>
      <c r="U34" s="84">
        <f t="shared" si="29"/>
        <v>1037685</v>
      </c>
      <c r="V34" s="85">
        <f t="shared" si="29"/>
        <v>1478239</v>
      </c>
      <c r="W34" s="85">
        <f t="shared" si="29"/>
        <v>1477338</v>
      </c>
      <c r="X34" s="85">
        <f t="shared" si="29"/>
        <v>1562008</v>
      </c>
      <c r="Y34" s="88">
        <f t="shared" si="29"/>
        <v>1627252</v>
      </c>
      <c r="Z34" s="410">
        <f t="shared" si="29"/>
        <v>990610</v>
      </c>
      <c r="AA34" s="399">
        <f t="shared" si="11"/>
        <v>8173132</v>
      </c>
      <c r="AB34" s="362">
        <f t="shared" ref="AB34:AG34" si="34">AB35+AB39+AB42+AB59+AB62</f>
        <v>1140277</v>
      </c>
      <c r="AC34" s="85">
        <f t="shared" si="34"/>
        <v>538664</v>
      </c>
      <c r="AD34" s="88">
        <f t="shared" si="34"/>
        <v>1604185</v>
      </c>
      <c r="AE34" s="88">
        <f t="shared" si="34"/>
        <v>1665434</v>
      </c>
      <c r="AF34" s="88">
        <f t="shared" si="34"/>
        <v>1493034</v>
      </c>
      <c r="AG34" s="89">
        <f t="shared" si="34"/>
        <v>2145485</v>
      </c>
    </row>
    <row r="35" spans="1:35" x14ac:dyDescent="0.25">
      <c r="B35" s="122" t="s">
        <v>627</v>
      </c>
      <c r="C35" s="896" t="s">
        <v>163</v>
      </c>
      <c r="D35" s="897"/>
      <c r="E35" s="898"/>
      <c r="F35" s="317">
        <f t="shared" ref="F35:I35" si="35">F36+F37+F38</f>
        <v>360000</v>
      </c>
      <c r="G35" s="317">
        <f t="shared" si="35"/>
        <v>360000</v>
      </c>
      <c r="H35" s="317">
        <f t="shared" si="35"/>
        <v>362000</v>
      </c>
      <c r="I35" s="317">
        <f t="shared" si="35"/>
        <v>362000</v>
      </c>
      <c r="J35" s="422">
        <f t="shared" ref="J35:K35" si="36">J36+J37+J38</f>
        <v>10234000</v>
      </c>
      <c r="K35" s="422" t="e">
        <f t="shared" si="36"/>
        <v>#REF!</v>
      </c>
      <c r="L35" s="422">
        <f t="shared" ref="L35" si="37">L36+L37+L38</f>
        <v>10359392</v>
      </c>
      <c r="M35" s="422">
        <f t="shared" ref="M35" si="38">M36+M37+M38</f>
        <v>10182293</v>
      </c>
      <c r="N35" s="119">
        <f t="shared" ref="N35:AG35" si="39">N36+N37+N38</f>
        <v>0</v>
      </c>
      <c r="O35" s="117">
        <f t="shared" si="39"/>
        <v>7780</v>
      </c>
      <c r="P35" s="117">
        <f t="shared" si="39"/>
        <v>0</v>
      </c>
      <c r="Q35" s="117">
        <f t="shared" si="39"/>
        <v>124380</v>
      </c>
      <c r="R35" s="117">
        <f t="shared" si="39"/>
        <v>231093</v>
      </c>
      <c r="S35" s="117">
        <f t="shared" si="39"/>
        <v>9403171</v>
      </c>
      <c r="T35" s="117">
        <f t="shared" si="39"/>
        <v>415869</v>
      </c>
      <c r="U35" s="116">
        <f t="shared" si="39"/>
        <v>585073</v>
      </c>
      <c r="V35" s="117">
        <f t="shared" si="39"/>
        <v>933468</v>
      </c>
      <c r="W35" s="117">
        <f t="shared" si="39"/>
        <v>903923</v>
      </c>
      <c r="X35" s="117">
        <f t="shared" si="39"/>
        <v>1024182</v>
      </c>
      <c r="Y35" s="120">
        <f t="shared" si="39"/>
        <v>932983</v>
      </c>
      <c r="Z35" s="411">
        <f t="shared" si="39"/>
        <v>706088</v>
      </c>
      <c r="AA35" s="400">
        <f t="shared" si="11"/>
        <v>5085717</v>
      </c>
      <c r="AB35" s="363">
        <f t="shared" si="39"/>
        <v>489642</v>
      </c>
      <c r="AC35" s="117">
        <f t="shared" si="39"/>
        <v>105153</v>
      </c>
      <c r="AD35" s="120">
        <f t="shared" si="39"/>
        <v>819526</v>
      </c>
      <c r="AE35" s="120">
        <f t="shared" si="39"/>
        <v>1176255</v>
      </c>
      <c r="AF35" s="120">
        <f t="shared" si="39"/>
        <v>1005959</v>
      </c>
      <c r="AG35" s="121">
        <f t="shared" si="39"/>
        <v>1500041</v>
      </c>
    </row>
    <row r="36" spans="1:35" s="41" customFormat="1" x14ac:dyDescent="0.25">
      <c r="A36" s="125" t="s">
        <v>164</v>
      </c>
      <c r="B36" s="52" t="s">
        <v>628</v>
      </c>
      <c r="C36" s="718" t="s">
        <v>165</v>
      </c>
      <c r="D36" s="719"/>
      <c r="E36" s="879"/>
      <c r="F36" s="320">
        <v>50000</v>
      </c>
      <c r="G36" s="320">
        <v>62433</v>
      </c>
      <c r="H36" s="320">
        <v>62000</v>
      </c>
      <c r="I36" s="320">
        <v>62000</v>
      </c>
      <c r="J36" s="425">
        <v>88000</v>
      </c>
      <c r="K36" s="425" t="e">
        <f>#REF!</f>
        <v>#REF!</v>
      </c>
      <c r="L36" s="425">
        <v>27593</v>
      </c>
      <c r="M36" s="425">
        <f>SUM(AA36:AG36)</f>
        <v>27593</v>
      </c>
      <c r="N36" s="43"/>
      <c r="O36" s="13"/>
      <c r="P36" s="13"/>
      <c r="Q36" s="43">
        <v>21824</v>
      </c>
      <c r="R36" s="43">
        <v>5769</v>
      </c>
      <c r="S36" s="43"/>
      <c r="T36" s="43"/>
      <c r="U36" s="75"/>
      <c r="V36" s="13"/>
      <c r="W36" s="13">
        <v>2314</v>
      </c>
      <c r="X36" s="13">
        <v>9425</v>
      </c>
      <c r="Y36" s="80">
        <v>12399</v>
      </c>
      <c r="Z36" s="414"/>
      <c r="AA36" s="403">
        <f>SUM(U36:Z36)</f>
        <v>24138</v>
      </c>
      <c r="AB36" s="366"/>
      <c r="AC36" s="13"/>
      <c r="AD36" s="80">
        <v>3455</v>
      </c>
      <c r="AE36" s="80"/>
      <c r="AF36" s="80"/>
      <c r="AG36" s="45"/>
    </row>
    <row r="37" spans="1:35" s="41" customFormat="1" x14ac:dyDescent="0.25">
      <c r="A37" s="125" t="s">
        <v>166</v>
      </c>
      <c r="B37" s="52" t="s">
        <v>629</v>
      </c>
      <c r="C37" s="718" t="s">
        <v>167</v>
      </c>
      <c r="D37" s="719"/>
      <c r="E37" s="879"/>
      <c r="F37" s="320">
        <v>310000</v>
      </c>
      <c r="G37" s="320">
        <v>297567</v>
      </c>
      <c r="H37" s="320">
        <v>300000</v>
      </c>
      <c r="I37" s="320">
        <v>300000</v>
      </c>
      <c r="J37" s="425">
        <v>10146000</v>
      </c>
      <c r="K37" s="425" t="e">
        <f>#REF!</f>
        <v>#REF!</v>
      </c>
      <c r="L37" s="425">
        <v>10331799</v>
      </c>
      <c r="M37" s="425">
        <f t="shared" ref="M37:M38" si="40">SUM(AA37:AG37)</f>
        <v>10154700</v>
      </c>
      <c r="N37" s="43"/>
      <c r="O37" s="13">
        <v>7780</v>
      </c>
      <c r="P37" s="13"/>
      <c r="Q37" s="43">
        <v>102556</v>
      </c>
      <c r="R37" s="43">
        <v>225324</v>
      </c>
      <c r="S37" s="43">
        <v>9403171</v>
      </c>
      <c r="T37" s="43">
        <v>415869</v>
      </c>
      <c r="U37" s="75">
        <v>585073</v>
      </c>
      <c r="V37" s="13">
        <v>933468</v>
      </c>
      <c r="W37" s="13">
        <v>901609</v>
      </c>
      <c r="X37" s="13">
        <v>1014757</v>
      </c>
      <c r="Y37" s="80">
        <v>920584</v>
      </c>
      <c r="Z37" s="414">
        <v>706088</v>
      </c>
      <c r="AA37" s="403">
        <f>SUM(U37:Z37)</f>
        <v>5061579</v>
      </c>
      <c r="AB37" s="366">
        <v>489642</v>
      </c>
      <c r="AC37" s="13">
        <v>105153</v>
      </c>
      <c r="AD37" s="80">
        <v>816071</v>
      </c>
      <c r="AE37" s="80">
        <v>1176255</v>
      </c>
      <c r="AF37" s="80">
        <v>1005959</v>
      </c>
      <c r="AG37" s="45">
        <v>1500041</v>
      </c>
    </row>
    <row r="38" spans="1:35" s="41" customFormat="1" ht="15" hidden="1" customHeight="1" x14ac:dyDescent="0.25">
      <c r="A38" s="125" t="s">
        <v>168</v>
      </c>
      <c r="B38" s="52" t="s">
        <v>630</v>
      </c>
      <c r="C38" s="718" t="s">
        <v>169</v>
      </c>
      <c r="D38" s="719"/>
      <c r="E38" s="879"/>
      <c r="F38" s="320">
        <f>SUM(P38:AF38)</f>
        <v>0</v>
      </c>
      <c r="G38" s="320">
        <f>SUM(P38:AF38)</f>
        <v>0</v>
      </c>
      <c r="H38" s="320">
        <f>SUM(P38:AF38)</f>
        <v>0</v>
      </c>
      <c r="I38" s="320">
        <f>SUM(P38:AF38)</f>
        <v>0</v>
      </c>
      <c r="J38" s="425">
        <f>SUM(P38:AF38)</f>
        <v>0</v>
      </c>
      <c r="K38" s="425">
        <f>SUM(U38:AG38)</f>
        <v>0</v>
      </c>
      <c r="L38" s="425">
        <f>SUM(V38:AH38)</f>
        <v>0</v>
      </c>
      <c r="M38" s="425">
        <f t="shared" si="40"/>
        <v>0</v>
      </c>
      <c r="N38" s="43"/>
      <c r="O38" s="13"/>
      <c r="P38" s="13"/>
      <c r="Q38" s="43"/>
      <c r="R38" s="43"/>
      <c r="S38" s="43"/>
      <c r="T38" s="43"/>
      <c r="U38" s="75"/>
      <c r="V38" s="13"/>
      <c r="W38" s="13"/>
      <c r="X38" s="13"/>
      <c r="Y38" s="80"/>
      <c r="Z38" s="414"/>
      <c r="AA38" s="403">
        <f t="shared" si="11"/>
        <v>0</v>
      </c>
      <c r="AB38" s="366"/>
      <c r="AC38" s="13"/>
      <c r="AD38" s="80"/>
      <c r="AE38" s="80"/>
      <c r="AF38" s="80"/>
      <c r="AG38" s="45"/>
    </row>
    <row r="39" spans="1:35" x14ac:dyDescent="0.25">
      <c r="B39" s="90" t="s">
        <v>631</v>
      </c>
      <c r="C39" s="716" t="s">
        <v>170</v>
      </c>
      <c r="D39" s="717"/>
      <c r="E39" s="899"/>
      <c r="F39" s="319">
        <f t="shared" ref="F39:I39" si="41">F40+F41</f>
        <v>221000</v>
      </c>
      <c r="G39" s="319">
        <f t="shared" si="41"/>
        <v>221000</v>
      </c>
      <c r="H39" s="319">
        <f t="shared" si="41"/>
        <v>221000</v>
      </c>
      <c r="I39" s="319">
        <f t="shared" si="41"/>
        <v>219000</v>
      </c>
      <c r="J39" s="424">
        <f t="shared" ref="J39" si="42">J40+J41</f>
        <v>203800</v>
      </c>
      <c r="K39" s="424" t="e">
        <f t="shared" ref="K39:AG39" si="43">K40+K41</f>
        <v>#REF!</v>
      </c>
      <c r="L39" s="424">
        <f t="shared" ref="L39" si="44">L40+L41</f>
        <v>217575</v>
      </c>
      <c r="M39" s="424">
        <f t="shared" ref="M39" si="45">M40+M41</f>
        <v>211700</v>
      </c>
      <c r="N39" s="95">
        <f t="shared" si="43"/>
        <v>0</v>
      </c>
      <c r="O39" s="93">
        <f t="shared" si="43"/>
        <v>0</v>
      </c>
      <c r="P39" s="93">
        <f t="shared" si="43"/>
        <v>0</v>
      </c>
      <c r="Q39" s="93">
        <f t="shared" si="43"/>
        <v>6150</v>
      </c>
      <c r="R39" s="93">
        <f t="shared" si="43"/>
        <v>205550</v>
      </c>
      <c r="S39" s="93">
        <f t="shared" si="43"/>
        <v>0</v>
      </c>
      <c r="T39" s="93">
        <f t="shared" si="43"/>
        <v>0</v>
      </c>
      <c r="U39" s="92">
        <f t="shared" si="43"/>
        <v>16900</v>
      </c>
      <c r="V39" s="93">
        <f t="shared" si="43"/>
        <v>16900</v>
      </c>
      <c r="W39" s="93">
        <f t="shared" si="43"/>
        <v>16900</v>
      </c>
      <c r="X39" s="93">
        <f t="shared" si="43"/>
        <v>16975</v>
      </c>
      <c r="Y39" s="96">
        <f t="shared" si="43"/>
        <v>16975</v>
      </c>
      <c r="Z39" s="413">
        <f t="shared" si="43"/>
        <v>16975</v>
      </c>
      <c r="AA39" s="402">
        <f t="shared" si="11"/>
        <v>101625</v>
      </c>
      <c r="AB39" s="365">
        <f t="shared" si="43"/>
        <v>32855</v>
      </c>
      <c r="AC39" s="93">
        <f t="shared" si="43"/>
        <v>13242</v>
      </c>
      <c r="AD39" s="96">
        <f t="shared" si="43"/>
        <v>16221</v>
      </c>
      <c r="AE39" s="96">
        <f t="shared" si="43"/>
        <v>16140</v>
      </c>
      <c r="AF39" s="96">
        <f t="shared" si="43"/>
        <v>16179</v>
      </c>
      <c r="AG39" s="97">
        <f t="shared" si="43"/>
        <v>15438</v>
      </c>
    </row>
    <row r="40" spans="1:35" s="41" customFormat="1" x14ac:dyDescent="0.25">
      <c r="A40" s="125" t="s">
        <v>171</v>
      </c>
      <c r="B40" s="52" t="s">
        <v>632</v>
      </c>
      <c r="C40" s="718" t="s">
        <v>172</v>
      </c>
      <c r="D40" s="719"/>
      <c r="E40" s="879"/>
      <c r="F40" s="320">
        <v>36000</v>
      </c>
      <c r="G40" s="320">
        <v>111900</v>
      </c>
      <c r="H40" s="320">
        <v>111900</v>
      </c>
      <c r="I40" s="320">
        <v>111900</v>
      </c>
      <c r="J40" s="425">
        <v>118800</v>
      </c>
      <c r="K40" s="425" t="e">
        <f>#REF!</f>
        <v>#REF!</v>
      </c>
      <c r="L40" s="425">
        <v>125575</v>
      </c>
      <c r="M40" s="425">
        <f>SUM(AA40:AG40)</f>
        <v>124545</v>
      </c>
      <c r="N40" s="43"/>
      <c r="O40" s="13"/>
      <c r="P40" s="13"/>
      <c r="Q40" s="43">
        <v>6150</v>
      </c>
      <c r="R40" s="43">
        <v>118395</v>
      </c>
      <c r="S40" s="43"/>
      <c r="T40" s="43"/>
      <c r="U40" s="75">
        <v>9900</v>
      </c>
      <c r="V40" s="13">
        <v>9900</v>
      </c>
      <c r="W40" s="13">
        <v>9900</v>
      </c>
      <c r="X40" s="13">
        <v>9975</v>
      </c>
      <c r="Y40" s="80">
        <v>9975</v>
      </c>
      <c r="Z40" s="414">
        <v>9975</v>
      </c>
      <c r="AA40" s="403">
        <f>SUM(U40:Z40)</f>
        <v>59625</v>
      </c>
      <c r="AB40" s="366">
        <v>16545</v>
      </c>
      <c r="AC40" s="13">
        <v>9675</v>
      </c>
      <c r="AD40" s="80">
        <v>9675</v>
      </c>
      <c r="AE40" s="80">
        <v>9675</v>
      </c>
      <c r="AF40" s="80">
        <v>9675</v>
      </c>
      <c r="AG40" s="45">
        <v>9675</v>
      </c>
    </row>
    <row r="41" spans="1:35" s="41" customFormat="1" x14ac:dyDescent="0.25">
      <c r="A41" s="125" t="s">
        <v>173</v>
      </c>
      <c r="B41" s="52" t="s">
        <v>633</v>
      </c>
      <c r="C41" s="718" t="s">
        <v>174</v>
      </c>
      <c r="D41" s="719"/>
      <c r="E41" s="879"/>
      <c r="F41" s="320">
        <v>185000</v>
      </c>
      <c r="G41" s="320">
        <v>109100</v>
      </c>
      <c r="H41" s="320">
        <v>109100</v>
      </c>
      <c r="I41" s="320">
        <v>107100</v>
      </c>
      <c r="J41" s="425">
        <v>85000</v>
      </c>
      <c r="K41" s="425" t="e">
        <f>#REF!</f>
        <v>#REF!</v>
      </c>
      <c r="L41" s="425">
        <v>92000</v>
      </c>
      <c r="M41" s="425">
        <f>SUM(AA41:AG41)</f>
        <v>87155</v>
      </c>
      <c r="N41" s="43"/>
      <c r="O41" s="13"/>
      <c r="P41" s="13"/>
      <c r="Q41" s="43">
        <v>0</v>
      </c>
      <c r="R41" s="43">
        <v>87155</v>
      </c>
      <c r="S41" s="43"/>
      <c r="T41" s="43"/>
      <c r="U41" s="75">
        <v>7000</v>
      </c>
      <c r="V41" s="75">
        <v>7000</v>
      </c>
      <c r="W41" s="75">
        <v>7000</v>
      </c>
      <c r="X41" s="75">
        <v>7000</v>
      </c>
      <c r="Y41" s="75">
        <v>7000</v>
      </c>
      <c r="Z41" s="75">
        <v>7000</v>
      </c>
      <c r="AA41" s="403">
        <f>SUM(U41:Z41)</f>
        <v>42000</v>
      </c>
      <c r="AB41" s="366">
        <v>16310</v>
      </c>
      <c r="AC41" s="13">
        <v>3567</v>
      </c>
      <c r="AD41" s="80">
        <v>6546</v>
      </c>
      <c r="AE41" s="80">
        <v>6465</v>
      </c>
      <c r="AF41" s="80">
        <v>6504</v>
      </c>
      <c r="AG41" s="45">
        <v>5763</v>
      </c>
    </row>
    <row r="42" spans="1:35" x14ac:dyDescent="0.25">
      <c r="B42" s="90" t="s">
        <v>634</v>
      </c>
      <c r="C42" s="716" t="s">
        <v>175</v>
      </c>
      <c r="D42" s="717"/>
      <c r="E42" s="899"/>
      <c r="F42" s="319">
        <f t="shared" ref="F42:Z42" si="46">F43+F44+F45+F46+F47+F50+F54</f>
        <v>2264314</v>
      </c>
      <c r="G42" s="319">
        <f t="shared" ref="G42:H42" si="47">G43+G44+G45+G46+G47+G50+G54</f>
        <v>2295864</v>
      </c>
      <c r="H42" s="319">
        <f t="shared" si="47"/>
        <v>3133420</v>
      </c>
      <c r="I42" s="319">
        <f t="shared" ref="I42" si="48">I43+I44+I45+I46+I47+I50+I54</f>
        <v>3183420</v>
      </c>
      <c r="J42" s="424">
        <f t="shared" ref="J42" si="49">J43+J44+J45+J46+J47+J50+J54</f>
        <v>3842201</v>
      </c>
      <c r="K42" s="424" t="e">
        <f t="shared" si="46"/>
        <v>#REF!</v>
      </c>
      <c r="L42" s="424">
        <f t="shared" ref="L42" si="50">L43+L44+L45+L46+L47+L50+L54</f>
        <v>3717971</v>
      </c>
      <c r="M42" s="424">
        <f>M43+M45+M46+M47+M50+M54</f>
        <v>3576530</v>
      </c>
      <c r="N42" s="95">
        <f t="shared" si="46"/>
        <v>0</v>
      </c>
      <c r="O42" s="93">
        <f>SUM(O43:O45)</f>
        <v>91417</v>
      </c>
      <c r="P42" s="93">
        <f t="shared" si="46"/>
        <v>270000</v>
      </c>
      <c r="Q42" s="93">
        <f t="shared" si="46"/>
        <v>133787</v>
      </c>
      <c r="R42" s="93">
        <f t="shared" si="46"/>
        <v>2535251</v>
      </c>
      <c r="S42" s="93">
        <f t="shared" si="46"/>
        <v>543589</v>
      </c>
      <c r="T42" s="93">
        <f t="shared" si="46"/>
        <v>2486</v>
      </c>
      <c r="U42" s="92">
        <f t="shared" si="46"/>
        <v>265413</v>
      </c>
      <c r="V42" s="93">
        <f t="shared" si="46"/>
        <v>303691</v>
      </c>
      <c r="W42" s="93">
        <f t="shared" si="46"/>
        <v>319920</v>
      </c>
      <c r="X42" s="93">
        <f t="shared" si="46"/>
        <v>263409</v>
      </c>
      <c r="Y42" s="96">
        <f t="shared" si="46"/>
        <v>313851</v>
      </c>
      <c r="Z42" s="413">
        <f t="shared" si="46"/>
        <v>129806</v>
      </c>
      <c r="AA42" s="402">
        <f t="shared" si="11"/>
        <v>1596090</v>
      </c>
      <c r="AB42" s="365">
        <f t="shared" ref="AB42:AG42" si="51">AB43+AB44+AB45+AB46+AB47+AB50+AB54</f>
        <v>392361</v>
      </c>
      <c r="AC42" s="93">
        <f t="shared" si="51"/>
        <v>357953</v>
      </c>
      <c r="AD42" s="96">
        <f t="shared" si="51"/>
        <v>553063</v>
      </c>
      <c r="AE42" s="96">
        <f t="shared" si="51"/>
        <v>197362</v>
      </c>
      <c r="AF42" s="96">
        <f t="shared" si="51"/>
        <v>226888</v>
      </c>
      <c r="AG42" s="97">
        <f t="shared" si="51"/>
        <v>252813</v>
      </c>
    </row>
    <row r="43" spans="1:35" s="41" customFormat="1" x14ac:dyDescent="0.25">
      <c r="A43" s="125" t="s">
        <v>176</v>
      </c>
      <c r="B43" s="52" t="s">
        <v>635</v>
      </c>
      <c r="C43" s="718" t="s">
        <v>177</v>
      </c>
      <c r="D43" s="719"/>
      <c r="E43" s="879"/>
      <c r="F43" s="320">
        <v>1485450</v>
      </c>
      <c r="G43" s="320">
        <v>1485450</v>
      </c>
      <c r="H43" s="320">
        <v>1829634</v>
      </c>
      <c r="I43" s="320">
        <v>1829634</v>
      </c>
      <c r="J43" s="425">
        <v>1945000</v>
      </c>
      <c r="K43" s="425" t="e">
        <f>#REF!</f>
        <v>#REF!</v>
      </c>
      <c r="L43" s="425">
        <v>2207011</v>
      </c>
      <c r="M43" s="425">
        <f t="shared" ref="M43:M50" si="52">SUM(AA43:AG43)</f>
        <v>2077570</v>
      </c>
      <c r="N43" s="43"/>
      <c r="O43" s="13"/>
      <c r="P43" s="13"/>
      <c r="Q43" s="43">
        <v>11497</v>
      </c>
      <c r="R43" s="43">
        <v>2066073</v>
      </c>
      <c r="S43" s="43"/>
      <c r="T43" s="43"/>
      <c r="U43" s="75">
        <v>175685</v>
      </c>
      <c r="V43" s="13">
        <v>158717</v>
      </c>
      <c r="W43" s="13">
        <v>164619</v>
      </c>
      <c r="X43" s="13">
        <v>168530</v>
      </c>
      <c r="Y43" s="80">
        <v>173343</v>
      </c>
      <c r="Z43" s="414">
        <v>72422</v>
      </c>
      <c r="AA43" s="403">
        <f>SUM(U43:Z43)</f>
        <v>913316</v>
      </c>
      <c r="AB43" s="366">
        <v>355736</v>
      </c>
      <c r="AC43" s="13">
        <v>156185</v>
      </c>
      <c r="AD43" s="80">
        <v>137987</v>
      </c>
      <c r="AE43" s="80">
        <v>162223</v>
      </c>
      <c r="AF43" s="80">
        <v>173958</v>
      </c>
      <c r="AG43" s="45">
        <v>178165</v>
      </c>
      <c r="AI43" s="183"/>
    </row>
    <row r="44" spans="1:35" s="41" customFormat="1" ht="15" hidden="1" customHeight="1" x14ac:dyDescent="0.25">
      <c r="A44" s="125" t="s">
        <v>178</v>
      </c>
      <c r="B44" s="52" t="s">
        <v>636</v>
      </c>
      <c r="C44" s="718" t="s">
        <v>179</v>
      </c>
      <c r="D44" s="719"/>
      <c r="E44" s="879"/>
      <c r="F44" s="320">
        <v>0</v>
      </c>
      <c r="G44" s="320">
        <v>0</v>
      </c>
      <c r="H44" s="320">
        <v>0</v>
      </c>
      <c r="I44" s="320">
        <v>0</v>
      </c>
      <c r="J44" s="425">
        <v>0</v>
      </c>
      <c r="K44" s="425">
        <v>0</v>
      </c>
      <c r="L44" s="425">
        <v>0</v>
      </c>
      <c r="M44" s="425">
        <f t="shared" si="52"/>
        <v>0</v>
      </c>
      <c r="N44" s="43"/>
      <c r="O44" s="13"/>
      <c r="P44" s="13"/>
      <c r="Q44" s="43"/>
      <c r="R44" s="43"/>
      <c r="S44" s="43"/>
      <c r="T44" s="43"/>
      <c r="U44" s="75"/>
      <c r="V44" s="13"/>
      <c r="W44" s="13"/>
      <c r="X44" s="13"/>
      <c r="Y44" s="80"/>
      <c r="Z44" s="414"/>
      <c r="AA44" s="403">
        <f t="shared" ref="AA44:AA47" si="53">SUM(U44:Z44)</f>
        <v>0</v>
      </c>
      <c r="AB44" s="366"/>
      <c r="AC44" s="13"/>
      <c r="AD44" s="80"/>
      <c r="AE44" s="80"/>
      <c r="AF44" s="80"/>
      <c r="AG44" s="45"/>
    </row>
    <row r="45" spans="1:35" s="41" customFormat="1" x14ac:dyDescent="0.25">
      <c r="A45" s="125" t="s">
        <v>180</v>
      </c>
      <c r="B45" s="52" t="s">
        <v>637</v>
      </c>
      <c r="C45" s="718" t="s">
        <v>181</v>
      </c>
      <c r="D45" s="719"/>
      <c r="E45" s="879"/>
      <c r="F45" s="320">
        <v>75000</v>
      </c>
      <c r="G45" s="320">
        <v>75000</v>
      </c>
      <c r="H45" s="320">
        <v>75000</v>
      </c>
      <c r="I45" s="320">
        <v>75000</v>
      </c>
      <c r="J45" s="425">
        <v>90000</v>
      </c>
      <c r="K45" s="425" t="e">
        <f>#REF!</f>
        <v>#REF!</v>
      </c>
      <c r="L45" s="425">
        <v>105354</v>
      </c>
      <c r="M45" s="425">
        <f>SUM(AA45:AG45)</f>
        <v>105354</v>
      </c>
      <c r="N45" s="43"/>
      <c r="O45" s="13">
        <v>91417</v>
      </c>
      <c r="P45" s="13"/>
      <c r="Q45" s="43"/>
      <c r="R45" s="43">
        <v>13937</v>
      </c>
      <c r="S45" s="43"/>
      <c r="T45" s="43"/>
      <c r="U45" s="75">
        <v>26456</v>
      </c>
      <c r="V45" s="13"/>
      <c r="W45" s="13">
        <v>13701</v>
      </c>
      <c r="X45" s="13">
        <v>9685</v>
      </c>
      <c r="Y45" s="80"/>
      <c r="Z45" s="414"/>
      <c r="AA45" s="403">
        <f t="shared" si="53"/>
        <v>49842</v>
      </c>
      <c r="AB45" s="366"/>
      <c r="AC45" s="13"/>
      <c r="AD45" s="80">
        <v>11339</v>
      </c>
      <c r="AE45" s="80">
        <v>9685</v>
      </c>
      <c r="AF45" s="80"/>
      <c r="AG45" s="45">
        <v>34488</v>
      </c>
    </row>
    <row r="46" spans="1:35" s="41" customFormat="1" x14ac:dyDescent="0.25">
      <c r="A46" s="125" t="s">
        <v>182</v>
      </c>
      <c r="B46" s="52" t="s">
        <v>638</v>
      </c>
      <c r="C46" s="718" t="s">
        <v>183</v>
      </c>
      <c r="D46" s="719"/>
      <c r="E46" s="879"/>
      <c r="F46" s="320">
        <v>160000</v>
      </c>
      <c r="G46" s="320">
        <v>160000</v>
      </c>
      <c r="H46" s="320">
        <v>160000</v>
      </c>
      <c r="I46" s="320">
        <v>160000</v>
      </c>
      <c r="J46" s="425">
        <v>587701</v>
      </c>
      <c r="K46" s="425" t="e">
        <f>#REF!</f>
        <v>#REF!</v>
      </c>
      <c r="L46" s="425">
        <v>352220</v>
      </c>
      <c r="M46" s="425">
        <f t="shared" si="52"/>
        <v>352220</v>
      </c>
      <c r="N46" s="43"/>
      <c r="O46" s="13"/>
      <c r="P46" s="13"/>
      <c r="Q46" s="43"/>
      <c r="R46" s="43">
        <v>302220</v>
      </c>
      <c r="S46" s="43">
        <v>50000</v>
      </c>
      <c r="T46" s="43"/>
      <c r="U46" s="75"/>
      <c r="V46" s="13">
        <v>10980</v>
      </c>
      <c r="W46" s="13">
        <v>69250</v>
      </c>
      <c r="X46" s="13">
        <v>7000</v>
      </c>
      <c r="Y46" s="80">
        <v>51823</v>
      </c>
      <c r="Z46" s="414"/>
      <c r="AA46" s="403">
        <f t="shared" si="53"/>
        <v>139053</v>
      </c>
      <c r="AB46" s="366">
        <v>4000</v>
      </c>
      <c r="AC46" s="13">
        <v>150000</v>
      </c>
      <c r="AD46" s="80">
        <v>59167</v>
      </c>
      <c r="AE46" s="80"/>
      <c r="AF46" s="80"/>
      <c r="AG46" s="45"/>
    </row>
    <row r="47" spans="1:35" s="18" customFormat="1" x14ac:dyDescent="0.25">
      <c r="A47" s="125" t="s">
        <v>184</v>
      </c>
      <c r="B47" s="52" t="s">
        <v>639</v>
      </c>
      <c r="C47" s="718" t="s">
        <v>185</v>
      </c>
      <c r="D47" s="719"/>
      <c r="E47" s="879"/>
      <c r="F47" s="320">
        <f>F48+F49</f>
        <v>201364</v>
      </c>
      <c r="G47" s="320">
        <f>G48+G49</f>
        <v>201364</v>
      </c>
      <c r="H47" s="320">
        <f>H48+H49</f>
        <v>661566</v>
      </c>
      <c r="I47" s="320">
        <v>661566</v>
      </c>
      <c r="J47" s="425">
        <v>503000</v>
      </c>
      <c r="K47" s="425" t="e">
        <f t="shared" ref="K47:AG47" si="54">K48+K49</f>
        <v>#REF!</v>
      </c>
      <c r="L47" s="425">
        <f t="shared" ref="L47" si="55">L48+L49</f>
        <v>323186</v>
      </c>
      <c r="M47" s="425">
        <f t="shared" si="52"/>
        <v>323186</v>
      </c>
      <c r="N47" s="43">
        <f t="shared" si="54"/>
        <v>0</v>
      </c>
      <c r="O47" s="13">
        <f t="shared" si="54"/>
        <v>0</v>
      </c>
      <c r="P47" s="13">
        <f t="shared" si="54"/>
        <v>0</v>
      </c>
      <c r="Q47" s="43"/>
      <c r="R47" s="43"/>
      <c r="S47" s="43">
        <f>SUM(S48)</f>
        <v>323186</v>
      </c>
      <c r="T47" s="43"/>
      <c r="U47" s="75">
        <f t="shared" si="54"/>
        <v>0</v>
      </c>
      <c r="V47" s="13">
        <f t="shared" si="54"/>
        <v>0</v>
      </c>
      <c r="W47" s="13">
        <f t="shared" si="54"/>
        <v>0</v>
      </c>
      <c r="X47" s="13">
        <f t="shared" si="54"/>
        <v>0</v>
      </c>
      <c r="Y47" s="80">
        <f t="shared" si="54"/>
        <v>0</v>
      </c>
      <c r="Z47" s="414">
        <f t="shared" si="54"/>
        <v>0</v>
      </c>
      <c r="AA47" s="403">
        <f t="shared" si="53"/>
        <v>0</v>
      </c>
      <c r="AB47" s="366">
        <f t="shared" si="54"/>
        <v>0</v>
      </c>
      <c r="AC47" s="13">
        <f t="shared" si="54"/>
        <v>0</v>
      </c>
      <c r="AD47" s="80">
        <f t="shared" si="54"/>
        <v>323186</v>
      </c>
      <c r="AE47" s="80">
        <f t="shared" si="54"/>
        <v>0</v>
      </c>
      <c r="AF47" s="80">
        <f t="shared" si="54"/>
        <v>0</v>
      </c>
      <c r="AG47" s="45">
        <f t="shared" si="54"/>
        <v>0</v>
      </c>
    </row>
    <row r="48" spans="1:35" x14ac:dyDescent="0.25">
      <c r="B48" s="54"/>
      <c r="C48" s="220"/>
      <c r="D48" s="705" t="s">
        <v>186</v>
      </c>
      <c r="E48" s="849"/>
      <c r="F48" s="326">
        <v>201364</v>
      </c>
      <c r="G48" s="326">
        <v>201364</v>
      </c>
      <c r="H48" s="326">
        <v>661566</v>
      </c>
      <c r="I48" s="326">
        <v>661566</v>
      </c>
      <c r="J48" s="431">
        <v>503000</v>
      </c>
      <c r="K48" s="431" t="e">
        <f>#REF!</f>
        <v>#REF!</v>
      </c>
      <c r="L48" s="431">
        <v>323186</v>
      </c>
      <c r="M48" s="431">
        <f t="shared" si="52"/>
        <v>323186</v>
      </c>
      <c r="N48" s="42"/>
      <c r="O48" s="1"/>
      <c r="P48" s="1"/>
      <c r="Q48" s="42"/>
      <c r="R48" s="42"/>
      <c r="S48" s="42">
        <v>323186</v>
      </c>
      <c r="T48" s="42"/>
      <c r="U48" s="73"/>
      <c r="V48" s="1"/>
      <c r="W48" s="1"/>
      <c r="X48" s="1"/>
      <c r="Y48" s="79"/>
      <c r="Z48" s="415"/>
      <c r="AA48" s="404">
        <f>SUM(U48:Z48)</f>
        <v>0</v>
      </c>
      <c r="AB48" s="367"/>
      <c r="AC48" s="1"/>
      <c r="AD48" s="79">
        <v>323186</v>
      </c>
      <c r="AE48" s="79"/>
      <c r="AF48" s="79"/>
      <c r="AG48" s="44"/>
    </row>
    <row r="49" spans="1:33" ht="15" hidden="1" customHeight="1" x14ac:dyDescent="0.25">
      <c r="B49" s="54"/>
      <c r="C49" s="220"/>
      <c r="D49" s="705" t="s">
        <v>187</v>
      </c>
      <c r="E49" s="849"/>
      <c r="F49" s="326">
        <f>SUM(P49:AF49)</f>
        <v>0</v>
      </c>
      <c r="G49" s="326">
        <f>SUM(P49:AF49)</f>
        <v>0</v>
      </c>
      <c r="H49" s="326">
        <f>SUM(P49:AF49)</f>
        <v>0</v>
      </c>
      <c r="I49" s="326">
        <v>0</v>
      </c>
      <c r="J49" s="431">
        <v>0</v>
      </c>
      <c r="K49" s="431">
        <v>0</v>
      </c>
      <c r="L49" s="431">
        <v>0</v>
      </c>
      <c r="M49" s="431" t="e">
        <f>#REF!</f>
        <v>#REF!</v>
      </c>
      <c r="N49" s="42"/>
      <c r="O49" s="1"/>
      <c r="P49" s="1"/>
      <c r="Q49" s="42"/>
      <c r="R49" s="42"/>
      <c r="S49" s="42"/>
      <c r="T49" s="42"/>
      <c r="U49" s="73"/>
      <c r="V49" s="1"/>
      <c r="W49" s="1"/>
      <c r="X49" s="1"/>
      <c r="Y49" s="79"/>
      <c r="Z49" s="415"/>
      <c r="AA49" s="404">
        <f t="shared" si="11"/>
        <v>0</v>
      </c>
      <c r="AB49" s="367"/>
      <c r="AC49" s="1"/>
      <c r="AD49" s="79"/>
      <c r="AE49" s="79"/>
      <c r="AF49" s="79"/>
      <c r="AG49" s="44"/>
    </row>
    <row r="50" spans="1:33" s="41" customFormat="1" x14ac:dyDescent="0.25">
      <c r="A50" s="125" t="s">
        <v>188</v>
      </c>
      <c r="B50" s="52" t="s">
        <v>640</v>
      </c>
      <c r="C50" s="702" t="s">
        <v>189</v>
      </c>
      <c r="D50" s="703"/>
      <c r="E50" s="901"/>
      <c r="F50" s="320">
        <f>SUM(F51:F53)</f>
        <v>188500</v>
      </c>
      <c r="G50" s="320">
        <f>SUM(G51:G53)</f>
        <v>197500</v>
      </c>
      <c r="H50" s="320">
        <f>SUM(H51:H53)</f>
        <v>245500</v>
      </c>
      <c r="I50" s="320">
        <v>293500</v>
      </c>
      <c r="J50" s="425">
        <v>480500</v>
      </c>
      <c r="K50" s="425" t="e">
        <f>SUM(K51:K53)</f>
        <v>#REF!</v>
      </c>
      <c r="L50" s="425">
        <v>463000</v>
      </c>
      <c r="M50" s="425">
        <f t="shared" si="52"/>
        <v>451000</v>
      </c>
      <c r="N50" s="43"/>
      <c r="O50" s="13">
        <f t="shared" ref="O50" si="56">SUM(O51:O53)</f>
        <v>0</v>
      </c>
      <c r="P50" s="13">
        <v>270000</v>
      </c>
      <c r="Q50" s="43">
        <v>91000</v>
      </c>
      <c r="R50" s="43"/>
      <c r="S50" s="43">
        <v>90000</v>
      </c>
      <c r="T50" s="43"/>
      <c r="U50" s="75">
        <v>21000</v>
      </c>
      <c r="V50" s="13">
        <v>117250</v>
      </c>
      <c r="W50" s="13">
        <v>66000</v>
      </c>
      <c r="X50" s="13">
        <v>63000</v>
      </c>
      <c r="Y50" s="80">
        <v>34700</v>
      </c>
      <c r="Z50" s="414">
        <v>51000</v>
      </c>
      <c r="AA50" s="403">
        <f t="shared" si="11"/>
        <v>352950</v>
      </c>
      <c r="AB50" s="366"/>
      <c r="AC50" s="13">
        <v>42250</v>
      </c>
      <c r="AD50" s="80"/>
      <c r="AE50" s="80"/>
      <c r="AF50" s="80">
        <v>36100</v>
      </c>
      <c r="AG50" s="45">
        <v>19700</v>
      </c>
    </row>
    <row r="51" spans="1:33" hidden="1" x14ac:dyDescent="0.25">
      <c r="B51" s="54"/>
      <c r="C51" s="220"/>
      <c r="D51" s="605" t="s">
        <v>1023</v>
      </c>
      <c r="E51" s="605"/>
      <c r="F51" s="326">
        <v>78000</v>
      </c>
      <c r="G51" s="326">
        <v>87000</v>
      </c>
      <c r="H51" s="326">
        <v>135000</v>
      </c>
      <c r="I51" s="326">
        <v>183000</v>
      </c>
      <c r="J51" s="431">
        <v>183000</v>
      </c>
      <c r="K51" s="431" t="e">
        <f>#REF!</f>
        <v>#REF!</v>
      </c>
      <c r="L51" s="431" t="e">
        <f>#REF!</f>
        <v>#REF!</v>
      </c>
      <c r="M51" s="431" t="e">
        <f>SUM(AA51:AG51)</f>
        <v>#REF!</v>
      </c>
      <c r="N51" s="42" t="e">
        <f>M51</f>
        <v>#REF!</v>
      </c>
      <c r="O51" s="1"/>
      <c r="P51" s="1"/>
      <c r="Q51" s="42"/>
      <c r="R51" s="42"/>
      <c r="S51" s="42"/>
      <c r="T51" s="42"/>
      <c r="U51" s="73" t="e">
        <f>#REF!</f>
        <v>#REF!</v>
      </c>
      <c r="V51" s="1" t="e">
        <f>#REF!</f>
        <v>#REF!</v>
      </c>
      <c r="W51" s="1" t="e">
        <f>#REF!</f>
        <v>#REF!</v>
      </c>
      <c r="X51" s="1" t="e">
        <f>#REF!</f>
        <v>#REF!</v>
      </c>
      <c r="Y51" s="79" t="e">
        <f>#REF!</f>
        <v>#REF!</v>
      </c>
      <c r="Z51" s="415" t="e">
        <f>#REF!</f>
        <v>#REF!</v>
      </c>
      <c r="AA51" s="404" t="e">
        <f>#REF!</f>
        <v>#REF!</v>
      </c>
      <c r="AB51" s="367" t="e">
        <f>#REF!</f>
        <v>#REF!</v>
      </c>
      <c r="AC51" s="1" t="e">
        <f>#REF!</f>
        <v>#REF!</v>
      </c>
      <c r="AD51" s="79" t="e">
        <f>#REF!</f>
        <v>#REF!</v>
      </c>
      <c r="AE51" s="79" t="e">
        <f>#REF!</f>
        <v>#REF!</v>
      </c>
      <c r="AF51" s="79" t="e">
        <f>#REF!</f>
        <v>#REF!</v>
      </c>
      <c r="AG51" s="44" t="e">
        <f>#REF!</f>
        <v>#REF!</v>
      </c>
    </row>
    <row r="52" spans="1:33" hidden="1" x14ac:dyDescent="0.25">
      <c r="B52" s="54"/>
      <c r="C52" s="220"/>
      <c r="D52" s="605" t="s">
        <v>994</v>
      </c>
      <c r="E52" s="605"/>
      <c r="F52" s="326">
        <v>84500</v>
      </c>
      <c r="G52" s="326">
        <v>84500</v>
      </c>
      <c r="H52" s="326">
        <v>84500</v>
      </c>
      <c r="I52" s="326">
        <v>84500</v>
      </c>
      <c r="J52" s="431">
        <v>84500</v>
      </c>
      <c r="K52" s="431" t="e">
        <f>#REF!</f>
        <v>#REF!</v>
      </c>
      <c r="L52" s="431" t="e">
        <f>#REF!</f>
        <v>#REF!</v>
      </c>
      <c r="M52" s="431" t="e">
        <f>SUM(AA52:AG52)</f>
        <v>#REF!</v>
      </c>
      <c r="N52" s="42"/>
      <c r="O52" s="1"/>
      <c r="P52" s="1" t="e">
        <f t="shared" ref="P52:P53" si="57">M52</f>
        <v>#REF!</v>
      </c>
      <c r="Q52" s="42"/>
      <c r="R52" s="42"/>
      <c r="S52" s="42"/>
      <c r="T52" s="42"/>
      <c r="U52" s="73" t="e">
        <f>#REF!</f>
        <v>#REF!</v>
      </c>
      <c r="V52" s="1" t="e">
        <f>#REF!</f>
        <v>#REF!</v>
      </c>
      <c r="W52" s="1" t="e">
        <f>#REF!</f>
        <v>#REF!</v>
      </c>
      <c r="X52" s="1" t="e">
        <f>#REF!</f>
        <v>#REF!</v>
      </c>
      <c r="Y52" s="79" t="e">
        <f>#REF!</f>
        <v>#REF!</v>
      </c>
      <c r="Z52" s="415" t="e">
        <f>#REF!</f>
        <v>#REF!</v>
      </c>
      <c r="AA52" s="404" t="e">
        <f>#REF!</f>
        <v>#REF!</v>
      </c>
      <c r="AB52" s="367" t="e">
        <f>#REF!</f>
        <v>#REF!</v>
      </c>
      <c r="AC52" s="1" t="e">
        <f>#REF!</f>
        <v>#REF!</v>
      </c>
      <c r="AD52" s="79" t="e">
        <f>#REF!</f>
        <v>#REF!</v>
      </c>
      <c r="AE52" s="79" t="e">
        <f>#REF!</f>
        <v>#REF!</v>
      </c>
      <c r="AF52" s="79" t="e">
        <f>#REF!</f>
        <v>#REF!</v>
      </c>
      <c r="AG52" s="44" t="e">
        <f>#REF!</f>
        <v>#REF!</v>
      </c>
    </row>
    <row r="53" spans="1:33" hidden="1" x14ac:dyDescent="0.25">
      <c r="B53" s="54"/>
      <c r="C53" s="220"/>
      <c r="D53" s="605" t="s">
        <v>995</v>
      </c>
      <c r="E53" s="605"/>
      <c r="F53" s="326">
        <v>26000</v>
      </c>
      <c r="G53" s="326">
        <v>26000</v>
      </c>
      <c r="H53" s="326">
        <v>26000</v>
      </c>
      <c r="I53" s="326">
        <v>26000</v>
      </c>
      <c r="J53" s="431">
        <v>26000</v>
      </c>
      <c r="K53" s="431" t="e">
        <f>#REF!</f>
        <v>#REF!</v>
      </c>
      <c r="L53" s="431" t="e">
        <f>#REF!</f>
        <v>#REF!</v>
      </c>
      <c r="M53" s="431" t="e">
        <f>SUM(AA53:AG53)</f>
        <v>#REF!</v>
      </c>
      <c r="N53" s="42"/>
      <c r="O53" s="1"/>
      <c r="P53" s="1" t="e">
        <f t="shared" si="57"/>
        <v>#REF!</v>
      </c>
      <c r="Q53" s="42"/>
      <c r="R53" s="42"/>
      <c r="S53" s="42"/>
      <c r="T53" s="42"/>
      <c r="U53" s="73" t="e">
        <f>#REF!</f>
        <v>#REF!</v>
      </c>
      <c r="V53" s="1" t="e">
        <f>#REF!</f>
        <v>#REF!</v>
      </c>
      <c r="W53" s="1" t="e">
        <f>#REF!</f>
        <v>#REF!</v>
      </c>
      <c r="X53" s="1" t="e">
        <f>#REF!</f>
        <v>#REF!</v>
      </c>
      <c r="Y53" s="79" t="e">
        <f>#REF!</f>
        <v>#REF!</v>
      </c>
      <c r="Z53" s="415" t="e">
        <f>#REF!</f>
        <v>#REF!</v>
      </c>
      <c r="AA53" s="404" t="e">
        <f>#REF!</f>
        <v>#REF!</v>
      </c>
      <c r="AB53" s="367" t="e">
        <f>#REF!</f>
        <v>#REF!</v>
      </c>
      <c r="AC53" s="1" t="e">
        <f>#REF!</f>
        <v>#REF!</v>
      </c>
      <c r="AD53" s="79" t="e">
        <f>#REF!</f>
        <v>#REF!</v>
      </c>
      <c r="AE53" s="79" t="e">
        <f>#REF!</f>
        <v>#REF!</v>
      </c>
      <c r="AF53" s="79" t="e">
        <f>#REF!</f>
        <v>#REF!</v>
      </c>
      <c r="AG53" s="44" t="e">
        <f>#REF!</f>
        <v>#REF!</v>
      </c>
    </row>
    <row r="54" spans="1:33" s="41" customFormat="1" x14ac:dyDescent="0.25">
      <c r="A54" s="125" t="s">
        <v>190</v>
      </c>
      <c r="B54" s="52" t="s">
        <v>641</v>
      </c>
      <c r="C54" s="702" t="s">
        <v>191</v>
      </c>
      <c r="D54" s="703"/>
      <c r="E54" s="901"/>
      <c r="F54" s="320">
        <f>SUM(F55:F58)</f>
        <v>154000</v>
      </c>
      <c r="G54" s="320">
        <f>SUM(G55:G58)</f>
        <v>176550</v>
      </c>
      <c r="H54" s="320">
        <f>SUM(H55:H58)</f>
        <v>161720</v>
      </c>
      <c r="I54" s="320">
        <v>163720</v>
      </c>
      <c r="J54" s="425">
        <v>236000</v>
      </c>
      <c r="K54" s="425" t="e">
        <f>SUM(K55:K58)</f>
        <v>#REF!</v>
      </c>
      <c r="L54" s="425">
        <v>267200</v>
      </c>
      <c r="M54" s="425">
        <f t="shared" ref="M54" si="58">SUM(AA54:AG54)</f>
        <v>267200</v>
      </c>
      <c r="N54" s="43">
        <f t="shared" ref="N54:O54" si="59">SUM(N55:N58)</f>
        <v>0</v>
      </c>
      <c r="O54" s="13">
        <f t="shared" si="59"/>
        <v>0</v>
      </c>
      <c r="P54" s="13">
        <v>0</v>
      </c>
      <c r="Q54" s="43">
        <v>31290</v>
      </c>
      <c r="R54" s="43">
        <v>153021</v>
      </c>
      <c r="S54" s="43">
        <v>80403</v>
      </c>
      <c r="T54" s="43">
        <v>2486</v>
      </c>
      <c r="U54" s="75">
        <v>42272</v>
      </c>
      <c r="V54" s="13">
        <v>16744</v>
      </c>
      <c r="W54" s="13">
        <v>6350</v>
      </c>
      <c r="X54" s="13">
        <v>15194</v>
      </c>
      <c r="Y54" s="80">
        <v>53985</v>
      </c>
      <c r="Z54" s="414">
        <v>6384</v>
      </c>
      <c r="AA54" s="403">
        <f t="shared" si="11"/>
        <v>140929</v>
      </c>
      <c r="AB54" s="366">
        <v>32625</v>
      </c>
      <c r="AC54" s="13">
        <v>9518</v>
      </c>
      <c r="AD54" s="80">
        <v>21384</v>
      </c>
      <c r="AE54" s="80">
        <v>25454</v>
      </c>
      <c r="AF54" s="80">
        <v>16830</v>
      </c>
      <c r="AG54" s="45">
        <v>20460</v>
      </c>
    </row>
    <row r="55" spans="1:33" hidden="1" x14ac:dyDescent="0.25">
      <c r="B55" s="54"/>
      <c r="C55" s="220"/>
      <c r="D55" s="605" t="s">
        <v>999</v>
      </c>
      <c r="E55" s="605"/>
      <c r="F55" s="326">
        <v>48000</v>
      </c>
      <c r="G55" s="326">
        <v>62826</v>
      </c>
      <c r="H55" s="326">
        <v>48000</v>
      </c>
      <c r="I55" s="326">
        <v>50000</v>
      </c>
      <c r="J55" s="431">
        <v>66000</v>
      </c>
      <c r="K55" s="431" t="e">
        <f>#REF!</f>
        <v>#REF!</v>
      </c>
      <c r="L55" s="431" t="e">
        <f>#REF!</f>
        <v>#REF!</v>
      </c>
      <c r="M55" s="431" t="e">
        <f>SUM(AA55:AG55)</f>
        <v>#REF!</v>
      </c>
      <c r="N55" s="42"/>
      <c r="O55" s="1"/>
      <c r="P55" s="1" t="e">
        <f t="shared" ref="P55:P58" si="60">M55</f>
        <v>#REF!</v>
      </c>
      <c r="Q55" s="42"/>
      <c r="R55" s="42"/>
      <c r="S55" s="42"/>
      <c r="T55" s="42"/>
      <c r="U55" s="73" t="e">
        <f>#REF!</f>
        <v>#REF!</v>
      </c>
      <c r="V55" s="1" t="e">
        <f>#REF!</f>
        <v>#REF!</v>
      </c>
      <c r="W55" s="1" t="e">
        <f>#REF!</f>
        <v>#REF!</v>
      </c>
      <c r="X55" s="1" t="e">
        <f>#REF!</f>
        <v>#REF!</v>
      </c>
      <c r="Y55" s="79" t="e">
        <f>#REF!</f>
        <v>#REF!</v>
      </c>
      <c r="Z55" s="415" t="e">
        <f>#REF!</f>
        <v>#REF!</v>
      </c>
      <c r="AA55" s="404" t="e">
        <f>#REF!</f>
        <v>#REF!</v>
      </c>
      <c r="AB55" s="367" t="e">
        <f>#REF!</f>
        <v>#REF!</v>
      </c>
      <c r="AC55" s="1" t="e">
        <f>#REF!</f>
        <v>#REF!</v>
      </c>
      <c r="AD55" s="79" t="e">
        <f>#REF!</f>
        <v>#REF!</v>
      </c>
      <c r="AE55" s="79" t="e">
        <f>#REF!</f>
        <v>#REF!</v>
      </c>
      <c r="AF55" s="79" t="e">
        <f>#REF!</f>
        <v>#REF!</v>
      </c>
      <c r="AG55" s="44" t="e">
        <f>#REF!</f>
        <v>#REF!</v>
      </c>
    </row>
    <row r="56" spans="1:33" hidden="1" x14ac:dyDescent="0.25">
      <c r="B56" s="54"/>
      <c r="C56" s="220"/>
      <c r="D56" s="605" t="s">
        <v>1024</v>
      </c>
      <c r="E56" s="605"/>
      <c r="F56" s="326">
        <v>20000</v>
      </c>
      <c r="G56" s="326">
        <v>20000</v>
      </c>
      <c r="H56" s="326">
        <v>20000</v>
      </c>
      <c r="I56" s="326">
        <v>20000</v>
      </c>
      <c r="J56" s="431">
        <v>20000</v>
      </c>
      <c r="K56" s="431" t="e">
        <f>#REF!</f>
        <v>#REF!</v>
      </c>
      <c r="L56" s="431" t="e">
        <f>#REF!</f>
        <v>#REF!</v>
      </c>
      <c r="M56" s="431" t="e">
        <f t="shared" ref="M56:M58" si="61">SUM(AA56:AG56)</f>
        <v>#REF!</v>
      </c>
      <c r="N56" s="42"/>
      <c r="O56" s="1"/>
      <c r="P56" s="1" t="e">
        <f t="shared" si="60"/>
        <v>#REF!</v>
      </c>
      <c r="Q56" s="42"/>
      <c r="R56" s="42"/>
      <c r="S56" s="42"/>
      <c r="T56" s="42"/>
      <c r="U56" s="73" t="e">
        <f>#REF!</f>
        <v>#REF!</v>
      </c>
      <c r="V56" s="1" t="e">
        <f>#REF!</f>
        <v>#REF!</v>
      </c>
      <c r="W56" s="1" t="e">
        <f>#REF!</f>
        <v>#REF!</v>
      </c>
      <c r="X56" s="1" t="e">
        <f>#REF!</f>
        <v>#REF!</v>
      </c>
      <c r="Y56" s="79" t="e">
        <f>#REF!</f>
        <v>#REF!</v>
      </c>
      <c r="Z56" s="415" t="e">
        <f>#REF!</f>
        <v>#REF!</v>
      </c>
      <c r="AA56" s="404" t="e">
        <f>#REF!</f>
        <v>#REF!</v>
      </c>
      <c r="AB56" s="367" t="e">
        <f>#REF!</f>
        <v>#REF!</v>
      </c>
      <c r="AC56" s="1" t="e">
        <f>#REF!</f>
        <v>#REF!</v>
      </c>
      <c r="AD56" s="79" t="e">
        <f>#REF!</f>
        <v>#REF!</v>
      </c>
      <c r="AE56" s="79" t="e">
        <f>#REF!</f>
        <v>#REF!</v>
      </c>
      <c r="AF56" s="79" t="e">
        <f>#REF!</f>
        <v>#REF!</v>
      </c>
      <c r="AG56" s="44" t="e">
        <f>#REF!</f>
        <v>#REF!</v>
      </c>
    </row>
    <row r="57" spans="1:33" hidden="1" x14ac:dyDescent="0.25">
      <c r="B57" s="54"/>
      <c r="C57" s="220"/>
      <c r="D57" s="605" t="s">
        <v>1025</v>
      </c>
      <c r="E57" s="605"/>
      <c r="F57" s="326">
        <v>36000</v>
      </c>
      <c r="G57" s="326">
        <v>43724</v>
      </c>
      <c r="H57" s="326">
        <v>43724</v>
      </c>
      <c r="I57" s="326">
        <v>43724</v>
      </c>
      <c r="J57" s="431">
        <v>43724</v>
      </c>
      <c r="K57" s="431" t="e">
        <f>#REF!</f>
        <v>#REF!</v>
      </c>
      <c r="L57" s="431" t="e">
        <f>#REF!</f>
        <v>#REF!</v>
      </c>
      <c r="M57" s="431" t="e">
        <f t="shared" si="61"/>
        <v>#REF!</v>
      </c>
      <c r="N57" s="42"/>
      <c r="O57" s="1"/>
      <c r="P57" s="1" t="e">
        <f t="shared" si="60"/>
        <v>#REF!</v>
      </c>
      <c r="Q57" s="42"/>
      <c r="R57" s="42"/>
      <c r="S57" s="42"/>
      <c r="T57" s="42"/>
      <c r="U57" s="73" t="e">
        <f>#REF!</f>
        <v>#REF!</v>
      </c>
      <c r="V57" s="1" t="e">
        <f>#REF!</f>
        <v>#REF!</v>
      </c>
      <c r="W57" s="1" t="e">
        <f>#REF!</f>
        <v>#REF!</v>
      </c>
      <c r="X57" s="1" t="e">
        <f>#REF!</f>
        <v>#REF!</v>
      </c>
      <c r="Y57" s="79" t="e">
        <f>#REF!</f>
        <v>#REF!</v>
      </c>
      <c r="Z57" s="415" t="e">
        <f>#REF!</f>
        <v>#REF!</v>
      </c>
      <c r="AA57" s="404" t="e">
        <f>#REF!</f>
        <v>#REF!</v>
      </c>
      <c r="AB57" s="367" t="e">
        <f>#REF!</f>
        <v>#REF!</v>
      </c>
      <c r="AC57" s="1" t="e">
        <f>#REF!</f>
        <v>#REF!</v>
      </c>
      <c r="AD57" s="79" t="e">
        <f>#REF!</f>
        <v>#REF!</v>
      </c>
      <c r="AE57" s="79" t="e">
        <f>#REF!</f>
        <v>#REF!</v>
      </c>
      <c r="AF57" s="79" t="e">
        <f>#REF!</f>
        <v>#REF!</v>
      </c>
      <c r="AG57" s="44" t="e">
        <f>#REF!</f>
        <v>#REF!</v>
      </c>
    </row>
    <row r="58" spans="1:33" hidden="1" x14ac:dyDescent="0.25">
      <c r="B58" s="54"/>
      <c r="C58" s="220"/>
      <c r="D58" s="605" t="s">
        <v>995</v>
      </c>
      <c r="E58" s="605"/>
      <c r="F58" s="326">
        <v>50000</v>
      </c>
      <c r="G58" s="326">
        <v>50000</v>
      </c>
      <c r="H58" s="326">
        <v>49996</v>
      </c>
      <c r="I58" s="326">
        <v>49996</v>
      </c>
      <c r="J58" s="431">
        <v>35000</v>
      </c>
      <c r="K58" s="431" t="e">
        <f>#REF!</f>
        <v>#REF!</v>
      </c>
      <c r="L58" s="431" t="e">
        <f>#REF!</f>
        <v>#REF!</v>
      </c>
      <c r="M58" s="431" t="e">
        <f t="shared" si="61"/>
        <v>#REF!</v>
      </c>
      <c r="N58" s="42"/>
      <c r="O58" s="1"/>
      <c r="P58" s="1" t="e">
        <f t="shared" si="60"/>
        <v>#REF!</v>
      </c>
      <c r="Q58" s="42"/>
      <c r="R58" s="42"/>
      <c r="S58" s="42"/>
      <c r="T58" s="42"/>
      <c r="U58" s="73" t="e">
        <f>#REF!</f>
        <v>#REF!</v>
      </c>
      <c r="V58" s="1" t="e">
        <f>#REF!</f>
        <v>#REF!</v>
      </c>
      <c r="W58" s="1" t="e">
        <f>#REF!</f>
        <v>#REF!</v>
      </c>
      <c r="X58" s="1" t="e">
        <f>#REF!</f>
        <v>#REF!</v>
      </c>
      <c r="Y58" s="79" t="e">
        <f>#REF!</f>
        <v>#REF!</v>
      </c>
      <c r="Z58" s="415" t="e">
        <f>#REF!</f>
        <v>#REF!</v>
      </c>
      <c r="AA58" s="404" t="e">
        <f>#REF!</f>
        <v>#REF!</v>
      </c>
      <c r="AB58" s="367" t="e">
        <f>#REF!</f>
        <v>#REF!</v>
      </c>
      <c r="AC58" s="1" t="e">
        <f>#REF!</f>
        <v>#REF!</v>
      </c>
      <c r="AD58" s="79" t="e">
        <f>#REF!</f>
        <v>#REF!</v>
      </c>
      <c r="AE58" s="79" t="e">
        <f>#REF!</f>
        <v>#REF!</v>
      </c>
      <c r="AF58" s="79" t="e">
        <f>#REF!</f>
        <v>#REF!</v>
      </c>
      <c r="AG58" s="44" t="e">
        <f>#REF!</f>
        <v>#REF!</v>
      </c>
    </row>
    <row r="59" spans="1:33" x14ac:dyDescent="0.25">
      <c r="B59" s="90" t="s">
        <v>642</v>
      </c>
      <c r="C59" s="712" t="s">
        <v>192</v>
      </c>
      <c r="D59" s="713"/>
      <c r="E59" s="905"/>
      <c r="F59" s="319">
        <f t="shared" ref="F59:I59" si="62">F60+F61</f>
        <v>360000</v>
      </c>
      <c r="G59" s="319">
        <f t="shared" si="62"/>
        <v>360000</v>
      </c>
      <c r="H59" s="319">
        <f t="shared" si="62"/>
        <v>360000</v>
      </c>
      <c r="I59" s="319">
        <f t="shared" si="62"/>
        <v>360000</v>
      </c>
      <c r="J59" s="424">
        <f t="shared" ref="J59" si="63">J60+J61</f>
        <v>381000</v>
      </c>
      <c r="K59" s="424" t="e">
        <f t="shared" ref="K59:AG59" si="64">K60+K61</f>
        <v>#REF!</v>
      </c>
      <c r="L59" s="424">
        <f t="shared" ref="L59:M59" si="65">L60+L61</f>
        <v>154114</v>
      </c>
      <c r="M59" s="424">
        <f t="shared" si="65"/>
        <v>154114</v>
      </c>
      <c r="N59" s="95">
        <f t="shared" si="64"/>
        <v>40000</v>
      </c>
      <c r="O59" s="93">
        <f t="shared" si="64"/>
        <v>0</v>
      </c>
      <c r="P59" s="93">
        <f t="shared" si="64"/>
        <v>0</v>
      </c>
      <c r="Q59" s="93">
        <f t="shared" si="64"/>
        <v>90000</v>
      </c>
      <c r="R59" s="93">
        <f t="shared" si="64"/>
        <v>0</v>
      </c>
      <c r="S59" s="93">
        <f t="shared" si="64"/>
        <v>24114</v>
      </c>
      <c r="T59" s="93">
        <f t="shared" si="64"/>
        <v>0</v>
      </c>
      <c r="U59" s="92">
        <f t="shared" si="64"/>
        <v>9840</v>
      </c>
      <c r="V59" s="93">
        <f t="shared" si="64"/>
        <v>0</v>
      </c>
      <c r="W59" s="93">
        <f t="shared" si="64"/>
        <v>0</v>
      </c>
      <c r="X59" s="93">
        <f t="shared" si="64"/>
        <v>15200</v>
      </c>
      <c r="Y59" s="96">
        <f t="shared" si="64"/>
        <v>129074</v>
      </c>
      <c r="Z59" s="413">
        <f t="shared" si="64"/>
        <v>0</v>
      </c>
      <c r="AA59" s="402">
        <f t="shared" si="11"/>
        <v>154114</v>
      </c>
      <c r="AB59" s="365">
        <f t="shared" si="64"/>
        <v>0</v>
      </c>
      <c r="AC59" s="93">
        <f t="shared" si="64"/>
        <v>0</v>
      </c>
      <c r="AD59" s="96">
        <f t="shared" si="64"/>
        <v>0</v>
      </c>
      <c r="AE59" s="96">
        <f t="shared" si="64"/>
        <v>0</v>
      </c>
      <c r="AF59" s="96">
        <f t="shared" si="64"/>
        <v>0</v>
      </c>
      <c r="AG59" s="97">
        <f t="shared" si="64"/>
        <v>0</v>
      </c>
    </row>
    <row r="60" spans="1:33" s="41" customFormat="1" x14ac:dyDescent="0.25">
      <c r="A60" s="125" t="s">
        <v>193</v>
      </c>
      <c r="B60" s="52" t="s">
        <v>643</v>
      </c>
      <c r="C60" s="702" t="s">
        <v>194</v>
      </c>
      <c r="D60" s="703"/>
      <c r="E60" s="901"/>
      <c r="F60" s="320">
        <v>10000</v>
      </c>
      <c r="G60" s="320">
        <v>10000</v>
      </c>
      <c r="H60" s="320">
        <v>10000</v>
      </c>
      <c r="I60" s="320">
        <v>10000</v>
      </c>
      <c r="J60" s="425">
        <v>31000</v>
      </c>
      <c r="K60" s="425" t="e">
        <f>#REF!</f>
        <v>#REF!</v>
      </c>
      <c r="L60" s="425">
        <v>24114</v>
      </c>
      <c r="M60" s="425">
        <f>SUM(AA60:AG60)</f>
        <v>24114</v>
      </c>
      <c r="N60" s="43"/>
      <c r="O60" s="13"/>
      <c r="P60" s="13">
        <v>0</v>
      </c>
      <c r="Q60" s="43"/>
      <c r="R60" s="43"/>
      <c r="S60" s="43">
        <v>24114</v>
      </c>
      <c r="T60" s="43"/>
      <c r="U60" s="75">
        <v>9840</v>
      </c>
      <c r="V60" s="13"/>
      <c r="W60" s="13"/>
      <c r="X60" s="13"/>
      <c r="Y60" s="80">
        <v>14274</v>
      </c>
      <c r="Z60" s="414"/>
      <c r="AA60" s="403">
        <f>SUM(U60:Z60)</f>
        <v>24114</v>
      </c>
      <c r="AB60" s="366"/>
      <c r="AC60" s="13"/>
      <c r="AD60" s="80"/>
      <c r="AE60" s="80"/>
      <c r="AF60" s="80"/>
      <c r="AG60" s="45"/>
    </row>
    <row r="61" spans="1:33" s="41" customFormat="1" ht="15" customHeight="1" x14ac:dyDescent="0.25">
      <c r="A61" s="125" t="s">
        <v>195</v>
      </c>
      <c r="B61" s="52" t="s">
        <v>644</v>
      </c>
      <c r="C61" s="702" t="s">
        <v>196</v>
      </c>
      <c r="D61" s="703"/>
      <c r="E61" s="901"/>
      <c r="F61" s="320">
        <f>SUM(P61:AF61)</f>
        <v>350000</v>
      </c>
      <c r="G61" s="320">
        <f>SUM(P61:AF61)</f>
        <v>350000</v>
      </c>
      <c r="H61" s="320">
        <f>SUM(P61:AF61)</f>
        <v>350000</v>
      </c>
      <c r="I61" s="320">
        <f>SUM(P61:AF61)</f>
        <v>350000</v>
      </c>
      <c r="J61" s="425">
        <f>SUM(P61:AF61)</f>
        <v>350000</v>
      </c>
      <c r="K61" s="425">
        <f>SUM(U61:AG61)</f>
        <v>260000</v>
      </c>
      <c r="L61" s="425">
        <v>130000</v>
      </c>
      <c r="M61" s="425">
        <f>SUM(AA61:AG61)</f>
        <v>130000</v>
      </c>
      <c r="N61" s="43">
        <v>40000</v>
      </c>
      <c r="O61" s="13"/>
      <c r="P61" s="13"/>
      <c r="Q61" s="43">
        <v>90000</v>
      </c>
      <c r="R61" s="43"/>
      <c r="S61" s="43"/>
      <c r="T61" s="43"/>
      <c r="U61" s="75"/>
      <c r="V61" s="13"/>
      <c r="W61" s="13"/>
      <c r="X61" s="13">
        <v>15200</v>
      </c>
      <c r="Y61" s="80">
        <v>114800</v>
      </c>
      <c r="Z61" s="414"/>
      <c r="AA61" s="403">
        <f t="shared" si="11"/>
        <v>130000</v>
      </c>
      <c r="AB61" s="366"/>
      <c r="AC61" s="13"/>
      <c r="AD61" s="80"/>
      <c r="AE61" s="80"/>
      <c r="AF61" s="80"/>
      <c r="AG61" s="45"/>
    </row>
    <row r="62" spans="1:33" x14ac:dyDescent="0.25">
      <c r="B62" s="90" t="s">
        <v>645</v>
      </c>
      <c r="C62" s="712" t="s">
        <v>197</v>
      </c>
      <c r="D62" s="713"/>
      <c r="E62" s="905"/>
      <c r="F62" s="319">
        <f t="shared" ref="F62" si="66">F63+F66+F67+F68+F69</f>
        <v>657310</v>
      </c>
      <c r="G62" s="319">
        <f t="shared" ref="G62:H62" si="67">G63+G66+G67+G68+G69</f>
        <v>657310</v>
      </c>
      <c r="H62" s="319">
        <f t="shared" si="67"/>
        <v>657560</v>
      </c>
      <c r="I62" s="319">
        <f t="shared" ref="I62" si="68">I63+I66+I67+I68+I69</f>
        <v>657560</v>
      </c>
      <c r="J62" s="424">
        <f t="shared" ref="J62:K62" si="69">J63+J66+J67+J68+J69</f>
        <v>2568029</v>
      </c>
      <c r="K62" s="424" t="e">
        <f t="shared" si="69"/>
        <v>#REF!</v>
      </c>
      <c r="L62" s="424">
        <f t="shared" ref="L62" si="70">L63+L66+L67+L68+L69</f>
        <v>2712890</v>
      </c>
      <c r="M62" s="424">
        <f t="shared" ref="M62:AG62" si="71">M63+M66+M67+M68+M69</f>
        <v>2635574</v>
      </c>
      <c r="N62" s="95">
        <f t="shared" si="71"/>
        <v>0</v>
      </c>
      <c r="O62" s="93">
        <f t="shared" si="71"/>
        <v>24683</v>
      </c>
      <c r="P62" s="93">
        <f t="shared" si="71"/>
        <v>0</v>
      </c>
      <c r="Q62" s="93">
        <f t="shared" si="71"/>
        <v>50472</v>
      </c>
      <c r="R62" s="93">
        <f t="shared" si="71"/>
        <v>699419</v>
      </c>
      <c r="S62" s="93">
        <f t="shared" si="71"/>
        <v>1782048</v>
      </c>
      <c r="T62" s="93">
        <f t="shared" si="71"/>
        <v>78952</v>
      </c>
      <c r="U62" s="92">
        <f t="shared" si="71"/>
        <v>160459</v>
      </c>
      <c r="V62" s="93">
        <f t="shared" si="71"/>
        <v>224180</v>
      </c>
      <c r="W62" s="93">
        <f t="shared" si="71"/>
        <v>236595</v>
      </c>
      <c r="X62" s="93">
        <f t="shared" si="71"/>
        <v>242242</v>
      </c>
      <c r="Y62" s="96">
        <f t="shared" si="71"/>
        <v>234369</v>
      </c>
      <c r="Z62" s="413">
        <f t="shared" si="71"/>
        <v>137741</v>
      </c>
      <c r="AA62" s="402">
        <f t="shared" si="11"/>
        <v>1235586</v>
      </c>
      <c r="AB62" s="365">
        <f t="shared" si="71"/>
        <v>225419</v>
      </c>
      <c r="AC62" s="93">
        <f t="shared" si="71"/>
        <v>62316</v>
      </c>
      <c r="AD62" s="96">
        <f t="shared" si="71"/>
        <v>215375</v>
      </c>
      <c r="AE62" s="96">
        <f t="shared" si="71"/>
        <v>275677</v>
      </c>
      <c r="AF62" s="96">
        <f t="shared" si="71"/>
        <v>244008</v>
      </c>
      <c r="AG62" s="97">
        <f t="shared" si="71"/>
        <v>377193</v>
      </c>
    </row>
    <row r="63" spans="1:33" s="41" customFormat="1" x14ac:dyDescent="0.25">
      <c r="A63" s="125" t="s">
        <v>198</v>
      </c>
      <c r="B63" s="52" t="s">
        <v>646</v>
      </c>
      <c r="C63" s="702" t="s">
        <v>862</v>
      </c>
      <c r="D63" s="703"/>
      <c r="E63" s="901"/>
      <c r="F63" s="320">
        <f t="shared" ref="F63" si="72">SUM(F64:F65)</f>
        <v>647310</v>
      </c>
      <c r="G63" s="320">
        <f t="shared" ref="G63" si="73">SUM(G64:G65)</f>
        <v>647310</v>
      </c>
      <c r="H63" s="320">
        <f t="shared" ref="H63" si="74">SUM(H64:H65)</f>
        <v>647560</v>
      </c>
      <c r="I63" s="320">
        <f t="shared" ref="I63:K63" si="75">SUM(I64:I65)</f>
        <v>647560</v>
      </c>
      <c r="J63" s="425">
        <v>2567029</v>
      </c>
      <c r="K63" s="425" t="e">
        <f t="shared" si="75"/>
        <v>#REF!</v>
      </c>
      <c r="L63" s="425">
        <v>2711879</v>
      </c>
      <c r="M63" s="425">
        <f t="shared" ref="M63" si="76">SUM(AA63:AG63)</f>
        <v>2634563</v>
      </c>
      <c r="N63" s="43">
        <f t="shared" ref="N63" si="77">SUM(N64:N65)</f>
        <v>0</v>
      </c>
      <c r="O63" s="13">
        <v>24683</v>
      </c>
      <c r="P63" s="13">
        <v>0</v>
      </c>
      <c r="Q63" s="43">
        <v>50472</v>
      </c>
      <c r="R63" s="43">
        <v>698410</v>
      </c>
      <c r="S63" s="43">
        <v>1782046</v>
      </c>
      <c r="T63" s="43">
        <v>78952</v>
      </c>
      <c r="U63" s="75">
        <v>160459</v>
      </c>
      <c r="V63" s="13">
        <v>224178</v>
      </c>
      <c r="W63" s="13">
        <v>236591</v>
      </c>
      <c r="X63" s="13">
        <v>242242</v>
      </c>
      <c r="Y63" s="80">
        <v>234369</v>
      </c>
      <c r="Z63" s="414">
        <v>137741</v>
      </c>
      <c r="AA63" s="403">
        <f t="shared" si="11"/>
        <v>1235580</v>
      </c>
      <c r="AB63" s="366">
        <v>225419</v>
      </c>
      <c r="AC63" s="13">
        <v>62316</v>
      </c>
      <c r="AD63" s="80">
        <v>215375</v>
      </c>
      <c r="AE63" s="80">
        <v>274999</v>
      </c>
      <c r="AF63" s="80">
        <v>243681</v>
      </c>
      <c r="AG63" s="45">
        <v>377193</v>
      </c>
    </row>
    <row r="64" spans="1:33" hidden="1" x14ac:dyDescent="0.25">
      <c r="B64" s="54"/>
      <c r="C64" s="220"/>
      <c r="D64" s="605" t="s">
        <v>970</v>
      </c>
      <c r="E64" s="605"/>
      <c r="F64" s="326">
        <v>33750</v>
      </c>
      <c r="G64" s="326">
        <v>33750</v>
      </c>
      <c r="H64" s="326">
        <v>34000</v>
      </c>
      <c r="I64" s="326">
        <v>34000</v>
      </c>
      <c r="J64" s="431">
        <v>0</v>
      </c>
      <c r="K64" s="431" t="e">
        <f>#REF!</f>
        <v>#REF!</v>
      </c>
      <c r="L64" s="431">
        <v>0</v>
      </c>
      <c r="M64" s="431" t="e">
        <f>SUM(AA64:AG64)</f>
        <v>#REF!</v>
      </c>
      <c r="N64" s="42"/>
      <c r="O64" s="1" t="e">
        <f>M64</f>
        <v>#REF!</v>
      </c>
      <c r="P64" s="1"/>
      <c r="Q64" s="42"/>
      <c r="R64" s="42"/>
      <c r="S64" s="42"/>
      <c r="T64" s="42"/>
      <c r="U64" s="73" t="e">
        <f>#REF!</f>
        <v>#REF!</v>
      </c>
      <c r="V64" s="1" t="e">
        <f>#REF!</f>
        <v>#REF!</v>
      </c>
      <c r="W64" s="1" t="e">
        <f>#REF!</f>
        <v>#REF!</v>
      </c>
      <c r="X64" s="1" t="e">
        <f>#REF!</f>
        <v>#REF!</v>
      </c>
      <c r="Y64" s="79" t="e">
        <f>#REF!</f>
        <v>#REF!</v>
      </c>
      <c r="Z64" s="415" t="e">
        <f>#REF!</f>
        <v>#REF!</v>
      </c>
      <c r="AA64" s="403" t="e">
        <f t="shared" si="11"/>
        <v>#REF!</v>
      </c>
      <c r="AB64" s="367" t="e">
        <f>#REF!</f>
        <v>#REF!</v>
      </c>
      <c r="AC64" s="1" t="e">
        <f>#REF!</f>
        <v>#REF!</v>
      </c>
      <c r="AD64" s="79" t="e">
        <f>#REF!</f>
        <v>#REF!</v>
      </c>
      <c r="AE64" s="79" t="e">
        <f>#REF!</f>
        <v>#REF!</v>
      </c>
      <c r="AF64" s="79" t="e">
        <f>#REF!</f>
        <v>#REF!</v>
      </c>
      <c r="AG64" s="44" t="e">
        <f>#REF!</f>
        <v>#REF!</v>
      </c>
    </row>
    <row r="65" spans="1:34" hidden="1" x14ac:dyDescent="0.25">
      <c r="B65" s="54"/>
      <c r="C65" s="220"/>
      <c r="D65" s="605" t="s">
        <v>968</v>
      </c>
      <c r="E65" s="605"/>
      <c r="F65" s="326">
        <v>613560</v>
      </c>
      <c r="G65" s="326">
        <v>613560</v>
      </c>
      <c r="H65" s="326">
        <v>613560</v>
      </c>
      <c r="I65" s="326">
        <v>613560</v>
      </c>
      <c r="J65" s="431">
        <v>0</v>
      </c>
      <c r="K65" s="431" t="e">
        <f>#REF!</f>
        <v>#REF!</v>
      </c>
      <c r="L65" s="431">
        <v>0</v>
      </c>
      <c r="M65" s="431" t="e">
        <f>SUM(AA65:AG65)</f>
        <v>#REF!</v>
      </c>
      <c r="N65" s="42"/>
      <c r="O65" s="1"/>
      <c r="P65" s="1" t="e">
        <f>M65</f>
        <v>#REF!</v>
      </c>
      <c r="Q65" s="42"/>
      <c r="R65" s="42"/>
      <c r="S65" s="42"/>
      <c r="T65" s="42"/>
      <c r="U65" s="73" t="e">
        <f>#REF!</f>
        <v>#REF!</v>
      </c>
      <c r="V65" s="1" t="e">
        <f>#REF!</f>
        <v>#REF!</v>
      </c>
      <c r="W65" s="1" t="e">
        <f>#REF!</f>
        <v>#REF!</v>
      </c>
      <c r="X65" s="1" t="e">
        <f>#REF!</f>
        <v>#REF!</v>
      </c>
      <c r="Y65" s="79" t="e">
        <f>#REF!</f>
        <v>#REF!</v>
      </c>
      <c r="Z65" s="415" t="e">
        <f>#REF!</f>
        <v>#REF!</v>
      </c>
      <c r="AA65" s="403" t="e">
        <f t="shared" si="11"/>
        <v>#REF!</v>
      </c>
      <c r="AB65" s="367" t="e">
        <f>#REF!</f>
        <v>#REF!</v>
      </c>
      <c r="AC65" s="1" t="e">
        <f>#REF!</f>
        <v>#REF!</v>
      </c>
      <c r="AD65" s="79" t="e">
        <f>#REF!</f>
        <v>#REF!</v>
      </c>
      <c r="AE65" s="79" t="e">
        <f>#REF!</f>
        <v>#REF!</v>
      </c>
      <c r="AF65" s="79" t="e">
        <f>#REF!</f>
        <v>#REF!</v>
      </c>
      <c r="AG65" s="44" t="e">
        <f>#REF!</f>
        <v>#REF!</v>
      </c>
    </row>
    <row r="66" spans="1:34" s="41" customFormat="1" ht="15" hidden="1" customHeight="1" x14ac:dyDescent="0.25">
      <c r="A66" s="125" t="s">
        <v>199</v>
      </c>
      <c r="B66" s="52" t="s">
        <v>647</v>
      </c>
      <c r="C66" s="702" t="s">
        <v>200</v>
      </c>
      <c r="D66" s="703"/>
      <c r="E66" s="901"/>
      <c r="F66" s="320">
        <v>0</v>
      </c>
      <c r="G66" s="320">
        <v>0</v>
      </c>
      <c r="H66" s="320">
        <v>0</v>
      </c>
      <c r="I66" s="320">
        <v>0</v>
      </c>
      <c r="J66" s="425">
        <v>0</v>
      </c>
      <c r="K66" s="425">
        <v>0</v>
      </c>
      <c r="L66" s="425">
        <v>0</v>
      </c>
      <c r="M66" s="425">
        <f t="shared" ref="M66:M69" si="78">SUM(AA66:AG66)</f>
        <v>0</v>
      </c>
      <c r="N66" s="43"/>
      <c r="O66" s="13"/>
      <c r="P66" s="13"/>
      <c r="Q66" s="43"/>
      <c r="R66" s="43"/>
      <c r="S66" s="43"/>
      <c r="T66" s="43"/>
      <c r="U66" s="75"/>
      <c r="V66" s="13"/>
      <c r="W66" s="13"/>
      <c r="X66" s="13"/>
      <c r="Y66" s="80"/>
      <c r="Z66" s="414"/>
      <c r="AA66" s="403">
        <f t="shared" si="11"/>
        <v>0</v>
      </c>
      <c r="AB66" s="366"/>
      <c r="AC66" s="13"/>
      <c r="AD66" s="80"/>
      <c r="AE66" s="80"/>
      <c r="AF66" s="80"/>
      <c r="AG66" s="45"/>
    </row>
    <row r="67" spans="1:34" s="41" customFormat="1" ht="15" hidden="1" customHeight="1" x14ac:dyDescent="0.25">
      <c r="A67" s="125" t="s">
        <v>201</v>
      </c>
      <c r="B67" s="52" t="s">
        <v>648</v>
      </c>
      <c r="C67" s="702" t="s">
        <v>202</v>
      </c>
      <c r="D67" s="703"/>
      <c r="E67" s="901"/>
      <c r="F67" s="320">
        <v>0</v>
      </c>
      <c r="G67" s="320">
        <v>0</v>
      </c>
      <c r="H67" s="320">
        <v>0</v>
      </c>
      <c r="I67" s="320">
        <v>0</v>
      </c>
      <c r="J67" s="425">
        <v>0</v>
      </c>
      <c r="K67" s="425">
        <v>0</v>
      </c>
      <c r="L67" s="425">
        <v>0</v>
      </c>
      <c r="M67" s="425">
        <f t="shared" si="78"/>
        <v>0</v>
      </c>
      <c r="N67" s="43"/>
      <c r="O67" s="13"/>
      <c r="P67" s="13"/>
      <c r="Q67" s="43"/>
      <c r="R67" s="43"/>
      <c r="S67" s="43"/>
      <c r="T67" s="43"/>
      <c r="U67" s="75"/>
      <c r="V67" s="13"/>
      <c r="W67" s="13"/>
      <c r="X67" s="13"/>
      <c r="Y67" s="80"/>
      <c r="Z67" s="414"/>
      <c r="AA67" s="403">
        <f t="shared" si="11"/>
        <v>0</v>
      </c>
      <c r="AB67" s="366"/>
      <c r="AC67" s="13"/>
      <c r="AD67" s="80"/>
      <c r="AE67" s="80"/>
      <c r="AF67" s="80"/>
      <c r="AG67" s="45"/>
    </row>
    <row r="68" spans="1:34" s="41" customFormat="1" ht="15" hidden="1" customHeight="1" x14ac:dyDescent="0.25">
      <c r="A68" s="125" t="s">
        <v>203</v>
      </c>
      <c r="B68" s="52" t="s">
        <v>649</v>
      </c>
      <c r="C68" s="702" t="s">
        <v>204</v>
      </c>
      <c r="D68" s="703"/>
      <c r="E68" s="901"/>
      <c r="F68" s="320">
        <v>0</v>
      </c>
      <c r="G68" s="320">
        <v>0</v>
      </c>
      <c r="H68" s="320">
        <v>0</v>
      </c>
      <c r="I68" s="320">
        <v>0</v>
      </c>
      <c r="J68" s="425">
        <v>0</v>
      </c>
      <c r="K68" s="425">
        <v>0</v>
      </c>
      <c r="L68" s="425">
        <v>0</v>
      </c>
      <c r="M68" s="425">
        <f t="shared" si="78"/>
        <v>0</v>
      </c>
      <c r="N68" s="43"/>
      <c r="O68" s="13"/>
      <c r="P68" s="13"/>
      <c r="Q68" s="43"/>
      <c r="R68" s="43"/>
      <c r="S68" s="43"/>
      <c r="T68" s="43"/>
      <c r="U68" s="75"/>
      <c r="V68" s="13"/>
      <c r="W68" s="13"/>
      <c r="X68" s="13"/>
      <c r="Y68" s="80"/>
      <c r="Z68" s="414"/>
      <c r="AA68" s="403">
        <f t="shared" si="11"/>
        <v>0</v>
      </c>
      <c r="AB68" s="366"/>
      <c r="AC68" s="13"/>
      <c r="AD68" s="80"/>
      <c r="AE68" s="80"/>
      <c r="AF68" s="80"/>
      <c r="AG68" s="45"/>
    </row>
    <row r="69" spans="1:34" s="41" customFormat="1" ht="15.75" thickBot="1" x14ac:dyDescent="0.3">
      <c r="A69" s="125" t="s">
        <v>205</v>
      </c>
      <c r="B69" s="176" t="s">
        <v>650</v>
      </c>
      <c r="C69" s="902" t="s">
        <v>206</v>
      </c>
      <c r="D69" s="903"/>
      <c r="E69" s="904"/>
      <c r="F69" s="321">
        <v>10000</v>
      </c>
      <c r="G69" s="321">
        <v>10000</v>
      </c>
      <c r="H69" s="321">
        <v>10000</v>
      </c>
      <c r="I69" s="321">
        <v>10000</v>
      </c>
      <c r="J69" s="426">
        <v>1000</v>
      </c>
      <c r="K69" s="426" t="e">
        <f>#REF!</f>
        <v>#REF!</v>
      </c>
      <c r="L69" s="426">
        <v>1011</v>
      </c>
      <c r="M69" s="426">
        <f t="shared" si="78"/>
        <v>1011</v>
      </c>
      <c r="N69" s="43"/>
      <c r="O69" s="13"/>
      <c r="P69" s="13">
        <v>0</v>
      </c>
      <c r="Q69" s="43"/>
      <c r="R69" s="43">
        <v>1009</v>
      </c>
      <c r="S69" s="43">
        <v>2</v>
      </c>
      <c r="T69" s="43"/>
      <c r="U69" s="75"/>
      <c r="V69" s="13">
        <v>2</v>
      </c>
      <c r="W69" s="13">
        <v>4</v>
      </c>
      <c r="X69" s="13"/>
      <c r="Y69" s="80"/>
      <c r="Z69" s="414"/>
      <c r="AA69" s="403">
        <f t="shared" si="11"/>
        <v>6</v>
      </c>
      <c r="AB69" s="366"/>
      <c r="AC69" s="13"/>
      <c r="AD69" s="80"/>
      <c r="AE69" s="80">
        <v>678</v>
      </c>
      <c r="AF69" s="80">
        <v>327</v>
      </c>
      <c r="AG69" s="45"/>
    </row>
    <row r="70" spans="1:34" ht="15.75" thickBot="1" x14ac:dyDescent="0.3">
      <c r="B70" s="82" t="s">
        <v>207</v>
      </c>
      <c r="C70" s="708" t="s">
        <v>208</v>
      </c>
      <c r="D70" s="709"/>
      <c r="E70" s="809"/>
      <c r="F70" s="322">
        <f t="shared" ref="F70:M70" si="79">F71+F72+F73+F74+F75+F76+F77+F81</f>
        <v>0</v>
      </c>
      <c r="G70" s="322">
        <f t="shared" si="79"/>
        <v>0</v>
      </c>
      <c r="H70" s="322">
        <f t="shared" si="79"/>
        <v>0</v>
      </c>
      <c r="I70" s="322">
        <f t="shared" si="79"/>
        <v>0</v>
      </c>
      <c r="J70" s="427">
        <f t="shared" ref="J70:K70" si="80">J71+J72+J73+J74+J75+J76+J77+J81</f>
        <v>0</v>
      </c>
      <c r="K70" s="427">
        <f t="shared" si="80"/>
        <v>0</v>
      </c>
      <c r="L70" s="427">
        <f t="shared" ref="L70" si="81">L71+L72+L73+L74+L75+L76+L77+L81</f>
        <v>0</v>
      </c>
      <c r="M70" s="427">
        <f t="shared" si="79"/>
        <v>0</v>
      </c>
      <c r="N70" s="87">
        <f t="shared" ref="N70:AG70" si="82">N71+N72+N73+N74+N75+N76+N77+N81</f>
        <v>0</v>
      </c>
      <c r="O70" s="85">
        <f t="shared" si="82"/>
        <v>0</v>
      </c>
      <c r="P70" s="85">
        <f t="shared" si="82"/>
        <v>0</v>
      </c>
      <c r="Q70" s="85">
        <f t="shared" si="82"/>
        <v>0</v>
      </c>
      <c r="R70" s="85">
        <f t="shared" si="82"/>
        <v>0</v>
      </c>
      <c r="S70" s="85">
        <f t="shared" si="82"/>
        <v>0</v>
      </c>
      <c r="T70" s="85">
        <f t="shared" si="82"/>
        <v>0</v>
      </c>
      <c r="U70" s="84">
        <f t="shared" si="82"/>
        <v>0</v>
      </c>
      <c r="V70" s="85">
        <f t="shared" si="82"/>
        <v>0</v>
      </c>
      <c r="W70" s="85">
        <f t="shared" si="82"/>
        <v>0</v>
      </c>
      <c r="X70" s="85">
        <f t="shared" si="82"/>
        <v>0</v>
      </c>
      <c r="Y70" s="88">
        <f t="shared" si="82"/>
        <v>0</v>
      </c>
      <c r="Z70" s="410">
        <f t="shared" si="82"/>
        <v>0</v>
      </c>
      <c r="AA70" s="399">
        <f t="shared" si="82"/>
        <v>0</v>
      </c>
      <c r="AB70" s="362">
        <f t="shared" si="82"/>
        <v>0</v>
      </c>
      <c r="AC70" s="85">
        <f t="shared" si="82"/>
        <v>0</v>
      </c>
      <c r="AD70" s="88">
        <f t="shared" si="82"/>
        <v>0</v>
      </c>
      <c r="AE70" s="88">
        <f t="shared" si="82"/>
        <v>0</v>
      </c>
      <c r="AF70" s="88">
        <f t="shared" si="82"/>
        <v>0</v>
      </c>
      <c r="AG70" s="89">
        <f t="shared" si="82"/>
        <v>0</v>
      </c>
    </row>
    <row r="71" spans="1:34" s="18" customFormat="1" ht="15.75" hidden="1" customHeight="1" thickBot="1" x14ac:dyDescent="0.3">
      <c r="A71" s="125" t="s">
        <v>863</v>
      </c>
      <c r="B71" s="114" t="s">
        <v>864</v>
      </c>
      <c r="C71" s="906" t="s">
        <v>865</v>
      </c>
      <c r="D71" s="907"/>
      <c r="E71" s="908"/>
      <c r="F71" s="317">
        <f t="shared" ref="F71:F76" si="83">SUM(P71:AF71)</f>
        <v>0</v>
      </c>
      <c r="G71" s="317">
        <f t="shared" ref="G71:G76" si="84">SUM(P71:AF71)</f>
        <v>0</v>
      </c>
      <c r="H71" s="317">
        <f t="shared" ref="H71:H76" si="85">SUM(P71:AF71)</f>
        <v>0</v>
      </c>
      <c r="I71" s="317">
        <f t="shared" ref="I71:I76" si="86">SUM(P71:AF71)</f>
        <v>0</v>
      </c>
      <c r="J71" s="422">
        <f t="shared" ref="J71:J76" si="87">SUM(P71:AF71)</f>
        <v>0</v>
      </c>
      <c r="K71" s="422"/>
      <c r="L71" s="422"/>
      <c r="M71" s="422">
        <f t="shared" ref="M71:M76" si="88">SUM(U71:AG71)</f>
        <v>0</v>
      </c>
      <c r="N71" s="95"/>
      <c r="O71" s="93"/>
      <c r="P71" s="93"/>
      <c r="Q71" s="95"/>
      <c r="R71" s="95"/>
      <c r="S71" s="95"/>
      <c r="T71" s="95"/>
      <c r="U71" s="92"/>
      <c r="V71" s="93"/>
      <c r="W71" s="93"/>
      <c r="X71" s="93"/>
      <c r="Y71" s="96"/>
      <c r="Z71" s="413"/>
      <c r="AA71" s="402">
        <f t="shared" ref="AA71:AA130" si="89">SUM(U71:Z71)</f>
        <v>0</v>
      </c>
      <c r="AB71" s="365"/>
      <c r="AC71" s="93"/>
      <c r="AD71" s="96"/>
      <c r="AE71" s="96"/>
      <c r="AF71" s="96"/>
      <c r="AG71" s="97"/>
    </row>
    <row r="72" spans="1:34" s="18" customFormat="1" ht="15.75" hidden="1" customHeight="1" thickBot="1" x14ac:dyDescent="0.3">
      <c r="A72" s="125" t="s">
        <v>209</v>
      </c>
      <c r="B72" s="114" t="s">
        <v>651</v>
      </c>
      <c r="C72" s="712" t="s">
        <v>210</v>
      </c>
      <c r="D72" s="713"/>
      <c r="E72" s="905"/>
      <c r="F72" s="317">
        <f t="shared" si="83"/>
        <v>0</v>
      </c>
      <c r="G72" s="317">
        <f t="shared" si="84"/>
        <v>0</v>
      </c>
      <c r="H72" s="317">
        <f t="shared" si="85"/>
        <v>0</v>
      </c>
      <c r="I72" s="317">
        <f t="shared" si="86"/>
        <v>0</v>
      </c>
      <c r="J72" s="422">
        <f t="shared" si="87"/>
        <v>0</v>
      </c>
      <c r="K72" s="422"/>
      <c r="L72" s="422"/>
      <c r="M72" s="422">
        <f t="shared" si="88"/>
        <v>0</v>
      </c>
      <c r="N72" s="95"/>
      <c r="O72" s="93"/>
      <c r="P72" s="93"/>
      <c r="Q72" s="95"/>
      <c r="R72" s="95"/>
      <c r="S72" s="95"/>
      <c r="T72" s="95"/>
      <c r="U72" s="92"/>
      <c r="V72" s="93"/>
      <c r="W72" s="93"/>
      <c r="X72" s="93"/>
      <c r="Y72" s="96"/>
      <c r="Z72" s="413"/>
      <c r="AA72" s="402">
        <f t="shared" si="89"/>
        <v>0</v>
      </c>
      <c r="AB72" s="365"/>
      <c r="AC72" s="93"/>
      <c r="AD72" s="96"/>
      <c r="AE72" s="96"/>
      <c r="AF72" s="96"/>
      <c r="AG72" s="97"/>
    </row>
    <row r="73" spans="1:34" s="18" customFormat="1" ht="15.75" hidden="1" customHeight="1" thickBot="1" x14ac:dyDescent="0.3">
      <c r="A73" s="125" t="s">
        <v>211</v>
      </c>
      <c r="B73" s="90" t="s">
        <v>652</v>
      </c>
      <c r="C73" s="712" t="s">
        <v>352</v>
      </c>
      <c r="D73" s="713"/>
      <c r="E73" s="905"/>
      <c r="F73" s="319">
        <f t="shared" si="83"/>
        <v>0</v>
      </c>
      <c r="G73" s="319">
        <f t="shared" si="84"/>
        <v>0</v>
      </c>
      <c r="H73" s="319">
        <f t="shared" si="85"/>
        <v>0</v>
      </c>
      <c r="I73" s="319">
        <f t="shared" si="86"/>
        <v>0</v>
      </c>
      <c r="J73" s="424">
        <f t="shared" si="87"/>
        <v>0</v>
      </c>
      <c r="K73" s="424"/>
      <c r="L73" s="424"/>
      <c r="M73" s="424">
        <f t="shared" si="88"/>
        <v>0</v>
      </c>
      <c r="N73" s="95"/>
      <c r="O73" s="93"/>
      <c r="P73" s="93"/>
      <c r="Q73" s="95"/>
      <c r="R73" s="95"/>
      <c r="S73" s="95"/>
      <c r="T73" s="95"/>
      <c r="U73" s="92"/>
      <c r="V73" s="93"/>
      <c r="W73" s="93"/>
      <c r="X73" s="93"/>
      <c r="Y73" s="96"/>
      <c r="Z73" s="413"/>
      <c r="AA73" s="402">
        <f t="shared" si="89"/>
        <v>0</v>
      </c>
      <c r="AB73" s="365"/>
      <c r="AC73" s="93"/>
      <c r="AD73" s="96"/>
      <c r="AE73" s="96"/>
      <c r="AF73" s="96"/>
      <c r="AG73" s="97"/>
    </row>
    <row r="74" spans="1:34" s="18" customFormat="1" ht="15.75" hidden="1" customHeight="1" thickBot="1" x14ac:dyDescent="0.3">
      <c r="A74" s="125" t="s">
        <v>212</v>
      </c>
      <c r="B74" s="114" t="s">
        <v>653</v>
      </c>
      <c r="C74" s="712" t="s">
        <v>866</v>
      </c>
      <c r="D74" s="713"/>
      <c r="E74" s="905"/>
      <c r="F74" s="319">
        <f t="shared" si="83"/>
        <v>0</v>
      </c>
      <c r="G74" s="319">
        <f t="shared" si="84"/>
        <v>0</v>
      </c>
      <c r="H74" s="319">
        <f t="shared" si="85"/>
        <v>0</v>
      </c>
      <c r="I74" s="319">
        <f t="shared" si="86"/>
        <v>0</v>
      </c>
      <c r="J74" s="424">
        <f t="shared" si="87"/>
        <v>0</v>
      </c>
      <c r="K74" s="424"/>
      <c r="L74" s="424"/>
      <c r="M74" s="424">
        <f t="shared" si="88"/>
        <v>0</v>
      </c>
      <c r="N74" s="95"/>
      <c r="O74" s="93"/>
      <c r="P74" s="93"/>
      <c r="Q74" s="95"/>
      <c r="R74" s="95"/>
      <c r="S74" s="95"/>
      <c r="T74" s="95"/>
      <c r="U74" s="92"/>
      <c r="V74" s="93"/>
      <c r="W74" s="93"/>
      <c r="X74" s="93"/>
      <c r="Y74" s="96"/>
      <c r="Z74" s="413"/>
      <c r="AA74" s="402">
        <f t="shared" si="89"/>
        <v>0</v>
      </c>
      <c r="AB74" s="365"/>
      <c r="AC74" s="93"/>
      <c r="AD74" s="96"/>
      <c r="AE74" s="96"/>
      <c r="AF74" s="96"/>
      <c r="AG74" s="97"/>
    </row>
    <row r="75" spans="1:34" s="18" customFormat="1" ht="15.75" hidden="1" customHeight="1" thickBot="1" x14ac:dyDescent="0.3">
      <c r="A75" s="125" t="s">
        <v>213</v>
      </c>
      <c r="B75" s="90" t="s">
        <v>654</v>
      </c>
      <c r="C75" s="712" t="s">
        <v>867</v>
      </c>
      <c r="D75" s="713"/>
      <c r="E75" s="905"/>
      <c r="F75" s="319">
        <f t="shared" si="83"/>
        <v>0</v>
      </c>
      <c r="G75" s="319">
        <f t="shared" si="84"/>
        <v>0</v>
      </c>
      <c r="H75" s="319">
        <f t="shared" si="85"/>
        <v>0</v>
      </c>
      <c r="I75" s="319">
        <f t="shared" si="86"/>
        <v>0</v>
      </c>
      <c r="J75" s="424">
        <f t="shared" si="87"/>
        <v>0</v>
      </c>
      <c r="K75" s="424"/>
      <c r="L75" s="424"/>
      <c r="M75" s="424">
        <f t="shared" si="88"/>
        <v>0</v>
      </c>
      <c r="N75" s="95"/>
      <c r="O75" s="93"/>
      <c r="P75" s="93"/>
      <c r="Q75" s="95"/>
      <c r="R75" s="95"/>
      <c r="S75" s="95"/>
      <c r="T75" s="95"/>
      <c r="U75" s="92"/>
      <c r="V75" s="93"/>
      <c r="W75" s="93"/>
      <c r="X75" s="93"/>
      <c r="Y75" s="96"/>
      <c r="Z75" s="413"/>
      <c r="AA75" s="402">
        <f t="shared" si="89"/>
        <v>0</v>
      </c>
      <c r="AB75" s="365"/>
      <c r="AC75" s="93"/>
      <c r="AD75" s="96"/>
      <c r="AE75" s="96"/>
      <c r="AF75" s="96"/>
      <c r="AG75" s="97"/>
    </row>
    <row r="76" spans="1:34" s="18" customFormat="1" ht="15.75" hidden="1" customHeight="1" thickBot="1" x14ac:dyDescent="0.3">
      <c r="A76" s="125" t="s">
        <v>214</v>
      </c>
      <c r="B76" s="114" t="s">
        <v>655</v>
      </c>
      <c r="C76" s="712" t="s">
        <v>215</v>
      </c>
      <c r="D76" s="713"/>
      <c r="E76" s="905"/>
      <c r="F76" s="319">
        <f t="shared" si="83"/>
        <v>0</v>
      </c>
      <c r="G76" s="319">
        <f t="shared" si="84"/>
        <v>0</v>
      </c>
      <c r="H76" s="319">
        <f t="shared" si="85"/>
        <v>0</v>
      </c>
      <c r="I76" s="319">
        <f t="shared" si="86"/>
        <v>0</v>
      </c>
      <c r="J76" s="424">
        <f t="shared" si="87"/>
        <v>0</v>
      </c>
      <c r="K76" s="424"/>
      <c r="L76" s="424"/>
      <c r="M76" s="424">
        <f t="shared" si="88"/>
        <v>0</v>
      </c>
      <c r="N76" s="95"/>
      <c r="O76" s="93"/>
      <c r="P76" s="93"/>
      <c r="Q76" s="95"/>
      <c r="R76" s="95"/>
      <c r="S76" s="95"/>
      <c r="T76" s="95"/>
      <c r="U76" s="92"/>
      <c r="V76" s="93"/>
      <c r="W76" s="93"/>
      <c r="X76" s="93"/>
      <c r="Y76" s="96"/>
      <c r="Z76" s="413"/>
      <c r="AA76" s="402">
        <f t="shared" si="89"/>
        <v>0</v>
      </c>
      <c r="AB76" s="365"/>
      <c r="AC76" s="93"/>
      <c r="AD76" s="96"/>
      <c r="AE76" s="96"/>
      <c r="AF76" s="96"/>
      <c r="AG76" s="97"/>
    </row>
    <row r="77" spans="1:34" s="18" customFormat="1" ht="15.75" hidden="1" customHeight="1" thickBot="1" x14ac:dyDescent="0.3">
      <c r="A77" s="125" t="s">
        <v>216</v>
      </c>
      <c r="B77" s="90" t="s">
        <v>656</v>
      </c>
      <c r="C77" s="712" t="s">
        <v>217</v>
      </c>
      <c r="D77" s="713"/>
      <c r="E77" s="905"/>
      <c r="F77" s="319">
        <f t="shared" ref="F77:M77" si="90">F78+F79+F80</f>
        <v>0</v>
      </c>
      <c r="G77" s="319">
        <f t="shared" si="90"/>
        <v>0</v>
      </c>
      <c r="H77" s="319">
        <f t="shared" si="90"/>
        <v>0</v>
      </c>
      <c r="I77" s="319">
        <f t="shared" si="90"/>
        <v>0</v>
      </c>
      <c r="J77" s="424">
        <f t="shared" ref="J77:K77" si="91">J78+J79+J80</f>
        <v>0</v>
      </c>
      <c r="K77" s="424">
        <f t="shared" si="91"/>
        <v>0</v>
      </c>
      <c r="L77" s="424">
        <f t="shared" ref="L77" si="92">L78+L79+L80</f>
        <v>0</v>
      </c>
      <c r="M77" s="424">
        <f t="shared" si="90"/>
        <v>0</v>
      </c>
      <c r="N77" s="95">
        <f t="shared" ref="N77:AG77" si="93">N78+N79+N80</f>
        <v>0</v>
      </c>
      <c r="O77" s="93">
        <f t="shared" si="93"/>
        <v>0</v>
      </c>
      <c r="P77" s="93">
        <f t="shared" si="93"/>
        <v>0</v>
      </c>
      <c r="Q77" s="95"/>
      <c r="R77" s="95"/>
      <c r="S77" s="95"/>
      <c r="T77" s="95"/>
      <c r="U77" s="92">
        <f t="shared" si="93"/>
        <v>0</v>
      </c>
      <c r="V77" s="93">
        <f t="shared" si="93"/>
        <v>0</v>
      </c>
      <c r="W77" s="93">
        <f t="shared" si="93"/>
        <v>0</v>
      </c>
      <c r="X77" s="93">
        <f t="shared" si="93"/>
        <v>0</v>
      </c>
      <c r="Y77" s="96">
        <f t="shared" si="93"/>
        <v>0</v>
      </c>
      <c r="Z77" s="413">
        <f t="shared" si="93"/>
        <v>0</v>
      </c>
      <c r="AA77" s="402">
        <f t="shared" si="89"/>
        <v>0</v>
      </c>
      <c r="AB77" s="365">
        <f t="shared" si="93"/>
        <v>0</v>
      </c>
      <c r="AC77" s="93">
        <f t="shared" si="93"/>
        <v>0</v>
      </c>
      <c r="AD77" s="96">
        <f t="shared" si="93"/>
        <v>0</v>
      </c>
      <c r="AE77" s="96">
        <f t="shared" si="93"/>
        <v>0</v>
      </c>
      <c r="AF77" s="96">
        <f t="shared" si="93"/>
        <v>0</v>
      </c>
      <c r="AG77" s="97">
        <f t="shared" si="93"/>
        <v>0</v>
      </c>
    </row>
    <row r="78" spans="1:34" ht="15.75" hidden="1" customHeight="1" thickBot="1" x14ac:dyDescent="0.3">
      <c r="B78" s="54"/>
      <c r="C78" s="2"/>
      <c r="D78" s="705" t="s">
        <v>343</v>
      </c>
      <c r="E78" s="849"/>
      <c r="F78" s="326">
        <f>SUM(P78:AF78)</f>
        <v>0</v>
      </c>
      <c r="G78" s="326">
        <f>SUM(P78:AF78)</f>
        <v>0</v>
      </c>
      <c r="H78" s="326">
        <f>SUM(P78:AF78)</f>
        <v>0</v>
      </c>
      <c r="I78" s="326">
        <f>SUM(P78:AF78)</f>
        <v>0</v>
      </c>
      <c r="J78" s="431">
        <f t="shared" ref="J78:J80" si="94">SUM(P78:AF78)</f>
        <v>0</v>
      </c>
      <c r="K78" s="431"/>
      <c r="L78" s="431"/>
      <c r="M78" s="431">
        <f t="shared" ref="M78:M80" si="95">SUM(U78:AG78)</f>
        <v>0</v>
      </c>
      <c r="N78" s="42"/>
      <c r="O78" s="1"/>
      <c r="P78" s="1"/>
      <c r="Q78" s="42"/>
      <c r="R78" s="42"/>
      <c r="S78" s="42"/>
      <c r="T78" s="42"/>
      <c r="U78" s="73"/>
      <c r="V78" s="1"/>
      <c r="W78" s="1"/>
      <c r="X78" s="1"/>
      <c r="Y78" s="79"/>
      <c r="Z78" s="415"/>
      <c r="AA78" s="404">
        <f t="shared" si="89"/>
        <v>0</v>
      </c>
      <c r="AB78" s="367"/>
      <c r="AC78" s="1"/>
      <c r="AD78" s="79"/>
      <c r="AE78" s="79"/>
      <c r="AF78" s="79"/>
      <c r="AG78" s="44"/>
      <c r="AH78" s="21"/>
    </row>
    <row r="79" spans="1:34" ht="15.75" hidden="1" customHeight="1" thickBot="1" x14ac:dyDescent="0.3">
      <c r="B79" s="54"/>
      <c r="C79" s="2"/>
      <c r="D79" s="705" t="s">
        <v>344</v>
      </c>
      <c r="E79" s="849"/>
      <c r="F79" s="326">
        <f>SUM(P79:AF79)</f>
        <v>0</v>
      </c>
      <c r="G79" s="326">
        <f>SUM(P79:AF79)</f>
        <v>0</v>
      </c>
      <c r="H79" s="326">
        <f>SUM(P79:AF79)</f>
        <v>0</v>
      </c>
      <c r="I79" s="326">
        <f>SUM(P79:AF79)</f>
        <v>0</v>
      </c>
      <c r="J79" s="431">
        <f t="shared" si="94"/>
        <v>0</v>
      </c>
      <c r="K79" s="431"/>
      <c r="L79" s="431"/>
      <c r="M79" s="431">
        <f t="shared" si="95"/>
        <v>0</v>
      </c>
      <c r="N79" s="42"/>
      <c r="O79" s="1"/>
      <c r="P79" s="1"/>
      <c r="Q79" s="42"/>
      <c r="R79" s="42"/>
      <c r="S79" s="42"/>
      <c r="T79" s="42"/>
      <c r="U79" s="73"/>
      <c r="V79" s="1"/>
      <c r="W79" s="1"/>
      <c r="X79" s="1"/>
      <c r="Y79" s="79"/>
      <c r="Z79" s="415"/>
      <c r="AA79" s="404">
        <f t="shared" si="89"/>
        <v>0</v>
      </c>
      <c r="AB79" s="367"/>
      <c r="AC79" s="1"/>
      <c r="AD79" s="79"/>
      <c r="AE79" s="79"/>
      <c r="AF79" s="79"/>
      <c r="AG79" s="44"/>
    </row>
    <row r="80" spans="1:34" ht="15.75" hidden="1" customHeight="1" thickBot="1" x14ac:dyDescent="0.3">
      <c r="B80" s="54"/>
      <c r="C80" s="2"/>
      <c r="D80" s="705" t="s">
        <v>345</v>
      </c>
      <c r="E80" s="849"/>
      <c r="F80" s="326">
        <f>SUM(P80:AF80)</f>
        <v>0</v>
      </c>
      <c r="G80" s="326">
        <f>SUM(P80:AF80)</f>
        <v>0</v>
      </c>
      <c r="H80" s="326">
        <f>SUM(P80:AF80)</f>
        <v>0</v>
      </c>
      <c r="I80" s="326">
        <f>SUM(P80:AF80)</f>
        <v>0</v>
      </c>
      <c r="J80" s="431">
        <f t="shared" si="94"/>
        <v>0</v>
      </c>
      <c r="K80" s="431"/>
      <c r="L80" s="431"/>
      <c r="M80" s="431">
        <f t="shared" si="95"/>
        <v>0</v>
      </c>
      <c r="N80" s="42"/>
      <c r="O80" s="1"/>
      <c r="P80" s="1"/>
      <c r="Q80" s="42"/>
      <c r="R80" s="42"/>
      <c r="S80" s="42"/>
      <c r="T80" s="42"/>
      <c r="U80" s="73"/>
      <c r="V80" s="1"/>
      <c r="W80" s="1"/>
      <c r="X80" s="1"/>
      <c r="Y80" s="79"/>
      <c r="Z80" s="415"/>
      <c r="AA80" s="404">
        <f t="shared" si="89"/>
        <v>0</v>
      </c>
      <c r="AB80" s="367"/>
      <c r="AC80" s="1"/>
      <c r="AD80" s="79"/>
      <c r="AE80" s="79"/>
      <c r="AF80" s="79"/>
      <c r="AG80" s="44"/>
    </row>
    <row r="81" spans="1:33" s="18" customFormat="1" ht="15.75" hidden="1" customHeight="1" thickBot="1" x14ac:dyDescent="0.3">
      <c r="A81" s="125" t="s">
        <v>218</v>
      </c>
      <c r="B81" s="90" t="s">
        <v>657</v>
      </c>
      <c r="C81" s="712" t="s">
        <v>219</v>
      </c>
      <c r="D81" s="713"/>
      <c r="E81" s="905"/>
      <c r="F81" s="319">
        <f t="shared" ref="F81:M81" si="96">F82+F83+F84+F85</f>
        <v>0</v>
      </c>
      <c r="G81" s="319">
        <f t="shared" si="96"/>
        <v>0</v>
      </c>
      <c r="H81" s="319">
        <f t="shared" si="96"/>
        <v>0</v>
      </c>
      <c r="I81" s="319">
        <f t="shared" si="96"/>
        <v>0</v>
      </c>
      <c r="J81" s="424">
        <f t="shared" ref="J81:K81" si="97">J82+J83+J84+J85</f>
        <v>0</v>
      </c>
      <c r="K81" s="424">
        <f t="shared" si="97"/>
        <v>0</v>
      </c>
      <c r="L81" s="424">
        <f t="shared" ref="L81" si="98">L82+L83+L84+L85</f>
        <v>0</v>
      </c>
      <c r="M81" s="424">
        <f t="shared" si="96"/>
        <v>0</v>
      </c>
      <c r="N81" s="95">
        <f t="shared" ref="N81:AG81" si="99">N82+N83+N84+N85</f>
        <v>0</v>
      </c>
      <c r="O81" s="93">
        <f t="shared" si="99"/>
        <v>0</v>
      </c>
      <c r="P81" s="93">
        <f t="shared" si="99"/>
        <v>0</v>
      </c>
      <c r="Q81" s="95"/>
      <c r="R81" s="95"/>
      <c r="S81" s="95"/>
      <c r="T81" s="95"/>
      <c r="U81" s="92">
        <f t="shared" si="99"/>
        <v>0</v>
      </c>
      <c r="V81" s="93">
        <f t="shared" si="99"/>
        <v>0</v>
      </c>
      <c r="W81" s="93">
        <f t="shared" si="99"/>
        <v>0</v>
      </c>
      <c r="X81" s="93">
        <f t="shared" si="99"/>
        <v>0</v>
      </c>
      <c r="Y81" s="96">
        <f t="shared" si="99"/>
        <v>0</v>
      </c>
      <c r="Z81" s="413">
        <f t="shared" si="99"/>
        <v>0</v>
      </c>
      <c r="AA81" s="402">
        <f t="shared" si="89"/>
        <v>0</v>
      </c>
      <c r="AB81" s="365">
        <f t="shared" si="99"/>
        <v>0</v>
      </c>
      <c r="AC81" s="93">
        <f t="shared" si="99"/>
        <v>0</v>
      </c>
      <c r="AD81" s="96">
        <f t="shared" si="99"/>
        <v>0</v>
      </c>
      <c r="AE81" s="96">
        <f t="shared" si="99"/>
        <v>0</v>
      </c>
      <c r="AF81" s="96">
        <f t="shared" si="99"/>
        <v>0</v>
      </c>
      <c r="AG81" s="97">
        <f t="shared" si="99"/>
        <v>0</v>
      </c>
    </row>
    <row r="82" spans="1:33" ht="15.75" hidden="1" customHeight="1" thickBot="1" x14ac:dyDescent="0.3">
      <c r="B82" s="54"/>
      <c r="C82" s="2"/>
      <c r="D82" s="705" t="s">
        <v>835</v>
      </c>
      <c r="E82" s="849"/>
      <c r="F82" s="326">
        <f>SUM(P82:AF82)</f>
        <v>0</v>
      </c>
      <c r="G82" s="326">
        <f>SUM(P82:AF82)</f>
        <v>0</v>
      </c>
      <c r="H82" s="326">
        <f>SUM(P82:AF82)</f>
        <v>0</v>
      </c>
      <c r="I82" s="326">
        <f>SUM(P82:AF82)</f>
        <v>0</v>
      </c>
      <c r="J82" s="431">
        <f t="shared" ref="J82:J85" si="100">SUM(P82:AF82)</f>
        <v>0</v>
      </c>
      <c r="K82" s="431"/>
      <c r="L82" s="431"/>
      <c r="M82" s="431">
        <f t="shared" ref="M82:M85" si="101">SUM(U82:AG82)</f>
        <v>0</v>
      </c>
      <c r="N82" s="42"/>
      <c r="O82" s="1"/>
      <c r="P82" s="1"/>
      <c r="Q82" s="42"/>
      <c r="R82" s="42"/>
      <c r="S82" s="42"/>
      <c r="T82" s="42"/>
      <c r="U82" s="73"/>
      <c r="V82" s="1"/>
      <c r="W82" s="1"/>
      <c r="X82" s="1"/>
      <c r="Y82" s="79"/>
      <c r="Z82" s="415"/>
      <c r="AA82" s="404">
        <f t="shared" si="89"/>
        <v>0</v>
      </c>
      <c r="AB82" s="367"/>
      <c r="AC82" s="1"/>
      <c r="AD82" s="79"/>
      <c r="AE82" s="79"/>
      <c r="AF82" s="79"/>
      <c r="AG82" s="44"/>
    </row>
    <row r="83" spans="1:33" ht="15.75" hidden="1" customHeight="1" thickBot="1" x14ac:dyDescent="0.3">
      <c r="B83" s="54"/>
      <c r="C83" s="2"/>
      <c r="D83" s="705" t="s">
        <v>346</v>
      </c>
      <c r="E83" s="849"/>
      <c r="F83" s="326">
        <f>SUM(P83:AF83)</f>
        <v>0</v>
      </c>
      <c r="G83" s="326">
        <f>SUM(P83:AF83)</f>
        <v>0</v>
      </c>
      <c r="H83" s="326">
        <f>SUM(P83:AF83)</f>
        <v>0</v>
      </c>
      <c r="I83" s="326">
        <f>SUM(P83:AF83)</f>
        <v>0</v>
      </c>
      <c r="J83" s="431">
        <f t="shared" si="100"/>
        <v>0</v>
      </c>
      <c r="K83" s="431"/>
      <c r="L83" s="431"/>
      <c r="M83" s="431">
        <f t="shared" si="101"/>
        <v>0</v>
      </c>
      <c r="N83" s="42"/>
      <c r="O83" s="1"/>
      <c r="P83" s="1"/>
      <c r="Q83" s="42"/>
      <c r="R83" s="42"/>
      <c r="S83" s="42"/>
      <c r="T83" s="42"/>
      <c r="U83" s="73"/>
      <c r="V83" s="1"/>
      <c r="W83" s="1"/>
      <c r="X83" s="1"/>
      <c r="Y83" s="79"/>
      <c r="Z83" s="415"/>
      <c r="AA83" s="404">
        <f t="shared" si="89"/>
        <v>0</v>
      </c>
      <c r="AB83" s="367"/>
      <c r="AC83" s="1"/>
      <c r="AD83" s="79"/>
      <c r="AE83" s="79"/>
      <c r="AF83" s="79"/>
      <c r="AG83" s="44"/>
    </row>
    <row r="84" spans="1:33" ht="15.75" hidden="1" customHeight="1" thickBot="1" x14ac:dyDescent="0.3">
      <c r="B84" s="54"/>
      <c r="C84" s="2"/>
      <c r="D84" s="705" t="s">
        <v>836</v>
      </c>
      <c r="E84" s="849"/>
      <c r="F84" s="326">
        <f>SUM(P84:AF84)</f>
        <v>0</v>
      </c>
      <c r="G84" s="326">
        <f>SUM(P84:AF84)</f>
        <v>0</v>
      </c>
      <c r="H84" s="326">
        <f>SUM(P84:AF84)</f>
        <v>0</v>
      </c>
      <c r="I84" s="326">
        <f>SUM(P84:AF84)</f>
        <v>0</v>
      </c>
      <c r="J84" s="431">
        <f t="shared" si="100"/>
        <v>0</v>
      </c>
      <c r="K84" s="431"/>
      <c r="L84" s="431"/>
      <c r="M84" s="431">
        <f t="shared" si="101"/>
        <v>0</v>
      </c>
      <c r="N84" s="42"/>
      <c r="O84" s="1"/>
      <c r="P84" s="1"/>
      <c r="Q84" s="42"/>
      <c r="R84" s="42"/>
      <c r="S84" s="42"/>
      <c r="T84" s="42"/>
      <c r="U84" s="73"/>
      <c r="V84" s="1"/>
      <c r="W84" s="1"/>
      <c r="X84" s="1"/>
      <c r="Y84" s="79"/>
      <c r="Z84" s="415"/>
      <c r="AA84" s="404">
        <f t="shared" si="89"/>
        <v>0</v>
      </c>
      <c r="AB84" s="367"/>
      <c r="AC84" s="1"/>
      <c r="AD84" s="79"/>
      <c r="AE84" s="79"/>
      <c r="AF84" s="79"/>
      <c r="AG84" s="44"/>
    </row>
    <row r="85" spans="1:33" ht="15.75" hidden="1" customHeight="1" thickBot="1" x14ac:dyDescent="0.3">
      <c r="B85" s="54"/>
      <c r="C85" s="2"/>
      <c r="D85" s="911" t="s">
        <v>834</v>
      </c>
      <c r="E85" s="912"/>
      <c r="F85" s="326">
        <f>SUM(P85:AF85)</f>
        <v>0</v>
      </c>
      <c r="G85" s="326">
        <f>SUM(P85:AF85)</f>
        <v>0</v>
      </c>
      <c r="H85" s="326">
        <f>SUM(P85:AF85)</f>
        <v>0</v>
      </c>
      <c r="I85" s="326">
        <f>SUM(P85:AF85)</f>
        <v>0</v>
      </c>
      <c r="J85" s="431">
        <f t="shared" si="100"/>
        <v>0</v>
      </c>
      <c r="K85" s="431"/>
      <c r="L85" s="431"/>
      <c r="M85" s="431">
        <f t="shared" si="101"/>
        <v>0</v>
      </c>
      <c r="N85" s="42"/>
      <c r="O85" s="1"/>
      <c r="P85" s="1"/>
      <c r="Q85" s="42"/>
      <c r="R85" s="42"/>
      <c r="S85" s="42"/>
      <c r="T85" s="42"/>
      <c r="U85" s="73"/>
      <c r="V85" s="1"/>
      <c r="W85" s="1"/>
      <c r="X85" s="1"/>
      <c r="Y85" s="79"/>
      <c r="Z85" s="415"/>
      <c r="AA85" s="404">
        <f t="shared" si="89"/>
        <v>0</v>
      </c>
      <c r="AB85" s="367"/>
      <c r="AC85" s="1"/>
      <c r="AD85" s="79"/>
      <c r="AE85" s="79"/>
      <c r="AF85" s="79"/>
      <c r="AG85" s="44"/>
    </row>
    <row r="86" spans="1:33" ht="15.75" thickBot="1" x14ac:dyDescent="0.3">
      <c r="B86" s="98" t="s">
        <v>220</v>
      </c>
      <c r="C86" s="708" t="s">
        <v>221</v>
      </c>
      <c r="D86" s="709"/>
      <c r="E86" s="809"/>
      <c r="F86" s="322">
        <f t="shared" ref="F86:M86" si="102">F87+F90+F94+F95+F106+F117+F128+F131+F143+F144+F145+F146+F157</f>
        <v>16000</v>
      </c>
      <c r="G86" s="322">
        <f t="shared" si="102"/>
        <v>16000</v>
      </c>
      <c r="H86" s="322">
        <f t="shared" si="102"/>
        <v>16000</v>
      </c>
      <c r="I86" s="322">
        <f t="shared" si="102"/>
        <v>16000</v>
      </c>
      <c r="J86" s="427">
        <f t="shared" ref="J86:K86" si="103">J87+J90+J94+J95+J106+J117+J128+J131+J143+J144+J145+J146+J157</f>
        <v>18000</v>
      </c>
      <c r="K86" s="427" t="e">
        <f t="shared" si="103"/>
        <v>#REF!</v>
      </c>
      <c r="L86" s="427">
        <f t="shared" ref="L86" si="104">L87+L90+L94+L95+L106+L117+L128+L131+L143+L144+L145+L146+L157</f>
        <v>17800</v>
      </c>
      <c r="M86" s="427">
        <f t="shared" si="102"/>
        <v>17800</v>
      </c>
      <c r="N86" s="87">
        <f t="shared" ref="N86:AG86" si="105">N87+N90+N94+N95+N106+N117+N128+N131+N143+N144+N145+N146+N157</f>
        <v>0</v>
      </c>
      <c r="O86" s="85">
        <f t="shared" si="105"/>
        <v>0</v>
      </c>
      <c r="P86" s="85">
        <f t="shared" si="105"/>
        <v>0</v>
      </c>
      <c r="Q86" s="85">
        <f t="shared" si="105"/>
        <v>0</v>
      </c>
      <c r="R86" s="85">
        <f t="shared" si="105"/>
        <v>17800</v>
      </c>
      <c r="S86" s="85">
        <f t="shared" si="105"/>
        <v>0</v>
      </c>
      <c r="T86" s="85">
        <f t="shared" si="105"/>
        <v>0</v>
      </c>
      <c r="U86" s="84">
        <f t="shared" si="105"/>
        <v>0</v>
      </c>
      <c r="V86" s="85">
        <f t="shared" si="105"/>
        <v>0</v>
      </c>
      <c r="W86" s="85">
        <f t="shared" si="105"/>
        <v>0</v>
      </c>
      <c r="X86" s="85">
        <f t="shared" si="105"/>
        <v>0</v>
      </c>
      <c r="Y86" s="88">
        <f t="shared" si="105"/>
        <v>0</v>
      </c>
      <c r="Z86" s="410">
        <f t="shared" si="105"/>
        <v>0</v>
      </c>
      <c r="AA86" s="399">
        <f t="shared" si="89"/>
        <v>0</v>
      </c>
      <c r="AB86" s="362">
        <f t="shared" si="105"/>
        <v>0</v>
      </c>
      <c r="AC86" s="85">
        <f t="shared" si="105"/>
        <v>0</v>
      </c>
      <c r="AD86" s="88">
        <f t="shared" si="105"/>
        <v>0</v>
      </c>
      <c r="AE86" s="88">
        <f t="shared" si="105"/>
        <v>0</v>
      </c>
      <c r="AF86" s="88">
        <f t="shared" si="105"/>
        <v>0</v>
      </c>
      <c r="AG86" s="89">
        <f t="shared" si="105"/>
        <v>17800</v>
      </c>
    </row>
    <row r="87" spans="1:33" s="41" customFormat="1" ht="15" hidden="1" customHeight="1" x14ac:dyDescent="0.25">
      <c r="A87" s="125" t="s">
        <v>222</v>
      </c>
      <c r="B87" s="123" t="s">
        <v>658</v>
      </c>
      <c r="C87" s="913" t="s">
        <v>223</v>
      </c>
      <c r="D87" s="914"/>
      <c r="E87" s="915"/>
      <c r="F87" s="327">
        <f t="shared" ref="F87:M87" si="106">F88+F89</f>
        <v>0</v>
      </c>
      <c r="G87" s="327">
        <f t="shared" si="106"/>
        <v>0</v>
      </c>
      <c r="H87" s="327">
        <f t="shared" si="106"/>
        <v>0</v>
      </c>
      <c r="I87" s="327">
        <f t="shared" si="106"/>
        <v>0</v>
      </c>
      <c r="J87" s="432">
        <f t="shared" ref="J87:K87" si="107">J88+J89</f>
        <v>0</v>
      </c>
      <c r="K87" s="432">
        <f t="shared" si="107"/>
        <v>0</v>
      </c>
      <c r="L87" s="432">
        <f t="shared" ref="L87" si="108">L88+L89</f>
        <v>0</v>
      </c>
      <c r="M87" s="432">
        <f t="shared" si="106"/>
        <v>0</v>
      </c>
      <c r="N87" s="130">
        <f t="shared" ref="N87:AG87" si="109">N88+N89</f>
        <v>0</v>
      </c>
      <c r="O87" s="131">
        <f t="shared" si="109"/>
        <v>0</v>
      </c>
      <c r="P87" s="131">
        <f t="shared" si="109"/>
        <v>0</v>
      </c>
      <c r="Q87" s="130"/>
      <c r="R87" s="130"/>
      <c r="S87" s="130"/>
      <c r="T87" s="130"/>
      <c r="U87" s="163">
        <f t="shared" si="109"/>
        <v>0</v>
      </c>
      <c r="V87" s="131">
        <f t="shared" si="109"/>
        <v>0</v>
      </c>
      <c r="W87" s="131">
        <f t="shared" si="109"/>
        <v>0</v>
      </c>
      <c r="X87" s="131">
        <f t="shared" si="109"/>
        <v>0</v>
      </c>
      <c r="Y87" s="132">
        <f t="shared" si="109"/>
        <v>0</v>
      </c>
      <c r="Z87" s="416">
        <f t="shared" si="109"/>
        <v>0</v>
      </c>
      <c r="AA87" s="405">
        <f t="shared" si="89"/>
        <v>0</v>
      </c>
      <c r="AB87" s="368">
        <f t="shared" si="109"/>
        <v>0</v>
      </c>
      <c r="AC87" s="131">
        <f t="shared" si="109"/>
        <v>0</v>
      </c>
      <c r="AD87" s="132">
        <f t="shared" si="109"/>
        <v>0</v>
      </c>
      <c r="AE87" s="132">
        <f t="shared" si="109"/>
        <v>0</v>
      </c>
      <c r="AF87" s="132">
        <f t="shared" si="109"/>
        <v>0</v>
      </c>
      <c r="AG87" s="133">
        <f t="shared" si="109"/>
        <v>0</v>
      </c>
    </row>
    <row r="88" spans="1:33" ht="15" hidden="1" customHeight="1" x14ac:dyDescent="0.25">
      <c r="B88" s="54"/>
      <c r="C88" s="2"/>
      <c r="D88" s="705" t="s">
        <v>347</v>
      </c>
      <c r="E88" s="849"/>
      <c r="F88" s="326">
        <f>SUM(P88:AF88)</f>
        <v>0</v>
      </c>
      <c r="G88" s="326">
        <f>SUM(P88:AF88)</f>
        <v>0</v>
      </c>
      <c r="H88" s="326">
        <f>SUM(P88:AF88)</f>
        <v>0</v>
      </c>
      <c r="I88" s="326">
        <f>SUM(P88:AF88)</f>
        <v>0</v>
      </c>
      <c r="J88" s="431">
        <f>SUM(P88:AF88)</f>
        <v>0</v>
      </c>
      <c r="K88" s="431"/>
      <c r="L88" s="431"/>
      <c r="M88" s="431">
        <f t="shared" ref="M88:M89" si="110">SUM(U88:AG88)</f>
        <v>0</v>
      </c>
      <c r="N88" s="42"/>
      <c r="O88" s="1"/>
      <c r="P88" s="1"/>
      <c r="Q88" s="42"/>
      <c r="R88" s="42"/>
      <c r="S88" s="42"/>
      <c r="T88" s="42"/>
      <c r="U88" s="73"/>
      <c r="V88" s="1"/>
      <c r="W88" s="1"/>
      <c r="X88" s="1"/>
      <c r="Y88" s="79"/>
      <c r="Z88" s="415"/>
      <c r="AA88" s="404">
        <f t="shared" si="89"/>
        <v>0</v>
      </c>
      <c r="AB88" s="367"/>
      <c r="AC88" s="1"/>
      <c r="AD88" s="79"/>
      <c r="AE88" s="79"/>
      <c r="AF88" s="79"/>
      <c r="AG88" s="44"/>
    </row>
    <row r="89" spans="1:33" ht="15" hidden="1" customHeight="1" x14ac:dyDescent="0.25">
      <c r="B89" s="54"/>
      <c r="C89" s="2"/>
      <c r="D89" s="705" t="s">
        <v>348</v>
      </c>
      <c r="E89" s="849"/>
      <c r="F89" s="326">
        <f>SUM(P89:AF89)</f>
        <v>0</v>
      </c>
      <c r="G89" s="326">
        <f>SUM(P89:AF89)</f>
        <v>0</v>
      </c>
      <c r="H89" s="326">
        <f>SUM(P89:AF89)</f>
        <v>0</v>
      </c>
      <c r="I89" s="326">
        <f>SUM(P89:AF89)</f>
        <v>0</v>
      </c>
      <c r="J89" s="431">
        <f>SUM(P89:AF89)</f>
        <v>0</v>
      </c>
      <c r="K89" s="431"/>
      <c r="L89" s="431"/>
      <c r="M89" s="431">
        <f t="shared" si="110"/>
        <v>0</v>
      </c>
      <c r="N89" s="42"/>
      <c r="O89" s="1"/>
      <c r="P89" s="1"/>
      <c r="Q89" s="42"/>
      <c r="R89" s="42"/>
      <c r="S89" s="42"/>
      <c r="T89" s="42"/>
      <c r="U89" s="73"/>
      <c r="V89" s="1"/>
      <c r="W89" s="1"/>
      <c r="X89" s="1"/>
      <c r="Y89" s="79"/>
      <c r="Z89" s="415"/>
      <c r="AA89" s="404">
        <f t="shared" si="89"/>
        <v>0</v>
      </c>
      <c r="AB89" s="367"/>
      <c r="AC89" s="1"/>
      <c r="AD89" s="79"/>
      <c r="AE89" s="79"/>
      <c r="AF89" s="79"/>
      <c r="AG89" s="44"/>
    </row>
    <row r="90" spans="1:33" ht="15" hidden="1" customHeight="1" x14ac:dyDescent="0.25">
      <c r="B90" s="123" t="s">
        <v>837</v>
      </c>
      <c r="C90" s="730" t="s">
        <v>838</v>
      </c>
      <c r="D90" s="731"/>
      <c r="E90" s="909"/>
      <c r="F90" s="327">
        <f t="shared" ref="F90:M90" si="111">F91+F92+F93</f>
        <v>0</v>
      </c>
      <c r="G90" s="327">
        <f t="shared" si="111"/>
        <v>0</v>
      </c>
      <c r="H90" s="327">
        <f t="shared" si="111"/>
        <v>0</v>
      </c>
      <c r="I90" s="327">
        <f t="shared" si="111"/>
        <v>0</v>
      </c>
      <c r="J90" s="432">
        <f t="shared" ref="J90:K90" si="112">J91+J92+J93</f>
        <v>0</v>
      </c>
      <c r="K90" s="432">
        <f t="shared" si="112"/>
        <v>0</v>
      </c>
      <c r="L90" s="432">
        <f t="shared" ref="L90" si="113">L91+L92+L93</f>
        <v>0</v>
      </c>
      <c r="M90" s="432">
        <f t="shared" si="111"/>
        <v>0</v>
      </c>
      <c r="N90" s="130">
        <f t="shared" ref="N90:AG90" si="114">N91+N92+N93</f>
        <v>0</v>
      </c>
      <c r="O90" s="131">
        <f t="shared" si="114"/>
        <v>0</v>
      </c>
      <c r="P90" s="131">
        <f t="shared" si="114"/>
        <v>0</v>
      </c>
      <c r="Q90" s="130"/>
      <c r="R90" s="130"/>
      <c r="S90" s="130"/>
      <c r="T90" s="130"/>
      <c r="U90" s="163">
        <f t="shared" si="114"/>
        <v>0</v>
      </c>
      <c r="V90" s="131">
        <f t="shared" si="114"/>
        <v>0</v>
      </c>
      <c r="W90" s="131">
        <f t="shared" si="114"/>
        <v>0</v>
      </c>
      <c r="X90" s="131">
        <f t="shared" si="114"/>
        <v>0</v>
      </c>
      <c r="Y90" s="132">
        <f t="shared" si="114"/>
        <v>0</v>
      </c>
      <c r="Z90" s="416">
        <f t="shared" si="114"/>
        <v>0</v>
      </c>
      <c r="AA90" s="405">
        <f t="shared" si="89"/>
        <v>0</v>
      </c>
      <c r="AB90" s="368">
        <f t="shared" si="114"/>
        <v>0</v>
      </c>
      <c r="AC90" s="131">
        <f t="shared" si="114"/>
        <v>0</v>
      </c>
      <c r="AD90" s="132">
        <f t="shared" si="114"/>
        <v>0</v>
      </c>
      <c r="AE90" s="132">
        <f t="shared" si="114"/>
        <v>0</v>
      </c>
      <c r="AF90" s="132">
        <f t="shared" si="114"/>
        <v>0</v>
      </c>
      <c r="AG90" s="133">
        <f t="shared" si="114"/>
        <v>0</v>
      </c>
    </row>
    <row r="91" spans="1:33" s="189" customFormat="1" ht="15" hidden="1" customHeight="1" x14ac:dyDescent="0.25">
      <c r="A91" s="125" t="s">
        <v>868</v>
      </c>
      <c r="B91" s="169" t="s">
        <v>869</v>
      </c>
      <c r="C91" s="182"/>
      <c r="D91" s="216" t="s">
        <v>954</v>
      </c>
      <c r="E91" s="234"/>
      <c r="F91" s="318">
        <f>SUM(P91:AF91)</f>
        <v>0</v>
      </c>
      <c r="G91" s="318">
        <f>SUM(P91:AF91)</f>
        <v>0</v>
      </c>
      <c r="H91" s="318">
        <f>SUM(P91:AF91)</f>
        <v>0</v>
      </c>
      <c r="I91" s="318">
        <f>SUM(P91:AF91)</f>
        <v>0</v>
      </c>
      <c r="J91" s="423">
        <f t="shared" ref="J91:J94" si="115">SUM(P91:AF91)</f>
        <v>0</v>
      </c>
      <c r="K91" s="423"/>
      <c r="L91" s="423"/>
      <c r="M91" s="423">
        <f t="shared" ref="M91:M94" si="116">SUM(U91:AG91)</f>
        <v>0</v>
      </c>
      <c r="N91" s="172"/>
      <c r="O91" s="173"/>
      <c r="P91" s="173"/>
      <c r="Q91" s="172"/>
      <c r="R91" s="172"/>
      <c r="S91" s="172"/>
      <c r="T91" s="172"/>
      <c r="U91" s="179"/>
      <c r="V91" s="173"/>
      <c r="W91" s="173"/>
      <c r="X91" s="173"/>
      <c r="Y91" s="174"/>
      <c r="Z91" s="412"/>
      <c r="AA91" s="401">
        <f t="shared" si="89"/>
        <v>0</v>
      </c>
      <c r="AB91" s="364"/>
      <c r="AC91" s="173"/>
      <c r="AD91" s="174"/>
      <c r="AE91" s="174"/>
      <c r="AF91" s="174"/>
      <c r="AG91" s="175"/>
    </row>
    <row r="92" spans="1:33" s="189" customFormat="1" ht="15" hidden="1" customHeight="1" x14ac:dyDescent="0.25">
      <c r="A92" s="125" t="s">
        <v>224</v>
      </c>
      <c r="B92" s="169" t="s">
        <v>659</v>
      </c>
      <c r="C92" s="182"/>
      <c r="D92" s="216" t="s">
        <v>225</v>
      </c>
      <c r="E92" s="234"/>
      <c r="F92" s="318">
        <f>SUM(P92:AF92)</f>
        <v>0</v>
      </c>
      <c r="G92" s="318">
        <f>SUM(P92:AF92)</f>
        <v>0</v>
      </c>
      <c r="H92" s="318">
        <f>SUM(P92:AF92)</f>
        <v>0</v>
      </c>
      <c r="I92" s="318">
        <f>SUM(P92:AF92)</f>
        <v>0</v>
      </c>
      <c r="J92" s="423">
        <f t="shared" si="115"/>
        <v>0</v>
      </c>
      <c r="K92" s="423"/>
      <c r="L92" s="423"/>
      <c r="M92" s="423">
        <f t="shared" si="116"/>
        <v>0</v>
      </c>
      <c r="N92" s="172"/>
      <c r="O92" s="173"/>
      <c r="P92" s="173"/>
      <c r="Q92" s="172"/>
      <c r="R92" s="172"/>
      <c r="S92" s="172"/>
      <c r="T92" s="172"/>
      <c r="U92" s="179"/>
      <c r="V92" s="173"/>
      <c r="W92" s="173"/>
      <c r="X92" s="173"/>
      <c r="Y92" s="174"/>
      <c r="Z92" s="412"/>
      <c r="AA92" s="401">
        <f t="shared" si="89"/>
        <v>0</v>
      </c>
      <c r="AB92" s="364"/>
      <c r="AC92" s="173"/>
      <c r="AD92" s="174"/>
      <c r="AE92" s="174"/>
      <c r="AF92" s="174"/>
      <c r="AG92" s="175"/>
    </row>
    <row r="93" spans="1:33" s="189" customFormat="1" ht="15" hidden="1" customHeight="1" x14ac:dyDescent="0.25">
      <c r="A93" s="125" t="s">
        <v>226</v>
      </c>
      <c r="B93" s="169" t="s">
        <v>660</v>
      </c>
      <c r="C93" s="182"/>
      <c r="D93" s="216" t="s">
        <v>227</v>
      </c>
      <c r="E93" s="234"/>
      <c r="F93" s="318">
        <f>SUM(P93:AF93)</f>
        <v>0</v>
      </c>
      <c r="G93" s="318">
        <f>SUM(P93:AF93)</f>
        <v>0</v>
      </c>
      <c r="H93" s="318">
        <f>SUM(P93:AF93)</f>
        <v>0</v>
      </c>
      <c r="I93" s="318">
        <f>SUM(P93:AF93)</f>
        <v>0</v>
      </c>
      <c r="J93" s="423">
        <f t="shared" si="115"/>
        <v>0</v>
      </c>
      <c r="K93" s="423"/>
      <c r="L93" s="423"/>
      <c r="M93" s="423">
        <f t="shared" si="116"/>
        <v>0</v>
      </c>
      <c r="N93" s="172"/>
      <c r="O93" s="173"/>
      <c r="P93" s="173"/>
      <c r="Q93" s="172"/>
      <c r="R93" s="172"/>
      <c r="S93" s="172"/>
      <c r="T93" s="172"/>
      <c r="U93" s="179"/>
      <c r="V93" s="173"/>
      <c r="W93" s="173"/>
      <c r="X93" s="173"/>
      <c r="Y93" s="174"/>
      <c r="Z93" s="412"/>
      <c r="AA93" s="401">
        <f t="shared" si="89"/>
        <v>0</v>
      </c>
      <c r="AB93" s="364"/>
      <c r="AC93" s="173"/>
      <c r="AD93" s="174"/>
      <c r="AE93" s="174"/>
      <c r="AF93" s="174"/>
      <c r="AG93" s="175"/>
    </row>
    <row r="94" spans="1:33" s="41" customFormat="1" ht="27.75" hidden="1" customHeight="1" x14ac:dyDescent="0.25">
      <c r="A94" s="125" t="s">
        <v>228</v>
      </c>
      <c r="B94" s="106" t="s">
        <v>661</v>
      </c>
      <c r="C94" s="792" t="s">
        <v>353</v>
      </c>
      <c r="D94" s="793"/>
      <c r="E94" s="910"/>
      <c r="F94" s="328">
        <f>SUM(P94:AF94)</f>
        <v>0</v>
      </c>
      <c r="G94" s="328">
        <f>SUM(P94:AF94)</f>
        <v>0</v>
      </c>
      <c r="H94" s="328">
        <f>SUM(P94:AF94)</f>
        <v>0</v>
      </c>
      <c r="I94" s="328">
        <f>SUM(P94:AF94)</f>
        <v>0</v>
      </c>
      <c r="J94" s="433">
        <f t="shared" si="115"/>
        <v>0</v>
      </c>
      <c r="K94" s="433"/>
      <c r="L94" s="433"/>
      <c r="M94" s="433">
        <f t="shared" si="116"/>
        <v>0</v>
      </c>
      <c r="N94" s="111"/>
      <c r="O94" s="109"/>
      <c r="P94" s="109"/>
      <c r="Q94" s="111"/>
      <c r="R94" s="111"/>
      <c r="S94" s="111"/>
      <c r="T94" s="111"/>
      <c r="U94" s="108"/>
      <c r="V94" s="109"/>
      <c r="W94" s="109"/>
      <c r="X94" s="109"/>
      <c r="Y94" s="112"/>
      <c r="Z94" s="417"/>
      <c r="AA94" s="406">
        <f t="shared" si="89"/>
        <v>0</v>
      </c>
      <c r="AB94" s="369"/>
      <c r="AC94" s="109"/>
      <c r="AD94" s="112"/>
      <c r="AE94" s="112"/>
      <c r="AF94" s="112"/>
      <c r="AG94" s="113"/>
    </row>
    <row r="95" spans="1:33" s="41" customFormat="1" ht="15" hidden="1" customHeight="1" x14ac:dyDescent="0.25">
      <c r="A95" s="125" t="s">
        <v>229</v>
      </c>
      <c r="B95" s="106" t="s">
        <v>662</v>
      </c>
      <c r="C95" s="792" t="s">
        <v>804</v>
      </c>
      <c r="D95" s="793"/>
      <c r="E95" s="910"/>
      <c r="F95" s="328">
        <f t="shared" ref="F95:M95" si="117">F96+F97+F98+F99+F100+F101+F102+F103+F104+F105</f>
        <v>0</v>
      </c>
      <c r="G95" s="328">
        <f t="shared" si="117"/>
        <v>0</v>
      </c>
      <c r="H95" s="328">
        <f t="shared" si="117"/>
        <v>0</v>
      </c>
      <c r="I95" s="328">
        <f t="shared" si="117"/>
        <v>0</v>
      </c>
      <c r="J95" s="433">
        <f t="shared" ref="J95:K95" si="118">J96+J97+J98+J99+J100+J101+J102+J103+J104+J105</f>
        <v>0</v>
      </c>
      <c r="K95" s="433">
        <f t="shared" si="118"/>
        <v>0</v>
      </c>
      <c r="L95" s="433">
        <f t="shared" ref="L95" si="119">L96+L97+L98+L99+L100+L101+L102+L103+L104+L105</f>
        <v>0</v>
      </c>
      <c r="M95" s="433">
        <f t="shared" si="117"/>
        <v>0</v>
      </c>
      <c r="N95" s="111">
        <f t="shared" ref="N95:AG95" si="120">N96+N97+N98+N99+N100+N101+N102+N103+N104+N105</f>
        <v>0</v>
      </c>
      <c r="O95" s="109">
        <f t="shared" si="120"/>
        <v>0</v>
      </c>
      <c r="P95" s="109">
        <f t="shared" si="120"/>
        <v>0</v>
      </c>
      <c r="Q95" s="111"/>
      <c r="R95" s="111"/>
      <c r="S95" s="111"/>
      <c r="T95" s="111"/>
      <c r="U95" s="108">
        <f t="shared" si="120"/>
        <v>0</v>
      </c>
      <c r="V95" s="109">
        <f t="shared" si="120"/>
        <v>0</v>
      </c>
      <c r="W95" s="109">
        <f t="shared" si="120"/>
        <v>0</v>
      </c>
      <c r="X95" s="109">
        <f t="shared" si="120"/>
        <v>0</v>
      </c>
      <c r="Y95" s="112">
        <f t="shared" si="120"/>
        <v>0</v>
      </c>
      <c r="Z95" s="417">
        <f t="shared" si="120"/>
        <v>0</v>
      </c>
      <c r="AA95" s="406">
        <f t="shared" si="89"/>
        <v>0</v>
      </c>
      <c r="AB95" s="369">
        <f t="shared" si="120"/>
        <v>0</v>
      </c>
      <c r="AC95" s="109">
        <f t="shared" si="120"/>
        <v>0</v>
      </c>
      <c r="AD95" s="112">
        <f t="shared" si="120"/>
        <v>0</v>
      </c>
      <c r="AE95" s="112">
        <f t="shared" si="120"/>
        <v>0</v>
      </c>
      <c r="AF95" s="112">
        <f t="shared" si="120"/>
        <v>0</v>
      </c>
      <c r="AG95" s="113">
        <f t="shared" si="120"/>
        <v>0</v>
      </c>
    </row>
    <row r="96" spans="1:33" ht="15" hidden="1" customHeight="1" x14ac:dyDescent="0.25">
      <c r="B96" s="54"/>
      <c r="C96" s="2"/>
      <c r="D96" s="705" t="s">
        <v>370</v>
      </c>
      <c r="E96" s="849"/>
      <c r="F96" s="326">
        <f t="shared" ref="F96:F105" si="121">SUM(P96:AF96)</f>
        <v>0</v>
      </c>
      <c r="G96" s="326">
        <f t="shared" ref="G96:G105" si="122">SUM(P96:AF96)</f>
        <v>0</v>
      </c>
      <c r="H96" s="326">
        <f t="shared" ref="H96:H105" si="123">SUM(P96:AF96)</f>
        <v>0</v>
      </c>
      <c r="I96" s="326">
        <f t="shared" ref="I96:I105" si="124">SUM(P96:AF96)</f>
        <v>0</v>
      </c>
      <c r="J96" s="431">
        <f t="shared" ref="J96:J105" si="125">SUM(P96:AF96)</f>
        <v>0</v>
      </c>
      <c r="K96" s="431"/>
      <c r="L96" s="431"/>
      <c r="M96" s="431">
        <f t="shared" ref="M96:M105" si="126">SUM(U96:AG96)</f>
        <v>0</v>
      </c>
      <c r="N96" s="42"/>
      <c r="O96" s="1"/>
      <c r="P96" s="1"/>
      <c r="Q96" s="42"/>
      <c r="R96" s="42"/>
      <c r="S96" s="42"/>
      <c r="T96" s="42"/>
      <c r="U96" s="73"/>
      <c r="V96" s="1"/>
      <c r="W96" s="1"/>
      <c r="X96" s="1"/>
      <c r="Y96" s="79"/>
      <c r="Z96" s="415"/>
      <c r="AA96" s="404">
        <f t="shared" si="89"/>
        <v>0</v>
      </c>
      <c r="AB96" s="367"/>
      <c r="AC96" s="1"/>
      <c r="AD96" s="79"/>
      <c r="AE96" s="79"/>
      <c r="AF96" s="79"/>
      <c r="AG96" s="44"/>
    </row>
    <row r="97" spans="1:33" ht="15" hidden="1" customHeight="1" x14ac:dyDescent="0.25">
      <c r="B97" s="54"/>
      <c r="C97" s="2"/>
      <c r="D97" s="705" t="s">
        <v>506</v>
      </c>
      <c r="E97" s="849"/>
      <c r="F97" s="326">
        <f t="shared" si="121"/>
        <v>0</v>
      </c>
      <c r="G97" s="326">
        <f t="shared" si="122"/>
        <v>0</v>
      </c>
      <c r="H97" s="326">
        <f t="shared" si="123"/>
        <v>0</v>
      </c>
      <c r="I97" s="326">
        <f t="shared" si="124"/>
        <v>0</v>
      </c>
      <c r="J97" s="431">
        <f t="shared" si="125"/>
        <v>0</v>
      </c>
      <c r="K97" s="431"/>
      <c r="L97" s="431"/>
      <c r="M97" s="431">
        <f t="shared" si="126"/>
        <v>0</v>
      </c>
      <c r="N97" s="42"/>
      <c r="O97" s="1"/>
      <c r="P97" s="1"/>
      <c r="Q97" s="42"/>
      <c r="R97" s="42"/>
      <c r="S97" s="42"/>
      <c r="T97" s="42"/>
      <c r="U97" s="73"/>
      <c r="V97" s="1"/>
      <c r="W97" s="1"/>
      <c r="X97" s="1"/>
      <c r="Y97" s="79"/>
      <c r="Z97" s="415"/>
      <c r="AA97" s="404">
        <f t="shared" si="89"/>
        <v>0</v>
      </c>
      <c r="AB97" s="367"/>
      <c r="AC97" s="1"/>
      <c r="AD97" s="79"/>
      <c r="AE97" s="79"/>
      <c r="AF97" s="79"/>
      <c r="AG97" s="44"/>
    </row>
    <row r="98" spans="1:33" ht="15" hidden="1" customHeight="1" x14ac:dyDescent="0.25">
      <c r="B98" s="54"/>
      <c r="C98" s="2"/>
      <c r="D98" s="705" t="s">
        <v>507</v>
      </c>
      <c r="E98" s="849"/>
      <c r="F98" s="326">
        <f t="shared" si="121"/>
        <v>0</v>
      </c>
      <c r="G98" s="326">
        <f t="shared" si="122"/>
        <v>0</v>
      </c>
      <c r="H98" s="326">
        <f t="shared" si="123"/>
        <v>0</v>
      </c>
      <c r="I98" s="326">
        <f t="shared" si="124"/>
        <v>0</v>
      </c>
      <c r="J98" s="431">
        <f t="shared" si="125"/>
        <v>0</v>
      </c>
      <c r="K98" s="431"/>
      <c r="L98" s="431"/>
      <c r="M98" s="431">
        <f t="shared" si="126"/>
        <v>0</v>
      </c>
      <c r="N98" s="42"/>
      <c r="O98" s="1"/>
      <c r="P98" s="1"/>
      <c r="Q98" s="42"/>
      <c r="R98" s="42"/>
      <c r="S98" s="42"/>
      <c r="T98" s="42"/>
      <c r="U98" s="73"/>
      <c r="V98" s="1"/>
      <c r="W98" s="1"/>
      <c r="X98" s="1"/>
      <c r="Y98" s="79"/>
      <c r="Z98" s="415"/>
      <c r="AA98" s="404">
        <f t="shared" si="89"/>
        <v>0</v>
      </c>
      <c r="AB98" s="367"/>
      <c r="AC98" s="1"/>
      <c r="AD98" s="79"/>
      <c r="AE98" s="79"/>
      <c r="AF98" s="79"/>
      <c r="AG98" s="44"/>
    </row>
    <row r="99" spans="1:33" ht="15" hidden="1" customHeight="1" x14ac:dyDescent="0.25">
      <c r="B99" s="54"/>
      <c r="C99" s="2"/>
      <c r="D99" s="705" t="s">
        <v>508</v>
      </c>
      <c r="E99" s="849"/>
      <c r="F99" s="326">
        <f t="shared" si="121"/>
        <v>0</v>
      </c>
      <c r="G99" s="326">
        <f t="shared" si="122"/>
        <v>0</v>
      </c>
      <c r="H99" s="326">
        <f t="shared" si="123"/>
        <v>0</v>
      </c>
      <c r="I99" s="326">
        <f t="shared" si="124"/>
        <v>0</v>
      </c>
      <c r="J99" s="431">
        <f t="shared" si="125"/>
        <v>0</v>
      </c>
      <c r="K99" s="431"/>
      <c r="L99" s="431"/>
      <c r="M99" s="431">
        <f t="shared" si="126"/>
        <v>0</v>
      </c>
      <c r="N99" s="42"/>
      <c r="O99" s="1"/>
      <c r="P99" s="1"/>
      <c r="Q99" s="42"/>
      <c r="R99" s="42"/>
      <c r="S99" s="42"/>
      <c r="T99" s="42"/>
      <c r="U99" s="73"/>
      <c r="V99" s="1"/>
      <c r="W99" s="1"/>
      <c r="X99" s="1"/>
      <c r="Y99" s="79"/>
      <c r="Z99" s="415"/>
      <c r="AA99" s="404">
        <f t="shared" si="89"/>
        <v>0</v>
      </c>
      <c r="AB99" s="367"/>
      <c r="AC99" s="1"/>
      <c r="AD99" s="79"/>
      <c r="AE99" s="79"/>
      <c r="AF99" s="79"/>
      <c r="AG99" s="44"/>
    </row>
    <row r="100" spans="1:33" ht="15" hidden="1" customHeight="1" x14ac:dyDescent="0.25">
      <c r="B100" s="54"/>
      <c r="C100" s="2"/>
      <c r="D100" s="705" t="s">
        <v>509</v>
      </c>
      <c r="E100" s="849"/>
      <c r="F100" s="326">
        <f t="shared" si="121"/>
        <v>0</v>
      </c>
      <c r="G100" s="326">
        <f t="shared" si="122"/>
        <v>0</v>
      </c>
      <c r="H100" s="326">
        <f t="shared" si="123"/>
        <v>0</v>
      </c>
      <c r="I100" s="326">
        <f t="shared" si="124"/>
        <v>0</v>
      </c>
      <c r="J100" s="431">
        <f t="shared" si="125"/>
        <v>0</v>
      </c>
      <c r="K100" s="431"/>
      <c r="L100" s="431"/>
      <c r="M100" s="431">
        <f t="shared" si="126"/>
        <v>0</v>
      </c>
      <c r="N100" s="42"/>
      <c r="O100" s="1"/>
      <c r="P100" s="1"/>
      <c r="Q100" s="42"/>
      <c r="R100" s="42"/>
      <c r="S100" s="42"/>
      <c r="T100" s="42"/>
      <c r="U100" s="73"/>
      <c r="V100" s="1"/>
      <c r="W100" s="1"/>
      <c r="X100" s="1"/>
      <c r="Y100" s="79"/>
      <c r="Z100" s="415"/>
      <c r="AA100" s="404">
        <f t="shared" si="89"/>
        <v>0</v>
      </c>
      <c r="AB100" s="367"/>
      <c r="AC100" s="1"/>
      <c r="AD100" s="79"/>
      <c r="AE100" s="79"/>
      <c r="AF100" s="79"/>
      <c r="AG100" s="44"/>
    </row>
    <row r="101" spans="1:33" ht="15" hidden="1" customHeight="1" x14ac:dyDescent="0.25">
      <c r="B101" s="54"/>
      <c r="C101" s="2"/>
      <c r="D101" s="705" t="s">
        <v>510</v>
      </c>
      <c r="E101" s="849"/>
      <c r="F101" s="326">
        <f t="shared" si="121"/>
        <v>0</v>
      </c>
      <c r="G101" s="326">
        <f t="shared" si="122"/>
        <v>0</v>
      </c>
      <c r="H101" s="326">
        <f t="shared" si="123"/>
        <v>0</v>
      </c>
      <c r="I101" s="326">
        <f t="shared" si="124"/>
        <v>0</v>
      </c>
      <c r="J101" s="431">
        <f t="shared" si="125"/>
        <v>0</v>
      </c>
      <c r="K101" s="431"/>
      <c r="L101" s="431"/>
      <c r="M101" s="431">
        <f t="shared" si="126"/>
        <v>0</v>
      </c>
      <c r="N101" s="42"/>
      <c r="O101" s="1"/>
      <c r="P101" s="1"/>
      <c r="Q101" s="42"/>
      <c r="R101" s="42"/>
      <c r="S101" s="42"/>
      <c r="T101" s="42"/>
      <c r="U101" s="73"/>
      <c r="V101" s="1"/>
      <c r="W101" s="1"/>
      <c r="X101" s="1"/>
      <c r="Y101" s="79"/>
      <c r="Z101" s="415"/>
      <c r="AA101" s="404">
        <f t="shared" si="89"/>
        <v>0</v>
      </c>
      <c r="AB101" s="367"/>
      <c r="AC101" s="1"/>
      <c r="AD101" s="79"/>
      <c r="AE101" s="79"/>
      <c r="AF101" s="79"/>
      <c r="AG101" s="44"/>
    </row>
    <row r="102" spans="1:33" ht="25.5" hidden="1" customHeight="1" x14ac:dyDescent="0.25">
      <c r="B102" s="54"/>
      <c r="C102" s="2"/>
      <c r="D102" s="706" t="s">
        <v>511</v>
      </c>
      <c r="E102" s="916"/>
      <c r="F102" s="329">
        <f t="shared" si="121"/>
        <v>0</v>
      </c>
      <c r="G102" s="329">
        <f t="shared" si="122"/>
        <v>0</v>
      </c>
      <c r="H102" s="329">
        <f t="shared" si="123"/>
        <v>0</v>
      </c>
      <c r="I102" s="329">
        <f t="shared" si="124"/>
        <v>0</v>
      </c>
      <c r="J102" s="434">
        <f t="shared" si="125"/>
        <v>0</v>
      </c>
      <c r="K102" s="434"/>
      <c r="L102" s="434"/>
      <c r="M102" s="434">
        <f t="shared" si="126"/>
        <v>0</v>
      </c>
      <c r="N102" s="42"/>
      <c r="O102" s="1"/>
      <c r="P102" s="1"/>
      <c r="Q102" s="42"/>
      <c r="R102" s="42"/>
      <c r="S102" s="42"/>
      <c r="T102" s="42"/>
      <c r="U102" s="73"/>
      <c r="V102" s="1"/>
      <c r="W102" s="1"/>
      <c r="X102" s="1"/>
      <c r="Y102" s="79"/>
      <c r="Z102" s="415"/>
      <c r="AA102" s="404">
        <f t="shared" si="89"/>
        <v>0</v>
      </c>
      <c r="AB102" s="367"/>
      <c r="AC102" s="1"/>
      <c r="AD102" s="79"/>
      <c r="AE102" s="79"/>
      <c r="AF102" s="79"/>
      <c r="AG102" s="44"/>
    </row>
    <row r="103" spans="1:33" ht="15" hidden="1" customHeight="1" x14ac:dyDescent="0.25">
      <c r="B103" s="54"/>
      <c r="C103" s="2"/>
      <c r="D103" s="705" t="s">
        <v>805</v>
      </c>
      <c r="E103" s="849"/>
      <c r="F103" s="326">
        <f t="shared" si="121"/>
        <v>0</v>
      </c>
      <c r="G103" s="326">
        <f t="shared" si="122"/>
        <v>0</v>
      </c>
      <c r="H103" s="326">
        <f t="shared" si="123"/>
        <v>0</v>
      </c>
      <c r="I103" s="326">
        <f t="shared" si="124"/>
        <v>0</v>
      </c>
      <c r="J103" s="431">
        <f t="shared" si="125"/>
        <v>0</v>
      </c>
      <c r="K103" s="431"/>
      <c r="L103" s="431"/>
      <c r="M103" s="431">
        <f t="shared" si="126"/>
        <v>0</v>
      </c>
      <c r="N103" s="42"/>
      <c r="O103" s="1"/>
      <c r="P103" s="1"/>
      <c r="Q103" s="42"/>
      <c r="R103" s="42"/>
      <c r="S103" s="42"/>
      <c r="T103" s="42"/>
      <c r="U103" s="73"/>
      <c r="V103" s="1"/>
      <c r="W103" s="1"/>
      <c r="X103" s="1"/>
      <c r="Y103" s="79"/>
      <c r="Z103" s="415"/>
      <c r="AA103" s="404">
        <f t="shared" si="89"/>
        <v>0</v>
      </c>
      <c r="AB103" s="367"/>
      <c r="AC103" s="1"/>
      <c r="AD103" s="79"/>
      <c r="AE103" s="79"/>
      <c r="AF103" s="79"/>
      <c r="AG103" s="44"/>
    </row>
    <row r="104" spans="1:33" ht="25.5" hidden="1" customHeight="1" x14ac:dyDescent="0.25">
      <c r="B104" s="54"/>
      <c r="C104" s="2"/>
      <c r="D104" s="706" t="s">
        <v>512</v>
      </c>
      <c r="E104" s="916"/>
      <c r="F104" s="329">
        <f t="shared" si="121"/>
        <v>0</v>
      </c>
      <c r="G104" s="329">
        <f t="shared" si="122"/>
        <v>0</v>
      </c>
      <c r="H104" s="329">
        <f t="shared" si="123"/>
        <v>0</v>
      </c>
      <c r="I104" s="329">
        <f t="shared" si="124"/>
        <v>0</v>
      </c>
      <c r="J104" s="434">
        <f t="shared" si="125"/>
        <v>0</v>
      </c>
      <c r="K104" s="434"/>
      <c r="L104" s="434"/>
      <c r="M104" s="434">
        <f t="shared" si="126"/>
        <v>0</v>
      </c>
      <c r="N104" s="42"/>
      <c r="O104" s="1"/>
      <c r="P104" s="1"/>
      <c r="Q104" s="42"/>
      <c r="R104" s="42"/>
      <c r="S104" s="42"/>
      <c r="T104" s="42"/>
      <c r="U104" s="73"/>
      <c r="V104" s="1"/>
      <c r="W104" s="1"/>
      <c r="X104" s="1"/>
      <c r="Y104" s="79"/>
      <c r="Z104" s="415"/>
      <c r="AA104" s="404">
        <f t="shared" si="89"/>
        <v>0</v>
      </c>
      <c r="AB104" s="367"/>
      <c r="AC104" s="1"/>
      <c r="AD104" s="79"/>
      <c r="AE104" s="79"/>
      <c r="AF104" s="79"/>
      <c r="AG104" s="44"/>
    </row>
    <row r="105" spans="1:33" ht="25.5" hidden="1" customHeight="1" x14ac:dyDescent="0.25">
      <c r="B105" s="54"/>
      <c r="C105" s="2"/>
      <c r="D105" s="706" t="s">
        <v>513</v>
      </c>
      <c r="E105" s="916"/>
      <c r="F105" s="329">
        <f t="shared" si="121"/>
        <v>0</v>
      </c>
      <c r="G105" s="329">
        <f t="shared" si="122"/>
        <v>0</v>
      </c>
      <c r="H105" s="329">
        <f t="shared" si="123"/>
        <v>0</v>
      </c>
      <c r="I105" s="329">
        <f t="shared" si="124"/>
        <v>0</v>
      </c>
      <c r="J105" s="434">
        <f t="shared" si="125"/>
        <v>0</v>
      </c>
      <c r="K105" s="434"/>
      <c r="L105" s="434"/>
      <c r="M105" s="434">
        <f t="shared" si="126"/>
        <v>0</v>
      </c>
      <c r="N105" s="42"/>
      <c r="O105" s="1"/>
      <c r="P105" s="1"/>
      <c r="Q105" s="42"/>
      <c r="R105" s="42"/>
      <c r="S105" s="42"/>
      <c r="T105" s="42"/>
      <c r="U105" s="73"/>
      <c r="V105" s="1"/>
      <c r="W105" s="1"/>
      <c r="X105" s="1"/>
      <c r="Y105" s="79"/>
      <c r="Z105" s="415"/>
      <c r="AA105" s="404">
        <f t="shared" si="89"/>
        <v>0</v>
      </c>
      <c r="AB105" s="367"/>
      <c r="AC105" s="1"/>
      <c r="AD105" s="79"/>
      <c r="AE105" s="79"/>
      <c r="AF105" s="79"/>
      <c r="AG105" s="44"/>
    </row>
    <row r="106" spans="1:33" s="41" customFormat="1" ht="15" hidden="1" customHeight="1" x14ac:dyDescent="0.25">
      <c r="A106" s="125" t="s">
        <v>230</v>
      </c>
      <c r="B106" s="106" t="s">
        <v>663</v>
      </c>
      <c r="C106" s="792" t="s">
        <v>806</v>
      </c>
      <c r="D106" s="793"/>
      <c r="E106" s="910"/>
      <c r="F106" s="328">
        <f t="shared" ref="F106:M106" si="127">F107+F108+F109+F110+F111+F112+F113+F114+F115+F116</f>
        <v>0</v>
      </c>
      <c r="G106" s="328">
        <f t="shared" si="127"/>
        <v>0</v>
      </c>
      <c r="H106" s="328">
        <f t="shared" si="127"/>
        <v>0</v>
      </c>
      <c r="I106" s="328">
        <f t="shared" si="127"/>
        <v>0</v>
      </c>
      <c r="J106" s="433">
        <f t="shared" ref="J106:K106" si="128">J107+J108+J109+J110+J111+J112+J113+J114+J115+J116</f>
        <v>0</v>
      </c>
      <c r="K106" s="433">
        <f t="shared" si="128"/>
        <v>0</v>
      </c>
      <c r="L106" s="433">
        <f t="shared" ref="L106" si="129">L107+L108+L109+L110+L111+L112+L113+L114+L115+L116</f>
        <v>0</v>
      </c>
      <c r="M106" s="433">
        <f t="shared" si="127"/>
        <v>0</v>
      </c>
      <c r="N106" s="111">
        <f t="shared" ref="N106:AG106" si="130">N107+N108+N109+N110+N111+N112+N113+N114+N115+N116</f>
        <v>0</v>
      </c>
      <c r="O106" s="109">
        <f t="shared" si="130"/>
        <v>0</v>
      </c>
      <c r="P106" s="109">
        <f t="shared" si="130"/>
        <v>0</v>
      </c>
      <c r="Q106" s="111"/>
      <c r="R106" s="111"/>
      <c r="S106" s="111"/>
      <c r="T106" s="111"/>
      <c r="U106" s="108">
        <f t="shared" si="130"/>
        <v>0</v>
      </c>
      <c r="V106" s="109">
        <f t="shared" si="130"/>
        <v>0</v>
      </c>
      <c r="W106" s="109">
        <f t="shared" si="130"/>
        <v>0</v>
      </c>
      <c r="X106" s="109">
        <f t="shared" si="130"/>
        <v>0</v>
      </c>
      <c r="Y106" s="112">
        <f t="shared" si="130"/>
        <v>0</v>
      </c>
      <c r="Z106" s="417">
        <f t="shared" si="130"/>
        <v>0</v>
      </c>
      <c r="AA106" s="406">
        <f t="shared" si="89"/>
        <v>0</v>
      </c>
      <c r="AB106" s="369">
        <f t="shared" si="130"/>
        <v>0</v>
      </c>
      <c r="AC106" s="109">
        <f t="shared" si="130"/>
        <v>0</v>
      </c>
      <c r="AD106" s="112">
        <f t="shared" si="130"/>
        <v>0</v>
      </c>
      <c r="AE106" s="112">
        <f t="shared" si="130"/>
        <v>0</v>
      </c>
      <c r="AF106" s="112">
        <f t="shared" si="130"/>
        <v>0</v>
      </c>
      <c r="AG106" s="113">
        <f t="shared" si="130"/>
        <v>0</v>
      </c>
    </row>
    <row r="107" spans="1:33" ht="15" hidden="1" customHeight="1" x14ac:dyDescent="0.25">
      <c r="B107" s="54"/>
      <c r="C107" s="2"/>
      <c r="D107" s="705" t="s">
        <v>369</v>
      </c>
      <c r="E107" s="849"/>
      <c r="F107" s="326">
        <f t="shared" ref="F107:F116" si="131">SUM(P107:AF107)</f>
        <v>0</v>
      </c>
      <c r="G107" s="326">
        <f t="shared" ref="G107:G116" si="132">SUM(P107:AF107)</f>
        <v>0</v>
      </c>
      <c r="H107" s="326">
        <f t="shared" ref="H107:H116" si="133">SUM(P107:AF107)</f>
        <v>0</v>
      </c>
      <c r="I107" s="326">
        <f t="shared" ref="I107:I116" si="134">SUM(P107:AF107)</f>
        <v>0</v>
      </c>
      <c r="J107" s="431">
        <f t="shared" ref="J107:J116" si="135">SUM(P107:AF107)</f>
        <v>0</v>
      </c>
      <c r="K107" s="431"/>
      <c r="L107" s="431"/>
      <c r="M107" s="431">
        <f t="shared" ref="M107:M116" si="136">SUM(U107:AG107)</f>
        <v>0</v>
      </c>
      <c r="N107" s="42"/>
      <c r="O107" s="1"/>
      <c r="P107" s="1"/>
      <c r="Q107" s="42"/>
      <c r="R107" s="42"/>
      <c r="S107" s="42"/>
      <c r="T107" s="42"/>
      <c r="U107" s="73"/>
      <c r="V107" s="1"/>
      <c r="W107" s="1"/>
      <c r="X107" s="1"/>
      <c r="Y107" s="79"/>
      <c r="Z107" s="415"/>
      <c r="AA107" s="404">
        <f t="shared" si="89"/>
        <v>0</v>
      </c>
      <c r="AB107" s="367"/>
      <c r="AC107" s="1"/>
      <c r="AD107" s="79"/>
      <c r="AE107" s="79"/>
      <c r="AF107" s="79"/>
      <c r="AG107" s="44"/>
    </row>
    <row r="108" spans="1:33" ht="15" hidden="1" customHeight="1" x14ac:dyDescent="0.25">
      <c r="B108" s="54"/>
      <c r="C108" s="2"/>
      <c r="D108" s="705" t="s">
        <v>514</v>
      </c>
      <c r="E108" s="849"/>
      <c r="F108" s="326">
        <f t="shared" si="131"/>
        <v>0</v>
      </c>
      <c r="G108" s="326">
        <f t="shared" si="132"/>
        <v>0</v>
      </c>
      <c r="H108" s="326">
        <f t="shared" si="133"/>
        <v>0</v>
      </c>
      <c r="I108" s="326">
        <f t="shared" si="134"/>
        <v>0</v>
      </c>
      <c r="J108" s="431">
        <f t="shared" si="135"/>
        <v>0</v>
      </c>
      <c r="K108" s="431"/>
      <c r="L108" s="431"/>
      <c r="M108" s="431">
        <f t="shared" si="136"/>
        <v>0</v>
      </c>
      <c r="N108" s="42"/>
      <c r="O108" s="1"/>
      <c r="P108" s="1"/>
      <c r="Q108" s="42"/>
      <c r="R108" s="42"/>
      <c r="S108" s="42"/>
      <c r="T108" s="42"/>
      <c r="U108" s="73"/>
      <c r="V108" s="1"/>
      <c r="W108" s="1"/>
      <c r="X108" s="1"/>
      <c r="Y108" s="79"/>
      <c r="Z108" s="415"/>
      <c r="AA108" s="404">
        <f t="shared" si="89"/>
        <v>0</v>
      </c>
      <c r="AB108" s="367"/>
      <c r="AC108" s="1"/>
      <c r="AD108" s="79"/>
      <c r="AE108" s="79"/>
      <c r="AF108" s="79"/>
      <c r="AG108" s="44"/>
    </row>
    <row r="109" spans="1:33" ht="15" hidden="1" customHeight="1" x14ac:dyDescent="0.25">
      <c r="B109" s="54"/>
      <c r="C109" s="2"/>
      <c r="D109" s="705" t="s">
        <v>516</v>
      </c>
      <c r="E109" s="849"/>
      <c r="F109" s="326">
        <f t="shared" si="131"/>
        <v>0</v>
      </c>
      <c r="G109" s="326">
        <f t="shared" si="132"/>
        <v>0</v>
      </c>
      <c r="H109" s="326">
        <f t="shared" si="133"/>
        <v>0</v>
      </c>
      <c r="I109" s="326">
        <f t="shared" si="134"/>
        <v>0</v>
      </c>
      <c r="J109" s="431">
        <f t="shared" si="135"/>
        <v>0</v>
      </c>
      <c r="K109" s="431"/>
      <c r="L109" s="431"/>
      <c r="M109" s="431">
        <f t="shared" si="136"/>
        <v>0</v>
      </c>
      <c r="N109" s="42"/>
      <c r="O109" s="1"/>
      <c r="P109" s="1"/>
      <c r="Q109" s="42"/>
      <c r="R109" s="42"/>
      <c r="S109" s="42"/>
      <c r="T109" s="42"/>
      <c r="U109" s="73"/>
      <c r="V109" s="1"/>
      <c r="W109" s="1"/>
      <c r="X109" s="1"/>
      <c r="Y109" s="79"/>
      <c r="Z109" s="415"/>
      <c r="AA109" s="404">
        <f t="shared" si="89"/>
        <v>0</v>
      </c>
      <c r="AB109" s="367"/>
      <c r="AC109" s="1"/>
      <c r="AD109" s="79"/>
      <c r="AE109" s="79"/>
      <c r="AF109" s="79"/>
      <c r="AG109" s="44"/>
    </row>
    <row r="110" spans="1:33" ht="15" hidden="1" customHeight="1" x14ac:dyDescent="0.25">
      <c r="B110" s="54"/>
      <c r="C110" s="2"/>
      <c r="D110" s="705" t="s">
        <v>808</v>
      </c>
      <c r="E110" s="849"/>
      <c r="F110" s="326">
        <f t="shared" si="131"/>
        <v>0</v>
      </c>
      <c r="G110" s="326">
        <f t="shared" si="132"/>
        <v>0</v>
      </c>
      <c r="H110" s="326">
        <f t="shared" si="133"/>
        <v>0</v>
      </c>
      <c r="I110" s="326">
        <f t="shared" si="134"/>
        <v>0</v>
      </c>
      <c r="J110" s="431">
        <f t="shared" si="135"/>
        <v>0</v>
      </c>
      <c r="K110" s="431"/>
      <c r="L110" s="431"/>
      <c r="M110" s="431">
        <f t="shared" si="136"/>
        <v>0</v>
      </c>
      <c r="N110" s="42"/>
      <c r="O110" s="1"/>
      <c r="P110" s="1"/>
      <c r="Q110" s="42"/>
      <c r="R110" s="42"/>
      <c r="S110" s="42"/>
      <c r="T110" s="42"/>
      <c r="U110" s="73"/>
      <c r="V110" s="1"/>
      <c r="W110" s="1"/>
      <c r="X110" s="1"/>
      <c r="Y110" s="79"/>
      <c r="Z110" s="415"/>
      <c r="AA110" s="404">
        <f t="shared" si="89"/>
        <v>0</v>
      </c>
      <c r="AB110" s="367"/>
      <c r="AC110" s="1"/>
      <c r="AD110" s="79"/>
      <c r="AE110" s="79"/>
      <c r="AF110" s="79"/>
      <c r="AG110" s="44"/>
    </row>
    <row r="111" spans="1:33" ht="15" hidden="1" customHeight="1" x14ac:dyDescent="0.25">
      <c r="B111" s="54"/>
      <c r="C111" s="2"/>
      <c r="D111" s="705" t="s">
        <v>521</v>
      </c>
      <c r="E111" s="849"/>
      <c r="F111" s="326">
        <f t="shared" si="131"/>
        <v>0</v>
      </c>
      <c r="G111" s="326">
        <f t="shared" si="132"/>
        <v>0</v>
      </c>
      <c r="H111" s="326">
        <f t="shared" si="133"/>
        <v>0</v>
      </c>
      <c r="I111" s="326">
        <f t="shared" si="134"/>
        <v>0</v>
      </c>
      <c r="J111" s="431">
        <f t="shared" si="135"/>
        <v>0</v>
      </c>
      <c r="K111" s="431"/>
      <c r="L111" s="431"/>
      <c r="M111" s="431">
        <f t="shared" si="136"/>
        <v>0</v>
      </c>
      <c r="N111" s="42"/>
      <c r="O111" s="1"/>
      <c r="P111" s="1"/>
      <c r="Q111" s="42"/>
      <c r="R111" s="42"/>
      <c r="S111" s="42"/>
      <c r="T111" s="42"/>
      <c r="U111" s="73"/>
      <c r="V111" s="1"/>
      <c r="W111" s="1"/>
      <c r="X111" s="1"/>
      <c r="Y111" s="79"/>
      <c r="Z111" s="415"/>
      <c r="AA111" s="404">
        <f t="shared" si="89"/>
        <v>0</v>
      </c>
      <c r="AB111" s="367"/>
      <c r="AC111" s="1"/>
      <c r="AD111" s="79"/>
      <c r="AE111" s="79"/>
      <c r="AF111" s="79"/>
      <c r="AG111" s="44"/>
    </row>
    <row r="112" spans="1:33" ht="15" hidden="1" customHeight="1" x14ac:dyDescent="0.25">
      <c r="B112" s="54"/>
      <c r="C112" s="2"/>
      <c r="D112" s="705" t="s">
        <v>519</v>
      </c>
      <c r="E112" s="849"/>
      <c r="F112" s="326">
        <f t="shared" si="131"/>
        <v>0</v>
      </c>
      <c r="G112" s="326">
        <f t="shared" si="132"/>
        <v>0</v>
      </c>
      <c r="H112" s="326">
        <f t="shared" si="133"/>
        <v>0</v>
      </c>
      <c r="I112" s="326">
        <f t="shared" si="134"/>
        <v>0</v>
      </c>
      <c r="J112" s="431">
        <f t="shared" si="135"/>
        <v>0</v>
      </c>
      <c r="K112" s="431"/>
      <c r="L112" s="431"/>
      <c r="M112" s="431">
        <f t="shared" si="136"/>
        <v>0</v>
      </c>
      <c r="N112" s="42"/>
      <c r="O112" s="1"/>
      <c r="P112" s="1"/>
      <c r="Q112" s="42"/>
      <c r="R112" s="42"/>
      <c r="S112" s="42"/>
      <c r="T112" s="42"/>
      <c r="U112" s="73"/>
      <c r="V112" s="1"/>
      <c r="W112" s="1"/>
      <c r="X112" s="1"/>
      <c r="Y112" s="79"/>
      <c r="Z112" s="415"/>
      <c r="AA112" s="404">
        <f t="shared" si="89"/>
        <v>0</v>
      </c>
      <c r="AB112" s="367"/>
      <c r="AC112" s="1"/>
      <c r="AD112" s="79"/>
      <c r="AE112" s="79"/>
      <c r="AF112" s="79"/>
      <c r="AG112" s="44"/>
    </row>
    <row r="113" spans="1:33" ht="25.5" hidden="1" customHeight="1" x14ac:dyDescent="0.25">
      <c r="B113" s="54"/>
      <c r="C113" s="2"/>
      <c r="D113" s="706" t="s">
        <v>523</v>
      </c>
      <c r="E113" s="916"/>
      <c r="F113" s="329">
        <f t="shared" si="131"/>
        <v>0</v>
      </c>
      <c r="G113" s="329">
        <f t="shared" si="132"/>
        <v>0</v>
      </c>
      <c r="H113" s="329">
        <f t="shared" si="133"/>
        <v>0</v>
      </c>
      <c r="I113" s="329">
        <f t="shared" si="134"/>
        <v>0</v>
      </c>
      <c r="J113" s="434">
        <f t="shared" si="135"/>
        <v>0</v>
      </c>
      <c r="K113" s="434"/>
      <c r="L113" s="434"/>
      <c r="M113" s="434">
        <f t="shared" si="136"/>
        <v>0</v>
      </c>
      <c r="N113" s="42"/>
      <c r="O113" s="1"/>
      <c r="P113" s="1"/>
      <c r="Q113" s="42"/>
      <c r="R113" s="42"/>
      <c r="S113" s="42"/>
      <c r="T113" s="42"/>
      <c r="U113" s="73"/>
      <c r="V113" s="1"/>
      <c r="W113" s="1"/>
      <c r="X113" s="1"/>
      <c r="Y113" s="79"/>
      <c r="Z113" s="415"/>
      <c r="AA113" s="404">
        <f t="shared" si="89"/>
        <v>0</v>
      </c>
      <c r="AB113" s="367"/>
      <c r="AC113" s="1"/>
      <c r="AD113" s="79"/>
      <c r="AE113" s="79"/>
      <c r="AF113" s="79"/>
      <c r="AG113" s="44"/>
    </row>
    <row r="114" spans="1:33" ht="15" hidden="1" customHeight="1" x14ac:dyDescent="0.25">
      <c r="B114" s="54"/>
      <c r="C114" s="2"/>
      <c r="D114" s="705" t="s">
        <v>807</v>
      </c>
      <c r="E114" s="849"/>
      <c r="F114" s="326">
        <f t="shared" si="131"/>
        <v>0</v>
      </c>
      <c r="G114" s="326">
        <f t="shared" si="132"/>
        <v>0</v>
      </c>
      <c r="H114" s="326">
        <f t="shared" si="133"/>
        <v>0</v>
      </c>
      <c r="I114" s="326">
        <f t="shared" si="134"/>
        <v>0</v>
      </c>
      <c r="J114" s="431">
        <f t="shared" si="135"/>
        <v>0</v>
      </c>
      <c r="K114" s="431"/>
      <c r="L114" s="431"/>
      <c r="M114" s="431">
        <f t="shared" si="136"/>
        <v>0</v>
      </c>
      <c r="N114" s="42"/>
      <c r="O114" s="1"/>
      <c r="P114" s="1"/>
      <c r="Q114" s="42"/>
      <c r="R114" s="42"/>
      <c r="S114" s="42"/>
      <c r="T114" s="42"/>
      <c r="U114" s="73"/>
      <c r="V114" s="1"/>
      <c r="W114" s="1"/>
      <c r="X114" s="1"/>
      <c r="Y114" s="79"/>
      <c r="Z114" s="415"/>
      <c r="AA114" s="404">
        <f t="shared" si="89"/>
        <v>0</v>
      </c>
      <c r="AB114" s="367"/>
      <c r="AC114" s="1"/>
      <c r="AD114" s="79"/>
      <c r="AE114" s="79"/>
      <c r="AF114" s="79"/>
      <c r="AG114" s="44"/>
    </row>
    <row r="115" spans="1:33" ht="25.5" hidden="1" customHeight="1" x14ac:dyDescent="0.25">
      <c r="B115" s="54"/>
      <c r="C115" s="2"/>
      <c r="D115" s="706" t="s">
        <v>526</v>
      </c>
      <c r="E115" s="916"/>
      <c r="F115" s="329">
        <f t="shared" si="131"/>
        <v>0</v>
      </c>
      <c r="G115" s="329">
        <f t="shared" si="132"/>
        <v>0</v>
      </c>
      <c r="H115" s="329">
        <f t="shared" si="133"/>
        <v>0</v>
      </c>
      <c r="I115" s="329">
        <f t="shared" si="134"/>
        <v>0</v>
      </c>
      <c r="J115" s="434">
        <f t="shared" si="135"/>
        <v>0</v>
      </c>
      <c r="K115" s="434"/>
      <c r="L115" s="434"/>
      <c r="M115" s="434">
        <f t="shared" si="136"/>
        <v>0</v>
      </c>
      <c r="N115" s="42"/>
      <c r="O115" s="1"/>
      <c r="P115" s="1"/>
      <c r="Q115" s="42"/>
      <c r="R115" s="42"/>
      <c r="S115" s="42"/>
      <c r="T115" s="42"/>
      <c r="U115" s="73"/>
      <c r="V115" s="1"/>
      <c r="W115" s="1"/>
      <c r="X115" s="1"/>
      <c r="Y115" s="79"/>
      <c r="Z115" s="415"/>
      <c r="AA115" s="404">
        <f t="shared" si="89"/>
        <v>0</v>
      </c>
      <c r="AB115" s="367"/>
      <c r="AC115" s="1"/>
      <c r="AD115" s="79"/>
      <c r="AE115" s="79"/>
      <c r="AF115" s="79"/>
      <c r="AG115" s="44"/>
    </row>
    <row r="116" spans="1:33" ht="25.5" hidden="1" customHeight="1" x14ac:dyDescent="0.25">
      <c r="B116" s="54"/>
      <c r="C116" s="2"/>
      <c r="D116" s="706" t="s">
        <v>528</v>
      </c>
      <c r="E116" s="916"/>
      <c r="F116" s="329">
        <f t="shared" si="131"/>
        <v>0</v>
      </c>
      <c r="G116" s="329">
        <f t="shared" si="132"/>
        <v>0</v>
      </c>
      <c r="H116" s="329">
        <f t="shared" si="133"/>
        <v>0</v>
      </c>
      <c r="I116" s="329">
        <f t="shared" si="134"/>
        <v>0</v>
      </c>
      <c r="J116" s="434">
        <f t="shared" si="135"/>
        <v>0</v>
      </c>
      <c r="K116" s="434"/>
      <c r="L116" s="434"/>
      <c r="M116" s="434">
        <f t="shared" si="136"/>
        <v>0</v>
      </c>
      <c r="N116" s="42"/>
      <c r="O116" s="1"/>
      <c r="P116" s="1"/>
      <c r="Q116" s="42"/>
      <c r="R116" s="42"/>
      <c r="S116" s="42"/>
      <c r="T116" s="42"/>
      <c r="U116" s="73"/>
      <c r="V116" s="1"/>
      <c r="W116" s="1"/>
      <c r="X116" s="1"/>
      <c r="Y116" s="79"/>
      <c r="Z116" s="415"/>
      <c r="AA116" s="404">
        <f t="shared" si="89"/>
        <v>0</v>
      </c>
      <c r="AB116" s="367"/>
      <c r="AC116" s="1"/>
      <c r="AD116" s="79"/>
      <c r="AE116" s="79"/>
      <c r="AF116" s="79"/>
      <c r="AG116" s="44"/>
    </row>
    <row r="117" spans="1:33" s="41" customFormat="1" x14ac:dyDescent="0.25">
      <c r="A117" s="125" t="s">
        <v>231</v>
      </c>
      <c r="B117" s="106" t="s">
        <v>664</v>
      </c>
      <c r="C117" s="730" t="s">
        <v>232</v>
      </c>
      <c r="D117" s="731"/>
      <c r="E117" s="909"/>
      <c r="F117" s="330">
        <f t="shared" ref="F117:M117" si="137">F118+F119+F120+F121+F122+F123+F124+F125+F126+F127</f>
        <v>16000</v>
      </c>
      <c r="G117" s="330">
        <f t="shared" si="137"/>
        <v>16000</v>
      </c>
      <c r="H117" s="330">
        <f t="shared" si="137"/>
        <v>16000</v>
      </c>
      <c r="I117" s="330">
        <f t="shared" si="137"/>
        <v>16000</v>
      </c>
      <c r="J117" s="435">
        <f t="shared" ref="J117:K117" si="138">J118+J119+J120+J121+J122+J123+J124+J125+J126+J127</f>
        <v>18000</v>
      </c>
      <c r="K117" s="435" t="e">
        <f t="shared" si="138"/>
        <v>#REF!</v>
      </c>
      <c r="L117" s="435">
        <f t="shared" ref="L117" si="139">L118+L119+L120+L121+L122+L123+L124+L125+L126+L127</f>
        <v>17800</v>
      </c>
      <c r="M117" s="435">
        <f t="shared" si="137"/>
        <v>17800</v>
      </c>
      <c r="N117" s="111">
        <f t="shared" ref="N117:AG117" si="140">N118+N119+N120+N121+N122+N123+N124+N125+N126+N127</f>
        <v>0</v>
      </c>
      <c r="O117" s="109">
        <f t="shared" si="140"/>
        <v>0</v>
      </c>
      <c r="P117" s="109">
        <f t="shared" si="140"/>
        <v>0</v>
      </c>
      <c r="Q117" s="109">
        <f t="shared" si="140"/>
        <v>0</v>
      </c>
      <c r="R117" s="109">
        <f t="shared" si="140"/>
        <v>17800</v>
      </c>
      <c r="S117" s="109">
        <f t="shared" si="140"/>
        <v>0</v>
      </c>
      <c r="T117" s="109">
        <f t="shared" si="140"/>
        <v>0</v>
      </c>
      <c r="U117" s="108">
        <f t="shared" si="140"/>
        <v>0</v>
      </c>
      <c r="V117" s="109">
        <f t="shared" si="140"/>
        <v>0</v>
      </c>
      <c r="W117" s="109">
        <f t="shared" si="140"/>
        <v>0</v>
      </c>
      <c r="X117" s="109">
        <f t="shared" si="140"/>
        <v>0</v>
      </c>
      <c r="Y117" s="112">
        <f t="shared" si="140"/>
        <v>0</v>
      </c>
      <c r="Z117" s="417">
        <f t="shared" si="140"/>
        <v>0</v>
      </c>
      <c r="AA117" s="406">
        <f t="shared" si="89"/>
        <v>0</v>
      </c>
      <c r="AB117" s="369">
        <f t="shared" si="140"/>
        <v>0</v>
      </c>
      <c r="AC117" s="109">
        <f t="shared" si="140"/>
        <v>0</v>
      </c>
      <c r="AD117" s="112">
        <f t="shared" si="140"/>
        <v>0</v>
      </c>
      <c r="AE117" s="112">
        <f t="shared" si="140"/>
        <v>0</v>
      </c>
      <c r="AF117" s="112">
        <f t="shared" si="140"/>
        <v>0</v>
      </c>
      <c r="AG117" s="113">
        <f t="shared" si="140"/>
        <v>17800</v>
      </c>
    </row>
    <row r="118" spans="1:33" ht="15" hidden="1" customHeight="1" x14ac:dyDescent="0.25">
      <c r="B118" s="54"/>
      <c r="C118" s="2"/>
      <c r="D118" s="705" t="s">
        <v>368</v>
      </c>
      <c r="E118" s="849"/>
      <c r="F118" s="326">
        <f t="shared" ref="F118:F124" si="141">SUM(P118:AF118)</f>
        <v>0</v>
      </c>
      <c r="G118" s="326">
        <f t="shared" ref="G118:G124" si="142">SUM(P118:AF118)</f>
        <v>0</v>
      </c>
      <c r="H118" s="326">
        <f t="shared" ref="H118:H124" si="143">SUM(P118:AF118)</f>
        <v>0</v>
      </c>
      <c r="I118" s="326">
        <f t="shared" ref="I118:I124" si="144">SUM(P118:AF118)</f>
        <v>0</v>
      </c>
      <c r="J118" s="431">
        <f t="shared" ref="J118:J124" si="145">SUM(P118:AF118)</f>
        <v>0</v>
      </c>
      <c r="K118" s="431">
        <f t="shared" ref="K118:L124" si="146">SUM(U118:AG118)</f>
        <v>0</v>
      </c>
      <c r="L118" s="431">
        <f t="shared" si="146"/>
        <v>0</v>
      </c>
      <c r="M118" s="431">
        <f t="shared" ref="M118:M127" si="147">SUM(U118:AG118)</f>
        <v>0</v>
      </c>
      <c r="N118" s="42"/>
      <c r="O118" s="1"/>
      <c r="P118" s="1"/>
      <c r="Q118" s="42"/>
      <c r="R118" s="42"/>
      <c r="S118" s="42"/>
      <c r="T118" s="42"/>
      <c r="U118" s="73"/>
      <c r="V118" s="1"/>
      <c r="W118" s="1"/>
      <c r="X118" s="1"/>
      <c r="Y118" s="79"/>
      <c r="Z118" s="415"/>
      <c r="AA118" s="404">
        <f t="shared" si="89"/>
        <v>0</v>
      </c>
      <c r="AB118" s="367"/>
      <c r="AC118" s="1"/>
      <c r="AD118" s="79"/>
      <c r="AE118" s="79"/>
      <c r="AF118" s="79"/>
      <c r="AG118" s="44"/>
    </row>
    <row r="119" spans="1:33" ht="15" hidden="1" customHeight="1" x14ac:dyDescent="0.25">
      <c r="B119" s="54"/>
      <c r="C119" s="2"/>
      <c r="D119" s="705" t="s">
        <v>515</v>
      </c>
      <c r="E119" s="849"/>
      <c r="F119" s="326">
        <f t="shared" si="141"/>
        <v>0</v>
      </c>
      <c r="G119" s="326">
        <f t="shared" si="142"/>
        <v>0</v>
      </c>
      <c r="H119" s="326">
        <f t="shared" si="143"/>
        <v>0</v>
      </c>
      <c r="I119" s="326">
        <f t="shared" si="144"/>
        <v>0</v>
      </c>
      <c r="J119" s="431">
        <f t="shared" si="145"/>
        <v>0</v>
      </c>
      <c r="K119" s="431">
        <f t="shared" si="146"/>
        <v>0</v>
      </c>
      <c r="L119" s="431">
        <f t="shared" si="146"/>
        <v>0</v>
      </c>
      <c r="M119" s="431">
        <f t="shared" si="147"/>
        <v>0</v>
      </c>
      <c r="N119" s="42"/>
      <c r="O119" s="1"/>
      <c r="P119" s="1"/>
      <c r="Q119" s="42"/>
      <c r="R119" s="42"/>
      <c r="S119" s="42"/>
      <c r="T119" s="42"/>
      <c r="U119" s="73"/>
      <c r="V119" s="1"/>
      <c r="W119" s="1"/>
      <c r="X119" s="1"/>
      <c r="Y119" s="79"/>
      <c r="Z119" s="415"/>
      <c r="AA119" s="404">
        <f t="shared" si="89"/>
        <v>0</v>
      </c>
      <c r="AB119" s="367"/>
      <c r="AC119" s="1"/>
      <c r="AD119" s="79"/>
      <c r="AE119" s="79"/>
      <c r="AF119" s="79"/>
      <c r="AG119" s="44"/>
    </row>
    <row r="120" spans="1:33" ht="15" hidden="1" customHeight="1" x14ac:dyDescent="0.25">
      <c r="B120" s="54"/>
      <c r="C120" s="2"/>
      <c r="D120" s="705" t="s">
        <v>517</v>
      </c>
      <c r="E120" s="849"/>
      <c r="F120" s="326">
        <f t="shared" si="141"/>
        <v>0</v>
      </c>
      <c r="G120" s="326">
        <f t="shared" si="142"/>
        <v>0</v>
      </c>
      <c r="H120" s="326">
        <f t="shared" si="143"/>
        <v>0</v>
      </c>
      <c r="I120" s="326">
        <f t="shared" si="144"/>
        <v>0</v>
      </c>
      <c r="J120" s="431">
        <f t="shared" si="145"/>
        <v>0</v>
      </c>
      <c r="K120" s="431">
        <f t="shared" si="146"/>
        <v>0</v>
      </c>
      <c r="L120" s="431">
        <f t="shared" si="146"/>
        <v>0</v>
      </c>
      <c r="M120" s="431">
        <f t="shared" si="147"/>
        <v>0</v>
      </c>
      <c r="N120" s="42"/>
      <c r="O120" s="1"/>
      <c r="P120" s="1"/>
      <c r="Q120" s="42"/>
      <c r="R120" s="42"/>
      <c r="S120" s="42"/>
      <c r="T120" s="42"/>
      <c r="U120" s="73"/>
      <c r="V120" s="1"/>
      <c r="W120" s="1"/>
      <c r="X120" s="1"/>
      <c r="Y120" s="79"/>
      <c r="Z120" s="415"/>
      <c r="AA120" s="404">
        <f t="shared" si="89"/>
        <v>0</v>
      </c>
      <c r="AB120" s="367"/>
      <c r="AC120" s="1"/>
      <c r="AD120" s="79"/>
      <c r="AE120" s="79"/>
      <c r="AF120" s="79"/>
      <c r="AG120" s="44"/>
    </row>
    <row r="121" spans="1:33" ht="15" hidden="1" customHeight="1" x14ac:dyDescent="0.25">
      <c r="B121" s="54"/>
      <c r="C121" s="2"/>
      <c r="D121" s="705" t="s">
        <v>518</v>
      </c>
      <c r="E121" s="849"/>
      <c r="F121" s="326">
        <f t="shared" si="141"/>
        <v>0</v>
      </c>
      <c r="G121" s="326">
        <f t="shared" si="142"/>
        <v>0</v>
      </c>
      <c r="H121" s="326">
        <f t="shared" si="143"/>
        <v>0</v>
      </c>
      <c r="I121" s="326">
        <f t="shared" si="144"/>
        <v>0</v>
      </c>
      <c r="J121" s="431">
        <f t="shared" si="145"/>
        <v>0</v>
      </c>
      <c r="K121" s="431">
        <f t="shared" si="146"/>
        <v>0</v>
      </c>
      <c r="L121" s="431">
        <f t="shared" si="146"/>
        <v>0</v>
      </c>
      <c r="M121" s="431">
        <f t="shared" si="147"/>
        <v>0</v>
      </c>
      <c r="N121" s="42"/>
      <c r="O121" s="1"/>
      <c r="P121" s="1"/>
      <c r="Q121" s="42"/>
      <c r="R121" s="42"/>
      <c r="S121" s="42"/>
      <c r="T121" s="42"/>
      <c r="U121" s="73"/>
      <c r="V121" s="1"/>
      <c r="W121" s="1"/>
      <c r="X121" s="1"/>
      <c r="Y121" s="79"/>
      <c r="Z121" s="415"/>
      <c r="AA121" s="404">
        <f t="shared" si="89"/>
        <v>0</v>
      </c>
      <c r="AB121" s="367"/>
      <c r="AC121" s="1"/>
      <c r="AD121" s="79"/>
      <c r="AE121" s="79"/>
      <c r="AF121" s="79"/>
      <c r="AG121" s="44"/>
    </row>
    <row r="122" spans="1:33" ht="15" hidden="1" customHeight="1" x14ac:dyDescent="0.25">
      <c r="B122" s="54"/>
      <c r="C122" s="2"/>
      <c r="D122" s="705" t="s">
        <v>522</v>
      </c>
      <c r="E122" s="849"/>
      <c r="F122" s="326">
        <f t="shared" si="141"/>
        <v>0</v>
      </c>
      <c r="G122" s="326">
        <f t="shared" si="142"/>
        <v>0</v>
      </c>
      <c r="H122" s="326">
        <f t="shared" si="143"/>
        <v>0</v>
      </c>
      <c r="I122" s="326">
        <f t="shared" si="144"/>
        <v>0</v>
      </c>
      <c r="J122" s="431">
        <f t="shared" si="145"/>
        <v>0</v>
      </c>
      <c r="K122" s="431">
        <f t="shared" si="146"/>
        <v>0</v>
      </c>
      <c r="L122" s="431">
        <f t="shared" si="146"/>
        <v>0</v>
      </c>
      <c r="M122" s="431">
        <f t="shared" si="147"/>
        <v>0</v>
      </c>
      <c r="N122" s="42"/>
      <c r="O122" s="1"/>
      <c r="P122" s="1"/>
      <c r="Q122" s="42"/>
      <c r="R122" s="42"/>
      <c r="S122" s="42"/>
      <c r="T122" s="42"/>
      <c r="U122" s="73"/>
      <c r="V122" s="1"/>
      <c r="W122" s="1"/>
      <c r="X122" s="1"/>
      <c r="Y122" s="79"/>
      <c r="Z122" s="415"/>
      <c r="AA122" s="404">
        <f t="shared" si="89"/>
        <v>0</v>
      </c>
      <c r="AB122" s="367"/>
      <c r="AC122" s="1"/>
      <c r="AD122" s="79"/>
      <c r="AE122" s="79"/>
      <c r="AF122" s="79"/>
      <c r="AG122" s="44"/>
    </row>
    <row r="123" spans="1:33" ht="15" hidden="1" customHeight="1" x14ac:dyDescent="0.25">
      <c r="B123" s="54"/>
      <c r="C123" s="2"/>
      <c r="D123" s="705" t="s">
        <v>520</v>
      </c>
      <c r="E123" s="849"/>
      <c r="F123" s="326">
        <f t="shared" si="141"/>
        <v>0</v>
      </c>
      <c r="G123" s="326">
        <f t="shared" si="142"/>
        <v>0</v>
      </c>
      <c r="H123" s="326">
        <f t="shared" si="143"/>
        <v>0</v>
      </c>
      <c r="I123" s="326">
        <f t="shared" si="144"/>
        <v>0</v>
      </c>
      <c r="J123" s="431">
        <f t="shared" si="145"/>
        <v>0</v>
      </c>
      <c r="K123" s="431">
        <f t="shared" si="146"/>
        <v>0</v>
      </c>
      <c r="L123" s="431">
        <f t="shared" si="146"/>
        <v>0</v>
      </c>
      <c r="M123" s="431">
        <f t="shared" si="147"/>
        <v>0</v>
      </c>
      <c r="N123" s="42"/>
      <c r="O123" s="1"/>
      <c r="P123" s="1"/>
      <c r="Q123" s="42"/>
      <c r="R123" s="42"/>
      <c r="S123" s="42"/>
      <c r="T123" s="42"/>
      <c r="U123" s="73"/>
      <c r="V123" s="1"/>
      <c r="W123" s="1"/>
      <c r="X123" s="1"/>
      <c r="Y123" s="79"/>
      <c r="Z123" s="415"/>
      <c r="AA123" s="404">
        <f t="shared" si="89"/>
        <v>0</v>
      </c>
      <c r="AB123" s="367"/>
      <c r="AC123" s="1"/>
      <c r="AD123" s="79"/>
      <c r="AE123" s="79"/>
      <c r="AF123" s="79"/>
      <c r="AG123" s="44"/>
    </row>
    <row r="124" spans="1:33" ht="25.5" hidden="1" customHeight="1" x14ac:dyDescent="0.25">
      <c r="B124" s="54"/>
      <c r="C124" s="2"/>
      <c r="D124" s="706" t="s">
        <v>524</v>
      </c>
      <c r="E124" s="916"/>
      <c r="F124" s="329">
        <f t="shared" si="141"/>
        <v>0</v>
      </c>
      <c r="G124" s="329">
        <f t="shared" si="142"/>
        <v>0</v>
      </c>
      <c r="H124" s="329">
        <f t="shared" si="143"/>
        <v>0</v>
      </c>
      <c r="I124" s="329">
        <f t="shared" si="144"/>
        <v>0</v>
      </c>
      <c r="J124" s="434">
        <f t="shared" si="145"/>
        <v>0</v>
      </c>
      <c r="K124" s="434">
        <f t="shared" si="146"/>
        <v>0</v>
      </c>
      <c r="L124" s="434">
        <f t="shared" si="146"/>
        <v>0</v>
      </c>
      <c r="M124" s="434">
        <f t="shared" si="147"/>
        <v>0</v>
      </c>
      <c r="N124" s="42"/>
      <c r="O124" s="1"/>
      <c r="P124" s="1"/>
      <c r="Q124" s="42"/>
      <c r="R124" s="42"/>
      <c r="S124" s="42"/>
      <c r="T124" s="42"/>
      <c r="U124" s="73"/>
      <c r="V124" s="1"/>
      <c r="W124" s="1"/>
      <c r="X124" s="1"/>
      <c r="Y124" s="79"/>
      <c r="Z124" s="415"/>
      <c r="AA124" s="404">
        <f t="shared" si="89"/>
        <v>0</v>
      </c>
      <c r="AB124" s="367"/>
      <c r="AC124" s="1"/>
      <c r="AD124" s="79"/>
      <c r="AE124" s="79"/>
      <c r="AF124" s="79"/>
      <c r="AG124" s="44"/>
    </row>
    <row r="125" spans="1:33" ht="15.75" thickBot="1" x14ac:dyDescent="0.3">
      <c r="B125" s="54"/>
      <c r="C125" s="2"/>
      <c r="D125" s="705" t="s">
        <v>525</v>
      </c>
      <c r="E125" s="849"/>
      <c r="F125" s="326">
        <v>16000</v>
      </c>
      <c r="G125" s="326">
        <v>16000</v>
      </c>
      <c r="H125" s="326">
        <v>16000</v>
      </c>
      <c r="I125" s="326">
        <v>16000</v>
      </c>
      <c r="J125" s="431">
        <v>18000</v>
      </c>
      <c r="K125" s="431" t="e">
        <f>#REF!</f>
        <v>#REF!</v>
      </c>
      <c r="L125" s="431">
        <v>17800</v>
      </c>
      <c r="M125" s="431">
        <f>SUM(AA125:AG125)</f>
        <v>17800</v>
      </c>
      <c r="N125" s="42"/>
      <c r="O125" s="1"/>
      <c r="P125" s="1">
        <v>0</v>
      </c>
      <c r="Q125" s="42"/>
      <c r="R125" s="42">
        <v>17800</v>
      </c>
      <c r="S125" s="42"/>
      <c r="T125" s="42"/>
      <c r="U125" s="73"/>
      <c r="V125" s="1"/>
      <c r="W125" s="1"/>
      <c r="X125" s="1"/>
      <c r="Y125" s="79"/>
      <c r="Z125" s="415"/>
      <c r="AA125" s="404">
        <f>SUM(U125:Z125)</f>
        <v>0</v>
      </c>
      <c r="AB125" s="367"/>
      <c r="AC125" s="1"/>
      <c r="AD125" s="79"/>
      <c r="AE125" s="79"/>
      <c r="AF125" s="79"/>
      <c r="AG125" s="44">
        <v>17800</v>
      </c>
    </row>
    <row r="126" spans="1:33" ht="25.5" hidden="1" customHeight="1" x14ac:dyDescent="0.25">
      <c r="B126" s="54"/>
      <c r="C126" s="2"/>
      <c r="D126" s="706" t="s">
        <v>527</v>
      </c>
      <c r="E126" s="916"/>
      <c r="F126" s="329">
        <f>SUM(P126:AF126)</f>
        <v>0</v>
      </c>
      <c r="G126" s="329">
        <f>SUM(P126:AF126)</f>
        <v>0</v>
      </c>
      <c r="H126" s="329">
        <f>SUM(P126:AF126)</f>
        <v>0</v>
      </c>
      <c r="I126" s="329">
        <f>SUM(P126:AF126)</f>
        <v>0</v>
      </c>
      <c r="J126" s="434">
        <f>SUM(P126:AF126)</f>
        <v>0</v>
      </c>
      <c r="K126" s="434">
        <f>SUM(U126:AG126)</f>
        <v>0</v>
      </c>
      <c r="L126" s="434">
        <f>SUM(V126:AH126)</f>
        <v>0</v>
      </c>
      <c r="M126" s="434">
        <f t="shared" si="147"/>
        <v>0</v>
      </c>
      <c r="N126" s="42"/>
      <c r="O126" s="1"/>
      <c r="P126" s="1"/>
      <c r="Q126" s="42"/>
      <c r="R126" s="42"/>
      <c r="S126" s="42"/>
      <c r="T126" s="42"/>
      <c r="U126" s="73"/>
      <c r="V126" s="1"/>
      <c r="W126" s="1"/>
      <c r="X126" s="1"/>
      <c r="Y126" s="79"/>
      <c r="Z126" s="415"/>
      <c r="AA126" s="404">
        <f t="shared" si="89"/>
        <v>0</v>
      </c>
      <c r="AB126" s="367"/>
      <c r="AC126" s="1"/>
      <c r="AD126" s="79"/>
      <c r="AE126" s="79"/>
      <c r="AF126" s="79"/>
      <c r="AG126" s="44"/>
    </row>
    <row r="127" spans="1:33" ht="25.5" hidden="1" customHeight="1" x14ac:dyDescent="0.25">
      <c r="B127" s="54"/>
      <c r="C127" s="2"/>
      <c r="D127" s="706" t="s">
        <v>529</v>
      </c>
      <c r="E127" s="916"/>
      <c r="F127" s="329">
        <f>SUM(P127:AF127)</f>
        <v>0</v>
      </c>
      <c r="G127" s="329">
        <f>SUM(P127:AF127)</f>
        <v>0</v>
      </c>
      <c r="H127" s="329">
        <f>SUM(P127:AF127)</f>
        <v>0</v>
      </c>
      <c r="I127" s="329">
        <f>SUM(P127:AF127)</f>
        <v>0</v>
      </c>
      <c r="J127" s="434">
        <f>SUM(P127:AF127)</f>
        <v>0</v>
      </c>
      <c r="K127" s="434">
        <f>SUM(U127:AG127)</f>
        <v>0</v>
      </c>
      <c r="L127" s="434">
        <f>SUM(V127:AH127)</f>
        <v>0</v>
      </c>
      <c r="M127" s="434">
        <f t="shared" si="147"/>
        <v>0</v>
      </c>
      <c r="N127" s="42"/>
      <c r="O127" s="1"/>
      <c r="P127" s="1"/>
      <c r="Q127" s="42"/>
      <c r="R127" s="42"/>
      <c r="S127" s="42"/>
      <c r="T127" s="42"/>
      <c r="U127" s="73"/>
      <c r="V127" s="1"/>
      <c r="W127" s="1"/>
      <c r="X127" s="1"/>
      <c r="Y127" s="79"/>
      <c r="Z127" s="415"/>
      <c r="AA127" s="404">
        <f t="shared" si="89"/>
        <v>0</v>
      </c>
      <c r="AB127" s="367"/>
      <c r="AC127" s="1"/>
      <c r="AD127" s="79"/>
      <c r="AE127" s="79"/>
      <c r="AF127" s="79"/>
      <c r="AG127" s="44"/>
    </row>
    <row r="128" spans="1:33" s="41" customFormat="1" ht="27.75" hidden="1" customHeight="1" x14ac:dyDescent="0.25">
      <c r="A128" s="125" t="s">
        <v>233</v>
      </c>
      <c r="B128" s="106" t="s">
        <v>665</v>
      </c>
      <c r="C128" s="792" t="s">
        <v>809</v>
      </c>
      <c r="D128" s="793"/>
      <c r="E128" s="910"/>
      <c r="F128" s="328">
        <f t="shared" ref="F128:M128" si="148">F129+F130</f>
        <v>0</v>
      </c>
      <c r="G128" s="328">
        <f t="shared" si="148"/>
        <v>0</v>
      </c>
      <c r="H128" s="328">
        <f t="shared" si="148"/>
        <v>0</v>
      </c>
      <c r="I128" s="328">
        <f t="shared" si="148"/>
        <v>0</v>
      </c>
      <c r="J128" s="433">
        <f t="shared" ref="J128" si="149">J129+J130</f>
        <v>0</v>
      </c>
      <c r="K128" s="433">
        <f t="shared" si="148"/>
        <v>0</v>
      </c>
      <c r="L128" s="433">
        <f t="shared" ref="L128" si="150">L129+L130</f>
        <v>0</v>
      </c>
      <c r="M128" s="433">
        <f t="shared" si="148"/>
        <v>0</v>
      </c>
      <c r="N128" s="111">
        <f t="shared" ref="N128:AG128" si="151">N129+N130</f>
        <v>0</v>
      </c>
      <c r="O128" s="109">
        <f t="shared" si="151"/>
        <v>0</v>
      </c>
      <c r="P128" s="109">
        <f t="shared" si="151"/>
        <v>0</v>
      </c>
      <c r="Q128" s="111"/>
      <c r="R128" s="111"/>
      <c r="S128" s="111"/>
      <c r="T128" s="111"/>
      <c r="U128" s="108">
        <f t="shared" si="151"/>
        <v>0</v>
      </c>
      <c r="V128" s="109">
        <f t="shared" si="151"/>
        <v>0</v>
      </c>
      <c r="W128" s="109">
        <f t="shared" si="151"/>
        <v>0</v>
      </c>
      <c r="X128" s="109">
        <f t="shared" si="151"/>
        <v>0</v>
      </c>
      <c r="Y128" s="112">
        <f t="shared" si="151"/>
        <v>0</v>
      </c>
      <c r="Z128" s="417">
        <f t="shared" si="151"/>
        <v>0</v>
      </c>
      <c r="AA128" s="406">
        <f t="shared" si="89"/>
        <v>0</v>
      </c>
      <c r="AB128" s="369">
        <f t="shared" si="151"/>
        <v>0</v>
      </c>
      <c r="AC128" s="109">
        <f t="shared" si="151"/>
        <v>0</v>
      </c>
      <c r="AD128" s="112">
        <f t="shared" si="151"/>
        <v>0</v>
      </c>
      <c r="AE128" s="112">
        <f t="shared" si="151"/>
        <v>0</v>
      </c>
      <c r="AF128" s="112">
        <f t="shared" si="151"/>
        <v>0</v>
      </c>
      <c r="AG128" s="113">
        <f t="shared" si="151"/>
        <v>0</v>
      </c>
    </row>
    <row r="129" spans="1:33" ht="15" hidden="1" customHeight="1" x14ac:dyDescent="0.25">
      <c r="B129" s="54"/>
      <c r="C129" s="2"/>
      <c r="D129" s="705" t="s">
        <v>531</v>
      </c>
      <c r="E129" s="849"/>
      <c r="F129" s="326">
        <f>SUM(P129:AF129)</f>
        <v>0</v>
      </c>
      <c r="G129" s="326">
        <f>SUM(P129:AF129)</f>
        <v>0</v>
      </c>
      <c r="H129" s="326">
        <f>SUM(P129:AF129)</f>
        <v>0</v>
      </c>
      <c r="I129" s="326">
        <f>SUM(P129:AF129)</f>
        <v>0</v>
      </c>
      <c r="J129" s="431">
        <f>SUM(P129:AF129)</f>
        <v>0</v>
      </c>
      <c r="K129" s="431">
        <f>SUM(U129:AG129)</f>
        <v>0</v>
      </c>
      <c r="L129" s="431">
        <f>SUM(V129:AH129)</f>
        <v>0</v>
      </c>
      <c r="M129" s="431">
        <f t="shared" ref="M129:M130" si="152">SUM(U129:AG129)</f>
        <v>0</v>
      </c>
      <c r="N129" s="42"/>
      <c r="O129" s="1"/>
      <c r="P129" s="1"/>
      <c r="Q129" s="42"/>
      <c r="R129" s="42"/>
      <c r="S129" s="42"/>
      <c r="T129" s="42"/>
      <c r="U129" s="73"/>
      <c r="V129" s="1"/>
      <c r="W129" s="1"/>
      <c r="X129" s="1"/>
      <c r="Y129" s="79"/>
      <c r="Z129" s="415"/>
      <c r="AA129" s="404">
        <f t="shared" si="89"/>
        <v>0</v>
      </c>
      <c r="AB129" s="367"/>
      <c r="AC129" s="1"/>
      <c r="AD129" s="79"/>
      <c r="AE129" s="79"/>
      <c r="AF129" s="79"/>
      <c r="AG129" s="44"/>
    </row>
    <row r="130" spans="1:33" ht="25.5" hidden="1" customHeight="1" x14ac:dyDescent="0.25">
      <c r="B130" s="54"/>
      <c r="C130" s="2"/>
      <c r="D130" s="706" t="s">
        <v>530</v>
      </c>
      <c r="E130" s="916"/>
      <c r="F130" s="329">
        <f>SUM(P130:AF130)</f>
        <v>0</v>
      </c>
      <c r="G130" s="329">
        <f>SUM(P130:AF130)</f>
        <v>0</v>
      </c>
      <c r="H130" s="329">
        <f>SUM(P130:AF130)</f>
        <v>0</v>
      </c>
      <c r="I130" s="329">
        <f>SUM(P130:AF130)</f>
        <v>0</v>
      </c>
      <c r="J130" s="434">
        <f>SUM(P130:AF130)</f>
        <v>0</v>
      </c>
      <c r="K130" s="434">
        <f>SUM(U130:AG130)</f>
        <v>0</v>
      </c>
      <c r="L130" s="434">
        <f>SUM(V130:AH130)</f>
        <v>0</v>
      </c>
      <c r="M130" s="434">
        <f t="shared" si="152"/>
        <v>0</v>
      </c>
      <c r="N130" s="42"/>
      <c r="O130" s="1"/>
      <c r="P130" s="1"/>
      <c r="Q130" s="42"/>
      <c r="R130" s="42"/>
      <c r="S130" s="42"/>
      <c r="T130" s="42"/>
      <c r="U130" s="73"/>
      <c r="V130" s="1"/>
      <c r="W130" s="1"/>
      <c r="X130" s="1"/>
      <c r="Y130" s="79"/>
      <c r="Z130" s="415"/>
      <c r="AA130" s="404">
        <f t="shared" si="89"/>
        <v>0</v>
      </c>
      <c r="AB130" s="367"/>
      <c r="AC130" s="1"/>
      <c r="AD130" s="79"/>
      <c r="AE130" s="79"/>
      <c r="AF130" s="79"/>
      <c r="AG130" s="44"/>
    </row>
    <row r="131" spans="1:33" s="41" customFormat="1" ht="15" hidden="1" customHeight="1" x14ac:dyDescent="0.25">
      <c r="A131" s="125" t="s">
        <v>234</v>
      </c>
      <c r="B131" s="106" t="s">
        <v>667</v>
      </c>
      <c r="C131" s="792" t="s">
        <v>810</v>
      </c>
      <c r="D131" s="793"/>
      <c r="E131" s="910"/>
      <c r="F131" s="328">
        <f t="shared" ref="F131:M131" si="153">F132+F133+F134+F135+F136+F137+F138+F139+F140+F141+F142</f>
        <v>0</v>
      </c>
      <c r="G131" s="328">
        <f t="shared" si="153"/>
        <v>0</v>
      </c>
      <c r="H131" s="328">
        <f t="shared" si="153"/>
        <v>0</v>
      </c>
      <c r="I131" s="328">
        <f t="shared" si="153"/>
        <v>0</v>
      </c>
      <c r="J131" s="433">
        <f t="shared" ref="J131" si="154">J132+J133+J134+J135+J136+J137+J138+J139+J140+J141+J142</f>
        <v>0</v>
      </c>
      <c r="K131" s="433">
        <f t="shared" si="153"/>
        <v>0</v>
      </c>
      <c r="L131" s="433">
        <f t="shared" ref="L131" si="155">L132+L133+L134+L135+L136+L137+L138+L139+L140+L141+L142</f>
        <v>0</v>
      </c>
      <c r="M131" s="433">
        <f t="shared" si="153"/>
        <v>0</v>
      </c>
      <c r="N131" s="111">
        <f t="shared" ref="N131:AG131" si="156">N132+N133+N134+N135+N136+N137+N138+N139+N140+N141+N142</f>
        <v>0</v>
      </c>
      <c r="O131" s="109">
        <f t="shared" si="156"/>
        <v>0</v>
      </c>
      <c r="P131" s="109">
        <f t="shared" si="156"/>
        <v>0</v>
      </c>
      <c r="Q131" s="111"/>
      <c r="R131" s="111"/>
      <c r="S131" s="111"/>
      <c r="T131" s="111"/>
      <c r="U131" s="108">
        <f t="shared" si="156"/>
        <v>0</v>
      </c>
      <c r="V131" s="109">
        <f t="shared" si="156"/>
        <v>0</v>
      </c>
      <c r="W131" s="109">
        <f t="shared" si="156"/>
        <v>0</v>
      </c>
      <c r="X131" s="109">
        <f t="shared" si="156"/>
        <v>0</v>
      </c>
      <c r="Y131" s="112">
        <f t="shared" si="156"/>
        <v>0</v>
      </c>
      <c r="Z131" s="417">
        <f t="shared" si="156"/>
        <v>0</v>
      </c>
      <c r="AA131" s="406">
        <f t="shared" ref="AA131:AA194" si="157">SUM(U131:Z131)</f>
        <v>0</v>
      </c>
      <c r="AB131" s="369">
        <f t="shared" si="156"/>
        <v>0</v>
      </c>
      <c r="AC131" s="109">
        <f t="shared" si="156"/>
        <v>0</v>
      </c>
      <c r="AD131" s="112">
        <f t="shared" si="156"/>
        <v>0</v>
      </c>
      <c r="AE131" s="112">
        <f t="shared" si="156"/>
        <v>0</v>
      </c>
      <c r="AF131" s="112">
        <f t="shared" si="156"/>
        <v>0</v>
      </c>
      <c r="AG131" s="113">
        <f t="shared" si="156"/>
        <v>0</v>
      </c>
    </row>
    <row r="132" spans="1:33" ht="15" hidden="1" customHeight="1" x14ac:dyDescent="0.25">
      <c r="B132" s="54"/>
      <c r="C132" s="2"/>
      <c r="D132" s="705" t="s">
        <v>354</v>
      </c>
      <c r="E132" s="849"/>
      <c r="F132" s="326">
        <f t="shared" ref="F132:F145" si="158">SUM(P132:AF132)</f>
        <v>0</v>
      </c>
      <c r="G132" s="326">
        <f t="shared" ref="G132:G145" si="159">SUM(P132:AF132)</f>
        <v>0</v>
      </c>
      <c r="H132" s="326">
        <f t="shared" ref="H132:H145" si="160">SUM(P132:AF132)</f>
        <v>0</v>
      </c>
      <c r="I132" s="326">
        <f t="shared" ref="I132:I145" si="161">SUM(P132:AF132)</f>
        <v>0</v>
      </c>
      <c r="J132" s="431">
        <f t="shared" ref="J132:J145" si="162">SUM(P132:AF132)</f>
        <v>0</v>
      </c>
      <c r="K132" s="431">
        <f t="shared" ref="K132:K145" si="163">SUM(U132:AG132)</f>
        <v>0</v>
      </c>
      <c r="L132" s="431">
        <f t="shared" ref="L132:L145" si="164">SUM(V132:AH132)</f>
        <v>0</v>
      </c>
      <c r="M132" s="431">
        <f t="shared" ref="M132:M145" si="165">SUM(U132:AG132)</f>
        <v>0</v>
      </c>
      <c r="N132" s="42"/>
      <c r="O132" s="1"/>
      <c r="P132" s="1"/>
      <c r="Q132" s="42"/>
      <c r="R132" s="42"/>
      <c r="S132" s="42"/>
      <c r="T132" s="42"/>
      <c r="U132" s="73"/>
      <c r="V132" s="1"/>
      <c r="W132" s="1"/>
      <c r="X132" s="1"/>
      <c r="Y132" s="79"/>
      <c r="Z132" s="415"/>
      <c r="AA132" s="404">
        <f t="shared" si="157"/>
        <v>0</v>
      </c>
      <c r="AB132" s="367"/>
      <c r="AC132" s="1"/>
      <c r="AD132" s="79"/>
      <c r="AE132" s="79"/>
      <c r="AF132" s="79"/>
      <c r="AG132" s="44"/>
    </row>
    <row r="133" spans="1:33" ht="15" hidden="1" customHeight="1" x14ac:dyDescent="0.25">
      <c r="B133" s="54"/>
      <c r="C133" s="2"/>
      <c r="D133" s="705" t="s">
        <v>357</v>
      </c>
      <c r="E133" s="849"/>
      <c r="F133" s="326">
        <f t="shared" si="158"/>
        <v>0</v>
      </c>
      <c r="G133" s="326">
        <f t="shared" si="159"/>
        <v>0</v>
      </c>
      <c r="H133" s="326">
        <f t="shared" si="160"/>
        <v>0</v>
      </c>
      <c r="I133" s="326">
        <f t="shared" si="161"/>
        <v>0</v>
      </c>
      <c r="J133" s="431">
        <f t="shared" si="162"/>
        <v>0</v>
      </c>
      <c r="K133" s="431">
        <f t="shared" si="163"/>
        <v>0</v>
      </c>
      <c r="L133" s="431">
        <f t="shared" si="164"/>
        <v>0</v>
      </c>
      <c r="M133" s="431">
        <f t="shared" si="165"/>
        <v>0</v>
      </c>
      <c r="N133" s="42"/>
      <c r="O133" s="1"/>
      <c r="P133" s="1"/>
      <c r="Q133" s="42"/>
      <c r="R133" s="42"/>
      <c r="S133" s="42"/>
      <c r="T133" s="42"/>
      <c r="U133" s="73"/>
      <c r="V133" s="1"/>
      <c r="W133" s="1"/>
      <c r="X133" s="1"/>
      <c r="Y133" s="79"/>
      <c r="Z133" s="415"/>
      <c r="AA133" s="404">
        <f t="shared" si="157"/>
        <v>0</v>
      </c>
      <c r="AB133" s="367"/>
      <c r="AC133" s="1"/>
      <c r="AD133" s="79"/>
      <c r="AE133" s="79"/>
      <c r="AF133" s="79"/>
      <c r="AG133" s="44"/>
    </row>
    <row r="134" spans="1:33" ht="15" hidden="1" customHeight="1" x14ac:dyDescent="0.25">
      <c r="B134" s="54"/>
      <c r="C134" s="2"/>
      <c r="D134" s="705" t="s">
        <v>358</v>
      </c>
      <c r="E134" s="849"/>
      <c r="F134" s="326">
        <f t="shared" si="158"/>
        <v>0</v>
      </c>
      <c r="G134" s="326">
        <f t="shared" si="159"/>
        <v>0</v>
      </c>
      <c r="H134" s="326">
        <f t="shared" si="160"/>
        <v>0</v>
      </c>
      <c r="I134" s="326">
        <f t="shared" si="161"/>
        <v>0</v>
      </c>
      <c r="J134" s="431">
        <f t="shared" si="162"/>
        <v>0</v>
      </c>
      <c r="K134" s="431">
        <f t="shared" si="163"/>
        <v>0</v>
      </c>
      <c r="L134" s="431">
        <f t="shared" si="164"/>
        <v>0</v>
      </c>
      <c r="M134" s="431">
        <f t="shared" si="165"/>
        <v>0</v>
      </c>
      <c r="N134" s="42"/>
      <c r="O134" s="1"/>
      <c r="P134" s="1"/>
      <c r="Q134" s="42"/>
      <c r="R134" s="42"/>
      <c r="S134" s="42"/>
      <c r="T134" s="42"/>
      <c r="U134" s="73"/>
      <c r="V134" s="1"/>
      <c r="W134" s="1"/>
      <c r="X134" s="1"/>
      <c r="Y134" s="79"/>
      <c r="Z134" s="415"/>
      <c r="AA134" s="404">
        <f t="shared" si="157"/>
        <v>0</v>
      </c>
      <c r="AB134" s="367"/>
      <c r="AC134" s="1"/>
      <c r="AD134" s="79"/>
      <c r="AE134" s="79"/>
      <c r="AF134" s="79"/>
      <c r="AG134" s="44"/>
    </row>
    <row r="135" spans="1:33" ht="15" hidden="1" customHeight="1" x14ac:dyDescent="0.25">
      <c r="B135" s="54"/>
      <c r="C135" s="2"/>
      <c r="D135" s="705" t="s">
        <v>355</v>
      </c>
      <c r="E135" s="849"/>
      <c r="F135" s="326">
        <f t="shared" si="158"/>
        <v>0</v>
      </c>
      <c r="G135" s="326">
        <f t="shared" si="159"/>
        <v>0</v>
      </c>
      <c r="H135" s="326">
        <f t="shared" si="160"/>
        <v>0</v>
      </c>
      <c r="I135" s="326">
        <f t="shared" si="161"/>
        <v>0</v>
      </c>
      <c r="J135" s="431">
        <f t="shared" si="162"/>
        <v>0</v>
      </c>
      <c r="K135" s="431">
        <f t="shared" si="163"/>
        <v>0</v>
      </c>
      <c r="L135" s="431">
        <f t="shared" si="164"/>
        <v>0</v>
      </c>
      <c r="M135" s="431">
        <f t="shared" si="165"/>
        <v>0</v>
      </c>
      <c r="N135" s="42"/>
      <c r="O135" s="1"/>
      <c r="P135" s="1"/>
      <c r="Q135" s="42"/>
      <c r="R135" s="42"/>
      <c r="S135" s="42"/>
      <c r="T135" s="42"/>
      <c r="U135" s="73"/>
      <c r="V135" s="1"/>
      <c r="W135" s="1"/>
      <c r="X135" s="1"/>
      <c r="Y135" s="79"/>
      <c r="Z135" s="415"/>
      <c r="AA135" s="404">
        <f t="shared" si="157"/>
        <v>0</v>
      </c>
      <c r="AB135" s="367"/>
      <c r="AC135" s="1"/>
      <c r="AD135" s="79"/>
      <c r="AE135" s="79"/>
      <c r="AF135" s="79"/>
      <c r="AG135" s="44"/>
    </row>
    <row r="136" spans="1:33" ht="15" hidden="1" customHeight="1" x14ac:dyDescent="0.25">
      <c r="B136" s="54"/>
      <c r="C136" s="2"/>
      <c r="D136" s="705" t="s">
        <v>811</v>
      </c>
      <c r="E136" s="849"/>
      <c r="F136" s="326">
        <f t="shared" si="158"/>
        <v>0</v>
      </c>
      <c r="G136" s="326">
        <f t="shared" si="159"/>
        <v>0</v>
      </c>
      <c r="H136" s="326">
        <f t="shared" si="160"/>
        <v>0</v>
      </c>
      <c r="I136" s="326">
        <f t="shared" si="161"/>
        <v>0</v>
      </c>
      <c r="J136" s="431">
        <f t="shared" si="162"/>
        <v>0</v>
      </c>
      <c r="K136" s="431">
        <f t="shared" si="163"/>
        <v>0</v>
      </c>
      <c r="L136" s="431">
        <f t="shared" si="164"/>
        <v>0</v>
      </c>
      <c r="M136" s="431">
        <f t="shared" si="165"/>
        <v>0</v>
      </c>
      <c r="N136" s="42"/>
      <c r="O136" s="1"/>
      <c r="P136" s="1"/>
      <c r="Q136" s="42"/>
      <c r="R136" s="42"/>
      <c r="S136" s="42"/>
      <c r="T136" s="42"/>
      <c r="U136" s="73"/>
      <c r="V136" s="1"/>
      <c r="W136" s="1"/>
      <c r="X136" s="1"/>
      <c r="Y136" s="79"/>
      <c r="Z136" s="415"/>
      <c r="AA136" s="404">
        <f t="shared" si="157"/>
        <v>0</v>
      </c>
      <c r="AB136" s="367"/>
      <c r="AC136" s="1"/>
      <c r="AD136" s="79"/>
      <c r="AE136" s="79"/>
      <c r="AF136" s="79"/>
      <c r="AG136" s="44"/>
    </row>
    <row r="137" spans="1:33" ht="25.5" hidden="1" customHeight="1" x14ac:dyDescent="0.25">
      <c r="B137" s="54"/>
      <c r="C137" s="2"/>
      <c r="D137" s="706" t="s">
        <v>532</v>
      </c>
      <c r="E137" s="916"/>
      <c r="F137" s="329">
        <f t="shared" si="158"/>
        <v>0</v>
      </c>
      <c r="G137" s="329">
        <f t="shared" si="159"/>
        <v>0</v>
      </c>
      <c r="H137" s="329">
        <f t="shared" si="160"/>
        <v>0</v>
      </c>
      <c r="I137" s="329">
        <f t="shared" si="161"/>
        <v>0</v>
      </c>
      <c r="J137" s="434">
        <f t="shared" si="162"/>
        <v>0</v>
      </c>
      <c r="K137" s="434">
        <f t="shared" si="163"/>
        <v>0</v>
      </c>
      <c r="L137" s="434">
        <f t="shared" si="164"/>
        <v>0</v>
      </c>
      <c r="M137" s="434">
        <f t="shared" si="165"/>
        <v>0</v>
      </c>
      <c r="N137" s="42"/>
      <c r="O137" s="1"/>
      <c r="P137" s="1"/>
      <c r="Q137" s="42"/>
      <c r="R137" s="42"/>
      <c r="S137" s="42"/>
      <c r="T137" s="42"/>
      <c r="U137" s="73"/>
      <c r="V137" s="1"/>
      <c r="W137" s="1"/>
      <c r="X137" s="1"/>
      <c r="Y137" s="79"/>
      <c r="Z137" s="415"/>
      <c r="AA137" s="404">
        <f t="shared" si="157"/>
        <v>0</v>
      </c>
      <c r="AB137" s="367"/>
      <c r="AC137" s="1"/>
      <c r="AD137" s="79"/>
      <c r="AE137" s="79"/>
      <c r="AF137" s="79"/>
      <c r="AG137" s="44"/>
    </row>
    <row r="138" spans="1:33" ht="25.5" hidden="1" customHeight="1" x14ac:dyDescent="0.25">
      <c r="B138" s="54"/>
      <c r="C138" s="2"/>
      <c r="D138" s="706" t="s">
        <v>533</v>
      </c>
      <c r="E138" s="916"/>
      <c r="F138" s="329">
        <f t="shared" si="158"/>
        <v>0</v>
      </c>
      <c r="G138" s="329">
        <f t="shared" si="159"/>
        <v>0</v>
      </c>
      <c r="H138" s="329">
        <f t="shared" si="160"/>
        <v>0</v>
      </c>
      <c r="I138" s="329">
        <f t="shared" si="161"/>
        <v>0</v>
      </c>
      <c r="J138" s="434">
        <f t="shared" si="162"/>
        <v>0</v>
      </c>
      <c r="K138" s="434">
        <f t="shared" si="163"/>
        <v>0</v>
      </c>
      <c r="L138" s="434">
        <f t="shared" si="164"/>
        <v>0</v>
      </c>
      <c r="M138" s="434">
        <f t="shared" si="165"/>
        <v>0</v>
      </c>
      <c r="N138" s="42"/>
      <c r="O138" s="1"/>
      <c r="P138" s="1"/>
      <c r="Q138" s="42"/>
      <c r="R138" s="42"/>
      <c r="S138" s="42"/>
      <c r="T138" s="42"/>
      <c r="U138" s="73"/>
      <c r="V138" s="1"/>
      <c r="W138" s="1"/>
      <c r="X138" s="1"/>
      <c r="Y138" s="79"/>
      <c r="Z138" s="415"/>
      <c r="AA138" s="404">
        <f t="shared" si="157"/>
        <v>0</v>
      </c>
      <c r="AB138" s="367"/>
      <c r="AC138" s="1"/>
      <c r="AD138" s="79"/>
      <c r="AE138" s="79"/>
      <c r="AF138" s="79"/>
      <c r="AG138" s="44"/>
    </row>
    <row r="139" spans="1:33" ht="15" hidden="1" customHeight="1" x14ac:dyDescent="0.25">
      <c r="B139" s="54"/>
      <c r="C139" s="2"/>
      <c r="D139" s="705" t="s">
        <v>364</v>
      </c>
      <c r="E139" s="849"/>
      <c r="F139" s="326">
        <f t="shared" si="158"/>
        <v>0</v>
      </c>
      <c r="G139" s="326">
        <f t="shared" si="159"/>
        <v>0</v>
      </c>
      <c r="H139" s="326">
        <f t="shared" si="160"/>
        <v>0</v>
      </c>
      <c r="I139" s="326">
        <f t="shared" si="161"/>
        <v>0</v>
      </c>
      <c r="J139" s="431">
        <f t="shared" si="162"/>
        <v>0</v>
      </c>
      <c r="K139" s="431">
        <f t="shared" si="163"/>
        <v>0</v>
      </c>
      <c r="L139" s="431">
        <f t="shared" si="164"/>
        <v>0</v>
      </c>
      <c r="M139" s="431">
        <f t="shared" si="165"/>
        <v>0</v>
      </c>
      <c r="N139" s="42"/>
      <c r="O139" s="1"/>
      <c r="P139" s="1"/>
      <c r="Q139" s="42"/>
      <c r="R139" s="42"/>
      <c r="S139" s="42"/>
      <c r="T139" s="42"/>
      <c r="U139" s="73"/>
      <c r="V139" s="1"/>
      <c r="W139" s="1"/>
      <c r="X139" s="1"/>
      <c r="Y139" s="79"/>
      <c r="Z139" s="415"/>
      <c r="AA139" s="404">
        <f t="shared" si="157"/>
        <v>0</v>
      </c>
      <c r="AB139" s="367"/>
      <c r="AC139" s="1"/>
      <c r="AD139" s="79"/>
      <c r="AE139" s="79"/>
      <c r="AF139" s="79"/>
      <c r="AG139" s="44"/>
    </row>
    <row r="140" spans="1:33" ht="15" hidden="1" customHeight="1" x14ac:dyDescent="0.25">
      <c r="B140" s="54"/>
      <c r="C140" s="2"/>
      <c r="D140" s="705" t="s">
        <v>356</v>
      </c>
      <c r="E140" s="849"/>
      <c r="F140" s="326">
        <f t="shared" si="158"/>
        <v>0</v>
      </c>
      <c r="G140" s="326">
        <f t="shared" si="159"/>
        <v>0</v>
      </c>
      <c r="H140" s="326">
        <f t="shared" si="160"/>
        <v>0</v>
      </c>
      <c r="I140" s="326">
        <f t="shared" si="161"/>
        <v>0</v>
      </c>
      <c r="J140" s="431">
        <f t="shared" si="162"/>
        <v>0</v>
      </c>
      <c r="K140" s="431">
        <f t="shared" si="163"/>
        <v>0</v>
      </c>
      <c r="L140" s="431">
        <f t="shared" si="164"/>
        <v>0</v>
      </c>
      <c r="M140" s="431">
        <f t="shared" si="165"/>
        <v>0</v>
      </c>
      <c r="N140" s="42"/>
      <c r="O140" s="1"/>
      <c r="P140" s="1"/>
      <c r="Q140" s="42"/>
      <c r="R140" s="42"/>
      <c r="S140" s="42"/>
      <c r="T140" s="42"/>
      <c r="U140" s="73"/>
      <c r="V140" s="1"/>
      <c r="W140" s="1"/>
      <c r="X140" s="1"/>
      <c r="Y140" s="79"/>
      <c r="Z140" s="415"/>
      <c r="AA140" s="404">
        <f t="shared" si="157"/>
        <v>0</v>
      </c>
      <c r="AB140" s="367"/>
      <c r="AC140" s="1"/>
      <c r="AD140" s="79"/>
      <c r="AE140" s="79"/>
      <c r="AF140" s="79"/>
      <c r="AG140" s="44"/>
    </row>
    <row r="141" spans="1:33" ht="25.5" hidden="1" customHeight="1" x14ac:dyDescent="0.25">
      <c r="B141" s="54"/>
      <c r="C141" s="2"/>
      <c r="D141" s="706" t="s">
        <v>534</v>
      </c>
      <c r="E141" s="916"/>
      <c r="F141" s="329">
        <f t="shared" si="158"/>
        <v>0</v>
      </c>
      <c r="G141" s="329">
        <f t="shared" si="159"/>
        <v>0</v>
      </c>
      <c r="H141" s="329">
        <f t="shared" si="160"/>
        <v>0</v>
      </c>
      <c r="I141" s="329">
        <f t="shared" si="161"/>
        <v>0</v>
      </c>
      <c r="J141" s="434">
        <f t="shared" si="162"/>
        <v>0</v>
      </c>
      <c r="K141" s="434">
        <f t="shared" si="163"/>
        <v>0</v>
      </c>
      <c r="L141" s="434">
        <f t="shared" si="164"/>
        <v>0</v>
      </c>
      <c r="M141" s="434">
        <f t="shared" si="165"/>
        <v>0</v>
      </c>
      <c r="N141" s="42"/>
      <c r="O141" s="1"/>
      <c r="P141" s="1"/>
      <c r="Q141" s="42"/>
      <c r="R141" s="42"/>
      <c r="S141" s="42"/>
      <c r="T141" s="42"/>
      <c r="U141" s="73"/>
      <c r="V141" s="1"/>
      <c r="W141" s="1"/>
      <c r="X141" s="1"/>
      <c r="Y141" s="79"/>
      <c r="Z141" s="415"/>
      <c r="AA141" s="404">
        <f t="shared" si="157"/>
        <v>0</v>
      </c>
      <c r="AB141" s="367"/>
      <c r="AC141" s="1"/>
      <c r="AD141" s="79"/>
      <c r="AE141" s="79"/>
      <c r="AF141" s="79"/>
      <c r="AG141" s="44"/>
    </row>
    <row r="142" spans="1:33" ht="15" hidden="1" customHeight="1" x14ac:dyDescent="0.25">
      <c r="B142" s="54"/>
      <c r="C142" s="2"/>
      <c r="D142" s="705" t="s">
        <v>535</v>
      </c>
      <c r="E142" s="849"/>
      <c r="F142" s="326">
        <f t="shared" si="158"/>
        <v>0</v>
      </c>
      <c r="G142" s="326">
        <f t="shared" si="159"/>
        <v>0</v>
      </c>
      <c r="H142" s="326">
        <f t="shared" si="160"/>
        <v>0</v>
      </c>
      <c r="I142" s="326">
        <f t="shared" si="161"/>
        <v>0</v>
      </c>
      <c r="J142" s="431">
        <f t="shared" si="162"/>
        <v>0</v>
      </c>
      <c r="K142" s="431">
        <f t="shared" si="163"/>
        <v>0</v>
      </c>
      <c r="L142" s="431">
        <f t="shared" si="164"/>
        <v>0</v>
      </c>
      <c r="M142" s="431">
        <f t="shared" si="165"/>
        <v>0</v>
      </c>
      <c r="N142" s="42"/>
      <c r="O142" s="1"/>
      <c r="P142" s="1"/>
      <c r="Q142" s="42"/>
      <c r="R142" s="42"/>
      <c r="S142" s="42"/>
      <c r="T142" s="42"/>
      <c r="U142" s="73"/>
      <c r="V142" s="1"/>
      <c r="W142" s="1"/>
      <c r="X142" s="1"/>
      <c r="Y142" s="79"/>
      <c r="Z142" s="415"/>
      <c r="AA142" s="404">
        <f t="shared" si="157"/>
        <v>0</v>
      </c>
      <c r="AB142" s="367"/>
      <c r="AC142" s="1"/>
      <c r="AD142" s="79"/>
      <c r="AE142" s="79"/>
      <c r="AF142" s="79"/>
      <c r="AG142" s="44"/>
    </row>
    <row r="143" spans="1:33" s="41" customFormat="1" ht="15" hidden="1" customHeight="1" x14ac:dyDescent="0.25">
      <c r="A143" s="125" t="s">
        <v>235</v>
      </c>
      <c r="B143" s="106" t="s">
        <v>666</v>
      </c>
      <c r="C143" s="730" t="s">
        <v>236</v>
      </c>
      <c r="D143" s="731"/>
      <c r="E143" s="909"/>
      <c r="F143" s="330">
        <f t="shared" si="158"/>
        <v>0</v>
      </c>
      <c r="G143" s="330">
        <f t="shared" si="159"/>
        <v>0</v>
      </c>
      <c r="H143" s="330">
        <f t="shared" si="160"/>
        <v>0</v>
      </c>
      <c r="I143" s="330">
        <f t="shared" si="161"/>
        <v>0</v>
      </c>
      <c r="J143" s="435">
        <f t="shared" si="162"/>
        <v>0</v>
      </c>
      <c r="K143" s="435">
        <f t="shared" si="163"/>
        <v>0</v>
      </c>
      <c r="L143" s="435">
        <f t="shared" si="164"/>
        <v>0</v>
      </c>
      <c r="M143" s="435">
        <f t="shared" si="165"/>
        <v>0</v>
      </c>
      <c r="N143" s="111"/>
      <c r="O143" s="109"/>
      <c r="P143" s="109"/>
      <c r="Q143" s="111"/>
      <c r="R143" s="111"/>
      <c r="S143" s="111"/>
      <c r="T143" s="111"/>
      <c r="U143" s="108"/>
      <c r="V143" s="109"/>
      <c r="W143" s="109"/>
      <c r="X143" s="109"/>
      <c r="Y143" s="112"/>
      <c r="Z143" s="417"/>
      <c r="AA143" s="406">
        <f t="shared" si="157"/>
        <v>0</v>
      </c>
      <c r="AB143" s="369"/>
      <c r="AC143" s="109"/>
      <c r="AD143" s="112"/>
      <c r="AE143" s="112"/>
      <c r="AF143" s="112"/>
      <c r="AG143" s="113"/>
    </row>
    <row r="144" spans="1:33" s="41" customFormat="1" ht="15" hidden="1" customHeight="1" x14ac:dyDescent="0.25">
      <c r="A144" s="125" t="s">
        <v>237</v>
      </c>
      <c r="B144" s="106" t="s">
        <v>668</v>
      </c>
      <c r="C144" s="730" t="s">
        <v>238</v>
      </c>
      <c r="D144" s="731"/>
      <c r="E144" s="909"/>
      <c r="F144" s="330">
        <f t="shared" si="158"/>
        <v>0</v>
      </c>
      <c r="G144" s="330">
        <f t="shared" si="159"/>
        <v>0</v>
      </c>
      <c r="H144" s="330">
        <f t="shared" si="160"/>
        <v>0</v>
      </c>
      <c r="I144" s="330">
        <f t="shared" si="161"/>
        <v>0</v>
      </c>
      <c r="J144" s="435">
        <f t="shared" si="162"/>
        <v>0</v>
      </c>
      <c r="K144" s="435">
        <f t="shared" si="163"/>
        <v>0</v>
      </c>
      <c r="L144" s="435">
        <f t="shared" si="164"/>
        <v>0</v>
      </c>
      <c r="M144" s="435">
        <f t="shared" si="165"/>
        <v>0</v>
      </c>
      <c r="N144" s="111"/>
      <c r="O144" s="109"/>
      <c r="P144" s="109"/>
      <c r="Q144" s="111"/>
      <c r="R144" s="111"/>
      <c r="S144" s="111"/>
      <c r="T144" s="111"/>
      <c r="U144" s="108"/>
      <c r="V144" s="109"/>
      <c r="W144" s="109"/>
      <c r="X144" s="109"/>
      <c r="Y144" s="112"/>
      <c r="Z144" s="417"/>
      <c r="AA144" s="406">
        <f t="shared" si="157"/>
        <v>0</v>
      </c>
      <c r="AB144" s="369"/>
      <c r="AC144" s="109"/>
      <c r="AD144" s="112"/>
      <c r="AE144" s="112"/>
      <c r="AF144" s="112"/>
      <c r="AG144" s="113"/>
    </row>
    <row r="145" spans="1:33" s="41" customFormat="1" ht="15" hidden="1" customHeight="1" x14ac:dyDescent="0.25">
      <c r="A145" s="125" t="s">
        <v>239</v>
      </c>
      <c r="B145" s="106" t="s">
        <v>669</v>
      </c>
      <c r="C145" s="730" t="s">
        <v>240</v>
      </c>
      <c r="D145" s="731"/>
      <c r="E145" s="909"/>
      <c r="F145" s="330">
        <f t="shared" si="158"/>
        <v>0</v>
      </c>
      <c r="G145" s="330">
        <f t="shared" si="159"/>
        <v>0</v>
      </c>
      <c r="H145" s="330">
        <f t="shared" si="160"/>
        <v>0</v>
      </c>
      <c r="I145" s="330">
        <f t="shared" si="161"/>
        <v>0</v>
      </c>
      <c r="J145" s="435">
        <f t="shared" si="162"/>
        <v>0</v>
      </c>
      <c r="K145" s="435">
        <f t="shared" si="163"/>
        <v>0</v>
      </c>
      <c r="L145" s="435">
        <f t="shared" si="164"/>
        <v>0</v>
      </c>
      <c r="M145" s="435">
        <f t="shared" si="165"/>
        <v>0</v>
      </c>
      <c r="N145" s="111"/>
      <c r="O145" s="109"/>
      <c r="P145" s="109"/>
      <c r="Q145" s="111"/>
      <c r="R145" s="111"/>
      <c r="S145" s="111"/>
      <c r="T145" s="111"/>
      <c r="U145" s="108"/>
      <c r="V145" s="109"/>
      <c r="W145" s="109"/>
      <c r="X145" s="109"/>
      <c r="Y145" s="112"/>
      <c r="Z145" s="417"/>
      <c r="AA145" s="406">
        <f t="shared" si="157"/>
        <v>0</v>
      </c>
      <c r="AB145" s="369"/>
      <c r="AC145" s="109"/>
      <c r="AD145" s="112"/>
      <c r="AE145" s="112"/>
      <c r="AF145" s="112"/>
      <c r="AG145" s="113"/>
    </row>
    <row r="146" spans="1:33" s="41" customFormat="1" ht="15" hidden="1" customHeight="1" x14ac:dyDescent="0.25">
      <c r="A146" s="125" t="s">
        <v>241</v>
      </c>
      <c r="B146" s="106" t="s">
        <v>670</v>
      </c>
      <c r="C146" s="730" t="s">
        <v>242</v>
      </c>
      <c r="D146" s="731"/>
      <c r="E146" s="909"/>
      <c r="F146" s="330">
        <f t="shared" ref="F146:M146" si="166">F147+F148+F149+F150+F151+F152+F153+F154+F155+F156</f>
        <v>0</v>
      </c>
      <c r="G146" s="330">
        <f t="shared" si="166"/>
        <v>0</v>
      </c>
      <c r="H146" s="330">
        <f t="shared" si="166"/>
        <v>0</v>
      </c>
      <c r="I146" s="330">
        <f t="shared" si="166"/>
        <v>0</v>
      </c>
      <c r="J146" s="435">
        <f t="shared" ref="J146" si="167">J147+J148+J149+J150+J151+J152+J153+J154+J155+J156</f>
        <v>0</v>
      </c>
      <c r="K146" s="435">
        <f t="shared" si="166"/>
        <v>0</v>
      </c>
      <c r="L146" s="435">
        <f t="shared" ref="L146" si="168">L147+L148+L149+L150+L151+L152+L153+L154+L155+L156</f>
        <v>0</v>
      </c>
      <c r="M146" s="435">
        <f t="shared" si="166"/>
        <v>0</v>
      </c>
      <c r="N146" s="111">
        <f t="shared" ref="N146:AG146" si="169">N147+N148+N149+N150+N151+N152+N153+N154+N155+N156</f>
        <v>0</v>
      </c>
      <c r="O146" s="109">
        <f t="shared" si="169"/>
        <v>0</v>
      </c>
      <c r="P146" s="109">
        <f t="shared" si="169"/>
        <v>0</v>
      </c>
      <c r="Q146" s="111"/>
      <c r="R146" s="111"/>
      <c r="S146" s="111"/>
      <c r="T146" s="111"/>
      <c r="U146" s="108">
        <f t="shared" si="169"/>
        <v>0</v>
      </c>
      <c r="V146" s="109">
        <f t="shared" si="169"/>
        <v>0</v>
      </c>
      <c r="W146" s="109">
        <f t="shared" si="169"/>
        <v>0</v>
      </c>
      <c r="X146" s="109">
        <f t="shared" si="169"/>
        <v>0</v>
      </c>
      <c r="Y146" s="112">
        <f t="shared" si="169"/>
        <v>0</v>
      </c>
      <c r="Z146" s="417">
        <f t="shared" si="169"/>
        <v>0</v>
      </c>
      <c r="AA146" s="406">
        <f t="shared" si="157"/>
        <v>0</v>
      </c>
      <c r="AB146" s="369">
        <f t="shared" si="169"/>
        <v>0</v>
      </c>
      <c r="AC146" s="109">
        <f t="shared" si="169"/>
        <v>0</v>
      </c>
      <c r="AD146" s="112">
        <f t="shared" si="169"/>
        <v>0</v>
      </c>
      <c r="AE146" s="112">
        <f t="shared" si="169"/>
        <v>0</v>
      </c>
      <c r="AF146" s="112">
        <f t="shared" si="169"/>
        <v>0</v>
      </c>
      <c r="AG146" s="113">
        <f t="shared" si="169"/>
        <v>0</v>
      </c>
    </row>
    <row r="147" spans="1:33" ht="15" hidden="1" customHeight="1" x14ac:dyDescent="0.25">
      <c r="B147" s="54"/>
      <c r="C147" s="2"/>
      <c r="D147" s="705" t="s">
        <v>359</v>
      </c>
      <c r="E147" s="849"/>
      <c r="F147" s="326">
        <f t="shared" ref="F147:F157" si="170">SUM(P147:AF147)</f>
        <v>0</v>
      </c>
      <c r="G147" s="326">
        <f t="shared" ref="G147:G157" si="171">SUM(P147:AF147)</f>
        <v>0</v>
      </c>
      <c r="H147" s="326">
        <f t="shared" ref="H147:H157" si="172">SUM(P147:AF147)</f>
        <v>0</v>
      </c>
      <c r="I147" s="326">
        <f t="shared" ref="I147:I157" si="173">SUM(P147:AF147)</f>
        <v>0</v>
      </c>
      <c r="J147" s="431">
        <f t="shared" ref="J147:J157" si="174">SUM(P147:AF147)</f>
        <v>0</v>
      </c>
      <c r="K147" s="431">
        <f t="shared" ref="K147:K157" si="175">SUM(U147:AG147)</f>
        <v>0</v>
      </c>
      <c r="L147" s="431">
        <f t="shared" ref="L147:L157" si="176">SUM(V147:AH147)</f>
        <v>0</v>
      </c>
      <c r="M147" s="431">
        <f t="shared" ref="M147:M157" si="177">SUM(U147:AG147)</f>
        <v>0</v>
      </c>
      <c r="N147" s="42"/>
      <c r="O147" s="1"/>
      <c r="P147" s="1"/>
      <c r="Q147" s="42"/>
      <c r="R147" s="42"/>
      <c r="S147" s="42"/>
      <c r="T147" s="42"/>
      <c r="U147" s="73"/>
      <c r="V147" s="1"/>
      <c r="W147" s="1"/>
      <c r="X147" s="1"/>
      <c r="Y147" s="79"/>
      <c r="Z147" s="415"/>
      <c r="AA147" s="404">
        <f t="shared" si="157"/>
        <v>0</v>
      </c>
      <c r="AB147" s="367"/>
      <c r="AC147" s="1"/>
      <c r="AD147" s="79"/>
      <c r="AE147" s="79"/>
      <c r="AF147" s="79"/>
      <c r="AG147" s="44"/>
    </row>
    <row r="148" spans="1:33" ht="15" hidden="1" customHeight="1" x14ac:dyDescent="0.25">
      <c r="B148" s="54"/>
      <c r="C148" s="2"/>
      <c r="D148" s="705" t="s">
        <v>360</v>
      </c>
      <c r="E148" s="849"/>
      <c r="F148" s="326">
        <f t="shared" si="170"/>
        <v>0</v>
      </c>
      <c r="G148" s="326">
        <f t="shared" si="171"/>
        <v>0</v>
      </c>
      <c r="H148" s="326">
        <f t="shared" si="172"/>
        <v>0</v>
      </c>
      <c r="I148" s="326">
        <f t="shared" si="173"/>
        <v>0</v>
      </c>
      <c r="J148" s="431">
        <f t="shared" si="174"/>
        <v>0</v>
      </c>
      <c r="K148" s="431">
        <f t="shared" si="175"/>
        <v>0</v>
      </c>
      <c r="L148" s="431">
        <f t="shared" si="176"/>
        <v>0</v>
      </c>
      <c r="M148" s="431">
        <f t="shared" si="177"/>
        <v>0</v>
      </c>
      <c r="N148" s="42"/>
      <c r="O148" s="1"/>
      <c r="P148" s="1"/>
      <c r="Q148" s="42"/>
      <c r="R148" s="42"/>
      <c r="S148" s="42"/>
      <c r="T148" s="42"/>
      <c r="U148" s="73"/>
      <c r="V148" s="1"/>
      <c r="W148" s="1"/>
      <c r="X148" s="1"/>
      <c r="Y148" s="79"/>
      <c r="Z148" s="415"/>
      <c r="AA148" s="404">
        <f t="shared" si="157"/>
        <v>0</v>
      </c>
      <c r="AB148" s="367"/>
      <c r="AC148" s="1"/>
      <c r="AD148" s="79"/>
      <c r="AE148" s="79"/>
      <c r="AF148" s="79"/>
      <c r="AG148" s="44"/>
    </row>
    <row r="149" spans="1:33" ht="15" hidden="1" customHeight="1" x14ac:dyDescent="0.25">
      <c r="B149" s="54"/>
      <c r="C149" s="2"/>
      <c r="D149" s="705" t="s">
        <v>361</v>
      </c>
      <c r="E149" s="849"/>
      <c r="F149" s="326">
        <f t="shared" si="170"/>
        <v>0</v>
      </c>
      <c r="G149" s="326">
        <f t="shared" si="171"/>
        <v>0</v>
      </c>
      <c r="H149" s="326">
        <f t="shared" si="172"/>
        <v>0</v>
      </c>
      <c r="I149" s="326">
        <f t="shared" si="173"/>
        <v>0</v>
      </c>
      <c r="J149" s="431">
        <f t="shared" si="174"/>
        <v>0</v>
      </c>
      <c r="K149" s="431">
        <f t="shared" si="175"/>
        <v>0</v>
      </c>
      <c r="L149" s="431">
        <f t="shared" si="176"/>
        <v>0</v>
      </c>
      <c r="M149" s="431">
        <f t="shared" si="177"/>
        <v>0</v>
      </c>
      <c r="N149" s="42"/>
      <c r="O149" s="1"/>
      <c r="P149" s="1"/>
      <c r="Q149" s="42"/>
      <c r="R149" s="42"/>
      <c r="S149" s="42"/>
      <c r="T149" s="42"/>
      <c r="U149" s="73"/>
      <c r="V149" s="1"/>
      <c r="W149" s="1"/>
      <c r="X149" s="1"/>
      <c r="Y149" s="79"/>
      <c r="Z149" s="415"/>
      <c r="AA149" s="404">
        <f t="shared" si="157"/>
        <v>0</v>
      </c>
      <c r="AB149" s="367"/>
      <c r="AC149" s="1"/>
      <c r="AD149" s="79"/>
      <c r="AE149" s="79"/>
      <c r="AF149" s="79"/>
      <c r="AG149" s="44"/>
    </row>
    <row r="150" spans="1:33" ht="15" hidden="1" customHeight="1" x14ac:dyDescent="0.25">
      <c r="B150" s="54"/>
      <c r="C150" s="2"/>
      <c r="D150" s="705" t="s">
        <v>362</v>
      </c>
      <c r="E150" s="849"/>
      <c r="F150" s="326">
        <f t="shared" si="170"/>
        <v>0</v>
      </c>
      <c r="G150" s="326">
        <f t="shared" si="171"/>
        <v>0</v>
      </c>
      <c r="H150" s="326">
        <f t="shared" si="172"/>
        <v>0</v>
      </c>
      <c r="I150" s="326">
        <f t="shared" si="173"/>
        <v>0</v>
      </c>
      <c r="J150" s="431">
        <f t="shared" si="174"/>
        <v>0</v>
      </c>
      <c r="K150" s="431">
        <f t="shared" si="175"/>
        <v>0</v>
      </c>
      <c r="L150" s="431">
        <f t="shared" si="176"/>
        <v>0</v>
      </c>
      <c r="M150" s="431">
        <f t="shared" si="177"/>
        <v>0</v>
      </c>
      <c r="N150" s="42"/>
      <c r="O150" s="1"/>
      <c r="P150" s="1"/>
      <c r="Q150" s="42"/>
      <c r="R150" s="42"/>
      <c r="S150" s="42"/>
      <c r="T150" s="42"/>
      <c r="U150" s="73"/>
      <c r="V150" s="1"/>
      <c r="W150" s="1"/>
      <c r="X150" s="1"/>
      <c r="Y150" s="79"/>
      <c r="Z150" s="415"/>
      <c r="AA150" s="404">
        <f t="shared" si="157"/>
        <v>0</v>
      </c>
      <c r="AB150" s="367"/>
      <c r="AC150" s="1"/>
      <c r="AD150" s="79"/>
      <c r="AE150" s="79"/>
      <c r="AF150" s="79"/>
      <c r="AG150" s="44"/>
    </row>
    <row r="151" spans="1:33" ht="15" hidden="1" customHeight="1" x14ac:dyDescent="0.25">
      <c r="B151" s="54"/>
      <c r="C151" s="2"/>
      <c r="D151" s="705" t="s">
        <v>363</v>
      </c>
      <c r="E151" s="849"/>
      <c r="F151" s="326">
        <f t="shared" si="170"/>
        <v>0</v>
      </c>
      <c r="G151" s="326">
        <f t="shared" si="171"/>
        <v>0</v>
      </c>
      <c r="H151" s="326">
        <f t="shared" si="172"/>
        <v>0</v>
      </c>
      <c r="I151" s="326">
        <f t="shared" si="173"/>
        <v>0</v>
      </c>
      <c r="J151" s="431">
        <f t="shared" si="174"/>
        <v>0</v>
      </c>
      <c r="K151" s="431">
        <f t="shared" si="175"/>
        <v>0</v>
      </c>
      <c r="L151" s="431">
        <f t="shared" si="176"/>
        <v>0</v>
      </c>
      <c r="M151" s="431">
        <f t="shared" si="177"/>
        <v>0</v>
      </c>
      <c r="N151" s="42"/>
      <c r="O151" s="1"/>
      <c r="P151" s="1"/>
      <c r="Q151" s="42"/>
      <c r="R151" s="42"/>
      <c r="S151" s="42"/>
      <c r="T151" s="42"/>
      <c r="U151" s="73"/>
      <c r="V151" s="1"/>
      <c r="W151" s="1"/>
      <c r="X151" s="1"/>
      <c r="Y151" s="79"/>
      <c r="Z151" s="415"/>
      <c r="AA151" s="404">
        <f t="shared" si="157"/>
        <v>0</v>
      </c>
      <c r="AB151" s="367"/>
      <c r="AC151" s="1"/>
      <c r="AD151" s="79"/>
      <c r="AE151" s="79"/>
      <c r="AF151" s="79"/>
      <c r="AG151" s="44"/>
    </row>
    <row r="152" spans="1:33" ht="25.5" hidden="1" customHeight="1" x14ac:dyDescent="0.25">
      <c r="B152" s="54"/>
      <c r="C152" s="2"/>
      <c r="D152" s="706" t="s">
        <v>536</v>
      </c>
      <c r="E152" s="916"/>
      <c r="F152" s="329">
        <f t="shared" si="170"/>
        <v>0</v>
      </c>
      <c r="G152" s="329">
        <f t="shared" si="171"/>
        <v>0</v>
      </c>
      <c r="H152" s="329">
        <f t="shared" si="172"/>
        <v>0</v>
      </c>
      <c r="I152" s="329">
        <f t="shared" si="173"/>
        <v>0</v>
      </c>
      <c r="J152" s="434">
        <f t="shared" si="174"/>
        <v>0</v>
      </c>
      <c r="K152" s="434">
        <f t="shared" si="175"/>
        <v>0</v>
      </c>
      <c r="L152" s="434">
        <f t="shared" si="176"/>
        <v>0</v>
      </c>
      <c r="M152" s="434">
        <f t="shared" si="177"/>
        <v>0</v>
      </c>
      <c r="N152" s="42"/>
      <c r="O152" s="1"/>
      <c r="P152" s="1"/>
      <c r="Q152" s="42"/>
      <c r="R152" s="42"/>
      <c r="S152" s="42"/>
      <c r="T152" s="42"/>
      <c r="U152" s="73"/>
      <c r="V152" s="1"/>
      <c r="W152" s="1"/>
      <c r="X152" s="1"/>
      <c r="Y152" s="79"/>
      <c r="Z152" s="415"/>
      <c r="AA152" s="404">
        <f t="shared" si="157"/>
        <v>0</v>
      </c>
      <c r="AB152" s="367"/>
      <c r="AC152" s="1"/>
      <c r="AD152" s="79"/>
      <c r="AE152" s="79"/>
      <c r="AF152" s="79"/>
      <c r="AG152" s="44"/>
    </row>
    <row r="153" spans="1:33" ht="25.5" hidden="1" customHeight="1" x14ac:dyDescent="0.25">
      <c r="B153" s="54"/>
      <c r="C153" s="2"/>
      <c r="D153" s="706" t="s">
        <v>539</v>
      </c>
      <c r="E153" s="916"/>
      <c r="F153" s="329">
        <f t="shared" si="170"/>
        <v>0</v>
      </c>
      <c r="G153" s="329">
        <f t="shared" si="171"/>
        <v>0</v>
      </c>
      <c r="H153" s="329">
        <f t="shared" si="172"/>
        <v>0</v>
      </c>
      <c r="I153" s="329">
        <f t="shared" si="173"/>
        <v>0</v>
      </c>
      <c r="J153" s="434">
        <f t="shared" si="174"/>
        <v>0</v>
      </c>
      <c r="K153" s="434">
        <f t="shared" si="175"/>
        <v>0</v>
      </c>
      <c r="L153" s="434">
        <f t="shared" si="176"/>
        <v>0</v>
      </c>
      <c r="M153" s="434">
        <f t="shared" si="177"/>
        <v>0</v>
      </c>
      <c r="N153" s="42"/>
      <c r="O153" s="1"/>
      <c r="P153" s="1"/>
      <c r="Q153" s="42"/>
      <c r="R153" s="42"/>
      <c r="S153" s="42"/>
      <c r="T153" s="42"/>
      <c r="U153" s="73"/>
      <c r="V153" s="1"/>
      <c r="W153" s="1"/>
      <c r="X153" s="1"/>
      <c r="Y153" s="79"/>
      <c r="Z153" s="415"/>
      <c r="AA153" s="404">
        <f t="shared" si="157"/>
        <v>0</v>
      </c>
      <c r="AB153" s="367"/>
      <c r="AC153" s="1"/>
      <c r="AD153" s="79"/>
      <c r="AE153" s="79"/>
      <c r="AF153" s="79"/>
      <c r="AG153" s="44"/>
    </row>
    <row r="154" spans="1:33" ht="15" hidden="1" customHeight="1" x14ac:dyDescent="0.25">
      <c r="B154" s="54"/>
      <c r="C154" s="2"/>
      <c r="D154" s="705" t="s">
        <v>365</v>
      </c>
      <c r="E154" s="849"/>
      <c r="F154" s="326">
        <f t="shared" si="170"/>
        <v>0</v>
      </c>
      <c r="G154" s="326">
        <f t="shared" si="171"/>
        <v>0</v>
      </c>
      <c r="H154" s="326">
        <f t="shared" si="172"/>
        <v>0</v>
      </c>
      <c r="I154" s="326">
        <f t="shared" si="173"/>
        <v>0</v>
      </c>
      <c r="J154" s="431">
        <f t="shared" si="174"/>
        <v>0</v>
      </c>
      <c r="K154" s="431">
        <f t="shared" si="175"/>
        <v>0</v>
      </c>
      <c r="L154" s="431">
        <f t="shared" si="176"/>
        <v>0</v>
      </c>
      <c r="M154" s="431">
        <f t="shared" si="177"/>
        <v>0</v>
      </c>
      <c r="N154" s="42"/>
      <c r="O154" s="1"/>
      <c r="P154" s="1"/>
      <c r="Q154" s="42"/>
      <c r="R154" s="42"/>
      <c r="S154" s="42"/>
      <c r="T154" s="42"/>
      <c r="U154" s="73"/>
      <c r="V154" s="1"/>
      <c r="W154" s="1"/>
      <c r="X154" s="1"/>
      <c r="Y154" s="79"/>
      <c r="Z154" s="415"/>
      <c r="AA154" s="404">
        <f t="shared" si="157"/>
        <v>0</v>
      </c>
      <c r="AB154" s="367"/>
      <c r="AC154" s="1"/>
      <c r="AD154" s="79"/>
      <c r="AE154" s="79"/>
      <c r="AF154" s="79"/>
      <c r="AG154" s="44"/>
    </row>
    <row r="155" spans="1:33" ht="25.5" hidden="1" customHeight="1" x14ac:dyDescent="0.25">
      <c r="B155" s="54"/>
      <c r="C155" s="2"/>
      <c r="D155" s="706" t="s">
        <v>542</v>
      </c>
      <c r="E155" s="916"/>
      <c r="F155" s="329">
        <f t="shared" si="170"/>
        <v>0</v>
      </c>
      <c r="G155" s="329">
        <f t="shared" si="171"/>
        <v>0</v>
      </c>
      <c r="H155" s="329">
        <f t="shared" si="172"/>
        <v>0</v>
      </c>
      <c r="I155" s="329">
        <f t="shared" si="173"/>
        <v>0</v>
      </c>
      <c r="J155" s="434">
        <f t="shared" si="174"/>
        <v>0</v>
      </c>
      <c r="K155" s="434">
        <f t="shared" si="175"/>
        <v>0</v>
      </c>
      <c r="L155" s="434">
        <f t="shared" si="176"/>
        <v>0</v>
      </c>
      <c r="M155" s="434">
        <f t="shared" si="177"/>
        <v>0</v>
      </c>
      <c r="N155" s="42"/>
      <c r="O155" s="1"/>
      <c r="P155" s="1"/>
      <c r="Q155" s="42"/>
      <c r="R155" s="42"/>
      <c r="S155" s="42"/>
      <c r="T155" s="42"/>
      <c r="U155" s="73"/>
      <c r="V155" s="1"/>
      <c r="W155" s="1"/>
      <c r="X155" s="1"/>
      <c r="Y155" s="79"/>
      <c r="Z155" s="415"/>
      <c r="AA155" s="404">
        <f t="shared" si="157"/>
        <v>0</v>
      </c>
      <c r="AB155" s="367"/>
      <c r="AC155" s="1"/>
      <c r="AD155" s="79"/>
      <c r="AE155" s="79"/>
      <c r="AF155" s="79"/>
      <c r="AG155" s="44"/>
    </row>
    <row r="156" spans="1:33" ht="15" hidden="1" customHeight="1" x14ac:dyDescent="0.25">
      <c r="B156" s="54"/>
      <c r="C156" s="2"/>
      <c r="D156" s="705" t="s">
        <v>543</v>
      </c>
      <c r="E156" s="849"/>
      <c r="F156" s="326">
        <f t="shared" si="170"/>
        <v>0</v>
      </c>
      <c r="G156" s="326">
        <f t="shared" si="171"/>
        <v>0</v>
      </c>
      <c r="H156" s="326">
        <f t="shared" si="172"/>
        <v>0</v>
      </c>
      <c r="I156" s="326">
        <f t="shared" si="173"/>
        <v>0</v>
      </c>
      <c r="J156" s="431">
        <f t="shared" si="174"/>
        <v>0</v>
      </c>
      <c r="K156" s="431">
        <f t="shared" si="175"/>
        <v>0</v>
      </c>
      <c r="L156" s="431">
        <f t="shared" si="176"/>
        <v>0</v>
      </c>
      <c r="M156" s="431">
        <f t="shared" si="177"/>
        <v>0</v>
      </c>
      <c r="N156" s="42"/>
      <c r="O156" s="1"/>
      <c r="P156" s="1"/>
      <c r="Q156" s="42"/>
      <c r="R156" s="42"/>
      <c r="S156" s="42"/>
      <c r="T156" s="42"/>
      <c r="U156" s="73"/>
      <c r="V156" s="1"/>
      <c r="W156" s="1"/>
      <c r="X156" s="1"/>
      <c r="Y156" s="79"/>
      <c r="Z156" s="415"/>
      <c r="AA156" s="404">
        <f t="shared" si="157"/>
        <v>0</v>
      </c>
      <c r="AB156" s="367"/>
      <c r="AC156" s="1"/>
      <c r="AD156" s="79"/>
      <c r="AE156" s="79"/>
      <c r="AF156" s="79"/>
      <c r="AG156" s="44"/>
    </row>
    <row r="157" spans="1:33" s="41" customFormat="1" ht="15.75" hidden="1" customHeight="1" thickBot="1" x14ac:dyDescent="0.3">
      <c r="A157" s="125" t="s">
        <v>243</v>
      </c>
      <c r="B157" s="134" t="s">
        <v>671</v>
      </c>
      <c r="C157" s="917" t="s">
        <v>244</v>
      </c>
      <c r="D157" s="918"/>
      <c r="E157" s="919"/>
      <c r="F157" s="331">
        <f t="shared" si="170"/>
        <v>0</v>
      </c>
      <c r="G157" s="331">
        <f t="shared" si="171"/>
        <v>0</v>
      </c>
      <c r="H157" s="331">
        <f t="shared" si="172"/>
        <v>0</v>
      </c>
      <c r="I157" s="331">
        <f t="shared" si="173"/>
        <v>0</v>
      </c>
      <c r="J157" s="436">
        <f t="shared" si="174"/>
        <v>0</v>
      </c>
      <c r="K157" s="436">
        <f t="shared" si="175"/>
        <v>0</v>
      </c>
      <c r="L157" s="436">
        <f t="shared" si="176"/>
        <v>0</v>
      </c>
      <c r="M157" s="436">
        <f t="shared" si="177"/>
        <v>0</v>
      </c>
      <c r="N157" s="111"/>
      <c r="O157" s="109"/>
      <c r="P157" s="109"/>
      <c r="Q157" s="111"/>
      <c r="R157" s="111"/>
      <c r="S157" s="111"/>
      <c r="T157" s="111"/>
      <c r="U157" s="108"/>
      <c r="V157" s="109"/>
      <c r="W157" s="109"/>
      <c r="X157" s="109"/>
      <c r="Y157" s="112"/>
      <c r="Z157" s="417"/>
      <c r="AA157" s="406">
        <f t="shared" si="157"/>
        <v>0</v>
      </c>
      <c r="AB157" s="369"/>
      <c r="AC157" s="109"/>
      <c r="AD157" s="112"/>
      <c r="AE157" s="112"/>
      <c r="AF157" s="112"/>
      <c r="AG157" s="113"/>
    </row>
    <row r="158" spans="1:33" ht="15.75" thickBot="1" x14ac:dyDescent="0.3">
      <c r="B158" s="98" t="s">
        <v>245</v>
      </c>
      <c r="C158" s="708" t="s">
        <v>246</v>
      </c>
      <c r="D158" s="709"/>
      <c r="E158" s="809"/>
      <c r="F158" s="322" t="e">
        <f t="shared" ref="F158:I158" si="178">F159+F160+F163+F164+F165+F166+F167</f>
        <v>#REF!</v>
      </c>
      <c r="G158" s="322">
        <f t="shared" si="178"/>
        <v>121070</v>
      </c>
      <c r="H158" s="322">
        <f t="shared" si="178"/>
        <v>121070</v>
      </c>
      <c r="I158" s="322">
        <f t="shared" si="178"/>
        <v>121070</v>
      </c>
      <c r="J158" s="427">
        <f t="shared" ref="J158" si="179">J159+J160+J163+J164+J165+J166+J167</f>
        <v>890100</v>
      </c>
      <c r="K158" s="427" t="e">
        <f t="shared" ref="K158:AG158" si="180">K159+K160+K163+K164+K165+K166+K167</f>
        <v>#REF!</v>
      </c>
      <c r="L158" s="427">
        <f t="shared" ref="L158" si="181">L159+L160+L163+L164+L165+L166+L167</f>
        <v>814128</v>
      </c>
      <c r="M158" s="427">
        <f>M164+M167</f>
        <v>814128</v>
      </c>
      <c r="N158" s="87">
        <f t="shared" si="180"/>
        <v>0</v>
      </c>
      <c r="O158" s="85">
        <f t="shared" si="180"/>
        <v>0</v>
      </c>
      <c r="P158" s="85">
        <f t="shared" si="180"/>
        <v>0</v>
      </c>
      <c r="Q158" s="85">
        <f t="shared" si="180"/>
        <v>0</v>
      </c>
      <c r="R158" s="85">
        <f t="shared" si="180"/>
        <v>722413</v>
      </c>
      <c r="S158" s="85">
        <f t="shared" si="180"/>
        <v>91715</v>
      </c>
      <c r="T158" s="85">
        <f t="shared" si="180"/>
        <v>0</v>
      </c>
      <c r="U158" s="85">
        <f>U164+U167</f>
        <v>0</v>
      </c>
      <c r="V158" s="85">
        <f t="shared" si="180"/>
        <v>4998</v>
      </c>
      <c r="W158" s="85">
        <f t="shared" si="180"/>
        <v>0</v>
      </c>
      <c r="X158" s="85">
        <f t="shared" si="180"/>
        <v>713423</v>
      </c>
      <c r="Y158" s="88">
        <f t="shared" si="180"/>
        <v>0</v>
      </c>
      <c r="Z158" s="410">
        <f t="shared" si="180"/>
        <v>8990</v>
      </c>
      <c r="AA158" s="399">
        <f t="shared" si="157"/>
        <v>727411</v>
      </c>
      <c r="AB158" s="362">
        <f t="shared" si="180"/>
        <v>0</v>
      </c>
      <c r="AC158" s="85">
        <f t="shared" si="180"/>
        <v>0</v>
      </c>
      <c r="AD158" s="88">
        <f t="shared" si="180"/>
        <v>80717</v>
      </c>
      <c r="AE158" s="88">
        <f t="shared" si="180"/>
        <v>6000</v>
      </c>
      <c r="AF158" s="88">
        <f t="shared" si="180"/>
        <v>0</v>
      </c>
      <c r="AG158" s="89">
        <f t="shared" si="180"/>
        <v>0</v>
      </c>
    </row>
    <row r="159" spans="1:33" s="18" customFormat="1" ht="15" hidden="1" customHeight="1" x14ac:dyDescent="0.25">
      <c r="A159" s="125" t="s">
        <v>247</v>
      </c>
      <c r="B159" s="114" t="s">
        <v>672</v>
      </c>
      <c r="C159" s="906" t="s">
        <v>248</v>
      </c>
      <c r="D159" s="907"/>
      <c r="E159" s="908"/>
      <c r="F159" s="317">
        <f>SUM(P159:AF159)</f>
        <v>0</v>
      </c>
      <c r="G159" s="317">
        <f>SUM(P159:AF159)</f>
        <v>0</v>
      </c>
      <c r="H159" s="317">
        <f>SUM(P159:AF159)</f>
        <v>0</v>
      </c>
      <c r="I159" s="317">
        <f>SUM(P159:AF159)</f>
        <v>0</v>
      </c>
      <c r="J159" s="422">
        <f>SUM(P159:AF159)</f>
        <v>0</v>
      </c>
      <c r="K159" s="422">
        <f>SUM(U159:AG159)</f>
        <v>0</v>
      </c>
      <c r="L159" s="422">
        <f>SUM(V159:AH159)</f>
        <v>0</v>
      </c>
      <c r="M159" s="422">
        <f t="shared" ref="M159" si="182">SUM(U159:AG159)</f>
        <v>0</v>
      </c>
      <c r="N159" s="95"/>
      <c r="O159" s="93"/>
      <c r="P159" s="93"/>
      <c r="Q159" s="95"/>
      <c r="R159" s="95"/>
      <c r="S159" s="95"/>
      <c r="T159" s="95"/>
      <c r="U159" s="92"/>
      <c r="V159" s="93"/>
      <c r="W159" s="93"/>
      <c r="X159" s="93"/>
      <c r="Y159" s="96"/>
      <c r="Z159" s="413"/>
      <c r="AA159" s="402">
        <f t="shared" si="157"/>
        <v>0</v>
      </c>
      <c r="AB159" s="365"/>
      <c r="AC159" s="93"/>
      <c r="AD159" s="96"/>
      <c r="AE159" s="96"/>
      <c r="AF159" s="96"/>
      <c r="AG159" s="97"/>
    </row>
    <row r="160" spans="1:33" s="18" customFormat="1" ht="15" hidden="1" customHeight="1" x14ac:dyDescent="0.25">
      <c r="A160" s="125" t="s">
        <v>249</v>
      </c>
      <c r="B160" s="90" t="s">
        <v>673</v>
      </c>
      <c r="C160" s="712" t="s">
        <v>250</v>
      </c>
      <c r="D160" s="713"/>
      <c r="E160" s="905"/>
      <c r="F160" s="319">
        <f t="shared" ref="F160:M160" si="183">F161+F162</f>
        <v>0</v>
      </c>
      <c r="G160" s="319">
        <f t="shared" si="183"/>
        <v>0</v>
      </c>
      <c r="H160" s="319">
        <f t="shared" si="183"/>
        <v>0</v>
      </c>
      <c r="I160" s="319">
        <f t="shared" si="183"/>
        <v>0</v>
      </c>
      <c r="J160" s="424">
        <f t="shared" ref="J160" si="184">J161+J162</f>
        <v>0</v>
      </c>
      <c r="K160" s="424">
        <f t="shared" si="183"/>
        <v>0</v>
      </c>
      <c r="L160" s="424">
        <f t="shared" ref="L160" si="185">L161+L162</f>
        <v>0</v>
      </c>
      <c r="M160" s="424">
        <f t="shared" si="183"/>
        <v>0</v>
      </c>
      <c r="N160" s="95">
        <f t="shared" ref="N160:AG160" si="186">N161+N162</f>
        <v>0</v>
      </c>
      <c r="O160" s="93">
        <f t="shared" si="186"/>
        <v>0</v>
      </c>
      <c r="P160" s="93">
        <f t="shared" si="186"/>
        <v>0</v>
      </c>
      <c r="Q160" s="95"/>
      <c r="R160" s="95"/>
      <c r="S160" s="95"/>
      <c r="T160" s="95"/>
      <c r="U160" s="92">
        <f t="shared" si="186"/>
        <v>0</v>
      </c>
      <c r="V160" s="93">
        <f t="shared" si="186"/>
        <v>0</v>
      </c>
      <c r="W160" s="93">
        <f t="shared" si="186"/>
        <v>0</v>
      </c>
      <c r="X160" s="93">
        <f t="shared" si="186"/>
        <v>0</v>
      </c>
      <c r="Y160" s="96">
        <f t="shared" si="186"/>
        <v>0</v>
      </c>
      <c r="Z160" s="413">
        <f t="shared" si="186"/>
        <v>0</v>
      </c>
      <c r="AA160" s="402">
        <f t="shared" si="157"/>
        <v>0</v>
      </c>
      <c r="AB160" s="365">
        <f t="shared" si="186"/>
        <v>0</v>
      </c>
      <c r="AC160" s="93">
        <f t="shared" si="186"/>
        <v>0</v>
      </c>
      <c r="AD160" s="96">
        <f t="shared" si="186"/>
        <v>0</v>
      </c>
      <c r="AE160" s="96">
        <f t="shared" si="186"/>
        <v>0</v>
      </c>
      <c r="AF160" s="96">
        <f t="shared" si="186"/>
        <v>0</v>
      </c>
      <c r="AG160" s="97">
        <f t="shared" si="186"/>
        <v>0</v>
      </c>
    </row>
    <row r="161" spans="1:33" ht="15" hidden="1" customHeight="1" x14ac:dyDescent="0.25">
      <c r="B161" s="54"/>
      <c r="C161" s="2"/>
      <c r="D161" s="705" t="s">
        <v>250</v>
      </c>
      <c r="E161" s="849"/>
      <c r="F161" s="326">
        <f>SUM(P161:AF161)</f>
        <v>0</v>
      </c>
      <c r="G161" s="326">
        <f>SUM(P161:AF161)</f>
        <v>0</v>
      </c>
      <c r="H161" s="326">
        <f>SUM(P161:AF161)</f>
        <v>0</v>
      </c>
      <c r="I161" s="326">
        <f>SUM(P161:AF161)</f>
        <v>0</v>
      </c>
      <c r="J161" s="431">
        <f>SUM(P161:AF161)</f>
        <v>0</v>
      </c>
      <c r="K161" s="431">
        <f t="shared" ref="K161:L163" si="187">SUM(U161:AG161)</f>
        <v>0</v>
      </c>
      <c r="L161" s="431">
        <f t="shared" si="187"/>
        <v>0</v>
      </c>
      <c r="M161" s="431">
        <f t="shared" ref="M161:M163" si="188">SUM(U161:AG161)</f>
        <v>0</v>
      </c>
      <c r="N161" s="42"/>
      <c r="O161" s="1"/>
      <c r="P161" s="1"/>
      <c r="Q161" s="42"/>
      <c r="R161" s="42"/>
      <c r="S161" s="42"/>
      <c r="T161" s="42"/>
      <c r="U161" s="73"/>
      <c r="V161" s="1"/>
      <c r="W161" s="1"/>
      <c r="X161" s="1"/>
      <c r="Y161" s="79"/>
      <c r="Z161" s="415"/>
      <c r="AA161" s="404">
        <f t="shared" si="157"/>
        <v>0</v>
      </c>
      <c r="AB161" s="367"/>
      <c r="AC161" s="1"/>
      <c r="AD161" s="79"/>
      <c r="AE161" s="79"/>
      <c r="AF161" s="79"/>
      <c r="AG161" s="44"/>
    </row>
    <row r="162" spans="1:33" ht="15" hidden="1" customHeight="1" x14ac:dyDescent="0.25">
      <c r="B162" s="54"/>
      <c r="C162" s="2"/>
      <c r="D162" s="705" t="s">
        <v>349</v>
      </c>
      <c r="E162" s="849"/>
      <c r="F162" s="326">
        <f>SUM(P162:AF162)</f>
        <v>0</v>
      </c>
      <c r="G162" s="326">
        <f>SUM(P162:AF162)</f>
        <v>0</v>
      </c>
      <c r="H162" s="326">
        <f>SUM(P162:AF162)</f>
        <v>0</v>
      </c>
      <c r="I162" s="326">
        <f>SUM(P162:AF162)</f>
        <v>0</v>
      </c>
      <c r="J162" s="431">
        <f>SUM(P162:AF162)</f>
        <v>0</v>
      </c>
      <c r="K162" s="431">
        <f t="shared" si="187"/>
        <v>0</v>
      </c>
      <c r="L162" s="431">
        <f t="shared" si="187"/>
        <v>0</v>
      </c>
      <c r="M162" s="431">
        <f t="shared" si="188"/>
        <v>0</v>
      </c>
      <c r="N162" s="42"/>
      <c r="O162" s="1"/>
      <c r="P162" s="1"/>
      <c r="Q162" s="42"/>
      <c r="R162" s="42"/>
      <c r="S162" s="42"/>
      <c r="T162" s="42"/>
      <c r="U162" s="73"/>
      <c r="V162" s="1"/>
      <c r="W162" s="1"/>
      <c r="X162" s="1"/>
      <c r="Y162" s="79"/>
      <c r="Z162" s="415"/>
      <c r="AA162" s="404">
        <f t="shared" si="157"/>
        <v>0</v>
      </c>
      <c r="AB162" s="367"/>
      <c r="AC162" s="1"/>
      <c r="AD162" s="79"/>
      <c r="AE162" s="79"/>
      <c r="AF162" s="79"/>
      <c r="AG162" s="44"/>
    </row>
    <row r="163" spans="1:33" s="18" customFormat="1" ht="15" hidden="1" customHeight="1" x14ac:dyDescent="0.25">
      <c r="A163" s="125" t="s">
        <v>251</v>
      </c>
      <c r="B163" s="90" t="s">
        <v>674</v>
      </c>
      <c r="C163" s="712" t="s">
        <v>252</v>
      </c>
      <c r="D163" s="713"/>
      <c r="E163" s="905"/>
      <c r="F163" s="319">
        <f>SUM(P163:AF163)</f>
        <v>0</v>
      </c>
      <c r="G163" s="319">
        <f>SUM(P163:AF163)</f>
        <v>0</v>
      </c>
      <c r="H163" s="319">
        <f>SUM(P163:AF163)</f>
        <v>0</v>
      </c>
      <c r="I163" s="319">
        <f>SUM(P163:AF163)</f>
        <v>0</v>
      </c>
      <c r="J163" s="424">
        <f>SUM(P163:AF163)</f>
        <v>0</v>
      </c>
      <c r="K163" s="424">
        <f t="shared" si="187"/>
        <v>0</v>
      </c>
      <c r="L163" s="424">
        <f t="shared" si="187"/>
        <v>0</v>
      </c>
      <c r="M163" s="424">
        <f t="shared" si="188"/>
        <v>0</v>
      </c>
      <c r="N163" s="95"/>
      <c r="O163" s="93"/>
      <c r="P163" s="93"/>
      <c r="Q163" s="95"/>
      <c r="R163" s="95"/>
      <c r="S163" s="95"/>
      <c r="T163" s="95"/>
      <c r="U163" s="92"/>
      <c r="V163" s="93"/>
      <c r="W163" s="93"/>
      <c r="X163" s="93"/>
      <c r="Y163" s="96"/>
      <c r="Z163" s="413"/>
      <c r="AA163" s="402">
        <f t="shared" si="157"/>
        <v>0</v>
      </c>
      <c r="AB163" s="365"/>
      <c r="AC163" s="93"/>
      <c r="AD163" s="96"/>
      <c r="AE163" s="96"/>
      <c r="AF163" s="96"/>
      <c r="AG163" s="97"/>
    </row>
    <row r="164" spans="1:33" s="18" customFormat="1" x14ac:dyDescent="0.25">
      <c r="A164" s="125" t="s">
        <v>253</v>
      </c>
      <c r="B164" s="90" t="s">
        <v>675</v>
      </c>
      <c r="C164" s="712" t="s">
        <v>254</v>
      </c>
      <c r="D164" s="713"/>
      <c r="E164" s="905"/>
      <c r="F164" s="319">
        <v>78740</v>
      </c>
      <c r="G164" s="319">
        <v>95330</v>
      </c>
      <c r="H164" s="319">
        <v>95330</v>
      </c>
      <c r="I164" s="319">
        <v>95330</v>
      </c>
      <c r="J164" s="424">
        <v>700860</v>
      </c>
      <c r="K164" s="424" t="e">
        <f>#REF!</f>
        <v>#REF!</v>
      </c>
      <c r="L164" s="424">
        <v>641047</v>
      </c>
      <c r="M164" s="424">
        <f t="shared" ref="M164:M167" si="189">SUM(AA164:AG164)</f>
        <v>641047</v>
      </c>
      <c r="N164" s="95"/>
      <c r="O164" s="93"/>
      <c r="P164" s="93">
        <v>0</v>
      </c>
      <c r="Q164" s="93">
        <v>0</v>
      </c>
      <c r="R164" s="93">
        <v>568829</v>
      </c>
      <c r="S164" s="93">
        <v>72218</v>
      </c>
      <c r="T164" s="93">
        <v>0</v>
      </c>
      <c r="U164" s="92"/>
      <c r="V164" s="93">
        <v>3936</v>
      </c>
      <c r="W164" s="93"/>
      <c r="X164" s="93">
        <v>561750</v>
      </c>
      <c r="Y164" s="96"/>
      <c r="Z164" s="413">
        <v>7079</v>
      </c>
      <c r="AA164" s="402">
        <f>SUM(U164:Z164)</f>
        <v>572765</v>
      </c>
      <c r="AB164" s="365"/>
      <c r="AC164" s="93"/>
      <c r="AD164" s="96">
        <v>63557</v>
      </c>
      <c r="AE164" s="96">
        <v>4725</v>
      </c>
      <c r="AF164" s="96"/>
      <c r="AG164" s="97"/>
    </row>
    <row r="165" spans="1:33" s="18" customFormat="1" ht="15" hidden="1" customHeight="1" x14ac:dyDescent="0.25">
      <c r="A165" s="125" t="s">
        <v>255</v>
      </c>
      <c r="B165" s="90" t="s">
        <v>676</v>
      </c>
      <c r="C165" s="712" t="s">
        <v>256</v>
      </c>
      <c r="D165" s="713"/>
      <c r="E165" s="905"/>
      <c r="F165" s="319" t="e">
        <f>SUM(P165:AF165)</f>
        <v>#REF!</v>
      </c>
      <c r="G165" s="319">
        <v>0</v>
      </c>
      <c r="H165" s="319">
        <v>0</v>
      </c>
      <c r="I165" s="319">
        <v>0</v>
      </c>
      <c r="J165" s="424">
        <v>0</v>
      </c>
      <c r="K165" s="424">
        <v>0</v>
      </c>
      <c r="L165" s="424">
        <v>0</v>
      </c>
      <c r="M165" s="424" t="e">
        <f t="shared" si="189"/>
        <v>#REF!</v>
      </c>
      <c r="N165" s="95"/>
      <c r="O165" s="93"/>
      <c r="P165" s="93"/>
      <c r="Q165" s="95"/>
      <c r="R165" s="95"/>
      <c r="S165" s="95"/>
      <c r="T165" s="95"/>
      <c r="U165" s="92" t="e">
        <f>#REF!</f>
        <v>#REF!</v>
      </c>
      <c r="V165" s="93">
        <f>'[1]091140'!N160</f>
        <v>0</v>
      </c>
      <c r="W165" s="93">
        <f>'[1]091140'!O160</f>
        <v>0</v>
      </c>
      <c r="X165" s="93">
        <f>'[1]091140'!P160</f>
        <v>0</v>
      </c>
      <c r="Y165" s="96">
        <f>'[1]091140'!Q160</f>
        <v>0</v>
      </c>
      <c r="Z165" s="413">
        <f>'[1]091140'!R160</f>
        <v>0</v>
      </c>
      <c r="AA165" s="402" t="e">
        <f t="shared" ref="AA165:AA167" si="190">SUM(U165:Z165)</f>
        <v>#REF!</v>
      </c>
      <c r="AB165" s="365">
        <f>'[1]091140'!T160</f>
        <v>0</v>
      </c>
      <c r="AC165" s="93">
        <f>'[1]091140'!U160</f>
        <v>0</v>
      </c>
      <c r="AD165" s="96">
        <f>'[1]091140'!V160</f>
        <v>0</v>
      </c>
      <c r="AE165" s="96">
        <f>'[1]091140'!W160</f>
        <v>0</v>
      </c>
      <c r="AF165" s="96">
        <f>'[1]091140'!X160</f>
        <v>0</v>
      </c>
      <c r="AG165" s="97">
        <f>'[1]091140'!Y160</f>
        <v>0</v>
      </c>
    </row>
    <row r="166" spans="1:33" s="18" customFormat="1" ht="15" hidden="1" customHeight="1" x14ac:dyDescent="0.25">
      <c r="A166" s="125" t="s">
        <v>257</v>
      </c>
      <c r="B166" s="90" t="s">
        <v>677</v>
      </c>
      <c r="C166" s="712" t="s">
        <v>258</v>
      </c>
      <c r="D166" s="713"/>
      <c r="E166" s="905"/>
      <c r="F166" s="319" t="e">
        <f>SUM(P166:AF166)</f>
        <v>#REF!</v>
      </c>
      <c r="G166" s="319">
        <v>0</v>
      </c>
      <c r="H166" s="319">
        <v>0</v>
      </c>
      <c r="I166" s="319">
        <v>0</v>
      </c>
      <c r="J166" s="424">
        <v>0</v>
      </c>
      <c r="K166" s="424">
        <v>0</v>
      </c>
      <c r="L166" s="424">
        <v>0</v>
      </c>
      <c r="M166" s="424" t="e">
        <f t="shared" si="189"/>
        <v>#REF!</v>
      </c>
      <c r="N166" s="95"/>
      <c r="O166" s="93"/>
      <c r="P166" s="93"/>
      <c r="Q166" s="95"/>
      <c r="R166" s="95"/>
      <c r="S166" s="95"/>
      <c r="T166" s="95"/>
      <c r="U166" s="92" t="e">
        <f>#REF!</f>
        <v>#REF!</v>
      </c>
      <c r="V166" s="93">
        <f>'[1]091140'!N161</f>
        <v>0</v>
      </c>
      <c r="W166" s="93">
        <f>'[1]091140'!O161</f>
        <v>0</v>
      </c>
      <c r="X166" s="93">
        <f>'[1]091140'!P161</f>
        <v>0</v>
      </c>
      <c r="Y166" s="96">
        <f>'[1]091140'!Q161</f>
        <v>0</v>
      </c>
      <c r="Z166" s="413">
        <f>'[1]091140'!R161</f>
        <v>0</v>
      </c>
      <c r="AA166" s="402" t="e">
        <f t="shared" si="190"/>
        <v>#REF!</v>
      </c>
      <c r="AB166" s="365">
        <f>'[1]091140'!T161</f>
        <v>0</v>
      </c>
      <c r="AC166" s="93">
        <f>'[1]091140'!U161</f>
        <v>0</v>
      </c>
      <c r="AD166" s="96">
        <f>'[1]091140'!V161</f>
        <v>0</v>
      </c>
      <c r="AE166" s="96">
        <f>'[1]091140'!W161</f>
        <v>0</v>
      </c>
      <c r="AF166" s="96">
        <f>'[1]091140'!X161</f>
        <v>0</v>
      </c>
      <c r="AG166" s="97">
        <f>'[1]091140'!Y161</f>
        <v>0</v>
      </c>
    </row>
    <row r="167" spans="1:33" s="18" customFormat="1" ht="15.75" thickBot="1" x14ac:dyDescent="0.3">
      <c r="A167" s="125" t="s">
        <v>259</v>
      </c>
      <c r="B167" s="124" t="s">
        <v>678</v>
      </c>
      <c r="C167" s="920" t="s">
        <v>260</v>
      </c>
      <c r="D167" s="921"/>
      <c r="E167" s="922"/>
      <c r="F167" s="332">
        <v>21260</v>
      </c>
      <c r="G167" s="332">
        <v>25740</v>
      </c>
      <c r="H167" s="332">
        <v>25740</v>
      </c>
      <c r="I167" s="332">
        <v>25740</v>
      </c>
      <c r="J167" s="437">
        <v>189240</v>
      </c>
      <c r="K167" s="437" t="e">
        <f>#REF!</f>
        <v>#REF!</v>
      </c>
      <c r="L167" s="437">
        <v>173081</v>
      </c>
      <c r="M167" s="437">
        <f t="shared" si="189"/>
        <v>173081</v>
      </c>
      <c r="N167" s="95"/>
      <c r="O167" s="93"/>
      <c r="P167" s="93">
        <v>0</v>
      </c>
      <c r="Q167" s="93">
        <v>0</v>
      </c>
      <c r="R167" s="93">
        <v>153584</v>
      </c>
      <c r="S167" s="93">
        <v>19497</v>
      </c>
      <c r="T167" s="93">
        <v>0</v>
      </c>
      <c r="U167" s="92"/>
      <c r="V167" s="93">
        <v>1062</v>
      </c>
      <c r="W167" s="93"/>
      <c r="X167" s="93">
        <v>151673</v>
      </c>
      <c r="Y167" s="96"/>
      <c r="Z167" s="413">
        <v>1911</v>
      </c>
      <c r="AA167" s="402">
        <f t="shared" si="190"/>
        <v>154646</v>
      </c>
      <c r="AB167" s="365"/>
      <c r="AC167" s="93"/>
      <c r="AD167" s="96">
        <v>17160</v>
      </c>
      <c r="AE167" s="96">
        <v>1275</v>
      </c>
      <c r="AF167" s="96"/>
      <c r="AG167" s="97"/>
    </row>
    <row r="168" spans="1:33" ht="15.75" thickBot="1" x14ac:dyDescent="0.3">
      <c r="B168" s="98" t="s">
        <v>261</v>
      </c>
      <c r="C168" s="708" t="s">
        <v>262</v>
      </c>
      <c r="D168" s="709"/>
      <c r="E168" s="809"/>
      <c r="F168" s="322">
        <f t="shared" ref="F168:M168" si="191">F169+F170+F171+F172</f>
        <v>0</v>
      </c>
      <c r="G168" s="322">
        <f t="shared" si="191"/>
        <v>0</v>
      </c>
      <c r="H168" s="322">
        <f t="shared" si="191"/>
        <v>0</v>
      </c>
      <c r="I168" s="322">
        <f t="shared" si="191"/>
        <v>0</v>
      </c>
      <c r="J168" s="427">
        <f t="shared" ref="J168:K168" si="192">J169+J170+J171+J172</f>
        <v>0</v>
      </c>
      <c r="K168" s="427">
        <f t="shared" si="192"/>
        <v>0</v>
      </c>
      <c r="L168" s="427">
        <f t="shared" ref="L168" si="193">L169+L170+L171+L172</f>
        <v>0</v>
      </c>
      <c r="M168" s="427">
        <f t="shared" si="191"/>
        <v>0</v>
      </c>
      <c r="N168" s="87">
        <f t="shared" ref="N168:AG168" si="194">N169+N170+N171+N172</f>
        <v>0</v>
      </c>
      <c r="O168" s="85">
        <f t="shared" si="194"/>
        <v>0</v>
      </c>
      <c r="P168" s="85">
        <f t="shared" si="194"/>
        <v>0</v>
      </c>
      <c r="Q168" s="85">
        <f t="shared" si="194"/>
        <v>0</v>
      </c>
      <c r="R168" s="85">
        <f t="shared" si="194"/>
        <v>0</v>
      </c>
      <c r="S168" s="85">
        <f t="shared" si="194"/>
        <v>0</v>
      </c>
      <c r="T168" s="85">
        <f t="shared" si="194"/>
        <v>0</v>
      </c>
      <c r="U168" s="84">
        <f t="shared" si="194"/>
        <v>0</v>
      </c>
      <c r="V168" s="85">
        <f t="shared" si="194"/>
        <v>0</v>
      </c>
      <c r="W168" s="85">
        <f t="shared" si="194"/>
        <v>0</v>
      </c>
      <c r="X168" s="85">
        <f t="shared" si="194"/>
        <v>0</v>
      </c>
      <c r="Y168" s="88">
        <f t="shared" si="194"/>
        <v>0</v>
      </c>
      <c r="Z168" s="410">
        <f t="shared" si="194"/>
        <v>0</v>
      </c>
      <c r="AA168" s="399">
        <f t="shared" si="157"/>
        <v>0</v>
      </c>
      <c r="AB168" s="362">
        <f t="shared" si="194"/>
        <v>0</v>
      </c>
      <c r="AC168" s="85">
        <f t="shared" si="194"/>
        <v>0</v>
      </c>
      <c r="AD168" s="88">
        <f t="shared" si="194"/>
        <v>0</v>
      </c>
      <c r="AE168" s="88">
        <f t="shared" si="194"/>
        <v>0</v>
      </c>
      <c r="AF168" s="88">
        <f t="shared" si="194"/>
        <v>0</v>
      </c>
      <c r="AG168" s="89">
        <f t="shared" si="194"/>
        <v>0</v>
      </c>
    </row>
    <row r="169" spans="1:33" s="18" customFormat="1" ht="15.75" hidden="1" customHeight="1" thickBot="1" x14ac:dyDescent="0.3">
      <c r="A169" s="125" t="s">
        <v>263</v>
      </c>
      <c r="B169" s="221" t="s">
        <v>679</v>
      </c>
      <c r="C169" s="923" t="s">
        <v>264</v>
      </c>
      <c r="D169" s="924"/>
      <c r="E169" s="925"/>
      <c r="F169" s="333">
        <f>SUM(P169:AF169)</f>
        <v>0</v>
      </c>
      <c r="G169" s="333">
        <f>SUM(P169:AF169)</f>
        <v>0</v>
      </c>
      <c r="H169" s="333">
        <f>SUM(P169:AF169)</f>
        <v>0</v>
      </c>
      <c r="I169" s="333">
        <f>SUM(P169:AF169)</f>
        <v>0</v>
      </c>
      <c r="J169" s="438">
        <f t="shared" ref="J169:J172" si="195">SUM(P169:AF169)</f>
        <v>0</v>
      </c>
      <c r="K169" s="438"/>
      <c r="L169" s="438"/>
      <c r="M169" s="438">
        <f t="shared" ref="M169:M172" si="196">SUM(U169:AG169)</f>
        <v>0</v>
      </c>
      <c r="N169" s="227"/>
      <c r="O169" s="225"/>
      <c r="P169" s="225"/>
      <c r="Q169" s="227"/>
      <c r="R169" s="227"/>
      <c r="S169" s="227"/>
      <c r="T169" s="227"/>
      <c r="U169" s="224"/>
      <c r="V169" s="225"/>
      <c r="W169" s="225"/>
      <c r="X169" s="225"/>
      <c r="Y169" s="226"/>
      <c r="Z169" s="418"/>
      <c r="AA169" s="407">
        <f t="shared" si="157"/>
        <v>0</v>
      </c>
      <c r="AB169" s="370"/>
      <c r="AC169" s="225"/>
      <c r="AD169" s="226"/>
      <c r="AE169" s="226"/>
      <c r="AF169" s="226"/>
      <c r="AG169" s="228"/>
    </row>
    <row r="170" spans="1:33" s="18" customFormat="1" ht="15.75" hidden="1" customHeight="1" thickBot="1" x14ac:dyDescent="0.3">
      <c r="A170" s="125" t="s">
        <v>265</v>
      </c>
      <c r="B170" s="229" t="s">
        <v>680</v>
      </c>
      <c r="C170" s="796" t="s">
        <v>870</v>
      </c>
      <c r="D170" s="797"/>
      <c r="E170" s="926"/>
      <c r="F170" s="334">
        <f>SUM(P170:AF170)</f>
        <v>0</v>
      </c>
      <c r="G170" s="334">
        <f>SUM(P170:AF170)</f>
        <v>0</v>
      </c>
      <c r="H170" s="334">
        <f>SUM(P170:AF170)</f>
        <v>0</v>
      </c>
      <c r="I170" s="334">
        <f>SUM(P170:AF170)</f>
        <v>0</v>
      </c>
      <c r="J170" s="439">
        <f t="shared" si="195"/>
        <v>0</v>
      </c>
      <c r="K170" s="439"/>
      <c r="L170" s="439"/>
      <c r="M170" s="439">
        <f t="shared" si="196"/>
        <v>0</v>
      </c>
      <c r="N170" s="227"/>
      <c r="O170" s="225"/>
      <c r="P170" s="225"/>
      <c r="Q170" s="227"/>
      <c r="R170" s="227"/>
      <c r="S170" s="227"/>
      <c r="T170" s="227"/>
      <c r="U170" s="224"/>
      <c r="V170" s="225"/>
      <c r="W170" s="225"/>
      <c r="X170" s="225"/>
      <c r="Y170" s="226"/>
      <c r="Z170" s="418"/>
      <c r="AA170" s="407">
        <f t="shared" si="157"/>
        <v>0</v>
      </c>
      <c r="AB170" s="370"/>
      <c r="AC170" s="225"/>
      <c r="AD170" s="226"/>
      <c r="AE170" s="226"/>
      <c r="AF170" s="226"/>
      <c r="AG170" s="228"/>
    </row>
    <row r="171" spans="1:33" s="18" customFormat="1" ht="15.75" hidden="1" customHeight="1" thickBot="1" x14ac:dyDescent="0.3">
      <c r="A171" s="125" t="s">
        <v>266</v>
      </c>
      <c r="B171" s="229" t="s">
        <v>681</v>
      </c>
      <c r="C171" s="796" t="s">
        <v>267</v>
      </c>
      <c r="D171" s="797"/>
      <c r="E171" s="926"/>
      <c r="F171" s="334">
        <f>SUM(P171:AF171)</f>
        <v>0</v>
      </c>
      <c r="G171" s="334">
        <f>SUM(P171:AF171)</f>
        <v>0</v>
      </c>
      <c r="H171" s="334">
        <f>SUM(P171:AF171)</f>
        <v>0</v>
      </c>
      <c r="I171" s="334">
        <f>SUM(P171:AF171)</f>
        <v>0</v>
      </c>
      <c r="J171" s="439">
        <f t="shared" si="195"/>
        <v>0</v>
      </c>
      <c r="K171" s="439"/>
      <c r="L171" s="439"/>
      <c r="M171" s="439">
        <f t="shared" si="196"/>
        <v>0</v>
      </c>
      <c r="N171" s="227"/>
      <c r="O171" s="225"/>
      <c r="P171" s="225"/>
      <c r="Q171" s="227"/>
      <c r="R171" s="227"/>
      <c r="S171" s="227"/>
      <c r="T171" s="227"/>
      <c r="U171" s="224"/>
      <c r="V171" s="225"/>
      <c r="W171" s="225"/>
      <c r="X171" s="225"/>
      <c r="Y171" s="226"/>
      <c r="Z171" s="418"/>
      <c r="AA171" s="407">
        <f t="shared" si="157"/>
        <v>0</v>
      </c>
      <c r="AB171" s="370"/>
      <c r="AC171" s="225"/>
      <c r="AD171" s="226"/>
      <c r="AE171" s="226"/>
      <c r="AF171" s="226"/>
      <c r="AG171" s="228"/>
    </row>
    <row r="172" spans="1:33" s="18" customFormat="1" ht="15.75" hidden="1" customHeight="1" thickBot="1" x14ac:dyDescent="0.3">
      <c r="A172" s="125" t="s">
        <v>268</v>
      </c>
      <c r="B172" s="231" t="s">
        <v>682</v>
      </c>
      <c r="C172" s="927" t="s">
        <v>366</v>
      </c>
      <c r="D172" s="928"/>
      <c r="E172" s="929"/>
      <c r="F172" s="335">
        <f>SUM(P172:AF172)</f>
        <v>0</v>
      </c>
      <c r="G172" s="335">
        <f>SUM(P172:AF172)</f>
        <v>0</v>
      </c>
      <c r="H172" s="335">
        <f>SUM(P172:AF172)</f>
        <v>0</v>
      </c>
      <c r="I172" s="335">
        <f>SUM(P172:AF172)</f>
        <v>0</v>
      </c>
      <c r="J172" s="440">
        <f t="shared" si="195"/>
        <v>0</v>
      </c>
      <c r="K172" s="440"/>
      <c r="L172" s="440"/>
      <c r="M172" s="440">
        <f t="shared" si="196"/>
        <v>0</v>
      </c>
      <c r="N172" s="227"/>
      <c r="O172" s="225"/>
      <c r="P172" s="225"/>
      <c r="Q172" s="227"/>
      <c r="R172" s="227"/>
      <c r="S172" s="227"/>
      <c r="T172" s="227"/>
      <c r="U172" s="224"/>
      <c r="V172" s="225"/>
      <c r="W172" s="225"/>
      <c r="X172" s="225"/>
      <c r="Y172" s="226"/>
      <c r="Z172" s="418"/>
      <c r="AA172" s="407">
        <f t="shared" si="157"/>
        <v>0</v>
      </c>
      <c r="AB172" s="370"/>
      <c r="AC172" s="225"/>
      <c r="AD172" s="226"/>
      <c r="AE172" s="226"/>
      <c r="AF172" s="226"/>
      <c r="AG172" s="228"/>
    </row>
    <row r="173" spans="1:33" ht="15.75" thickBot="1" x14ac:dyDescent="0.3">
      <c r="B173" s="98" t="s">
        <v>269</v>
      </c>
      <c r="C173" s="708" t="s">
        <v>270</v>
      </c>
      <c r="D173" s="709"/>
      <c r="E173" s="809"/>
      <c r="F173" s="322">
        <f t="shared" ref="F173:M173" si="197">F174+F175+F186+F197+F208+F211+F223+F224+F225</f>
        <v>0</v>
      </c>
      <c r="G173" s="322">
        <f t="shared" si="197"/>
        <v>0</v>
      </c>
      <c r="H173" s="322">
        <f t="shared" si="197"/>
        <v>0</v>
      </c>
      <c r="I173" s="322">
        <f t="shared" si="197"/>
        <v>0</v>
      </c>
      <c r="J173" s="427">
        <f t="shared" ref="J173:K173" si="198">J174+J175+J186+J197+J208+J211+J223+J224+J225</f>
        <v>0</v>
      </c>
      <c r="K173" s="427">
        <f t="shared" si="198"/>
        <v>0</v>
      </c>
      <c r="L173" s="427">
        <f t="shared" ref="L173" si="199">L174+L175+L186+L197+L208+L211+L223+L224+L225</f>
        <v>0</v>
      </c>
      <c r="M173" s="427">
        <f t="shared" si="197"/>
        <v>0</v>
      </c>
      <c r="N173" s="87">
        <f t="shared" ref="N173:AG173" si="200">N174+N175+N186+N197+N208+N211+N223+N224+N225</f>
        <v>0</v>
      </c>
      <c r="O173" s="85">
        <f t="shared" si="200"/>
        <v>0</v>
      </c>
      <c r="P173" s="85">
        <f t="shared" si="200"/>
        <v>0</v>
      </c>
      <c r="Q173" s="85">
        <f t="shared" si="200"/>
        <v>0</v>
      </c>
      <c r="R173" s="85">
        <f t="shared" si="200"/>
        <v>0</v>
      </c>
      <c r="S173" s="85">
        <f t="shared" si="200"/>
        <v>0</v>
      </c>
      <c r="T173" s="85">
        <f t="shared" si="200"/>
        <v>0</v>
      </c>
      <c r="U173" s="84">
        <f t="shared" si="200"/>
        <v>0</v>
      </c>
      <c r="V173" s="85">
        <f t="shared" si="200"/>
        <v>0</v>
      </c>
      <c r="W173" s="85">
        <f t="shared" si="200"/>
        <v>0</v>
      </c>
      <c r="X173" s="85">
        <f t="shared" si="200"/>
        <v>0</v>
      </c>
      <c r="Y173" s="88">
        <f t="shared" si="200"/>
        <v>0</v>
      </c>
      <c r="Z173" s="410">
        <f t="shared" si="200"/>
        <v>0</v>
      </c>
      <c r="AA173" s="399">
        <f t="shared" si="157"/>
        <v>0</v>
      </c>
      <c r="AB173" s="362">
        <f t="shared" si="200"/>
        <v>0</v>
      </c>
      <c r="AC173" s="85">
        <f t="shared" si="200"/>
        <v>0</v>
      </c>
      <c r="AD173" s="88">
        <f t="shared" si="200"/>
        <v>0</v>
      </c>
      <c r="AE173" s="88">
        <f t="shared" si="200"/>
        <v>0</v>
      </c>
      <c r="AF173" s="88">
        <f t="shared" si="200"/>
        <v>0</v>
      </c>
      <c r="AG173" s="89">
        <f t="shared" si="200"/>
        <v>0</v>
      </c>
    </row>
    <row r="174" spans="1:33" s="18" customFormat="1" ht="25.5" hidden="1" customHeight="1" x14ac:dyDescent="0.25">
      <c r="A174" s="125" t="s">
        <v>271</v>
      </c>
      <c r="B174" s="90" t="s">
        <v>683</v>
      </c>
      <c r="C174" s="930" t="s">
        <v>367</v>
      </c>
      <c r="D174" s="931"/>
      <c r="E174" s="932"/>
      <c r="F174" s="336">
        <f>SUM(P174:AF174)</f>
        <v>0</v>
      </c>
      <c r="G174" s="336">
        <f>SUM(P174:AF174)</f>
        <v>0</v>
      </c>
      <c r="H174" s="336">
        <f>SUM(P174:AF174)</f>
        <v>0</v>
      </c>
      <c r="I174" s="336">
        <f>SUM(P174:AF174)</f>
        <v>0</v>
      </c>
      <c r="J174" s="441">
        <f>SUM(P174:AF174)</f>
        <v>0</v>
      </c>
      <c r="K174" s="441"/>
      <c r="L174" s="441"/>
      <c r="M174" s="441">
        <f t="shared" ref="M174" si="201">SUM(U174:AG174)</f>
        <v>0</v>
      </c>
      <c r="N174" s="95"/>
      <c r="O174" s="93"/>
      <c r="P174" s="93"/>
      <c r="Q174" s="95"/>
      <c r="R174" s="95"/>
      <c r="S174" s="95"/>
      <c r="T174" s="95"/>
      <c r="U174" s="92"/>
      <c r="V174" s="93"/>
      <c r="W174" s="93"/>
      <c r="X174" s="93"/>
      <c r="Y174" s="96"/>
      <c r="Z174" s="413"/>
      <c r="AA174" s="402">
        <f t="shared" si="157"/>
        <v>0</v>
      </c>
      <c r="AB174" s="365"/>
      <c r="AC174" s="93"/>
      <c r="AD174" s="96"/>
      <c r="AE174" s="96"/>
      <c r="AF174" s="96"/>
      <c r="AG174" s="97"/>
    </row>
    <row r="175" spans="1:33" s="18" customFormat="1" ht="16.350000000000001" hidden="1" customHeight="1" x14ac:dyDescent="0.25">
      <c r="A175" s="125" t="s">
        <v>272</v>
      </c>
      <c r="B175" s="90" t="s">
        <v>684</v>
      </c>
      <c r="C175" s="800" t="s">
        <v>812</v>
      </c>
      <c r="D175" s="801"/>
      <c r="E175" s="933"/>
      <c r="F175" s="336">
        <f t="shared" ref="F175:M175" si="202">F176+F177+F178+F179+F180+F181+F182+F183+F184+F185</f>
        <v>0</v>
      </c>
      <c r="G175" s="336">
        <f t="shared" si="202"/>
        <v>0</v>
      </c>
      <c r="H175" s="336">
        <f t="shared" si="202"/>
        <v>0</v>
      </c>
      <c r="I175" s="336">
        <f t="shared" si="202"/>
        <v>0</v>
      </c>
      <c r="J175" s="441">
        <f t="shared" ref="J175:K175" si="203">J176+J177+J178+J179+J180+J181+J182+J183+J184+J185</f>
        <v>0</v>
      </c>
      <c r="K175" s="441">
        <f t="shared" si="203"/>
        <v>0</v>
      </c>
      <c r="L175" s="441">
        <f t="shared" ref="L175" si="204">L176+L177+L178+L179+L180+L181+L182+L183+L184+L185</f>
        <v>0</v>
      </c>
      <c r="M175" s="441">
        <f t="shared" si="202"/>
        <v>0</v>
      </c>
      <c r="N175" s="95">
        <f t="shared" ref="N175:AG175" si="205">N176+N177+N178+N179+N180+N181+N182+N183+N184+N185</f>
        <v>0</v>
      </c>
      <c r="O175" s="93">
        <f t="shared" si="205"/>
        <v>0</v>
      </c>
      <c r="P175" s="93">
        <f t="shared" si="205"/>
        <v>0</v>
      </c>
      <c r="Q175" s="95"/>
      <c r="R175" s="95"/>
      <c r="S175" s="95"/>
      <c r="T175" s="95"/>
      <c r="U175" s="92">
        <f t="shared" si="205"/>
        <v>0</v>
      </c>
      <c r="V175" s="93">
        <f t="shared" si="205"/>
        <v>0</v>
      </c>
      <c r="W175" s="93">
        <f t="shared" si="205"/>
        <v>0</v>
      </c>
      <c r="X175" s="93">
        <f t="shared" si="205"/>
        <v>0</v>
      </c>
      <c r="Y175" s="96">
        <f t="shared" si="205"/>
        <v>0</v>
      </c>
      <c r="Z175" s="413">
        <f t="shared" si="205"/>
        <v>0</v>
      </c>
      <c r="AA175" s="402">
        <f t="shared" si="157"/>
        <v>0</v>
      </c>
      <c r="AB175" s="365">
        <f t="shared" si="205"/>
        <v>0</v>
      </c>
      <c r="AC175" s="93">
        <f t="shared" si="205"/>
        <v>0</v>
      </c>
      <c r="AD175" s="96">
        <f t="shared" si="205"/>
        <v>0</v>
      </c>
      <c r="AE175" s="96">
        <f t="shared" si="205"/>
        <v>0</v>
      </c>
      <c r="AF175" s="96">
        <f t="shared" si="205"/>
        <v>0</v>
      </c>
      <c r="AG175" s="97">
        <f t="shared" si="205"/>
        <v>0</v>
      </c>
    </row>
    <row r="176" spans="1:33" ht="15.75" hidden="1" customHeight="1" thickBot="1" x14ac:dyDescent="0.3">
      <c r="B176" s="54"/>
      <c r="C176" s="2"/>
      <c r="D176" s="705" t="s">
        <v>813</v>
      </c>
      <c r="E176" s="849"/>
      <c r="F176" s="326">
        <f t="shared" ref="F176:F185" si="206">SUM(P176:AF176)</f>
        <v>0</v>
      </c>
      <c r="G176" s="326">
        <f t="shared" ref="G176:G185" si="207">SUM(P176:AF176)</f>
        <v>0</v>
      </c>
      <c r="H176" s="326">
        <f t="shared" ref="H176:H185" si="208">SUM(P176:AF176)</f>
        <v>0</v>
      </c>
      <c r="I176" s="326">
        <f t="shared" ref="I176:I185" si="209">SUM(P176:AF176)</f>
        <v>0</v>
      </c>
      <c r="J176" s="431">
        <f t="shared" ref="J176:J185" si="210">SUM(P176:AF176)</f>
        <v>0</v>
      </c>
      <c r="K176" s="431"/>
      <c r="L176" s="431"/>
      <c r="M176" s="431">
        <f t="shared" ref="M176:M185" si="211">SUM(U176:AG176)</f>
        <v>0</v>
      </c>
      <c r="N176" s="42"/>
      <c r="O176" s="1"/>
      <c r="P176" s="1"/>
      <c r="Q176" s="42"/>
      <c r="R176" s="42"/>
      <c r="S176" s="42"/>
      <c r="T176" s="42"/>
      <c r="U176" s="73"/>
      <c r="V176" s="1"/>
      <c r="W176" s="1"/>
      <c r="X176" s="1"/>
      <c r="Y176" s="79"/>
      <c r="Z176" s="415"/>
      <c r="AA176" s="404">
        <f t="shared" si="157"/>
        <v>0</v>
      </c>
      <c r="AB176" s="367"/>
      <c r="AC176" s="1"/>
      <c r="AD176" s="79"/>
      <c r="AE176" s="79"/>
      <c r="AF176" s="79"/>
      <c r="AG176" s="44"/>
    </row>
    <row r="177" spans="1:33" ht="15.75" hidden="1" customHeight="1" thickBot="1" x14ac:dyDescent="0.3">
      <c r="B177" s="54"/>
      <c r="C177" s="2"/>
      <c r="D177" s="705" t="s">
        <v>814</v>
      </c>
      <c r="E177" s="849"/>
      <c r="F177" s="326">
        <f t="shared" si="206"/>
        <v>0</v>
      </c>
      <c r="G177" s="326">
        <f t="shared" si="207"/>
        <v>0</v>
      </c>
      <c r="H177" s="326">
        <f t="shared" si="208"/>
        <v>0</v>
      </c>
      <c r="I177" s="326">
        <f t="shared" si="209"/>
        <v>0</v>
      </c>
      <c r="J177" s="431">
        <f t="shared" si="210"/>
        <v>0</v>
      </c>
      <c r="K177" s="431"/>
      <c r="L177" s="431"/>
      <c r="M177" s="431">
        <f t="shared" si="211"/>
        <v>0</v>
      </c>
      <c r="N177" s="42"/>
      <c r="O177" s="1"/>
      <c r="P177" s="1"/>
      <c r="Q177" s="42"/>
      <c r="R177" s="42"/>
      <c r="S177" s="42"/>
      <c r="T177" s="42"/>
      <c r="U177" s="73"/>
      <c r="V177" s="1"/>
      <c r="W177" s="1"/>
      <c r="X177" s="1"/>
      <c r="Y177" s="79"/>
      <c r="Z177" s="415"/>
      <c r="AA177" s="404">
        <f t="shared" si="157"/>
        <v>0</v>
      </c>
      <c r="AB177" s="367"/>
      <c r="AC177" s="1"/>
      <c r="AD177" s="79"/>
      <c r="AE177" s="79"/>
      <c r="AF177" s="79"/>
      <c r="AG177" s="44"/>
    </row>
    <row r="178" spans="1:33" ht="15.75" hidden="1" customHeight="1" thickBot="1" x14ac:dyDescent="0.3">
      <c r="B178" s="54"/>
      <c r="C178" s="2"/>
      <c r="D178" s="705" t="s">
        <v>545</v>
      </c>
      <c r="E178" s="849"/>
      <c r="F178" s="326">
        <f t="shared" si="206"/>
        <v>0</v>
      </c>
      <c r="G178" s="326">
        <f t="shared" si="207"/>
        <v>0</v>
      </c>
      <c r="H178" s="326">
        <f t="shared" si="208"/>
        <v>0</v>
      </c>
      <c r="I178" s="326">
        <f t="shared" si="209"/>
        <v>0</v>
      </c>
      <c r="J178" s="431">
        <f t="shared" si="210"/>
        <v>0</v>
      </c>
      <c r="K178" s="431"/>
      <c r="L178" s="431"/>
      <c r="M178" s="431">
        <f t="shared" si="211"/>
        <v>0</v>
      </c>
      <c r="N178" s="42"/>
      <c r="O178" s="1"/>
      <c r="P178" s="1"/>
      <c r="Q178" s="42"/>
      <c r="R178" s="42"/>
      <c r="S178" s="42"/>
      <c r="T178" s="42"/>
      <c r="U178" s="73"/>
      <c r="V178" s="1"/>
      <c r="W178" s="1"/>
      <c r="X178" s="1"/>
      <c r="Y178" s="79"/>
      <c r="Z178" s="415"/>
      <c r="AA178" s="404">
        <f t="shared" si="157"/>
        <v>0</v>
      </c>
      <c r="AB178" s="367"/>
      <c r="AC178" s="1"/>
      <c r="AD178" s="79"/>
      <c r="AE178" s="79"/>
      <c r="AF178" s="79"/>
      <c r="AG178" s="44"/>
    </row>
    <row r="179" spans="1:33" ht="25.5" hidden="1" customHeight="1" x14ac:dyDescent="0.25">
      <c r="B179" s="54"/>
      <c r="C179" s="2"/>
      <c r="D179" s="706" t="s">
        <v>548</v>
      </c>
      <c r="E179" s="916"/>
      <c r="F179" s="329">
        <f t="shared" si="206"/>
        <v>0</v>
      </c>
      <c r="G179" s="329">
        <f t="shared" si="207"/>
        <v>0</v>
      </c>
      <c r="H179" s="329">
        <f t="shared" si="208"/>
        <v>0</v>
      </c>
      <c r="I179" s="329">
        <f t="shared" si="209"/>
        <v>0</v>
      </c>
      <c r="J179" s="434">
        <f t="shared" si="210"/>
        <v>0</v>
      </c>
      <c r="K179" s="434"/>
      <c r="L179" s="434"/>
      <c r="M179" s="434">
        <f t="shared" si="211"/>
        <v>0</v>
      </c>
      <c r="N179" s="42"/>
      <c r="O179" s="1"/>
      <c r="P179" s="1"/>
      <c r="Q179" s="42"/>
      <c r="R179" s="42"/>
      <c r="S179" s="42"/>
      <c r="T179" s="42"/>
      <c r="U179" s="73"/>
      <c r="V179" s="1"/>
      <c r="W179" s="1"/>
      <c r="X179" s="1"/>
      <c r="Y179" s="79"/>
      <c r="Z179" s="415"/>
      <c r="AA179" s="404">
        <f t="shared" si="157"/>
        <v>0</v>
      </c>
      <c r="AB179" s="367"/>
      <c r="AC179" s="1"/>
      <c r="AD179" s="79"/>
      <c r="AE179" s="79"/>
      <c r="AF179" s="79"/>
      <c r="AG179" s="44"/>
    </row>
    <row r="180" spans="1:33" ht="15.75" hidden="1" customHeight="1" thickBot="1" x14ac:dyDescent="0.3">
      <c r="B180" s="54"/>
      <c r="C180" s="2"/>
      <c r="D180" s="705" t="s">
        <v>550</v>
      </c>
      <c r="E180" s="849"/>
      <c r="F180" s="326">
        <f t="shared" si="206"/>
        <v>0</v>
      </c>
      <c r="G180" s="326">
        <f t="shared" si="207"/>
        <v>0</v>
      </c>
      <c r="H180" s="326">
        <f t="shared" si="208"/>
        <v>0</v>
      </c>
      <c r="I180" s="326">
        <f t="shared" si="209"/>
        <v>0</v>
      </c>
      <c r="J180" s="431">
        <f t="shared" si="210"/>
        <v>0</v>
      </c>
      <c r="K180" s="431"/>
      <c r="L180" s="431"/>
      <c r="M180" s="431">
        <f t="shared" si="211"/>
        <v>0</v>
      </c>
      <c r="N180" s="42"/>
      <c r="O180" s="1"/>
      <c r="P180" s="1"/>
      <c r="Q180" s="42"/>
      <c r="R180" s="42"/>
      <c r="S180" s="42"/>
      <c r="T180" s="42"/>
      <c r="U180" s="73"/>
      <c r="V180" s="1"/>
      <c r="W180" s="1"/>
      <c r="X180" s="1"/>
      <c r="Y180" s="79"/>
      <c r="Z180" s="415"/>
      <c r="AA180" s="404">
        <f t="shared" si="157"/>
        <v>0</v>
      </c>
      <c r="AB180" s="367"/>
      <c r="AC180" s="1"/>
      <c r="AD180" s="79"/>
      <c r="AE180" s="79"/>
      <c r="AF180" s="79"/>
      <c r="AG180" s="44"/>
    </row>
    <row r="181" spans="1:33" ht="15.75" hidden="1" customHeight="1" thickBot="1" x14ac:dyDescent="0.3">
      <c r="B181" s="54"/>
      <c r="C181" s="2"/>
      <c r="D181" s="705" t="s">
        <v>551</v>
      </c>
      <c r="E181" s="849"/>
      <c r="F181" s="326">
        <f t="shared" si="206"/>
        <v>0</v>
      </c>
      <c r="G181" s="326">
        <f t="shared" si="207"/>
        <v>0</v>
      </c>
      <c r="H181" s="326">
        <f t="shared" si="208"/>
        <v>0</v>
      </c>
      <c r="I181" s="326">
        <f t="shared" si="209"/>
        <v>0</v>
      </c>
      <c r="J181" s="431">
        <f t="shared" si="210"/>
        <v>0</v>
      </c>
      <c r="K181" s="431"/>
      <c r="L181" s="431"/>
      <c r="M181" s="431">
        <f t="shared" si="211"/>
        <v>0</v>
      </c>
      <c r="N181" s="42"/>
      <c r="O181" s="1"/>
      <c r="P181" s="1"/>
      <c r="Q181" s="42"/>
      <c r="R181" s="42"/>
      <c r="S181" s="42"/>
      <c r="T181" s="42"/>
      <c r="U181" s="73"/>
      <c r="V181" s="1"/>
      <c r="W181" s="1"/>
      <c r="X181" s="1"/>
      <c r="Y181" s="79"/>
      <c r="Z181" s="415"/>
      <c r="AA181" s="404">
        <f t="shared" si="157"/>
        <v>0</v>
      </c>
      <c r="AB181" s="367"/>
      <c r="AC181" s="1"/>
      <c r="AD181" s="79"/>
      <c r="AE181" s="79"/>
      <c r="AF181" s="79"/>
      <c r="AG181" s="44"/>
    </row>
    <row r="182" spans="1:33" ht="25.5" hidden="1" customHeight="1" x14ac:dyDescent="0.25">
      <c r="B182" s="54"/>
      <c r="C182" s="2"/>
      <c r="D182" s="706" t="s">
        <v>555</v>
      </c>
      <c r="E182" s="916"/>
      <c r="F182" s="329">
        <f t="shared" si="206"/>
        <v>0</v>
      </c>
      <c r="G182" s="329">
        <f t="shared" si="207"/>
        <v>0</v>
      </c>
      <c r="H182" s="329">
        <f t="shared" si="208"/>
        <v>0</v>
      </c>
      <c r="I182" s="329">
        <f t="shared" si="209"/>
        <v>0</v>
      </c>
      <c r="J182" s="434">
        <f t="shared" si="210"/>
        <v>0</v>
      </c>
      <c r="K182" s="434"/>
      <c r="L182" s="434"/>
      <c r="M182" s="434">
        <f t="shared" si="211"/>
        <v>0</v>
      </c>
      <c r="N182" s="42"/>
      <c r="O182" s="1"/>
      <c r="P182" s="1"/>
      <c r="Q182" s="42"/>
      <c r="R182" s="42"/>
      <c r="S182" s="42"/>
      <c r="T182" s="42"/>
      <c r="U182" s="73"/>
      <c r="V182" s="1"/>
      <c r="W182" s="1"/>
      <c r="X182" s="1"/>
      <c r="Y182" s="79"/>
      <c r="Z182" s="415"/>
      <c r="AA182" s="404">
        <f t="shared" si="157"/>
        <v>0</v>
      </c>
      <c r="AB182" s="367"/>
      <c r="AC182" s="1"/>
      <c r="AD182" s="79"/>
      <c r="AE182" s="79"/>
      <c r="AF182" s="79"/>
      <c r="AG182" s="44"/>
    </row>
    <row r="183" spans="1:33" ht="25.5" hidden="1" customHeight="1" x14ac:dyDescent="0.25">
      <c r="B183" s="54"/>
      <c r="C183" s="2"/>
      <c r="D183" s="706" t="s">
        <v>558</v>
      </c>
      <c r="E183" s="916"/>
      <c r="F183" s="329">
        <f t="shared" si="206"/>
        <v>0</v>
      </c>
      <c r="G183" s="329">
        <f t="shared" si="207"/>
        <v>0</v>
      </c>
      <c r="H183" s="329">
        <f t="shared" si="208"/>
        <v>0</v>
      </c>
      <c r="I183" s="329">
        <f t="shared" si="209"/>
        <v>0</v>
      </c>
      <c r="J183" s="434">
        <f t="shared" si="210"/>
        <v>0</v>
      </c>
      <c r="K183" s="434"/>
      <c r="L183" s="434"/>
      <c r="M183" s="434">
        <f t="shared" si="211"/>
        <v>0</v>
      </c>
      <c r="N183" s="42"/>
      <c r="O183" s="1"/>
      <c r="P183" s="1"/>
      <c r="Q183" s="42"/>
      <c r="R183" s="42"/>
      <c r="S183" s="42"/>
      <c r="T183" s="42"/>
      <c r="U183" s="73"/>
      <c r="V183" s="1"/>
      <c r="W183" s="1"/>
      <c r="X183" s="1"/>
      <c r="Y183" s="79"/>
      <c r="Z183" s="415"/>
      <c r="AA183" s="404">
        <f t="shared" si="157"/>
        <v>0</v>
      </c>
      <c r="AB183" s="367"/>
      <c r="AC183" s="1"/>
      <c r="AD183" s="79"/>
      <c r="AE183" s="79"/>
      <c r="AF183" s="79"/>
      <c r="AG183" s="44"/>
    </row>
    <row r="184" spans="1:33" ht="25.5" hidden="1" customHeight="1" x14ac:dyDescent="0.25">
      <c r="B184" s="54"/>
      <c r="C184" s="2"/>
      <c r="D184" s="706" t="s">
        <v>560</v>
      </c>
      <c r="E184" s="916"/>
      <c r="F184" s="329">
        <f t="shared" si="206"/>
        <v>0</v>
      </c>
      <c r="G184" s="329">
        <f t="shared" si="207"/>
        <v>0</v>
      </c>
      <c r="H184" s="329">
        <f t="shared" si="208"/>
        <v>0</v>
      </c>
      <c r="I184" s="329">
        <f t="shared" si="209"/>
        <v>0</v>
      </c>
      <c r="J184" s="434">
        <f t="shared" si="210"/>
        <v>0</v>
      </c>
      <c r="K184" s="434"/>
      <c r="L184" s="434"/>
      <c r="M184" s="434">
        <f t="shared" si="211"/>
        <v>0</v>
      </c>
      <c r="N184" s="42"/>
      <c r="O184" s="1"/>
      <c r="P184" s="1"/>
      <c r="Q184" s="42"/>
      <c r="R184" s="42"/>
      <c r="S184" s="42"/>
      <c r="T184" s="42"/>
      <c r="U184" s="73"/>
      <c r="V184" s="1"/>
      <c r="W184" s="1"/>
      <c r="X184" s="1"/>
      <c r="Y184" s="79"/>
      <c r="Z184" s="415"/>
      <c r="AA184" s="404">
        <f t="shared" si="157"/>
        <v>0</v>
      </c>
      <c r="AB184" s="367"/>
      <c r="AC184" s="1"/>
      <c r="AD184" s="79"/>
      <c r="AE184" s="79"/>
      <c r="AF184" s="79"/>
      <c r="AG184" s="44"/>
    </row>
    <row r="185" spans="1:33" ht="25.5" hidden="1" customHeight="1" x14ac:dyDescent="0.25">
      <c r="B185" s="54"/>
      <c r="C185" s="2"/>
      <c r="D185" s="706" t="s">
        <v>563</v>
      </c>
      <c r="E185" s="916"/>
      <c r="F185" s="329">
        <f t="shared" si="206"/>
        <v>0</v>
      </c>
      <c r="G185" s="329">
        <f t="shared" si="207"/>
        <v>0</v>
      </c>
      <c r="H185" s="329">
        <f t="shared" si="208"/>
        <v>0</v>
      </c>
      <c r="I185" s="329">
        <f t="shared" si="209"/>
        <v>0</v>
      </c>
      <c r="J185" s="434">
        <f t="shared" si="210"/>
        <v>0</v>
      </c>
      <c r="K185" s="434"/>
      <c r="L185" s="434"/>
      <c r="M185" s="434">
        <f t="shared" si="211"/>
        <v>0</v>
      </c>
      <c r="N185" s="42"/>
      <c r="O185" s="1"/>
      <c r="P185" s="1"/>
      <c r="Q185" s="42"/>
      <c r="R185" s="42"/>
      <c r="S185" s="42"/>
      <c r="T185" s="42"/>
      <c r="U185" s="73"/>
      <c r="V185" s="1"/>
      <c r="W185" s="1"/>
      <c r="X185" s="1"/>
      <c r="Y185" s="79"/>
      <c r="Z185" s="415"/>
      <c r="AA185" s="404">
        <f t="shared" si="157"/>
        <v>0</v>
      </c>
      <c r="AB185" s="367"/>
      <c r="AC185" s="1"/>
      <c r="AD185" s="79"/>
      <c r="AE185" s="79"/>
      <c r="AF185" s="79"/>
      <c r="AG185" s="44"/>
    </row>
    <row r="186" spans="1:33" s="18" customFormat="1" ht="25.5" hidden="1" customHeight="1" x14ac:dyDescent="0.25">
      <c r="A186" s="128" t="s">
        <v>273</v>
      </c>
      <c r="B186" s="90" t="s">
        <v>685</v>
      </c>
      <c r="C186" s="800" t="s">
        <v>606</v>
      </c>
      <c r="D186" s="801"/>
      <c r="E186" s="933"/>
      <c r="F186" s="336">
        <f t="shared" ref="F186:M186" si="212">F187+F188+F189+F190+F191+F192+F193+F194+F195+F196</f>
        <v>0</v>
      </c>
      <c r="G186" s="336">
        <f t="shared" si="212"/>
        <v>0</v>
      </c>
      <c r="H186" s="336">
        <f t="shared" si="212"/>
        <v>0</v>
      </c>
      <c r="I186" s="336">
        <f t="shared" si="212"/>
        <v>0</v>
      </c>
      <c r="J186" s="441">
        <f t="shared" ref="J186:K186" si="213">J187+J188+J189+J190+J191+J192+J193+J194+J195+J196</f>
        <v>0</v>
      </c>
      <c r="K186" s="441">
        <f t="shared" si="213"/>
        <v>0</v>
      </c>
      <c r="L186" s="441">
        <f t="shared" ref="L186" si="214">L187+L188+L189+L190+L191+L192+L193+L194+L195+L196</f>
        <v>0</v>
      </c>
      <c r="M186" s="441">
        <f t="shared" si="212"/>
        <v>0</v>
      </c>
      <c r="N186" s="95">
        <f t="shared" ref="N186:AG186" si="215">N187+N188+N189+N190+N191+N192+N193+N194+N195+N196</f>
        <v>0</v>
      </c>
      <c r="O186" s="93">
        <f t="shared" si="215"/>
        <v>0</v>
      </c>
      <c r="P186" s="93">
        <f t="shared" si="215"/>
        <v>0</v>
      </c>
      <c r="Q186" s="95"/>
      <c r="R186" s="95"/>
      <c r="S186" s="95"/>
      <c r="T186" s="95"/>
      <c r="U186" s="92">
        <f t="shared" si="215"/>
        <v>0</v>
      </c>
      <c r="V186" s="93">
        <f t="shared" si="215"/>
        <v>0</v>
      </c>
      <c r="W186" s="93">
        <f t="shared" si="215"/>
        <v>0</v>
      </c>
      <c r="X186" s="93">
        <f t="shared" si="215"/>
        <v>0</v>
      </c>
      <c r="Y186" s="96">
        <f t="shared" si="215"/>
        <v>0</v>
      </c>
      <c r="Z186" s="413">
        <f t="shared" si="215"/>
        <v>0</v>
      </c>
      <c r="AA186" s="402">
        <f t="shared" si="157"/>
        <v>0</v>
      </c>
      <c r="AB186" s="365">
        <f t="shared" si="215"/>
        <v>0</v>
      </c>
      <c r="AC186" s="93">
        <f t="shared" si="215"/>
        <v>0</v>
      </c>
      <c r="AD186" s="96">
        <f t="shared" si="215"/>
        <v>0</v>
      </c>
      <c r="AE186" s="96">
        <f t="shared" si="215"/>
        <v>0</v>
      </c>
      <c r="AF186" s="96">
        <f t="shared" si="215"/>
        <v>0</v>
      </c>
      <c r="AG186" s="97">
        <f t="shared" si="215"/>
        <v>0</v>
      </c>
    </row>
    <row r="187" spans="1:33" ht="15.75" hidden="1" customHeight="1" thickBot="1" x14ac:dyDescent="0.3">
      <c r="B187" s="54"/>
      <c r="C187" s="2"/>
      <c r="D187" s="705" t="s">
        <v>815</v>
      </c>
      <c r="E187" s="849"/>
      <c r="F187" s="326">
        <f t="shared" ref="F187:F196" si="216">SUM(P187:AF187)</f>
        <v>0</v>
      </c>
      <c r="G187" s="326">
        <f t="shared" ref="G187:G196" si="217">SUM(P187:AF187)</f>
        <v>0</v>
      </c>
      <c r="H187" s="326">
        <f t="shared" ref="H187:H196" si="218">SUM(P187:AF187)</f>
        <v>0</v>
      </c>
      <c r="I187" s="326">
        <f t="shared" ref="I187:I196" si="219">SUM(P187:AF187)</f>
        <v>0</v>
      </c>
      <c r="J187" s="431">
        <f t="shared" ref="J187:J196" si="220">SUM(P187:AF187)</f>
        <v>0</v>
      </c>
      <c r="K187" s="431"/>
      <c r="L187" s="431"/>
      <c r="M187" s="431">
        <f t="shared" ref="M187:M196" si="221">SUM(U187:AG187)</f>
        <v>0</v>
      </c>
      <c r="N187" s="42"/>
      <c r="O187" s="1"/>
      <c r="P187" s="1"/>
      <c r="Q187" s="42"/>
      <c r="R187" s="42"/>
      <c r="S187" s="42"/>
      <c r="T187" s="42"/>
      <c r="U187" s="73"/>
      <c r="V187" s="1"/>
      <c r="W187" s="1"/>
      <c r="X187" s="1"/>
      <c r="Y187" s="79"/>
      <c r="Z187" s="415"/>
      <c r="AA187" s="404">
        <f t="shared" si="157"/>
        <v>0</v>
      </c>
      <c r="AB187" s="367"/>
      <c r="AC187" s="1"/>
      <c r="AD187" s="79"/>
      <c r="AE187" s="79"/>
      <c r="AF187" s="79"/>
      <c r="AG187" s="44"/>
    </row>
    <row r="188" spans="1:33" ht="15.75" hidden="1" customHeight="1" thickBot="1" x14ac:dyDescent="0.3">
      <c r="B188" s="54"/>
      <c r="C188" s="2"/>
      <c r="D188" s="705" t="s">
        <v>816</v>
      </c>
      <c r="E188" s="849"/>
      <c r="F188" s="326">
        <f t="shared" si="216"/>
        <v>0</v>
      </c>
      <c r="G188" s="326">
        <f t="shared" si="217"/>
        <v>0</v>
      </c>
      <c r="H188" s="326">
        <f t="shared" si="218"/>
        <v>0</v>
      </c>
      <c r="I188" s="326">
        <f t="shared" si="219"/>
        <v>0</v>
      </c>
      <c r="J188" s="431">
        <f t="shared" si="220"/>
        <v>0</v>
      </c>
      <c r="K188" s="431"/>
      <c r="L188" s="431"/>
      <c r="M188" s="431">
        <f t="shared" si="221"/>
        <v>0</v>
      </c>
      <c r="N188" s="42"/>
      <c r="O188" s="1"/>
      <c r="P188" s="1"/>
      <c r="Q188" s="42"/>
      <c r="R188" s="42"/>
      <c r="S188" s="42"/>
      <c r="T188" s="42"/>
      <c r="U188" s="73"/>
      <c r="V188" s="1"/>
      <c r="W188" s="1"/>
      <c r="X188" s="1"/>
      <c r="Y188" s="79"/>
      <c r="Z188" s="415"/>
      <c r="AA188" s="404">
        <f t="shared" si="157"/>
        <v>0</v>
      </c>
      <c r="AB188" s="367"/>
      <c r="AC188" s="1"/>
      <c r="AD188" s="79"/>
      <c r="AE188" s="79"/>
      <c r="AF188" s="79"/>
      <c r="AG188" s="44"/>
    </row>
    <row r="189" spans="1:33" ht="15.75" hidden="1" customHeight="1" thickBot="1" x14ac:dyDescent="0.3">
      <c r="B189" s="54"/>
      <c r="C189" s="2"/>
      <c r="D189" s="705" t="s">
        <v>546</v>
      </c>
      <c r="E189" s="849"/>
      <c r="F189" s="326">
        <f t="shared" si="216"/>
        <v>0</v>
      </c>
      <c r="G189" s="326">
        <f t="shared" si="217"/>
        <v>0</v>
      </c>
      <c r="H189" s="326">
        <f t="shared" si="218"/>
        <v>0</v>
      </c>
      <c r="I189" s="326">
        <f t="shared" si="219"/>
        <v>0</v>
      </c>
      <c r="J189" s="431">
        <f t="shared" si="220"/>
        <v>0</v>
      </c>
      <c r="K189" s="431"/>
      <c r="L189" s="431"/>
      <c r="M189" s="431">
        <f t="shared" si="221"/>
        <v>0</v>
      </c>
      <c r="N189" s="42"/>
      <c r="O189" s="1"/>
      <c r="P189" s="1"/>
      <c r="Q189" s="42"/>
      <c r="R189" s="42"/>
      <c r="S189" s="42"/>
      <c r="T189" s="42"/>
      <c r="U189" s="73"/>
      <c r="V189" s="1"/>
      <c r="W189" s="1"/>
      <c r="X189" s="1"/>
      <c r="Y189" s="79"/>
      <c r="Z189" s="415"/>
      <c r="AA189" s="404">
        <f t="shared" si="157"/>
        <v>0</v>
      </c>
      <c r="AB189" s="367"/>
      <c r="AC189" s="1"/>
      <c r="AD189" s="79"/>
      <c r="AE189" s="79"/>
      <c r="AF189" s="79"/>
      <c r="AG189" s="44"/>
    </row>
    <row r="190" spans="1:33" ht="25.5" hidden="1" customHeight="1" x14ac:dyDescent="0.25">
      <c r="B190" s="54"/>
      <c r="C190" s="2"/>
      <c r="D190" s="706" t="s">
        <v>549</v>
      </c>
      <c r="E190" s="916"/>
      <c r="F190" s="329">
        <f t="shared" si="216"/>
        <v>0</v>
      </c>
      <c r="G190" s="329">
        <f t="shared" si="217"/>
        <v>0</v>
      </c>
      <c r="H190" s="329">
        <f t="shared" si="218"/>
        <v>0</v>
      </c>
      <c r="I190" s="329">
        <f t="shared" si="219"/>
        <v>0</v>
      </c>
      <c r="J190" s="434">
        <f t="shared" si="220"/>
        <v>0</v>
      </c>
      <c r="K190" s="434"/>
      <c r="L190" s="434"/>
      <c r="M190" s="434">
        <f t="shared" si="221"/>
        <v>0</v>
      </c>
      <c r="N190" s="42"/>
      <c r="O190" s="1"/>
      <c r="P190" s="1"/>
      <c r="Q190" s="42"/>
      <c r="R190" s="42"/>
      <c r="S190" s="42"/>
      <c r="T190" s="42"/>
      <c r="U190" s="73"/>
      <c r="V190" s="1"/>
      <c r="W190" s="1"/>
      <c r="X190" s="1"/>
      <c r="Y190" s="79"/>
      <c r="Z190" s="415"/>
      <c r="AA190" s="404">
        <f t="shared" si="157"/>
        <v>0</v>
      </c>
      <c r="AB190" s="367"/>
      <c r="AC190" s="1"/>
      <c r="AD190" s="79"/>
      <c r="AE190" s="79"/>
      <c r="AF190" s="79"/>
      <c r="AG190" s="44"/>
    </row>
    <row r="191" spans="1:33" ht="15.75" hidden="1" customHeight="1" thickBot="1" x14ac:dyDescent="0.3">
      <c r="B191" s="54"/>
      <c r="C191" s="2"/>
      <c r="D191" s="705" t="s">
        <v>552</v>
      </c>
      <c r="E191" s="849"/>
      <c r="F191" s="326">
        <f t="shared" si="216"/>
        <v>0</v>
      </c>
      <c r="G191" s="326">
        <f t="shared" si="217"/>
        <v>0</v>
      </c>
      <c r="H191" s="326">
        <f t="shared" si="218"/>
        <v>0</v>
      </c>
      <c r="I191" s="326">
        <f t="shared" si="219"/>
        <v>0</v>
      </c>
      <c r="J191" s="431">
        <f t="shared" si="220"/>
        <v>0</v>
      </c>
      <c r="K191" s="431"/>
      <c r="L191" s="431"/>
      <c r="M191" s="431">
        <f t="shared" si="221"/>
        <v>0</v>
      </c>
      <c r="N191" s="42"/>
      <c r="O191" s="1"/>
      <c r="P191" s="1"/>
      <c r="Q191" s="42"/>
      <c r="R191" s="42"/>
      <c r="S191" s="42"/>
      <c r="T191" s="42"/>
      <c r="U191" s="73"/>
      <c r="V191" s="1"/>
      <c r="W191" s="1"/>
      <c r="X191" s="1"/>
      <c r="Y191" s="79"/>
      <c r="Z191" s="415"/>
      <c r="AA191" s="404">
        <f t="shared" si="157"/>
        <v>0</v>
      </c>
      <c r="AB191" s="367"/>
      <c r="AC191" s="1"/>
      <c r="AD191" s="79"/>
      <c r="AE191" s="79"/>
      <c r="AF191" s="79"/>
      <c r="AG191" s="44"/>
    </row>
    <row r="192" spans="1:33" ht="15.75" hidden="1" customHeight="1" thickBot="1" x14ac:dyDescent="0.3">
      <c r="B192" s="54"/>
      <c r="C192" s="2"/>
      <c r="D192" s="705" t="s">
        <v>817</v>
      </c>
      <c r="E192" s="849"/>
      <c r="F192" s="326">
        <f t="shared" si="216"/>
        <v>0</v>
      </c>
      <c r="G192" s="326">
        <f t="shared" si="217"/>
        <v>0</v>
      </c>
      <c r="H192" s="326">
        <f t="shared" si="218"/>
        <v>0</v>
      </c>
      <c r="I192" s="326">
        <f t="shared" si="219"/>
        <v>0</v>
      </c>
      <c r="J192" s="431">
        <f t="shared" si="220"/>
        <v>0</v>
      </c>
      <c r="K192" s="431"/>
      <c r="L192" s="431"/>
      <c r="M192" s="431">
        <f t="shared" si="221"/>
        <v>0</v>
      </c>
      <c r="N192" s="42"/>
      <c r="O192" s="1"/>
      <c r="P192" s="1"/>
      <c r="Q192" s="42"/>
      <c r="R192" s="42"/>
      <c r="S192" s="42"/>
      <c r="T192" s="42"/>
      <c r="U192" s="73"/>
      <c r="V192" s="1"/>
      <c r="W192" s="1"/>
      <c r="X192" s="1"/>
      <c r="Y192" s="79"/>
      <c r="Z192" s="415"/>
      <c r="AA192" s="404">
        <f t="shared" si="157"/>
        <v>0</v>
      </c>
      <c r="AB192" s="367"/>
      <c r="AC192" s="1"/>
      <c r="AD192" s="79"/>
      <c r="AE192" s="79"/>
      <c r="AF192" s="79"/>
      <c r="AG192" s="44"/>
    </row>
    <row r="193" spans="1:33" ht="25.5" hidden="1" customHeight="1" x14ac:dyDescent="0.25">
      <c r="B193" s="54"/>
      <c r="C193" s="2"/>
      <c r="D193" s="706" t="s">
        <v>556</v>
      </c>
      <c r="E193" s="916"/>
      <c r="F193" s="329">
        <f t="shared" si="216"/>
        <v>0</v>
      </c>
      <c r="G193" s="329">
        <f t="shared" si="217"/>
        <v>0</v>
      </c>
      <c r="H193" s="329">
        <f t="shared" si="218"/>
        <v>0</v>
      </c>
      <c r="I193" s="329">
        <f t="shared" si="219"/>
        <v>0</v>
      </c>
      <c r="J193" s="434">
        <f t="shared" si="220"/>
        <v>0</v>
      </c>
      <c r="K193" s="434"/>
      <c r="L193" s="434"/>
      <c r="M193" s="434">
        <f t="shared" si="221"/>
        <v>0</v>
      </c>
      <c r="N193" s="42"/>
      <c r="O193" s="1"/>
      <c r="P193" s="1"/>
      <c r="Q193" s="42"/>
      <c r="R193" s="42"/>
      <c r="S193" s="42"/>
      <c r="T193" s="42"/>
      <c r="U193" s="73"/>
      <c r="V193" s="1"/>
      <c r="W193" s="1"/>
      <c r="X193" s="1"/>
      <c r="Y193" s="79"/>
      <c r="Z193" s="415"/>
      <c r="AA193" s="404">
        <f t="shared" si="157"/>
        <v>0</v>
      </c>
      <c r="AB193" s="367"/>
      <c r="AC193" s="1"/>
      <c r="AD193" s="79"/>
      <c r="AE193" s="79"/>
      <c r="AF193" s="79"/>
      <c r="AG193" s="44"/>
    </row>
    <row r="194" spans="1:33" ht="25.5" hidden="1" customHeight="1" x14ac:dyDescent="0.25">
      <c r="B194" s="54"/>
      <c r="C194" s="2"/>
      <c r="D194" s="706" t="s">
        <v>559</v>
      </c>
      <c r="E194" s="916"/>
      <c r="F194" s="329">
        <f t="shared" si="216"/>
        <v>0</v>
      </c>
      <c r="G194" s="329">
        <f t="shared" si="217"/>
        <v>0</v>
      </c>
      <c r="H194" s="329">
        <f t="shared" si="218"/>
        <v>0</v>
      </c>
      <c r="I194" s="329">
        <f t="shared" si="219"/>
        <v>0</v>
      </c>
      <c r="J194" s="434">
        <f t="shared" si="220"/>
        <v>0</v>
      </c>
      <c r="K194" s="434"/>
      <c r="L194" s="434"/>
      <c r="M194" s="434">
        <f t="shared" si="221"/>
        <v>0</v>
      </c>
      <c r="N194" s="42"/>
      <c r="O194" s="1"/>
      <c r="P194" s="1"/>
      <c r="Q194" s="42"/>
      <c r="R194" s="42"/>
      <c r="S194" s="42"/>
      <c r="T194" s="42"/>
      <c r="U194" s="73"/>
      <c r="V194" s="1"/>
      <c r="W194" s="1"/>
      <c r="X194" s="1"/>
      <c r="Y194" s="79"/>
      <c r="Z194" s="415"/>
      <c r="AA194" s="404">
        <f t="shared" si="157"/>
        <v>0</v>
      </c>
      <c r="AB194" s="367"/>
      <c r="AC194" s="1"/>
      <c r="AD194" s="79"/>
      <c r="AE194" s="79"/>
      <c r="AF194" s="79"/>
      <c r="AG194" s="44"/>
    </row>
    <row r="195" spans="1:33" ht="25.5" hidden="1" customHeight="1" x14ac:dyDescent="0.25">
      <c r="B195" s="54"/>
      <c r="C195" s="2"/>
      <c r="D195" s="706" t="s">
        <v>561</v>
      </c>
      <c r="E195" s="916"/>
      <c r="F195" s="329">
        <f t="shared" si="216"/>
        <v>0</v>
      </c>
      <c r="G195" s="329">
        <f t="shared" si="217"/>
        <v>0</v>
      </c>
      <c r="H195" s="329">
        <f t="shared" si="218"/>
        <v>0</v>
      </c>
      <c r="I195" s="329">
        <f t="shared" si="219"/>
        <v>0</v>
      </c>
      <c r="J195" s="434">
        <f t="shared" si="220"/>
        <v>0</v>
      </c>
      <c r="K195" s="434"/>
      <c r="L195" s="434"/>
      <c r="M195" s="434">
        <f t="shared" si="221"/>
        <v>0</v>
      </c>
      <c r="N195" s="42"/>
      <c r="O195" s="1"/>
      <c r="P195" s="1"/>
      <c r="Q195" s="42"/>
      <c r="R195" s="42"/>
      <c r="S195" s="42"/>
      <c r="T195" s="42"/>
      <c r="U195" s="73"/>
      <c r="V195" s="1"/>
      <c r="W195" s="1"/>
      <c r="X195" s="1"/>
      <c r="Y195" s="79"/>
      <c r="Z195" s="415"/>
      <c r="AA195" s="404">
        <f t="shared" ref="AA195:AA258" si="222">SUM(U195:Z195)</f>
        <v>0</v>
      </c>
      <c r="AB195" s="367"/>
      <c r="AC195" s="1"/>
      <c r="AD195" s="79"/>
      <c r="AE195" s="79"/>
      <c r="AF195" s="79"/>
      <c r="AG195" s="44"/>
    </row>
    <row r="196" spans="1:33" ht="25.5" hidden="1" customHeight="1" x14ac:dyDescent="0.25">
      <c r="B196" s="54"/>
      <c r="C196" s="2"/>
      <c r="D196" s="706" t="s">
        <v>564</v>
      </c>
      <c r="E196" s="916"/>
      <c r="F196" s="329">
        <f t="shared" si="216"/>
        <v>0</v>
      </c>
      <c r="G196" s="329">
        <f t="shared" si="217"/>
        <v>0</v>
      </c>
      <c r="H196" s="329">
        <f t="shared" si="218"/>
        <v>0</v>
      </c>
      <c r="I196" s="329">
        <f t="shared" si="219"/>
        <v>0</v>
      </c>
      <c r="J196" s="434">
        <f t="shared" si="220"/>
        <v>0</v>
      </c>
      <c r="K196" s="434"/>
      <c r="L196" s="434"/>
      <c r="M196" s="434">
        <f t="shared" si="221"/>
        <v>0</v>
      </c>
      <c r="N196" s="42"/>
      <c r="O196" s="1"/>
      <c r="P196" s="1"/>
      <c r="Q196" s="42"/>
      <c r="R196" s="42"/>
      <c r="S196" s="42"/>
      <c r="T196" s="42"/>
      <c r="U196" s="73"/>
      <c r="V196" s="1"/>
      <c r="W196" s="1"/>
      <c r="X196" s="1"/>
      <c r="Y196" s="79"/>
      <c r="Z196" s="415"/>
      <c r="AA196" s="404">
        <f t="shared" si="222"/>
        <v>0</v>
      </c>
      <c r="AB196" s="367"/>
      <c r="AC196" s="1"/>
      <c r="AD196" s="79"/>
      <c r="AE196" s="79"/>
      <c r="AF196" s="79"/>
      <c r="AG196" s="44"/>
    </row>
    <row r="197" spans="1:33" s="18" customFormat="1" ht="15.75" hidden="1" customHeight="1" thickBot="1" x14ac:dyDescent="0.3">
      <c r="A197" s="125" t="s">
        <v>274</v>
      </c>
      <c r="B197" s="90" t="s">
        <v>686</v>
      </c>
      <c r="C197" s="712" t="s">
        <v>275</v>
      </c>
      <c r="D197" s="713"/>
      <c r="E197" s="905"/>
      <c r="F197" s="319">
        <f t="shared" ref="F197:M197" si="223">F198+F199+F200+F201+F202+F203+F204+F205+F206+F207</f>
        <v>0</v>
      </c>
      <c r="G197" s="319">
        <f t="shared" si="223"/>
        <v>0</v>
      </c>
      <c r="H197" s="319">
        <f t="shared" si="223"/>
        <v>0</v>
      </c>
      <c r="I197" s="319">
        <f t="shared" si="223"/>
        <v>0</v>
      </c>
      <c r="J197" s="424">
        <f t="shared" ref="J197:K197" si="224">J198+J199+J200+J201+J202+J203+J204+J205+J206+J207</f>
        <v>0</v>
      </c>
      <c r="K197" s="424">
        <f t="shared" si="224"/>
        <v>0</v>
      </c>
      <c r="L197" s="424">
        <f t="shared" ref="L197" si="225">L198+L199+L200+L201+L202+L203+L204+L205+L206+L207</f>
        <v>0</v>
      </c>
      <c r="M197" s="424">
        <f t="shared" si="223"/>
        <v>0</v>
      </c>
      <c r="N197" s="95">
        <f t="shared" ref="N197:AG197" si="226">N198+N199+N200+N201+N202+N203+N204+N205+N206+N207</f>
        <v>0</v>
      </c>
      <c r="O197" s="93">
        <f t="shared" si="226"/>
        <v>0</v>
      </c>
      <c r="P197" s="93">
        <f t="shared" si="226"/>
        <v>0</v>
      </c>
      <c r="Q197" s="95"/>
      <c r="R197" s="95"/>
      <c r="S197" s="95"/>
      <c r="T197" s="95"/>
      <c r="U197" s="92">
        <f t="shared" si="226"/>
        <v>0</v>
      </c>
      <c r="V197" s="93">
        <f t="shared" si="226"/>
        <v>0</v>
      </c>
      <c r="W197" s="93">
        <f t="shared" si="226"/>
        <v>0</v>
      </c>
      <c r="X197" s="93">
        <f t="shared" si="226"/>
        <v>0</v>
      </c>
      <c r="Y197" s="96">
        <f t="shared" si="226"/>
        <v>0</v>
      </c>
      <c r="Z197" s="413">
        <f t="shared" si="226"/>
        <v>0</v>
      </c>
      <c r="AA197" s="402">
        <f t="shared" si="222"/>
        <v>0</v>
      </c>
      <c r="AB197" s="365">
        <f t="shared" si="226"/>
        <v>0</v>
      </c>
      <c r="AC197" s="93">
        <f t="shared" si="226"/>
        <v>0</v>
      </c>
      <c r="AD197" s="96">
        <f t="shared" si="226"/>
        <v>0</v>
      </c>
      <c r="AE197" s="96">
        <f t="shared" si="226"/>
        <v>0</v>
      </c>
      <c r="AF197" s="96">
        <f t="shared" si="226"/>
        <v>0</v>
      </c>
      <c r="AG197" s="97">
        <f t="shared" si="226"/>
        <v>0</v>
      </c>
    </row>
    <row r="198" spans="1:33" ht="15.75" hidden="1" customHeight="1" thickBot="1" x14ac:dyDescent="0.3">
      <c r="B198" s="54"/>
      <c r="C198" s="2"/>
      <c r="D198" s="705" t="s">
        <v>371</v>
      </c>
      <c r="E198" s="849"/>
      <c r="F198" s="326">
        <f t="shared" ref="F198:F207" si="227">SUM(P198:AF198)</f>
        <v>0</v>
      </c>
      <c r="G198" s="326">
        <f t="shared" ref="G198:G207" si="228">SUM(P198:AF198)</f>
        <v>0</v>
      </c>
      <c r="H198" s="326">
        <f t="shared" ref="H198:H207" si="229">SUM(P198:AF198)</f>
        <v>0</v>
      </c>
      <c r="I198" s="326">
        <f t="shared" ref="I198:I207" si="230">SUM(P198:AF198)</f>
        <v>0</v>
      </c>
      <c r="J198" s="431">
        <f t="shared" ref="J198:J207" si="231">SUM(P198:AF198)</f>
        <v>0</v>
      </c>
      <c r="K198" s="431"/>
      <c r="L198" s="431"/>
      <c r="M198" s="431">
        <f t="shared" ref="M198:M207" si="232">SUM(U198:AG198)</f>
        <v>0</v>
      </c>
      <c r="N198" s="42"/>
      <c r="O198" s="1"/>
      <c r="P198" s="1"/>
      <c r="Q198" s="42"/>
      <c r="R198" s="42"/>
      <c r="S198" s="42"/>
      <c r="T198" s="42"/>
      <c r="U198" s="73"/>
      <c r="V198" s="1"/>
      <c r="W198" s="1"/>
      <c r="X198" s="1"/>
      <c r="Y198" s="79"/>
      <c r="Z198" s="415"/>
      <c r="AA198" s="404">
        <f t="shared" si="222"/>
        <v>0</v>
      </c>
      <c r="AB198" s="367"/>
      <c r="AC198" s="1"/>
      <c r="AD198" s="79"/>
      <c r="AE198" s="79"/>
      <c r="AF198" s="79"/>
      <c r="AG198" s="44"/>
    </row>
    <row r="199" spans="1:33" ht="15.75" hidden="1" customHeight="1" thickBot="1" x14ac:dyDescent="0.3">
      <c r="B199" s="54"/>
      <c r="C199" s="2"/>
      <c r="D199" s="705" t="s">
        <v>544</v>
      </c>
      <c r="E199" s="849"/>
      <c r="F199" s="326">
        <f t="shared" si="227"/>
        <v>0</v>
      </c>
      <c r="G199" s="326">
        <f t="shared" si="228"/>
        <v>0</v>
      </c>
      <c r="H199" s="326">
        <f t="shared" si="229"/>
        <v>0</v>
      </c>
      <c r="I199" s="326">
        <f t="shared" si="230"/>
        <v>0</v>
      </c>
      <c r="J199" s="431">
        <f t="shared" si="231"/>
        <v>0</v>
      </c>
      <c r="K199" s="431"/>
      <c r="L199" s="431"/>
      <c r="M199" s="431">
        <f t="shared" si="232"/>
        <v>0</v>
      </c>
      <c r="N199" s="42"/>
      <c r="O199" s="1"/>
      <c r="P199" s="1"/>
      <c r="Q199" s="42"/>
      <c r="R199" s="42"/>
      <c r="S199" s="42"/>
      <c r="T199" s="42"/>
      <c r="U199" s="73"/>
      <c r="V199" s="1"/>
      <c r="W199" s="1"/>
      <c r="X199" s="1"/>
      <c r="Y199" s="79"/>
      <c r="Z199" s="415"/>
      <c r="AA199" s="404">
        <f t="shared" si="222"/>
        <v>0</v>
      </c>
      <c r="AB199" s="367"/>
      <c r="AC199" s="1"/>
      <c r="AD199" s="79"/>
      <c r="AE199" s="79"/>
      <c r="AF199" s="79"/>
      <c r="AG199" s="44"/>
    </row>
    <row r="200" spans="1:33" ht="15.75" hidden="1" customHeight="1" thickBot="1" x14ac:dyDescent="0.3">
      <c r="B200" s="54"/>
      <c r="C200" s="2"/>
      <c r="D200" s="705" t="s">
        <v>547</v>
      </c>
      <c r="E200" s="849"/>
      <c r="F200" s="326">
        <f t="shared" si="227"/>
        <v>0</v>
      </c>
      <c r="G200" s="326">
        <f t="shared" si="228"/>
        <v>0</v>
      </c>
      <c r="H200" s="326">
        <f t="shared" si="229"/>
        <v>0</v>
      </c>
      <c r="I200" s="326">
        <f t="shared" si="230"/>
        <v>0</v>
      </c>
      <c r="J200" s="431">
        <f t="shared" si="231"/>
        <v>0</v>
      </c>
      <c r="K200" s="431"/>
      <c r="L200" s="431"/>
      <c r="M200" s="431">
        <f t="shared" si="232"/>
        <v>0</v>
      </c>
      <c r="N200" s="42"/>
      <c r="O200" s="1"/>
      <c r="P200" s="1"/>
      <c r="Q200" s="42"/>
      <c r="R200" s="42"/>
      <c r="S200" s="42"/>
      <c r="T200" s="42"/>
      <c r="U200" s="73"/>
      <c r="V200" s="1"/>
      <c r="W200" s="1"/>
      <c r="X200" s="1"/>
      <c r="Y200" s="79"/>
      <c r="Z200" s="415"/>
      <c r="AA200" s="404">
        <f t="shared" si="222"/>
        <v>0</v>
      </c>
      <c r="AB200" s="367"/>
      <c r="AC200" s="1"/>
      <c r="AD200" s="79"/>
      <c r="AE200" s="79"/>
      <c r="AF200" s="79"/>
      <c r="AG200" s="44"/>
    </row>
    <row r="201" spans="1:33" ht="15.75" hidden="1" customHeight="1" thickBot="1" x14ac:dyDescent="0.3">
      <c r="B201" s="54"/>
      <c r="C201" s="2"/>
      <c r="D201" s="706" t="s">
        <v>818</v>
      </c>
      <c r="E201" s="916"/>
      <c r="F201" s="329">
        <f t="shared" si="227"/>
        <v>0</v>
      </c>
      <c r="G201" s="329">
        <f t="shared" si="228"/>
        <v>0</v>
      </c>
      <c r="H201" s="329">
        <f t="shared" si="229"/>
        <v>0</v>
      </c>
      <c r="I201" s="329">
        <f t="shared" si="230"/>
        <v>0</v>
      </c>
      <c r="J201" s="434">
        <f t="shared" si="231"/>
        <v>0</v>
      </c>
      <c r="K201" s="434"/>
      <c r="L201" s="434"/>
      <c r="M201" s="434">
        <f t="shared" si="232"/>
        <v>0</v>
      </c>
      <c r="N201" s="42"/>
      <c r="O201" s="1"/>
      <c r="P201" s="1"/>
      <c r="Q201" s="42"/>
      <c r="R201" s="42"/>
      <c r="S201" s="42"/>
      <c r="T201" s="42"/>
      <c r="U201" s="73"/>
      <c r="V201" s="1"/>
      <c r="W201" s="1"/>
      <c r="X201" s="1"/>
      <c r="Y201" s="79"/>
      <c r="Z201" s="415"/>
      <c r="AA201" s="404">
        <f t="shared" si="222"/>
        <v>0</v>
      </c>
      <c r="AB201" s="367"/>
      <c r="AC201" s="1"/>
      <c r="AD201" s="79"/>
      <c r="AE201" s="79"/>
      <c r="AF201" s="79"/>
      <c r="AG201" s="44"/>
    </row>
    <row r="202" spans="1:33" ht="15.75" hidden="1" customHeight="1" thickBot="1" x14ac:dyDescent="0.3">
      <c r="B202" s="54"/>
      <c r="C202" s="2"/>
      <c r="D202" s="705" t="s">
        <v>554</v>
      </c>
      <c r="E202" s="849"/>
      <c r="F202" s="326">
        <f t="shared" si="227"/>
        <v>0</v>
      </c>
      <c r="G202" s="326">
        <f t="shared" si="228"/>
        <v>0</v>
      </c>
      <c r="H202" s="326">
        <f t="shared" si="229"/>
        <v>0</v>
      </c>
      <c r="I202" s="326">
        <f t="shared" si="230"/>
        <v>0</v>
      </c>
      <c r="J202" s="431">
        <f t="shared" si="231"/>
        <v>0</v>
      </c>
      <c r="K202" s="431"/>
      <c r="L202" s="431"/>
      <c r="M202" s="431">
        <f t="shared" si="232"/>
        <v>0</v>
      </c>
      <c r="N202" s="42"/>
      <c r="O202" s="1"/>
      <c r="P202" s="1"/>
      <c r="Q202" s="42"/>
      <c r="R202" s="42"/>
      <c r="S202" s="42"/>
      <c r="T202" s="42"/>
      <c r="U202" s="73"/>
      <c r="V202" s="1"/>
      <c r="W202" s="1"/>
      <c r="X202" s="1"/>
      <c r="Y202" s="79"/>
      <c r="Z202" s="415"/>
      <c r="AA202" s="404">
        <f t="shared" si="222"/>
        <v>0</v>
      </c>
      <c r="AB202" s="367"/>
      <c r="AC202" s="1"/>
      <c r="AD202" s="79"/>
      <c r="AE202" s="79"/>
      <c r="AF202" s="79"/>
      <c r="AG202" s="44"/>
    </row>
    <row r="203" spans="1:33" ht="15.75" hidden="1" customHeight="1" thickBot="1" x14ac:dyDescent="0.3">
      <c r="B203" s="54"/>
      <c r="C203" s="2"/>
      <c r="D203" s="705" t="s">
        <v>553</v>
      </c>
      <c r="E203" s="849"/>
      <c r="F203" s="326">
        <f t="shared" si="227"/>
        <v>0</v>
      </c>
      <c r="G203" s="326">
        <f t="shared" si="228"/>
        <v>0</v>
      </c>
      <c r="H203" s="326">
        <f t="shared" si="229"/>
        <v>0</v>
      </c>
      <c r="I203" s="326">
        <f t="shared" si="230"/>
        <v>0</v>
      </c>
      <c r="J203" s="431">
        <f t="shared" si="231"/>
        <v>0</v>
      </c>
      <c r="K203" s="431"/>
      <c r="L203" s="431"/>
      <c r="M203" s="431">
        <f t="shared" si="232"/>
        <v>0</v>
      </c>
      <c r="N203" s="42"/>
      <c r="O203" s="1"/>
      <c r="P203" s="1"/>
      <c r="Q203" s="42"/>
      <c r="R203" s="42"/>
      <c r="S203" s="42"/>
      <c r="T203" s="42"/>
      <c r="U203" s="73"/>
      <c r="V203" s="1"/>
      <c r="W203" s="1"/>
      <c r="X203" s="1"/>
      <c r="Y203" s="79"/>
      <c r="Z203" s="415"/>
      <c r="AA203" s="404">
        <f t="shared" si="222"/>
        <v>0</v>
      </c>
      <c r="AB203" s="367"/>
      <c r="AC203" s="1"/>
      <c r="AD203" s="79"/>
      <c r="AE203" s="79"/>
      <c r="AF203" s="79"/>
      <c r="AG203" s="44"/>
    </row>
    <row r="204" spans="1:33" ht="25.5" hidden="1" customHeight="1" x14ac:dyDescent="0.25">
      <c r="B204" s="54"/>
      <c r="C204" s="2"/>
      <c r="D204" s="706" t="s">
        <v>557</v>
      </c>
      <c r="E204" s="916"/>
      <c r="F204" s="329">
        <f t="shared" si="227"/>
        <v>0</v>
      </c>
      <c r="G204" s="329">
        <f t="shared" si="228"/>
        <v>0</v>
      </c>
      <c r="H204" s="329">
        <f t="shared" si="229"/>
        <v>0</v>
      </c>
      <c r="I204" s="329">
        <f t="shared" si="230"/>
        <v>0</v>
      </c>
      <c r="J204" s="434">
        <f t="shared" si="231"/>
        <v>0</v>
      </c>
      <c r="K204" s="434"/>
      <c r="L204" s="434"/>
      <c r="M204" s="434">
        <f t="shared" si="232"/>
        <v>0</v>
      </c>
      <c r="N204" s="42"/>
      <c r="O204" s="1"/>
      <c r="P204" s="1"/>
      <c r="Q204" s="42"/>
      <c r="R204" s="42"/>
      <c r="S204" s="42"/>
      <c r="T204" s="42"/>
      <c r="U204" s="73"/>
      <c r="V204" s="1"/>
      <c r="W204" s="1"/>
      <c r="X204" s="1"/>
      <c r="Y204" s="79"/>
      <c r="Z204" s="415"/>
      <c r="AA204" s="404">
        <f t="shared" si="222"/>
        <v>0</v>
      </c>
      <c r="AB204" s="367"/>
      <c r="AC204" s="1"/>
      <c r="AD204" s="79"/>
      <c r="AE204" s="79"/>
      <c r="AF204" s="79"/>
      <c r="AG204" s="44"/>
    </row>
    <row r="205" spans="1:33" ht="15.75" hidden="1" customHeight="1" thickBot="1" x14ac:dyDescent="0.3">
      <c r="B205" s="54"/>
      <c r="C205" s="2"/>
      <c r="D205" s="705" t="s">
        <v>819</v>
      </c>
      <c r="E205" s="849"/>
      <c r="F205" s="326">
        <f t="shared" si="227"/>
        <v>0</v>
      </c>
      <c r="G205" s="326">
        <f t="shared" si="228"/>
        <v>0</v>
      </c>
      <c r="H205" s="326">
        <f t="shared" si="229"/>
        <v>0</v>
      </c>
      <c r="I205" s="326">
        <f t="shared" si="230"/>
        <v>0</v>
      </c>
      <c r="J205" s="431">
        <f t="shared" si="231"/>
        <v>0</v>
      </c>
      <c r="K205" s="431"/>
      <c r="L205" s="431"/>
      <c r="M205" s="431">
        <f t="shared" si="232"/>
        <v>0</v>
      </c>
      <c r="N205" s="42"/>
      <c r="O205" s="1"/>
      <c r="P205" s="1"/>
      <c r="Q205" s="42"/>
      <c r="R205" s="42"/>
      <c r="S205" s="42"/>
      <c r="T205" s="42"/>
      <c r="U205" s="73"/>
      <c r="V205" s="1"/>
      <c r="W205" s="1"/>
      <c r="X205" s="1"/>
      <c r="Y205" s="79"/>
      <c r="Z205" s="415"/>
      <c r="AA205" s="404">
        <f t="shared" si="222"/>
        <v>0</v>
      </c>
      <c r="AB205" s="367"/>
      <c r="AC205" s="1"/>
      <c r="AD205" s="79"/>
      <c r="AE205" s="79"/>
      <c r="AF205" s="79"/>
      <c r="AG205" s="44"/>
    </row>
    <row r="206" spans="1:33" ht="25.5" hidden="1" customHeight="1" x14ac:dyDescent="0.25">
      <c r="B206" s="54"/>
      <c r="C206" s="2"/>
      <c r="D206" s="706" t="s">
        <v>562</v>
      </c>
      <c r="E206" s="916"/>
      <c r="F206" s="329">
        <f t="shared" si="227"/>
        <v>0</v>
      </c>
      <c r="G206" s="329">
        <f t="shared" si="228"/>
        <v>0</v>
      </c>
      <c r="H206" s="329">
        <f t="shared" si="229"/>
        <v>0</v>
      </c>
      <c r="I206" s="329">
        <f t="shared" si="230"/>
        <v>0</v>
      </c>
      <c r="J206" s="434">
        <f t="shared" si="231"/>
        <v>0</v>
      </c>
      <c r="K206" s="434"/>
      <c r="L206" s="434"/>
      <c r="M206" s="434">
        <f t="shared" si="232"/>
        <v>0</v>
      </c>
      <c r="N206" s="42"/>
      <c r="O206" s="1"/>
      <c r="P206" s="1"/>
      <c r="Q206" s="42"/>
      <c r="R206" s="42"/>
      <c r="S206" s="42"/>
      <c r="T206" s="42"/>
      <c r="U206" s="73"/>
      <c r="V206" s="1"/>
      <c r="W206" s="1"/>
      <c r="X206" s="1"/>
      <c r="Y206" s="79"/>
      <c r="Z206" s="415"/>
      <c r="AA206" s="404">
        <f t="shared" si="222"/>
        <v>0</v>
      </c>
      <c r="AB206" s="367"/>
      <c r="AC206" s="1"/>
      <c r="AD206" s="79"/>
      <c r="AE206" s="79"/>
      <c r="AF206" s="79"/>
      <c r="AG206" s="44"/>
    </row>
    <row r="207" spans="1:33" ht="25.5" hidden="1" customHeight="1" x14ac:dyDescent="0.25">
      <c r="B207" s="54"/>
      <c r="C207" s="2"/>
      <c r="D207" s="706" t="s">
        <v>565</v>
      </c>
      <c r="E207" s="916"/>
      <c r="F207" s="329">
        <f t="shared" si="227"/>
        <v>0</v>
      </c>
      <c r="G207" s="329">
        <f t="shared" si="228"/>
        <v>0</v>
      </c>
      <c r="H207" s="329">
        <f t="shared" si="229"/>
        <v>0</v>
      </c>
      <c r="I207" s="329">
        <f t="shared" si="230"/>
        <v>0</v>
      </c>
      <c r="J207" s="434">
        <f t="shared" si="231"/>
        <v>0</v>
      </c>
      <c r="K207" s="434"/>
      <c r="L207" s="434"/>
      <c r="M207" s="434">
        <f t="shared" si="232"/>
        <v>0</v>
      </c>
      <c r="N207" s="42"/>
      <c r="O207" s="1"/>
      <c r="P207" s="1"/>
      <c r="Q207" s="42"/>
      <c r="R207" s="42"/>
      <c r="S207" s="42"/>
      <c r="T207" s="42"/>
      <c r="U207" s="73"/>
      <c r="V207" s="1"/>
      <c r="W207" s="1"/>
      <c r="X207" s="1"/>
      <c r="Y207" s="79"/>
      <c r="Z207" s="415"/>
      <c r="AA207" s="404">
        <f t="shared" si="222"/>
        <v>0</v>
      </c>
      <c r="AB207" s="367"/>
      <c r="AC207" s="1"/>
      <c r="AD207" s="79"/>
      <c r="AE207" s="79"/>
      <c r="AF207" s="79"/>
      <c r="AG207" s="44"/>
    </row>
    <row r="208" spans="1:33" s="18" customFormat="1" ht="25.5" hidden="1" customHeight="1" x14ac:dyDescent="0.25">
      <c r="A208" s="125" t="s">
        <v>276</v>
      </c>
      <c r="B208" s="90" t="s">
        <v>687</v>
      </c>
      <c r="C208" s="800" t="s">
        <v>607</v>
      </c>
      <c r="D208" s="801"/>
      <c r="E208" s="933"/>
      <c r="F208" s="336">
        <f t="shared" ref="F208:M208" si="233">F209+F210</f>
        <v>0</v>
      </c>
      <c r="G208" s="336">
        <f t="shared" si="233"/>
        <v>0</v>
      </c>
      <c r="H208" s="336">
        <f t="shared" si="233"/>
        <v>0</v>
      </c>
      <c r="I208" s="336">
        <f t="shared" si="233"/>
        <v>0</v>
      </c>
      <c r="J208" s="441">
        <f t="shared" ref="J208:K208" si="234">J209+J210</f>
        <v>0</v>
      </c>
      <c r="K208" s="441">
        <f t="shared" si="234"/>
        <v>0</v>
      </c>
      <c r="L208" s="441">
        <f t="shared" ref="L208" si="235">L209+L210</f>
        <v>0</v>
      </c>
      <c r="M208" s="441">
        <f t="shared" si="233"/>
        <v>0</v>
      </c>
      <c r="N208" s="95">
        <f t="shared" ref="N208:AG208" si="236">N209+N210</f>
        <v>0</v>
      </c>
      <c r="O208" s="93">
        <f t="shared" si="236"/>
        <v>0</v>
      </c>
      <c r="P208" s="93">
        <f t="shared" si="236"/>
        <v>0</v>
      </c>
      <c r="Q208" s="95"/>
      <c r="R208" s="95"/>
      <c r="S208" s="95"/>
      <c r="T208" s="95"/>
      <c r="U208" s="92">
        <f t="shared" si="236"/>
        <v>0</v>
      </c>
      <c r="V208" s="93">
        <f t="shared" si="236"/>
        <v>0</v>
      </c>
      <c r="W208" s="93">
        <f t="shared" si="236"/>
        <v>0</v>
      </c>
      <c r="X208" s="93">
        <f t="shared" si="236"/>
        <v>0</v>
      </c>
      <c r="Y208" s="96">
        <f t="shared" si="236"/>
        <v>0</v>
      </c>
      <c r="Z208" s="413">
        <f t="shared" si="236"/>
        <v>0</v>
      </c>
      <c r="AA208" s="402">
        <f t="shared" si="222"/>
        <v>0</v>
      </c>
      <c r="AB208" s="365">
        <f t="shared" si="236"/>
        <v>0</v>
      </c>
      <c r="AC208" s="93">
        <f t="shared" si="236"/>
        <v>0</v>
      </c>
      <c r="AD208" s="96">
        <f t="shared" si="236"/>
        <v>0</v>
      </c>
      <c r="AE208" s="96">
        <f t="shared" si="236"/>
        <v>0</v>
      </c>
      <c r="AF208" s="96">
        <f t="shared" si="236"/>
        <v>0</v>
      </c>
      <c r="AG208" s="97">
        <f t="shared" si="236"/>
        <v>0</v>
      </c>
    </row>
    <row r="209" spans="1:33" ht="25.5" hidden="1" customHeight="1" x14ac:dyDescent="0.25">
      <c r="B209" s="54"/>
      <c r="C209" s="2"/>
      <c r="D209" s="706" t="s">
        <v>568</v>
      </c>
      <c r="E209" s="916"/>
      <c r="F209" s="329">
        <f>SUM(P209:AF209)</f>
        <v>0</v>
      </c>
      <c r="G209" s="329">
        <f>SUM(P209:AF209)</f>
        <v>0</v>
      </c>
      <c r="H209" s="329">
        <f>SUM(P209:AF209)</f>
        <v>0</v>
      </c>
      <c r="I209" s="329">
        <f>SUM(P209:AF209)</f>
        <v>0</v>
      </c>
      <c r="J209" s="434">
        <f>SUM(P209:AF209)</f>
        <v>0</v>
      </c>
      <c r="K209" s="434"/>
      <c r="L209" s="434"/>
      <c r="M209" s="434">
        <f t="shared" ref="M209:M210" si="237">SUM(U209:AG209)</f>
        <v>0</v>
      </c>
      <c r="N209" s="42"/>
      <c r="O209" s="1"/>
      <c r="P209" s="1"/>
      <c r="Q209" s="42"/>
      <c r="R209" s="42"/>
      <c r="S209" s="42"/>
      <c r="T209" s="42"/>
      <c r="U209" s="73"/>
      <c r="V209" s="1"/>
      <c r="W209" s="1"/>
      <c r="X209" s="1"/>
      <c r="Y209" s="79"/>
      <c r="Z209" s="415"/>
      <c r="AA209" s="404">
        <f t="shared" si="222"/>
        <v>0</v>
      </c>
      <c r="AB209" s="367"/>
      <c r="AC209" s="1"/>
      <c r="AD209" s="79"/>
      <c r="AE209" s="79"/>
      <c r="AF209" s="79"/>
      <c r="AG209" s="44"/>
    </row>
    <row r="210" spans="1:33" ht="25.5" hidden="1" customHeight="1" x14ac:dyDescent="0.25">
      <c r="B210" s="54"/>
      <c r="C210" s="2"/>
      <c r="D210" s="706" t="s">
        <v>569</v>
      </c>
      <c r="E210" s="916"/>
      <c r="F210" s="329">
        <f>SUM(P210:AF210)</f>
        <v>0</v>
      </c>
      <c r="G210" s="329">
        <f>SUM(P210:AF210)</f>
        <v>0</v>
      </c>
      <c r="H210" s="329">
        <f>SUM(P210:AF210)</f>
        <v>0</v>
      </c>
      <c r="I210" s="329">
        <f>SUM(P210:AF210)</f>
        <v>0</v>
      </c>
      <c r="J210" s="434">
        <f>SUM(P210:AF210)</f>
        <v>0</v>
      </c>
      <c r="K210" s="434"/>
      <c r="L210" s="434"/>
      <c r="M210" s="434">
        <f t="shared" si="237"/>
        <v>0</v>
      </c>
      <c r="N210" s="42"/>
      <c r="O210" s="1"/>
      <c r="P210" s="1"/>
      <c r="Q210" s="42"/>
      <c r="R210" s="42"/>
      <c r="S210" s="42"/>
      <c r="T210" s="42"/>
      <c r="U210" s="73"/>
      <c r="V210" s="1"/>
      <c r="W210" s="1"/>
      <c r="X210" s="1"/>
      <c r="Y210" s="79"/>
      <c r="Z210" s="415"/>
      <c r="AA210" s="404">
        <f t="shared" si="222"/>
        <v>0</v>
      </c>
      <c r="AB210" s="367"/>
      <c r="AC210" s="1"/>
      <c r="AD210" s="79"/>
      <c r="AE210" s="79"/>
      <c r="AF210" s="79"/>
      <c r="AG210" s="44"/>
    </row>
    <row r="211" spans="1:33" s="18" customFormat="1" ht="15" hidden="1" customHeight="1" x14ac:dyDescent="0.25">
      <c r="A211" s="125" t="s">
        <v>277</v>
      </c>
      <c r="B211" s="90" t="s">
        <v>688</v>
      </c>
      <c r="C211" s="800" t="s">
        <v>820</v>
      </c>
      <c r="D211" s="801"/>
      <c r="E211" s="933"/>
      <c r="F211" s="336">
        <f t="shared" ref="F211:M211" si="238">F212+F213+F214+F215+F216+F217+F218+F219+F220+F221+F222</f>
        <v>0</v>
      </c>
      <c r="G211" s="336">
        <f t="shared" si="238"/>
        <v>0</v>
      </c>
      <c r="H211" s="336">
        <f t="shared" si="238"/>
        <v>0</v>
      </c>
      <c r="I211" s="336">
        <f t="shared" si="238"/>
        <v>0</v>
      </c>
      <c r="J211" s="441">
        <f t="shared" ref="J211:K211" si="239">J212+J213+J214+J215+J216+J217+J218+J219+J220+J221+J222</f>
        <v>0</v>
      </c>
      <c r="K211" s="441">
        <f t="shared" si="239"/>
        <v>0</v>
      </c>
      <c r="L211" s="441">
        <f t="shared" ref="L211" si="240">L212+L213+L214+L215+L216+L217+L218+L219+L220+L221+L222</f>
        <v>0</v>
      </c>
      <c r="M211" s="441">
        <f t="shared" si="238"/>
        <v>0</v>
      </c>
      <c r="N211" s="95">
        <f t="shared" ref="N211:AG211" si="241">N212+N213+N214+N215+N216+N217+N218+N219+N220+N221+N222</f>
        <v>0</v>
      </c>
      <c r="O211" s="93">
        <f t="shared" si="241"/>
        <v>0</v>
      </c>
      <c r="P211" s="93">
        <f t="shared" si="241"/>
        <v>0</v>
      </c>
      <c r="Q211" s="95"/>
      <c r="R211" s="95"/>
      <c r="S211" s="95"/>
      <c r="T211" s="95"/>
      <c r="U211" s="92">
        <f t="shared" si="241"/>
        <v>0</v>
      </c>
      <c r="V211" s="93">
        <f t="shared" si="241"/>
        <v>0</v>
      </c>
      <c r="W211" s="93">
        <f t="shared" si="241"/>
        <v>0</v>
      </c>
      <c r="X211" s="93">
        <f t="shared" si="241"/>
        <v>0</v>
      </c>
      <c r="Y211" s="96">
        <f t="shared" si="241"/>
        <v>0</v>
      </c>
      <c r="Z211" s="413">
        <f t="shared" si="241"/>
        <v>0</v>
      </c>
      <c r="AA211" s="402">
        <f t="shared" si="222"/>
        <v>0</v>
      </c>
      <c r="AB211" s="365">
        <f t="shared" si="241"/>
        <v>0</v>
      </c>
      <c r="AC211" s="93">
        <f t="shared" si="241"/>
        <v>0</v>
      </c>
      <c r="AD211" s="96">
        <f t="shared" si="241"/>
        <v>0</v>
      </c>
      <c r="AE211" s="96">
        <f t="shared" si="241"/>
        <v>0</v>
      </c>
      <c r="AF211" s="96">
        <f t="shared" si="241"/>
        <v>0</v>
      </c>
      <c r="AG211" s="97">
        <f t="shared" si="241"/>
        <v>0</v>
      </c>
    </row>
    <row r="212" spans="1:33" ht="15.75" hidden="1" customHeight="1" thickBot="1" x14ac:dyDescent="0.3">
      <c r="B212" s="54"/>
      <c r="C212" s="2"/>
      <c r="D212" s="705" t="s">
        <v>372</v>
      </c>
      <c r="E212" s="849"/>
      <c r="F212" s="326">
        <f t="shared" ref="F212:F224" si="242">SUM(P212:AF212)</f>
        <v>0</v>
      </c>
      <c r="G212" s="326">
        <f t="shared" ref="G212:G224" si="243">SUM(P212:AF212)</f>
        <v>0</v>
      </c>
      <c r="H212" s="326">
        <f t="shared" ref="H212:H224" si="244">SUM(P212:AF212)</f>
        <v>0</v>
      </c>
      <c r="I212" s="326">
        <f t="shared" ref="I212:I224" si="245">SUM(P212:AF212)</f>
        <v>0</v>
      </c>
      <c r="J212" s="431">
        <f t="shared" ref="J212:J224" si="246">SUM(P212:AF212)</f>
        <v>0</v>
      </c>
      <c r="K212" s="431"/>
      <c r="L212" s="431"/>
      <c r="M212" s="431">
        <f t="shared" ref="M212:M224" si="247">SUM(U212:AG212)</f>
        <v>0</v>
      </c>
      <c r="N212" s="42"/>
      <c r="O212" s="1"/>
      <c r="P212" s="1"/>
      <c r="Q212" s="42"/>
      <c r="R212" s="42"/>
      <c r="S212" s="42"/>
      <c r="T212" s="42"/>
      <c r="U212" s="73"/>
      <c r="V212" s="1"/>
      <c r="W212" s="1"/>
      <c r="X212" s="1"/>
      <c r="Y212" s="79"/>
      <c r="Z212" s="415"/>
      <c r="AA212" s="404">
        <f t="shared" si="222"/>
        <v>0</v>
      </c>
      <c r="AB212" s="367"/>
      <c r="AC212" s="1"/>
      <c r="AD212" s="79"/>
      <c r="AE212" s="79"/>
      <c r="AF212" s="79"/>
      <c r="AG212" s="44"/>
    </row>
    <row r="213" spans="1:33" ht="15.75" hidden="1" customHeight="1" thickBot="1" x14ac:dyDescent="0.3">
      <c r="B213" s="54"/>
      <c r="C213" s="2"/>
      <c r="D213" s="705" t="s">
        <v>821</v>
      </c>
      <c r="E213" s="849"/>
      <c r="F213" s="326">
        <f t="shared" si="242"/>
        <v>0</v>
      </c>
      <c r="G213" s="326">
        <f t="shared" si="243"/>
        <v>0</v>
      </c>
      <c r="H213" s="326">
        <f t="shared" si="244"/>
        <v>0</v>
      </c>
      <c r="I213" s="326">
        <f t="shared" si="245"/>
        <v>0</v>
      </c>
      <c r="J213" s="431">
        <f t="shared" si="246"/>
        <v>0</v>
      </c>
      <c r="K213" s="431"/>
      <c r="L213" s="431"/>
      <c r="M213" s="431">
        <f t="shared" si="247"/>
        <v>0</v>
      </c>
      <c r="N213" s="42"/>
      <c r="O213" s="1"/>
      <c r="P213" s="1"/>
      <c r="Q213" s="42"/>
      <c r="R213" s="42"/>
      <c r="S213" s="42"/>
      <c r="T213" s="42"/>
      <c r="U213" s="73"/>
      <c r="V213" s="1"/>
      <c r="W213" s="1"/>
      <c r="X213" s="1"/>
      <c r="Y213" s="79"/>
      <c r="Z213" s="415"/>
      <c r="AA213" s="404">
        <f t="shared" si="222"/>
        <v>0</v>
      </c>
      <c r="AB213" s="367"/>
      <c r="AC213" s="1"/>
      <c r="AD213" s="79"/>
      <c r="AE213" s="79"/>
      <c r="AF213" s="79"/>
      <c r="AG213" s="44"/>
    </row>
    <row r="214" spans="1:33" ht="15.75" hidden="1" customHeight="1" thickBot="1" x14ac:dyDescent="0.3">
      <c r="B214" s="54"/>
      <c r="C214" s="2"/>
      <c r="D214" s="705" t="s">
        <v>375</v>
      </c>
      <c r="E214" s="849"/>
      <c r="F214" s="326">
        <f t="shared" si="242"/>
        <v>0</v>
      </c>
      <c r="G214" s="326">
        <f t="shared" si="243"/>
        <v>0</v>
      </c>
      <c r="H214" s="326">
        <f t="shared" si="244"/>
        <v>0</v>
      </c>
      <c r="I214" s="326">
        <f t="shared" si="245"/>
        <v>0</v>
      </c>
      <c r="J214" s="431">
        <f t="shared" si="246"/>
        <v>0</v>
      </c>
      <c r="K214" s="431"/>
      <c r="L214" s="431"/>
      <c r="M214" s="431">
        <f t="shared" si="247"/>
        <v>0</v>
      </c>
      <c r="N214" s="42"/>
      <c r="O214" s="1"/>
      <c r="P214" s="1"/>
      <c r="Q214" s="42"/>
      <c r="R214" s="42"/>
      <c r="S214" s="42"/>
      <c r="T214" s="42"/>
      <c r="U214" s="73"/>
      <c r="V214" s="1"/>
      <c r="W214" s="1"/>
      <c r="X214" s="1"/>
      <c r="Y214" s="79"/>
      <c r="Z214" s="415"/>
      <c r="AA214" s="404">
        <f t="shared" si="222"/>
        <v>0</v>
      </c>
      <c r="AB214" s="367"/>
      <c r="AC214" s="1"/>
      <c r="AD214" s="79"/>
      <c r="AE214" s="79"/>
      <c r="AF214" s="79"/>
      <c r="AG214" s="44"/>
    </row>
    <row r="215" spans="1:33" ht="15.75" hidden="1" customHeight="1" thickBot="1" x14ac:dyDescent="0.3">
      <c r="B215" s="54"/>
      <c r="C215" s="2"/>
      <c r="D215" s="705" t="s">
        <v>373</v>
      </c>
      <c r="E215" s="849"/>
      <c r="F215" s="326">
        <f t="shared" si="242"/>
        <v>0</v>
      </c>
      <c r="G215" s="326">
        <f t="shared" si="243"/>
        <v>0</v>
      </c>
      <c r="H215" s="326">
        <f t="shared" si="244"/>
        <v>0</v>
      </c>
      <c r="I215" s="326">
        <f t="shared" si="245"/>
        <v>0</v>
      </c>
      <c r="J215" s="431">
        <f t="shared" si="246"/>
        <v>0</v>
      </c>
      <c r="K215" s="431"/>
      <c r="L215" s="431"/>
      <c r="M215" s="431">
        <f t="shared" si="247"/>
        <v>0</v>
      </c>
      <c r="N215" s="42"/>
      <c r="O215" s="1"/>
      <c r="P215" s="1"/>
      <c r="Q215" s="42"/>
      <c r="R215" s="42"/>
      <c r="S215" s="42"/>
      <c r="T215" s="42"/>
      <c r="U215" s="73"/>
      <c r="V215" s="1"/>
      <c r="W215" s="1"/>
      <c r="X215" s="1"/>
      <c r="Y215" s="79"/>
      <c r="Z215" s="415"/>
      <c r="AA215" s="404">
        <f t="shared" si="222"/>
        <v>0</v>
      </c>
      <c r="AB215" s="367"/>
      <c r="AC215" s="1"/>
      <c r="AD215" s="79"/>
      <c r="AE215" s="79"/>
      <c r="AF215" s="79"/>
      <c r="AG215" s="44"/>
    </row>
    <row r="216" spans="1:33" ht="15.75" hidden="1" customHeight="1" thickBot="1" x14ac:dyDescent="0.3">
      <c r="B216" s="54"/>
      <c r="C216" s="2"/>
      <c r="D216" s="705" t="s">
        <v>822</v>
      </c>
      <c r="E216" s="849"/>
      <c r="F216" s="326">
        <f t="shared" si="242"/>
        <v>0</v>
      </c>
      <c r="G216" s="326">
        <f t="shared" si="243"/>
        <v>0</v>
      </c>
      <c r="H216" s="326">
        <f t="shared" si="244"/>
        <v>0</v>
      </c>
      <c r="I216" s="326">
        <f t="shared" si="245"/>
        <v>0</v>
      </c>
      <c r="J216" s="431">
        <f t="shared" si="246"/>
        <v>0</v>
      </c>
      <c r="K216" s="431"/>
      <c r="L216" s="431"/>
      <c r="M216" s="431">
        <f t="shared" si="247"/>
        <v>0</v>
      </c>
      <c r="N216" s="42"/>
      <c r="O216" s="1"/>
      <c r="P216" s="1"/>
      <c r="Q216" s="42"/>
      <c r="R216" s="42"/>
      <c r="S216" s="42"/>
      <c r="T216" s="42"/>
      <c r="U216" s="73"/>
      <c r="V216" s="1"/>
      <c r="W216" s="1"/>
      <c r="X216" s="1"/>
      <c r="Y216" s="79"/>
      <c r="Z216" s="415"/>
      <c r="AA216" s="404">
        <f t="shared" si="222"/>
        <v>0</v>
      </c>
      <c r="AB216" s="367"/>
      <c r="AC216" s="1"/>
      <c r="AD216" s="79"/>
      <c r="AE216" s="79"/>
      <c r="AF216" s="79"/>
      <c r="AG216" s="44"/>
    </row>
    <row r="217" spans="1:33" ht="25.5" hidden="1" customHeight="1" x14ac:dyDescent="0.25">
      <c r="B217" s="54"/>
      <c r="C217" s="2"/>
      <c r="D217" s="706" t="s">
        <v>537</v>
      </c>
      <c r="E217" s="916"/>
      <c r="F217" s="329">
        <f t="shared" si="242"/>
        <v>0</v>
      </c>
      <c r="G217" s="329">
        <f t="shared" si="243"/>
        <v>0</v>
      </c>
      <c r="H217" s="329">
        <f t="shared" si="244"/>
        <v>0</v>
      </c>
      <c r="I217" s="329">
        <f t="shared" si="245"/>
        <v>0</v>
      </c>
      <c r="J217" s="434">
        <f t="shared" si="246"/>
        <v>0</v>
      </c>
      <c r="K217" s="434"/>
      <c r="L217" s="434"/>
      <c r="M217" s="434">
        <f t="shared" si="247"/>
        <v>0</v>
      </c>
      <c r="N217" s="42"/>
      <c r="O217" s="1"/>
      <c r="P217" s="1"/>
      <c r="Q217" s="42"/>
      <c r="R217" s="42"/>
      <c r="S217" s="42"/>
      <c r="T217" s="42"/>
      <c r="U217" s="73"/>
      <c r="V217" s="1"/>
      <c r="W217" s="1"/>
      <c r="X217" s="1"/>
      <c r="Y217" s="79"/>
      <c r="Z217" s="415"/>
      <c r="AA217" s="404">
        <f t="shared" si="222"/>
        <v>0</v>
      </c>
      <c r="AB217" s="367"/>
      <c r="AC217" s="1"/>
      <c r="AD217" s="79"/>
      <c r="AE217" s="79"/>
      <c r="AF217" s="79"/>
      <c r="AG217" s="44"/>
    </row>
    <row r="218" spans="1:33" ht="25.5" hidden="1" customHeight="1" x14ac:dyDescent="0.25">
      <c r="B218" s="54"/>
      <c r="C218" s="2"/>
      <c r="D218" s="706" t="s">
        <v>540</v>
      </c>
      <c r="E218" s="916"/>
      <c r="F218" s="329">
        <f t="shared" si="242"/>
        <v>0</v>
      </c>
      <c r="G218" s="329">
        <f t="shared" si="243"/>
        <v>0</v>
      </c>
      <c r="H218" s="329">
        <f t="shared" si="244"/>
        <v>0</v>
      </c>
      <c r="I218" s="329">
        <f t="shared" si="245"/>
        <v>0</v>
      </c>
      <c r="J218" s="434">
        <f t="shared" si="246"/>
        <v>0</v>
      </c>
      <c r="K218" s="434"/>
      <c r="L218" s="434"/>
      <c r="M218" s="434">
        <f t="shared" si="247"/>
        <v>0</v>
      </c>
      <c r="N218" s="42"/>
      <c r="O218" s="1"/>
      <c r="P218" s="1"/>
      <c r="Q218" s="42"/>
      <c r="R218" s="42"/>
      <c r="S218" s="42"/>
      <c r="T218" s="42"/>
      <c r="U218" s="73"/>
      <c r="V218" s="1"/>
      <c r="W218" s="1"/>
      <c r="X218" s="1"/>
      <c r="Y218" s="79"/>
      <c r="Z218" s="415"/>
      <c r="AA218" s="404">
        <f t="shared" si="222"/>
        <v>0</v>
      </c>
      <c r="AB218" s="367"/>
      <c r="AC218" s="1"/>
      <c r="AD218" s="79"/>
      <c r="AE218" s="79"/>
      <c r="AF218" s="79"/>
      <c r="AG218" s="44"/>
    </row>
    <row r="219" spans="1:33" ht="15.75" hidden="1" customHeight="1" thickBot="1" x14ac:dyDescent="0.3">
      <c r="B219" s="54"/>
      <c r="C219" s="2"/>
      <c r="D219" s="705" t="s">
        <v>823</v>
      </c>
      <c r="E219" s="849"/>
      <c r="F219" s="326">
        <f t="shared" si="242"/>
        <v>0</v>
      </c>
      <c r="G219" s="326">
        <f t="shared" si="243"/>
        <v>0</v>
      </c>
      <c r="H219" s="326">
        <f t="shared" si="244"/>
        <v>0</v>
      </c>
      <c r="I219" s="326">
        <f t="shared" si="245"/>
        <v>0</v>
      </c>
      <c r="J219" s="431">
        <f t="shared" si="246"/>
        <v>0</v>
      </c>
      <c r="K219" s="431"/>
      <c r="L219" s="431"/>
      <c r="M219" s="431">
        <f t="shared" si="247"/>
        <v>0</v>
      </c>
      <c r="N219" s="42"/>
      <c r="O219" s="1"/>
      <c r="P219" s="1"/>
      <c r="Q219" s="42"/>
      <c r="R219" s="42"/>
      <c r="S219" s="42"/>
      <c r="T219" s="42"/>
      <c r="U219" s="73"/>
      <c r="V219" s="1"/>
      <c r="W219" s="1"/>
      <c r="X219" s="1"/>
      <c r="Y219" s="79"/>
      <c r="Z219" s="415"/>
      <c r="AA219" s="404">
        <f t="shared" si="222"/>
        <v>0</v>
      </c>
      <c r="AB219" s="367"/>
      <c r="AC219" s="1"/>
      <c r="AD219" s="79"/>
      <c r="AE219" s="79"/>
      <c r="AF219" s="79"/>
      <c r="AG219" s="44"/>
    </row>
    <row r="220" spans="1:33" ht="15.75" hidden="1" customHeight="1" thickBot="1" x14ac:dyDescent="0.3">
      <c r="B220" s="54"/>
      <c r="C220" s="2"/>
      <c r="D220" s="705" t="s">
        <v>374</v>
      </c>
      <c r="E220" s="849"/>
      <c r="F220" s="326">
        <f t="shared" si="242"/>
        <v>0</v>
      </c>
      <c r="G220" s="326">
        <f t="shared" si="243"/>
        <v>0</v>
      </c>
      <c r="H220" s="326">
        <f t="shared" si="244"/>
        <v>0</v>
      </c>
      <c r="I220" s="326">
        <f t="shared" si="245"/>
        <v>0</v>
      </c>
      <c r="J220" s="431">
        <f t="shared" si="246"/>
        <v>0</v>
      </c>
      <c r="K220" s="431"/>
      <c r="L220" s="431"/>
      <c r="M220" s="431">
        <f t="shared" si="247"/>
        <v>0</v>
      </c>
      <c r="N220" s="42"/>
      <c r="O220" s="1"/>
      <c r="P220" s="1"/>
      <c r="Q220" s="42"/>
      <c r="R220" s="42"/>
      <c r="S220" s="42"/>
      <c r="T220" s="42"/>
      <c r="U220" s="73"/>
      <c r="V220" s="1"/>
      <c r="W220" s="1"/>
      <c r="X220" s="1"/>
      <c r="Y220" s="79"/>
      <c r="Z220" s="415"/>
      <c r="AA220" s="404">
        <f t="shared" si="222"/>
        <v>0</v>
      </c>
      <c r="AB220" s="367"/>
      <c r="AC220" s="1"/>
      <c r="AD220" s="79"/>
      <c r="AE220" s="79"/>
      <c r="AF220" s="79"/>
      <c r="AG220" s="44"/>
    </row>
    <row r="221" spans="1:33" ht="15.75" hidden="1" customHeight="1" thickBot="1" x14ac:dyDescent="0.3">
      <c r="B221" s="54"/>
      <c r="C221" s="2"/>
      <c r="D221" s="705" t="s">
        <v>824</v>
      </c>
      <c r="E221" s="849"/>
      <c r="F221" s="326">
        <f t="shared" si="242"/>
        <v>0</v>
      </c>
      <c r="G221" s="326">
        <f t="shared" si="243"/>
        <v>0</v>
      </c>
      <c r="H221" s="326">
        <f t="shared" si="244"/>
        <v>0</v>
      </c>
      <c r="I221" s="326">
        <f t="shared" si="245"/>
        <v>0</v>
      </c>
      <c r="J221" s="431">
        <f t="shared" si="246"/>
        <v>0</v>
      </c>
      <c r="K221" s="431"/>
      <c r="L221" s="431"/>
      <c r="M221" s="431">
        <f t="shared" si="247"/>
        <v>0</v>
      </c>
      <c r="N221" s="42"/>
      <c r="O221" s="1"/>
      <c r="P221" s="1"/>
      <c r="Q221" s="42"/>
      <c r="R221" s="42"/>
      <c r="S221" s="42"/>
      <c r="T221" s="42"/>
      <c r="U221" s="73"/>
      <c r="V221" s="1"/>
      <c r="W221" s="1"/>
      <c r="X221" s="1"/>
      <c r="Y221" s="79"/>
      <c r="Z221" s="415"/>
      <c r="AA221" s="404">
        <f t="shared" si="222"/>
        <v>0</v>
      </c>
      <c r="AB221" s="367"/>
      <c r="AC221" s="1"/>
      <c r="AD221" s="79"/>
      <c r="AE221" s="79"/>
      <c r="AF221" s="79"/>
      <c r="AG221" s="44"/>
    </row>
    <row r="222" spans="1:33" ht="15.75" hidden="1" customHeight="1" thickBot="1" x14ac:dyDescent="0.3">
      <c r="B222" s="54"/>
      <c r="C222" s="2"/>
      <c r="D222" s="705" t="s">
        <v>566</v>
      </c>
      <c r="E222" s="849"/>
      <c r="F222" s="326">
        <f t="shared" si="242"/>
        <v>0</v>
      </c>
      <c r="G222" s="326">
        <f t="shared" si="243"/>
        <v>0</v>
      </c>
      <c r="H222" s="326">
        <f t="shared" si="244"/>
        <v>0</v>
      </c>
      <c r="I222" s="326">
        <f t="shared" si="245"/>
        <v>0</v>
      </c>
      <c r="J222" s="431">
        <f t="shared" si="246"/>
        <v>0</v>
      </c>
      <c r="K222" s="431"/>
      <c r="L222" s="431"/>
      <c r="M222" s="431">
        <f t="shared" si="247"/>
        <v>0</v>
      </c>
      <c r="N222" s="42"/>
      <c r="O222" s="1"/>
      <c r="P222" s="1"/>
      <c r="Q222" s="42"/>
      <c r="R222" s="42"/>
      <c r="S222" s="42"/>
      <c r="T222" s="42"/>
      <c r="U222" s="73"/>
      <c r="V222" s="1"/>
      <c r="W222" s="1"/>
      <c r="X222" s="1"/>
      <c r="Y222" s="79"/>
      <c r="Z222" s="415"/>
      <c r="AA222" s="404">
        <f t="shared" si="222"/>
        <v>0</v>
      </c>
      <c r="AB222" s="367"/>
      <c r="AC222" s="1"/>
      <c r="AD222" s="79"/>
      <c r="AE222" s="79"/>
      <c r="AF222" s="79"/>
      <c r="AG222" s="44"/>
    </row>
    <row r="223" spans="1:33" s="18" customFormat="1" ht="15.75" hidden="1" customHeight="1" thickBot="1" x14ac:dyDescent="0.3">
      <c r="A223" s="125" t="s">
        <v>278</v>
      </c>
      <c r="B223" s="90" t="s">
        <v>689</v>
      </c>
      <c r="C223" s="712" t="s">
        <v>279</v>
      </c>
      <c r="D223" s="713"/>
      <c r="E223" s="905"/>
      <c r="F223" s="319">
        <f t="shared" si="242"/>
        <v>0</v>
      </c>
      <c r="G223" s="319">
        <f t="shared" si="243"/>
        <v>0</v>
      </c>
      <c r="H223" s="319">
        <f t="shared" si="244"/>
        <v>0</v>
      </c>
      <c r="I223" s="319">
        <f t="shared" si="245"/>
        <v>0</v>
      </c>
      <c r="J223" s="424">
        <f t="shared" si="246"/>
        <v>0</v>
      </c>
      <c r="K223" s="424"/>
      <c r="L223" s="424"/>
      <c r="M223" s="424">
        <f t="shared" si="247"/>
        <v>0</v>
      </c>
      <c r="N223" s="95"/>
      <c r="O223" s="93"/>
      <c r="P223" s="93"/>
      <c r="Q223" s="95"/>
      <c r="R223" s="95"/>
      <c r="S223" s="95"/>
      <c r="T223" s="95"/>
      <c r="U223" s="92"/>
      <c r="V223" s="93"/>
      <c r="W223" s="93"/>
      <c r="X223" s="93"/>
      <c r="Y223" s="96"/>
      <c r="Z223" s="413"/>
      <c r="AA223" s="402">
        <f t="shared" si="222"/>
        <v>0</v>
      </c>
      <c r="AB223" s="365"/>
      <c r="AC223" s="93"/>
      <c r="AD223" s="96"/>
      <c r="AE223" s="96"/>
      <c r="AF223" s="96"/>
      <c r="AG223" s="97"/>
    </row>
    <row r="224" spans="1:33" s="18" customFormat="1" ht="15.75" hidden="1" customHeight="1" thickBot="1" x14ac:dyDescent="0.3">
      <c r="A224" s="125" t="s">
        <v>280</v>
      </c>
      <c r="B224" s="90" t="s">
        <v>690</v>
      </c>
      <c r="C224" s="712" t="s">
        <v>281</v>
      </c>
      <c r="D224" s="713"/>
      <c r="E224" s="905"/>
      <c r="F224" s="319">
        <f t="shared" si="242"/>
        <v>0</v>
      </c>
      <c r="G224" s="319">
        <f t="shared" si="243"/>
        <v>0</v>
      </c>
      <c r="H224" s="319">
        <f t="shared" si="244"/>
        <v>0</v>
      </c>
      <c r="I224" s="319">
        <f t="shared" si="245"/>
        <v>0</v>
      </c>
      <c r="J224" s="424">
        <f t="shared" si="246"/>
        <v>0</v>
      </c>
      <c r="K224" s="424"/>
      <c r="L224" s="424"/>
      <c r="M224" s="424">
        <f t="shared" si="247"/>
        <v>0</v>
      </c>
      <c r="N224" s="95"/>
      <c r="O224" s="93"/>
      <c r="P224" s="93"/>
      <c r="Q224" s="95"/>
      <c r="R224" s="95"/>
      <c r="S224" s="95"/>
      <c r="T224" s="95"/>
      <c r="U224" s="92"/>
      <c r="V224" s="93"/>
      <c r="W224" s="93"/>
      <c r="X224" s="93"/>
      <c r="Y224" s="96"/>
      <c r="Z224" s="413"/>
      <c r="AA224" s="402">
        <f t="shared" si="222"/>
        <v>0</v>
      </c>
      <c r="AB224" s="365"/>
      <c r="AC224" s="93"/>
      <c r="AD224" s="96"/>
      <c r="AE224" s="96"/>
      <c r="AF224" s="96"/>
      <c r="AG224" s="97"/>
    </row>
    <row r="225" spans="1:33" s="18" customFormat="1" ht="15.75" hidden="1" customHeight="1" thickBot="1" x14ac:dyDescent="0.3">
      <c r="A225" s="125" t="s">
        <v>282</v>
      </c>
      <c r="B225" s="90" t="s">
        <v>691</v>
      </c>
      <c r="C225" s="712" t="s">
        <v>283</v>
      </c>
      <c r="D225" s="713"/>
      <c r="E225" s="905"/>
      <c r="F225" s="319">
        <f t="shared" ref="F225:M225" si="248">F226+F227+F228+F229+F230+F231+F232+F233+F234+F235</f>
        <v>0</v>
      </c>
      <c r="G225" s="319">
        <f t="shared" si="248"/>
        <v>0</v>
      </c>
      <c r="H225" s="319">
        <f t="shared" si="248"/>
        <v>0</v>
      </c>
      <c r="I225" s="319">
        <f t="shared" si="248"/>
        <v>0</v>
      </c>
      <c r="J225" s="424">
        <f t="shared" ref="J225:K225" si="249">J226+J227+J228+J229+J230+J231+J232+J233+J234+J235</f>
        <v>0</v>
      </c>
      <c r="K225" s="424">
        <f t="shared" si="249"/>
        <v>0</v>
      </c>
      <c r="L225" s="424">
        <f t="shared" ref="L225" si="250">L226+L227+L228+L229+L230+L231+L232+L233+L234+L235</f>
        <v>0</v>
      </c>
      <c r="M225" s="424">
        <f t="shared" si="248"/>
        <v>0</v>
      </c>
      <c r="N225" s="95">
        <f t="shared" ref="N225:AG225" si="251">N226+N227+N228+N229+N230+N231+N232+N233+N234+N235</f>
        <v>0</v>
      </c>
      <c r="O225" s="93">
        <f t="shared" si="251"/>
        <v>0</v>
      </c>
      <c r="P225" s="93">
        <f t="shared" si="251"/>
        <v>0</v>
      </c>
      <c r="Q225" s="95"/>
      <c r="R225" s="95"/>
      <c r="S225" s="95"/>
      <c r="T225" s="95"/>
      <c r="U225" s="92">
        <f t="shared" si="251"/>
        <v>0</v>
      </c>
      <c r="V225" s="93">
        <f t="shared" si="251"/>
        <v>0</v>
      </c>
      <c r="W225" s="93">
        <f t="shared" si="251"/>
        <v>0</v>
      </c>
      <c r="X225" s="93">
        <f t="shared" si="251"/>
        <v>0</v>
      </c>
      <c r="Y225" s="96">
        <f t="shared" si="251"/>
        <v>0</v>
      </c>
      <c r="Z225" s="413">
        <f t="shared" si="251"/>
        <v>0</v>
      </c>
      <c r="AA225" s="402">
        <f t="shared" si="222"/>
        <v>0</v>
      </c>
      <c r="AB225" s="365">
        <f t="shared" si="251"/>
        <v>0</v>
      </c>
      <c r="AC225" s="93">
        <f t="shared" si="251"/>
        <v>0</v>
      </c>
      <c r="AD225" s="96">
        <f t="shared" si="251"/>
        <v>0</v>
      </c>
      <c r="AE225" s="96">
        <f t="shared" si="251"/>
        <v>0</v>
      </c>
      <c r="AF225" s="96">
        <f t="shared" si="251"/>
        <v>0</v>
      </c>
      <c r="AG225" s="97">
        <f t="shared" si="251"/>
        <v>0</v>
      </c>
    </row>
    <row r="226" spans="1:33" ht="15.75" hidden="1" customHeight="1" thickBot="1" x14ac:dyDescent="0.3">
      <c r="B226" s="54"/>
      <c r="C226" s="2"/>
      <c r="D226" s="705" t="s">
        <v>376</v>
      </c>
      <c r="E226" s="849"/>
      <c r="F226" s="326">
        <f t="shared" ref="F226:F235" si="252">SUM(P226:AF226)</f>
        <v>0</v>
      </c>
      <c r="G226" s="326">
        <f t="shared" ref="G226:G235" si="253">SUM(P226:AF226)</f>
        <v>0</v>
      </c>
      <c r="H226" s="326">
        <f t="shared" ref="H226:H235" si="254">SUM(P226:AF226)</f>
        <v>0</v>
      </c>
      <c r="I226" s="326">
        <f t="shared" ref="I226:I235" si="255">SUM(P226:AF226)</f>
        <v>0</v>
      </c>
      <c r="J226" s="431">
        <f t="shared" ref="J226:J235" si="256">SUM(P226:AF226)</f>
        <v>0</v>
      </c>
      <c r="K226" s="431"/>
      <c r="L226" s="431"/>
      <c r="M226" s="431">
        <f t="shared" ref="M226:M235" si="257">SUM(U226:AG226)</f>
        <v>0</v>
      </c>
      <c r="N226" s="42"/>
      <c r="O226" s="1"/>
      <c r="P226" s="1"/>
      <c r="Q226" s="42"/>
      <c r="R226" s="42"/>
      <c r="S226" s="42"/>
      <c r="T226" s="42"/>
      <c r="U226" s="73"/>
      <c r="V226" s="1"/>
      <c r="W226" s="1"/>
      <c r="X226" s="1"/>
      <c r="Y226" s="79"/>
      <c r="Z226" s="415"/>
      <c r="AA226" s="404">
        <f t="shared" si="222"/>
        <v>0</v>
      </c>
      <c r="AB226" s="367"/>
      <c r="AC226" s="1"/>
      <c r="AD226" s="79"/>
      <c r="AE226" s="79"/>
      <c r="AF226" s="79"/>
      <c r="AG226" s="44"/>
    </row>
    <row r="227" spans="1:33" ht="15.75" hidden="1" customHeight="1" thickBot="1" x14ac:dyDescent="0.3">
      <c r="B227" s="54"/>
      <c r="C227" s="2"/>
      <c r="D227" s="705" t="s">
        <v>377</v>
      </c>
      <c r="E227" s="849"/>
      <c r="F227" s="326">
        <f t="shared" si="252"/>
        <v>0</v>
      </c>
      <c r="G227" s="326">
        <f t="shared" si="253"/>
        <v>0</v>
      </c>
      <c r="H227" s="326">
        <f t="shared" si="254"/>
        <v>0</v>
      </c>
      <c r="I227" s="326">
        <f t="shared" si="255"/>
        <v>0</v>
      </c>
      <c r="J227" s="431">
        <f t="shared" si="256"/>
        <v>0</v>
      </c>
      <c r="K227" s="431"/>
      <c r="L227" s="431"/>
      <c r="M227" s="431">
        <f t="shared" si="257"/>
        <v>0</v>
      </c>
      <c r="N227" s="42"/>
      <c r="O227" s="1"/>
      <c r="P227" s="1"/>
      <c r="Q227" s="42"/>
      <c r="R227" s="42"/>
      <c r="S227" s="42"/>
      <c r="T227" s="42"/>
      <c r="U227" s="73"/>
      <c r="V227" s="1"/>
      <c r="W227" s="1"/>
      <c r="X227" s="1"/>
      <c r="Y227" s="79"/>
      <c r="Z227" s="415"/>
      <c r="AA227" s="404">
        <f t="shared" si="222"/>
        <v>0</v>
      </c>
      <c r="AB227" s="367"/>
      <c r="AC227" s="1"/>
      <c r="AD227" s="79"/>
      <c r="AE227" s="79"/>
      <c r="AF227" s="79"/>
      <c r="AG227" s="44"/>
    </row>
    <row r="228" spans="1:33" ht="15.75" hidden="1" customHeight="1" thickBot="1" x14ac:dyDescent="0.3">
      <c r="B228" s="54"/>
      <c r="C228" s="2"/>
      <c r="D228" s="705" t="s">
        <v>378</v>
      </c>
      <c r="E228" s="849"/>
      <c r="F228" s="326">
        <f t="shared" si="252"/>
        <v>0</v>
      </c>
      <c r="G228" s="326">
        <f t="shared" si="253"/>
        <v>0</v>
      </c>
      <c r="H228" s="326">
        <f t="shared" si="254"/>
        <v>0</v>
      </c>
      <c r="I228" s="326">
        <f t="shared" si="255"/>
        <v>0</v>
      </c>
      <c r="J228" s="431">
        <f t="shared" si="256"/>
        <v>0</v>
      </c>
      <c r="K228" s="431"/>
      <c r="L228" s="431"/>
      <c r="M228" s="431">
        <f t="shared" si="257"/>
        <v>0</v>
      </c>
      <c r="N228" s="42"/>
      <c r="O228" s="1"/>
      <c r="P228" s="1"/>
      <c r="Q228" s="42"/>
      <c r="R228" s="42"/>
      <c r="S228" s="42"/>
      <c r="T228" s="42"/>
      <c r="U228" s="73"/>
      <c r="V228" s="1"/>
      <c r="W228" s="1"/>
      <c r="X228" s="1"/>
      <c r="Y228" s="79"/>
      <c r="Z228" s="415"/>
      <c r="AA228" s="404">
        <f t="shared" si="222"/>
        <v>0</v>
      </c>
      <c r="AB228" s="367"/>
      <c r="AC228" s="1"/>
      <c r="AD228" s="79"/>
      <c r="AE228" s="79"/>
      <c r="AF228" s="79"/>
      <c r="AG228" s="44"/>
    </row>
    <row r="229" spans="1:33" ht="15.75" hidden="1" customHeight="1" thickBot="1" x14ac:dyDescent="0.3">
      <c r="B229" s="54"/>
      <c r="C229" s="2"/>
      <c r="D229" s="705" t="s">
        <v>379</v>
      </c>
      <c r="E229" s="849"/>
      <c r="F229" s="326">
        <f t="shared" si="252"/>
        <v>0</v>
      </c>
      <c r="G229" s="326">
        <f t="shared" si="253"/>
        <v>0</v>
      </c>
      <c r="H229" s="326">
        <f t="shared" si="254"/>
        <v>0</v>
      </c>
      <c r="I229" s="326">
        <f t="shared" si="255"/>
        <v>0</v>
      </c>
      <c r="J229" s="431">
        <f t="shared" si="256"/>
        <v>0</v>
      </c>
      <c r="K229" s="431"/>
      <c r="L229" s="431"/>
      <c r="M229" s="431">
        <f t="shared" si="257"/>
        <v>0</v>
      </c>
      <c r="N229" s="42"/>
      <c r="O229" s="1"/>
      <c r="P229" s="1"/>
      <c r="Q229" s="42"/>
      <c r="R229" s="42"/>
      <c r="S229" s="42"/>
      <c r="T229" s="42"/>
      <c r="U229" s="73"/>
      <c r="V229" s="1"/>
      <c r="W229" s="1"/>
      <c r="X229" s="1"/>
      <c r="Y229" s="79"/>
      <c r="Z229" s="415"/>
      <c r="AA229" s="404">
        <f t="shared" si="222"/>
        <v>0</v>
      </c>
      <c r="AB229" s="367"/>
      <c r="AC229" s="1"/>
      <c r="AD229" s="79"/>
      <c r="AE229" s="79"/>
      <c r="AF229" s="79"/>
      <c r="AG229" s="44"/>
    </row>
    <row r="230" spans="1:33" ht="15.75" hidden="1" customHeight="1" thickBot="1" x14ac:dyDescent="0.3">
      <c r="B230" s="54"/>
      <c r="C230" s="2"/>
      <c r="D230" s="705" t="s">
        <v>380</v>
      </c>
      <c r="E230" s="849"/>
      <c r="F230" s="326">
        <f t="shared" si="252"/>
        <v>0</v>
      </c>
      <c r="G230" s="326">
        <f t="shared" si="253"/>
        <v>0</v>
      </c>
      <c r="H230" s="326">
        <f t="shared" si="254"/>
        <v>0</v>
      </c>
      <c r="I230" s="326">
        <f t="shared" si="255"/>
        <v>0</v>
      </c>
      <c r="J230" s="431">
        <f t="shared" si="256"/>
        <v>0</v>
      </c>
      <c r="K230" s="431"/>
      <c r="L230" s="431"/>
      <c r="M230" s="431">
        <f t="shared" si="257"/>
        <v>0</v>
      </c>
      <c r="N230" s="42"/>
      <c r="O230" s="1"/>
      <c r="P230" s="1"/>
      <c r="Q230" s="42"/>
      <c r="R230" s="42"/>
      <c r="S230" s="42"/>
      <c r="T230" s="42"/>
      <c r="U230" s="73"/>
      <c r="V230" s="1"/>
      <c r="W230" s="1"/>
      <c r="X230" s="1"/>
      <c r="Y230" s="79"/>
      <c r="Z230" s="415"/>
      <c r="AA230" s="404">
        <f t="shared" si="222"/>
        <v>0</v>
      </c>
      <c r="AB230" s="367"/>
      <c r="AC230" s="1"/>
      <c r="AD230" s="79"/>
      <c r="AE230" s="79"/>
      <c r="AF230" s="79"/>
      <c r="AG230" s="44"/>
    </row>
    <row r="231" spans="1:33" ht="25.5" hidden="1" customHeight="1" x14ac:dyDescent="0.25">
      <c r="B231" s="54"/>
      <c r="C231" s="2"/>
      <c r="D231" s="706" t="s">
        <v>538</v>
      </c>
      <c r="E231" s="916"/>
      <c r="F231" s="329">
        <f t="shared" si="252"/>
        <v>0</v>
      </c>
      <c r="G231" s="329">
        <f t="shared" si="253"/>
        <v>0</v>
      </c>
      <c r="H231" s="329">
        <f t="shared" si="254"/>
        <v>0</v>
      </c>
      <c r="I231" s="329">
        <f t="shared" si="255"/>
        <v>0</v>
      </c>
      <c r="J231" s="434">
        <f t="shared" si="256"/>
        <v>0</v>
      </c>
      <c r="K231" s="434"/>
      <c r="L231" s="434"/>
      <c r="M231" s="434">
        <f t="shared" si="257"/>
        <v>0</v>
      </c>
      <c r="N231" s="42"/>
      <c r="O231" s="1"/>
      <c r="P231" s="1"/>
      <c r="Q231" s="42"/>
      <c r="R231" s="42"/>
      <c r="S231" s="42"/>
      <c r="T231" s="42"/>
      <c r="U231" s="73"/>
      <c r="V231" s="1"/>
      <c r="W231" s="1"/>
      <c r="X231" s="1"/>
      <c r="Y231" s="79"/>
      <c r="Z231" s="415"/>
      <c r="AA231" s="404">
        <f t="shared" si="222"/>
        <v>0</v>
      </c>
      <c r="AB231" s="367"/>
      <c r="AC231" s="1"/>
      <c r="AD231" s="79"/>
      <c r="AE231" s="79"/>
      <c r="AF231" s="79"/>
      <c r="AG231" s="44"/>
    </row>
    <row r="232" spans="1:33" ht="25.5" hidden="1" customHeight="1" x14ac:dyDescent="0.25">
      <c r="B232" s="54"/>
      <c r="C232" s="2"/>
      <c r="D232" s="706" t="s">
        <v>541</v>
      </c>
      <c r="E232" s="916"/>
      <c r="F232" s="329">
        <f t="shared" si="252"/>
        <v>0</v>
      </c>
      <c r="G232" s="329">
        <f t="shared" si="253"/>
        <v>0</v>
      </c>
      <c r="H232" s="329">
        <f t="shared" si="254"/>
        <v>0</v>
      </c>
      <c r="I232" s="329">
        <f t="shared" si="255"/>
        <v>0</v>
      </c>
      <c r="J232" s="434">
        <f t="shared" si="256"/>
        <v>0</v>
      </c>
      <c r="K232" s="434"/>
      <c r="L232" s="434"/>
      <c r="M232" s="434">
        <f t="shared" si="257"/>
        <v>0</v>
      </c>
      <c r="N232" s="42"/>
      <c r="O232" s="1"/>
      <c r="P232" s="1"/>
      <c r="Q232" s="42"/>
      <c r="R232" s="42"/>
      <c r="S232" s="42"/>
      <c r="T232" s="42"/>
      <c r="U232" s="73"/>
      <c r="V232" s="1"/>
      <c r="W232" s="1"/>
      <c r="X232" s="1"/>
      <c r="Y232" s="79"/>
      <c r="Z232" s="415"/>
      <c r="AA232" s="404">
        <f t="shared" si="222"/>
        <v>0</v>
      </c>
      <c r="AB232" s="367"/>
      <c r="AC232" s="1"/>
      <c r="AD232" s="79"/>
      <c r="AE232" s="79"/>
      <c r="AF232" s="79"/>
      <c r="AG232" s="44"/>
    </row>
    <row r="233" spans="1:33" ht="15.75" hidden="1" customHeight="1" thickBot="1" x14ac:dyDescent="0.3">
      <c r="B233" s="54"/>
      <c r="C233" s="2"/>
      <c r="D233" s="705" t="s">
        <v>381</v>
      </c>
      <c r="E233" s="849"/>
      <c r="F233" s="326">
        <f t="shared" si="252"/>
        <v>0</v>
      </c>
      <c r="G233" s="326">
        <f t="shared" si="253"/>
        <v>0</v>
      </c>
      <c r="H233" s="326">
        <f t="shared" si="254"/>
        <v>0</v>
      </c>
      <c r="I233" s="326">
        <f t="shared" si="255"/>
        <v>0</v>
      </c>
      <c r="J233" s="431">
        <f t="shared" si="256"/>
        <v>0</v>
      </c>
      <c r="K233" s="431"/>
      <c r="L233" s="431"/>
      <c r="M233" s="431">
        <f t="shared" si="257"/>
        <v>0</v>
      </c>
      <c r="N233" s="42"/>
      <c r="O233" s="1"/>
      <c r="P233" s="1"/>
      <c r="Q233" s="42"/>
      <c r="R233" s="42"/>
      <c r="S233" s="42"/>
      <c r="T233" s="42"/>
      <c r="U233" s="73"/>
      <c r="V233" s="1"/>
      <c r="W233" s="1"/>
      <c r="X233" s="1"/>
      <c r="Y233" s="79"/>
      <c r="Z233" s="415"/>
      <c r="AA233" s="404">
        <f t="shared" si="222"/>
        <v>0</v>
      </c>
      <c r="AB233" s="367"/>
      <c r="AC233" s="1"/>
      <c r="AD233" s="79"/>
      <c r="AE233" s="79"/>
      <c r="AF233" s="79"/>
      <c r="AG233" s="44"/>
    </row>
    <row r="234" spans="1:33" ht="15.75" hidden="1" customHeight="1" thickBot="1" x14ac:dyDescent="0.3">
      <c r="B234" s="54"/>
      <c r="C234" s="2"/>
      <c r="D234" s="705" t="s">
        <v>382</v>
      </c>
      <c r="E234" s="849"/>
      <c r="F234" s="326">
        <f t="shared" si="252"/>
        <v>0</v>
      </c>
      <c r="G234" s="326">
        <f t="shared" si="253"/>
        <v>0</v>
      </c>
      <c r="H234" s="326">
        <f t="shared" si="254"/>
        <v>0</v>
      </c>
      <c r="I234" s="326">
        <f t="shared" si="255"/>
        <v>0</v>
      </c>
      <c r="J234" s="431">
        <f t="shared" si="256"/>
        <v>0</v>
      </c>
      <c r="K234" s="431"/>
      <c r="L234" s="431"/>
      <c r="M234" s="431">
        <f t="shared" si="257"/>
        <v>0</v>
      </c>
      <c r="N234" s="42"/>
      <c r="O234" s="1"/>
      <c r="P234" s="1"/>
      <c r="Q234" s="42"/>
      <c r="R234" s="42"/>
      <c r="S234" s="42"/>
      <c r="T234" s="42"/>
      <c r="U234" s="73"/>
      <c r="V234" s="1"/>
      <c r="W234" s="1"/>
      <c r="X234" s="1"/>
      <c r="Y234" s="79"/>
      <c r="Z234" s="415"/>
      <c r="AA234" s="404">
        <f t="shared" si="222"/>
        <v>0</v>
      </c>
      <c r="AB234" s="367"/>
      <c r="AC234" s="1"/>
      <c r="AD234" s="79"/>
      <c r="AE234" s="79"/>
      <c r="AF234" s="79"/>
      <c r="AG234" s="44"/>
    </row>
    <row r="235" spans="1:33" ht="15.75" hidden="1" customHeight="1" thickBot="1" x14ac:dyDescent="0.3">
      <c r="B235" s="56"/>
      <c r="C235" s="20"/>
      <c r="D235" s="911" t="s">
        <v>567</v>
      </c>
      <c r="E235" s="912"/>
      <c r="F235" s="337">
        <f t="shared" si="252"/>
        <v>0</v>
      </c>
      <c r="G235" s="337">
        <f t="shared" si="253"/>
        <v>0</v>
      </c>
      <c r="H235" s="337">
        <f t="shared" si="254"/>
        <v>0</v>
      </c>
      <c r="I235" s="337">
        <f t="shared" si="255"/>
        <v>0</v>
      </c>
      <c r="J235" s="442">
        <f t="shared" si="256"/>
        <v>0</v>
      </c>
      <c r="K235" s="442"/>
      <c r="L235" s="442"/>
      <c r="M235" s="442">
        <f t="shared" si="257"/>
        <v>0</v>
      </c>
      <c r="N235" s="42"/>
      <c r="O235" s="1"/>
      <c r="P235" s="1"/>
      <c r="Q235" s="42"/>
      <c r="R235" s="42"/>
      <c r="S235" s="42"/>
      <c r="T235" s="42"/>
      <c r="U235" s="73"/>
      <c r="V235" s="1"/>
      <c r="W235" s="1"/>
      <c r="X235" s="1"/>
      <c r="Y235" s="79"/>
      <c r="Z235" s="415"/>
      <c r="AA235" s="404">
        <f t="shared" si="222"/>
        <v>0</v>
      </c>
      <c r="AB235" s="367"/>
      <c r="AC235" s="1"/>
      <c r="AD235" s="79"/>
      <c r="AE235" s="79"/>
      <c r="AF235" s="79"/>
      <c r="AG235" s="44"/>
    </row>
    <row r="236" spans="1:33" ht="15.75" thickBot="1" x14ac:dyDescent="0.3">
      <c r="B236" s="98" t="s">
        <v>284</v>
      </c>
      <c r="C236" s="708" t="s">
        <v>285</v>
      </c>
      <c r="D236" s="709"/>
      <c r="E236" s="809"/>
      <c r="F236" s="322">
        <f t="shared" ref="F236:M236" si="258">F237+F258+F264+F265</f>
        <v>0</v>
      </c>
      <c r="G236" s="322">
        <f t="shared" si="258"/>
        <v>0</v>
      </c>
      <c r="H236" s="322">
        <f t="shared" si="258"/>
        <v>0</v>
      </c>
      <c r="I236" s="322">
        <f t="shared" si="258"/>
        <v>0</v>
      </c>
      <c r="J236" s="427">
        <f t="shared" ref="J236:K236" si="259">J237+J258+J264+J265</f>
        <v>0</v>
      </c>
      <c r="K236" s="427">
        <f t="shared" si="259"/>
        <v>0</v>
      </c>
      <c r="L236" s="427">
        <f t="shared" ref="L236" si="260">L237+L258+L264+L265</f>
        <v>0</v>
      </c>
      <c r="M236" s="427">
        <f t="shared" si="258"/>
        <v>0</v>
      </c>
      <c r="N236" s="87">
        <f t="shared" ref="N236:AG236" si="261">N237+N258+N264+N265</f>
        <v>0</v>
      </c>
      <c r="O236" s="85">
        <f t="shared" si="261"/>
        <v>0</v>
      </c>
      <c r="P236" s="85">
        <f t="shared" si="261"/>
        <v>0</v>
      </c>
      <c r="Q236" s="85">
        <f t="shared" si="261"/>
        <v>0</v>
      </c>
      <c r="R236" s="85">
        <f t="shared" si="261"/>
        <v>0</v>
      </c>
      <c r="S236" s="85">
        <f t="shared" si="261"/>
        <v>0</v>
      </c>
      <c r="T236" s="85">
        <f t="shared" si="261"/>
        <v>0</v>
      </c>
      <c r="U236" s="84">
        <f t="shared" si="261"/>
        <v>0</v>
      </c>
      <c r="V236" s="85">
        <f t="shared" si="261"/>
        <v>0</v>
      </c>
      <c r="W236" s="85">
        <f t="shared" si="261"/>
        <v>0</v>
      </c>
      <c r="X236" s="85">
        <f t="shared" si="261"/>
        <v>0</v>
      </c>
      <c r="Y236" s="88">
        <f t="shared" si="261"/>
        <v>0</v>
      </c>
      <c r="Z236" s="410">
        <f t="shared" si="261"/>
        <v>0</v>
      </c>
      <c r="AA236" s="399">
        <f t="shared" si="222"/>
        <v>0</v>
      </c>
      <c r="AB236" s="362">
        <f t="shared" si="261"/>
        <v>0</v>
      </c>
      <c r="AC236" s="85">
        <f t="shared" si="261"/>
        <v>0</v>
      </c>
      <c r="AD236" s="88">
        <f t="shared" si="261"/>
        <v>0</v>
      </c>
      <c r="AE236" s="88">
        <f t="shared" si="261"/>
        <v>0</v>
      </c>
      <c r="AF236" s="88">
        <f t="shared" si="261"/>
        <v>0</v>
      </c>
      <c r="AG236" s="89">
        <f t="shared" si="261"/>
        <v>0</v>
      </c>
    </row>
    <row r="237" spans="1:33" ht="15.75" hidden="1" customHeight="1" thickBot="1" x14ac:dyDescent="0.3">
      <c r="B237" s="114" t="s">
        <v>692</v>
      </c>
      <c r="C237" s="906" t="s">
        <v>286</v>
      </c>
      <c r="D237" s="907"/>
      <c r="E237" s="908"/>
      <c r="F237" s="317">
        <f t="shared" ref="F237:M237" si="262">F238+F242+F249+F250+F251+F252+F253+F254+F255</f>
        <v>0</v>
      </c>
      <c r="G237" s="317">
        <f t="shared" si="262"/>
        <v>0</v>
      </c>
      <c r="H237" s="317">
        <f t="shared" si="262"/>
        <v>0</v>
      </c>
      <c r="I237" s="317">
        <f t="shared" si="262"/>
        <v>0</v>
      </c>
      <c r="J237" s="422">
        <f t="shared" ref="J237:K237" si="263">J238+J242+J249+J250+J251+J252+J253+J254+J255</f>
        <v>0</v>
      </c>
      <c r="K237" s="422">
        <f t="shared" si="263"/>
        <v>0</v>
      </c>
      <c r="L237" s="422">
        <f t="shared" ref="L237" si="264">L238+L242+L249+L250+L251+L252+L253+L254+L255</f>
        <v>0</v>
      </c>
      <c r="M237" s="422">
        <f t="shared" si="262"/>
        <v>0</v>
      </c>
      <c r="N237" s="119">
        <f t="shared" ref="N237:AG237" si="265">N238+N242+N249+N250+N251+N252+N253+N254+N255</f>
        <v>0</v>
      </c>
      <c r="O237" s="117">
        <f t="shared" si="265"/>
        <v>0</v>
      </c>
      <c r="P237" s="117">
        <f t="shared" si="265"/>
        <v>0</v>
      </c>
      <c r="Q237" s="119"/>
      <c r="R237" s="119"/>
      <c r="S237" s="119"/>
      <c r="T237" s="119"/>
      <c r="U237" s="116">
        <f t="shared" si="265"/>
        <v>0</v>
      </c>
      <c r="V237" s="117">
        <f t="shared" si="265"/>
        <v>0</v>
      </c>
      <c r="W237" s="117">
        <f t="shared" si="265"/>
        <v>0</v>
      </c>
      <c r="X237" s="117">
        <f t="shared" si="265"/>
        <v>0</v>
      </c>
      <c r="Y237" s="120">
        <f t="shared" si="265"/>
        <v>0</v>
      </c>
      <c r="Z237" s="411">
        <f t="shared" si="265"/>
        <v>0</v>
      </c>
      <c r="AA237" s="400">
        <f t="shared" si="222"/>
        <v>0</v>
      </c>
      <c r="AB237" s="363">
        <f t="shared" si="265"/>
        <v>0</v>
      </c>
      <c r="AC237" s="117">
        <f t="shared" si="265"/>
        <v>0</v>
      </c>
      <c r="AD237" s="120">
        <f t="shared" si="265"/>
        <v>0</v>
      </c>
      <c r="AE237" s="120">
        <f t="shared" si="265"/>
        <v>0</v>
      </c>
      <c r="AF237" s="120">
        <f t="shared" si="265"/>
        <v>0</v>
      </c>
      <c r="AG237" s="121">
        <f t="shared" si="265"/>
        <v>0</v>
      </c>
    </row>
    <row r="238" spans="1:33" s="18" customFormat="1" ht="15.75" hidden="1" customHeight="1" thickBot="1" x14ac:dyDescent="0.3">
      <c r="A238" s="125"/>
      <c r="B238" s="52" t="s">
        <v>693</v>
      </c>
      <c r="C238" s="702" t="s">
        <v>287</v>
      </c>
      <c r="D238" s="703"/>
      <c r="E238" s="901"/>
      <c r="F238" s="320">
        <f t="shared" ref="F238:M238" si="266">F239+F240+F241</f>
        <v>0</v>
      </c>
      <c r="G238" s="320">
        <f t="shared" si="266"/>
        <v>0</v>
      </c>
      <c r="H238" s="320">
        <f t="shared" si="266"/>
        <v>0</v>
      </c>
      <c r="I238" s="320">
        <f t="shared" si="266"/>
        <v>0</v>
      </c>
      <c r="J238" s="425">
        <f t="shared" ref="J238:K238" si="267">J239+J240+J241</f>
        <v>0</v>
      </c>
      <c r="K238" s="425">
        <f t="shared" si="267"/>
        <v>0</v>
      </c>
      <c r="L238" s="425">
        <f t="shared" ref="L238" si="268">L239+L240+L241</f>
        <v>0</v>
      </c>
      <c r="M238" s="425">
        <f t="shared" si="266"/>
        <v>0</v>
      </c>
      <c r="N238" s="43">
        <f t="shared" ref="N238:AG238" si="269">N239+N240+N241</f>
        <v>0</v>
      </c>
      <c r="O238" s="13">
        <f t="shared" si="269"/>
        <v>0</v>
      </c>
      <c r="P238" s="13">
        <f t="shared" si="269"/>
        <v>0</v>
      </c>
      <c r="Q238" s="43"/>
      <c r="R238" s="43"/>
      <c r="S238" s="43"/>
      <c r="T238" s="43"/>
      <c r="U238" s="75">
        <f t="shared" si="269"/>
        <v>0</v>
      </c>
      <c r="V238" s="13">
        <f t="shared" si="269"/>
        <v>0</v>
      </c>
      <c r="W238" s="13">
        <f t="shared" si="269"/>
        <v>0</v>
      </c>
      <c r="X238" s="13">
        <f t="shared" si="269"/>
        <v>0</v>
      </c>
      <c r="Y238" s="80">
        <f t="shared" si="269"/>
        <v>0</v>
      </c>
      <c r="Z238" s="414">
        <f t="shared" si="269"/>
        <v>0</v>
      </c>
      <c r="AA238" s="403">
        <f t="shared" si="222"/>
        <v>0</v>
      </c>
      <c r="AB238" s="366">
        <f t="shared" si="269"/>
        <v>0</v>
      </c>
      <c r="AC238" s="13">
        <f t="shared" si="269"/>
        <v>0</v>
      </c>
      <c r="AD238" s="80">
        <f t="shared" si="269"/>
        <v>0</v>
      </c>
      <c r="AE238" s="80">
        <f t="shared" si="269"/>
        <v>0</v>
      </c>
      <c r="AF238" s="80">
        <f t="shared" si="269"/>
        <v>0</v>
      </c>
      <c r="AG238" s="45">
        <f t="shared" si="269"/>
        <v>0</v>
      </c>
    </row>
    <row r="239" spans="1:33" s="189" customFormat="1" ht="15.75" hidden="1" customHeight="1" thickBot="1" x14ac:dyDescent="0.3">
      <c r="A239" s="125" t="s">
        <v>288</v>
      </c>
      <c r="B239" s="169" t="s">
        <v>694</v>
      </c>
      <c r="C239" s="213"/>
      <c r="D239" s="808" t="s">
        <v>706</v>
      </c>
      <c r="E239" s="934"/>
      <c r="F239" s="338">
        <f>SUM(P239:AF239)</f>
        <v>0</v>
      </c>
      <c r="G239" s="338">
        <f>SUM(P239:AF239)</f>
        <v>0</v>
      </c>
      <c r="H239" s="338">
        <f>SUM(P239:AF239)</f>
        <v>0</v>
      </c>
      <c r="I239" s="338">
        <f>SUM(P239:AF239)</f>
        <v>0</v>
      </c>
      <c r="J239" s="443">
        <f t="shared" ref="J239:J241" si="270">SUM(P239:AF239)</f>
        <v>0</v>
      </c>
      <c r="K239" s="443"/>
      <c r="L239" s="443"/>
      <c r="M239" s="443">
        <f t="shared" ref="M239:M241" si="271">SUM(U239:AG239)</f>
        <v>0</v>
      </c>
      <c r="N239" s="172"/>
      <c r="O239" s="173"/>
      <c r="P239" s="173"/>
      <c r="Q239" s="172"/>
      <c r="R239" s="172"/>
      <c r="S239" s="172"/>
      <c r="T239" s="172"/>
      <c r="U239" s="179"/>
      <c r="V239" s="173"/>
      <c r="W239" s="173"/>
      <c r="X239" s="173"/>
      <c r="Y239" s="174"/>
      <c r="Z239" s="412"/>
      <c r="AA239" s="401">
        <f t="shared" si="222"/>
        <v>0</v>
      </c>
      <c r="AB239" s="364"/>
      <c r="AC239" s="173"/>
      <c r="AD239" s="174"/>
      <c r="AE239" s="174"/>
      <c r="AF239" s="174"/>
      <c r="AG239" s="175"/>
    </row>
    <row r="240" spans="1:33" s="189" customFormat="1" ht="15.75" hidden="1" customHeight="1" thickBot="1" x14ac:dyDescent="0.3">
      <c r="A240" s="125" t="s">
        <v>289</v>
      </c>
      <c r="B240" s="169" t="s">
        <v>695</v>
      </c>
      <c r="C240" s="178"/>
      <c r="D240" s="704" t="s">
        <v>707</v>
      </c>
      <c r="E240" s="935"/>
      <c r="F240" s="318">
        <f>SUM(P240:AF240)</f>
        <v>0</v>
      </c>
      <c r="G240" s="318">
        <f>SUM(P240:AF240)</f>
        <v>0</v>
      </c>
      <c r="H240" s="318">
        <f>SUM(P240:AF240)</f>
        <v>0</v>
      </c>
      <c r="I240" s="318">
        <f>SUM(P240:AF240)</f>
        <v>0</v>
      </c>
      <c r="J240" s="423">
        <f t="shared" si="270"/>
        <v>0</v>
      </c>
      <c r="K240" s="423"/>
      <c r="L240" s="423"/>
      <c r="M240" s="423">
        <f t="shared" si="271"/>
        <v>0</v>
      </c>
      <c r="N240" s="172"/>
      <c r="O240" s="173"/>
      <c r="P240" s="173"/>
      <c r="Q240" s="172"/>
      <c r="R240" s="172"/>
      <c r="S240" s="172"/>
      <c r="T240" s="172"/>
      <c r="U240" s="179"/>
      <c r="V240" s="173"/>
      <c r="W240" s="173"/>
      <c r="X240" s="173"/>
      <c r="Y240" s="174"/>
      <c r="Z240" s="412"/>
      <c r="AA240" s="401">
        <f t="shared" si="222"/>
        <v>0</v>
      </c>
      <c r="AB240" s="364"/>
      <c r="AC240" s="173"/>
      <c r="AD240" s="174"/>
      <c r="AE240" s="174"/>
      <c r="AF240" s="174"/>
      <c r="AG240" s="175"/>
    </row>
    <row r="241" spans="1:33" s="189" customFormat="1" ht="15.75" hidden="1" customHeight="1" thickBot="1" x14ac:dyDescent="0.3">
      <c r="A241" s="125" t="s">
        <v>290</v>
      </c>
      <c r="B241" s="169" t="s">
        <v>696</v>
      </c>
      <c r="C241" s="178"/>
      <c r="D241" s="704" t="s">
        <v>708</v>
      </c>
      <c r="E241" s="935"/>
      <c r="F241" s="318">
        <f>SUM(P241:AF241)</f>
        <v>0</v>
      </c>
      <c r="G241" s="318">
        <f>SUM(P241:AF241)</f>
        <v>0</v>
      </c>
      <c r="H241" s="318">
        <f>SUM(P241:AF241)</f>
        <v>0</v>
      </c>
      <c r="I241" s="318">
        <f>SUM(P241:AF241)</f>
        <v>0</v>
      </c>
      <c r="J241" s="423">
        <f t="shared" si="270"/>
        <v>0</v>
      </c>
      <c r="K241" s="423"/>
      <c r="L241" s="423"/>
      <c r="M241" s="423">
        <f t="shared" si="271"/>
        <v>0</v>
      </c>
      <c r="N241" s="172"/>
      <c r="O241" s="173"/>
      <c r="P241" s="173"/>
      <c r="Q241" s="172"/>
      <c r="R241" s="172"/>
      <c r="S241" s="172"/>
      <c r="T241" s="172"/>
      <c r="U241" s="179"/>
      <c r="V241" s="173"/>
      <c r="W241" s="173"/>
      <c r="X241" s="173"/>
      <c r="Y241" s="174"/>
      <c r="Z241" s="412"/>
      <c r="AA241" s="401">
        <f t="shared" si="222"/>
        <v>0</v>
      </c>
      <c r="AB241" s="364"/>
      <c r="AC241" s="173"/>
      <c r="AD241" s="174"/>
      <c r="AE241" s="174"/>
      <c r="AF241" s="174"/>
      <c r="AG241" s="175"/>
    </row>
    <row r="242" spans="1:33" s="18" customFormat="1" ht="15.75" hidden="1" customHeight="1" thickBot="1" x14ac:dyDescent="0.3">
      <c r="A242" s="125"/>
      <c r="B242" s="52" t="s">
        <v>697</v>
      </c>
      <c r="C242" s="702" t="s">
        <v>291</v>
      </c>
      <c r="D242" s="703"/>
      <c r="E242" s="901"/>
      <c r="F242" s="320">
        <f t="shared" ref="F242:M242" si="272">F243+F244+F245+F246+F247+F248</f>
        <v>0</v>
      </c>
      <c r="G242" s="320">
        <f t="shared" si="272"/>
        <v>0</v>
      </c>
      <c r="H242" s="320">
        <f t="shared" si="272"/>
        <v>0</v>
      </c>
      <c r="I242" s="320">
        <f t="shared" si="272"/>
        <v>0</v>
      </c>
      <c r="J242" s="425">
        <f t="shared" ref="J242:K242" si="273">J243+J244+J245+J246+J247+J248</f>
        <v>0</v>
      </c>
      <c r="K242" s="425">
        <f t="shared" si="273"/>
        <v>0</v>
      </c>
      <c r="L242" s="425">
        <f t="shared" ref="L242" si="274">L243+L244+L245+L246+L247+L248</f>
        <v>0</v>
      </c>
      <c r="M242" s="425">
        <f t="shared" si="272"/>
        <v>0</v>
      </c>
      <c r="N242" s="43">
        <f t="shared" ref="N242:AG242" si="275">N243+N244+N245+N246+N247+N248</f>
        <v>0</v>
      </c>
      <c r="O242" s="13">
        <f t="shared" si="275"/>
        <v>0</v>
      </c>
      <c r="P242" s="13">
        <f t="shared" si="275"/>
        <v>0</v>
      </c>
      <c r="Q242" s="43"/>
      <c r="R242" s="43"/>
      <c r="S242" s="43"/>
      <c r="T242" s="43"/>
      <c r="U242" s="75">
        <f t="shared" si="275"/>
        <v>0</v>
      </c>
      <c r="V242" s="13">
        <f t="shared" si="275"/>
        <v>0</v>
      </c>
      <c r="W242" s="13">
        <f t="shared" si="275"/>
        <v>0</v>
      </c>
      <c r="X242" s="13">
        <f t="shared" si="275"/>
        <v>0</v>
      </c>
      <c r="Y242" s="80">
        <f t="shared" si="275"/>
        <v>0</v>
      </c>
      <c r="Z242" s="414">
        <f t="shared" si="275"/>
        <v>0</v>
      </c>
      <c r="AA242" s="403">
        <f t="shared" si="222"/>
        <v>0</v>
      </c>
      <c r="AB242" s="366">
        <f t="shared" si="275"/>
        <v>0</v>
      </c>
      <c r="AC242" s="13">
        <f t="shared" si="275"/>
        <v>0</v>
      </c>
      <c r="AD242" s="80">
        <f t="shared" si="275"/>
        <v>0</v>
      </c>
      <c r="AE242" s="80">
        <f t="shared" si="275"/>
        <v>0</v>
      </c>
      <c r="AF242" s="80">
        <f t="shared" si="275"/>
        <v>0</v>
      </c>
      <c r="AG242" s="45">
        <f t="shared" si="275"/>
        <v>0</v>
      </c>
    </row>
    <row r="243" spans="1:33" s="189" customFormat="1" ht="15.75" hidden="1" customHeight="1" thickBot="1" x14ac:dyDescent="0.3">
      <c r="A243" s="125" t="s">
        <v>292</v>
      </c>
      <c r="B243" s="169" t="s">
        <v>698</v>
      </c>
      <c r="C243" s="178"/>
      <c r="D243" s="704" t="s">
        <v>383</v>
      </c>
      <c r="E243" s="935"/>
      <c r="F243" s="318">
        <f t="shared" ref="F243:F254" si="276">SUM(P243:AF243)</f>
        <v>0</v>
      </c>
      <c r="G243" s="318">
        <f t="shared" ref="G243:G254" si="277">SUM(P243:AF243)</f>
        <v>0</v>
      </c>
      <c r="H243" s="318">
        <f t="shared" ref="H243:H254" si="278">SUM(P243:AF243)</f>
        <v>0</v>
      </c>
      <c r="I243" s="318">
        <f t="shared" ref="I243:I254" si="279">SUM(P243:AF243)</f>
        <v>0</v>
      </c>
      <c r="J243" s="423">
        <f t="shared" ref="J243:J254" si="280">SUM(P243:AF243)</f>
        <v>0</v>
      </c>
      <c r="K243" s="423"/>
      <c r="L243" s="423"/>
      <c r="M243" s="423">
        <f t="shared" ref="M243:M254" si="281">SUM(U243:AG243)</f>
        <v>0</v>
      </c>
      <c r="N243" s="172"/>
      <c r="O243" s="173"/>
      <c r="P243" s="173"/>
      <c r="Q243" s="172"/>
      <c r="R243" s="172"/>
      <c r="S243" s="172"/>
      <c r="T243" s="172"/>
      <c r="U243" s="179"/>
      <c r="V243" s="173"/>
      <c r="W243" s="173"/>
      <c r="X243" s="173"/>
      <c r="Y243" s="174"/>
      <c r="Z243" s="412"/>
      <c r="AA243" s="401">
        <f t="shared" si="222"/>
        <v>0</v>
      </c>
      <c r="AB243" s="364"/>
      <c r="AC243" s="173"/>
      <c r="AD243" s="174"/>
      <c r="AE243" s="174"/>
      <c r="AF243" s="174"/>
      <c r="AG243" s="175"/>
    </row>
    <row r="244" spans="1:33" s="189" customFormat="1" ht="15.75" hidden="1" customHeight="1" thickBot="1" x14ac:dyDescent="0.3">
      <c r="A244" s="125" t="s">
        <v>293</v>
      </c>
      <c r="B244" s="169" t="s">
        <v>699</v>
      </c>
      <c r="C244" s="178"/>
      <c r="D244" s="704" t="s">
        <v>384</v>
      </c>
      <c r="E244" s="935"/>
      <c r="F244" s="318">
        <f t="shared" si="276"/>
        <v>0</v>
      </c>
      <c r="G244" s="318">
        <f t="shared" si="277"/>
        <v>0</v>
      </c>
      <c r="H244" s="318">
        <f t="shared" si="278"/>
        <v>0</v>
      </c>
      <c r="I244" s="318">
        <f t="shared" si="279"/>
        <v>0</v>
      </c>
      <c r="J244" s="423">
        <f t="shared" si="280"/>
        <v>0</v>
      </c>
      <c r="K244" s="423"/>
      <c r="L244" s="423"/>
      <c r="M244" s="423">
        <f t="shared" si="281"/>
        <v>0</v>
      </c>
      <c r="N244" s="172"/>
      <c r="O244" s="173"/>
      <c r="P244" s="173"/>
      <c r="Q244" s="172"/>
      <c r="R244" s="172"/>
      <c r="S244" s="172"/>
      <c r="T244" s="172"/>
      <c r="U244" s="179"/>
      <c r="V244" s="173"/>
      <c r="W244" s="173"/>
      <c r="X244" s="173"/>
      <c r="Y244" s="174"/>
      <c r="Z244" s="412"/>
      <c r="AA244" s="401">
        <f t="shared" si="222"/>
        <v>0</v>
      </c>
      <c r="AB244" s="364"/>
      <c r="AC244" s="173"/>
      <c r="AD244" s="174"/>
      <c r="AE244" s="174"/>
      <c r="AF244" s="174"/>
      <c r="AG244" s="175"/>
    </row>
    <row r="245" spans="1:33" s="189" customFormat="1" ht="15.75" hidden="1" customHeight="1" thickBot="1" x14ac:dyDescent="0.3">
      <c r="A245" s="125" t="s">
        <v>871</v>
      </c>
      <c r="B245" s="169" t="s">
        <v>872</v>
      </c>
      <c r="C245" s="178"/>
      <c r="D245" s="704" t="s">
        <v>873</v>
      </c>
      <c r="E245" s="935"/>
      <c r="F245" s="318">
        <f t="shared" si="276"/>
        <v>0</v>
      </c>
      <c r="G245" s="318">
        <f t="shared" si="277"/>
        <v>0</v>
      </c>
      <c r="H245" s="318">
        <f t="shared" si="278"/>
        <v>0</v>
      </c>
      <c r="I245" s="318">
        <f t="shared" si="279"/>
        <v>0</v>
      </c>
      <c r="J245" s="423">
        <f t="shared" si="280"/>
        <v>0</v>
      </c>
      <c r="K245" s="423"/>
      <c r="L245" s="423"/>
      <c r="M245" s="423">
        <f t="shared" si="281"/>
        <v>0</v>
      </c>
      <c r="N245" s="172"/>
      <c r="O245" s="173"/>
      <c r="P245" s="173"/>
      <c r="Q245" s="172"/>
      <c r="R245" s="172"/>
      <c r="S245" s="172"/>
      <c r="T245" s="172"/>
      <c r="U245" s="179"/>
      <c r="V245" s="173"/>
      <c r="W245" s="173"/>
      <c r="X245" s="173"/>
      <c r="Y245" s="174"/>
      <c r="Z245" s="412"/>
      <c r="AA245" s="401">
        <f t="shared" si="222"/>
        <v>0</v>
      </c>
      <c r="AB245" s="364"/>
      <c r="AC245" s="173"/>
      <c r="AD245" s="174"/>
      <c r="AE245" s="174"/>
      <c r="AF245" s="174"/>
      <c r="AG245" s="175"/>
    </row>
    <row r="246" spans="1:33" s="189" customFormat="1" ht="15.75" hidden="1" customHeight="1" thickBot="1" x14ac:dyDescent="0.3">
      <c r="A246" s="125" t="s">
        <v>294</v>
      </c>
      <c r="B246" s="169" t="s">
        <v>700</v>
      </c>
      <c r="C246" s="178"/>
      <c r="D246" s="704" t="s">
        <v>295</v>
      </c>
      <c r="E246" s="935"/>
      <c r="F246" s="318">
        <f t="shared" si="276"/>
        <v>0</v>
      </c>
      <c r="G246" s="318">
        <f t="shared" si="277"/>
        <v>0</v>
      </c>
      <c r="H246" s="318">
        <f t="shared" si="278"/>
        <v>0</v>
      </c>
      <c r="I246" s="318">
        <f t="shared" si="279"/>
        <v>0</v>
      </c>
      <c r="J246" s="423">
        <f t="shared" si="280"/>
        <v>0</v>
      </c>
      <c r="K246" s="423"/>
      <c r="L246" s="423"/>
      <c r="M246" s="423">
        <f t="shared" si="281"/>
        <v>0</v>
      </c>
      <c r="N246" s="172"/>
      <c r="O246" s="173"/>
      <c r="P246" s="173"/>
      <c r="Q246" s="172"/>
      <c r="R246" s="172"/>
      <c r="S246" s="172"/>
      <c r="T246" s="172"/>
      <c r="U246" s="179"/>
      <c r="V246" s="173"/>
      <c r="W246" s="173"/>
      <c r="X246" s="173"/>
      <c r="Y246" s="174"/>
      <c r="Z246" s="412"/>
      <c r="AA246" s="401">
        <f t="shared" si="222"/>
        <v>0</v>
      </c>
      <c r="AB246" s="364"/>
      <c r="AC246" s="173"/>
      <c r="AD246" s="174"/>
      <c r="AE246" s="174"/>
      <c r="AF246" s="174"/>
      <c r="AG246" s="175"/>
    </row>
    <row r="247" spans="1:33" s="189" customFormat="1" ht="15.75" hidden="1" customHeight="1" thickBot="1" x14ac:dyDescent="0.3">
      <c r="A247" s="125" t="s">
        <v>296</v>
      </c>
      <c r="B247" s="169" t="s">
        <v>701</v>
      </c>
      <c r="C247" s="178"/>
      <c r="D247" s="704" t="s">
        <v>297</v>
      </c>
      <c r="E247" s="935"/>
      <c r="F247" s="318">
        <f t="shared" si="276"/>
        <v>0</v>
      </c>
      <c r="G247" s="318">
        <f t="shared" si="277"/>
        <v>0</v>
      </c>
      <c r="H247" s="318">
        <f t="shared" si="278"/>
        <v>0</v>
      </c>
      <c r="I247" s="318">
        <f t="shared" si="279"/>
        <v>0</v>
      </c>
      <c r="J247" s="423">
        <f t="shared" si="280"/>
        <v>0</v>
      </c>
      <c r="K247" s="423"/>
      <c r="L247" s="423"/>
      <c r="M247" s="423">
        <f t="shared" si="281"/>
        <v>0</v>
      </c>
      <c r="N247" s="172"/>
      <c r="O247" s="173"/>
      <c r="P247" s="173"/>
      <c r="Q247" s="172"/>
      <c r="R247" s="172"/>
      <c r="S247" s="172"/>
      <c r="T247" s="172"/>
      <c r="U247" s="179"/>
      <c r="V247" s="173"/>
      <c r="W247" s="173"/>
      <c r="X247" s="173"/>
      <c r="Y247" s="174"/>
      <c r="Z247" s="412"/>
      <c r="AA247" s="401">
        <f t="shared" si="222"/>
        <v>0</v>
      </c>
      <c r="AB247" s="364"/>
      <c r="AC247" s="173"/>
      <c r="AD247" s="174"/>
      <c r="AE247" s="174"/>
      <c r="AF247" s="174"/>
      <c r="AG247" s="175"/>
    </row>
    <row r="248" spans="1:33" s="189" customFormat="1" ht="15.75" hidden="1" customHeight="1" thickBot="1" x14ac:dyDescent="0.3">
      <c r="A248" s="125" t="s">
        <v>874</v>
      </c>
      <c r="B248" s="169" t="s">
        <v>875</v>
      </c>
      <c r="C248" s="178"/>
      <c r="D248" s="704" t="s">
        <v>876</v>
      </c>
      <c r="E248" s="935"/>
      <c r="F248" s="318">
        <f t="shared" si="276"/>
        <v>0</v>
      </c>
      <c r="G248" s="318">
        <f t="shared" si="277"/>
        <v>0</v>
      </c>
      <c r="H248" s="318">
        <f t="shared" si="278"/>
        <v>0</v>
      </c>
      <c r="I248" s="318">
        <f t="shared" si="279"/>
        <v>0</v>
      </c>
      <c r="J248" s="423">
        <f t="shared" si="280"/>
        <v>0</v>
      </c>
      <c r="K248" s="423"/>
      <c r="L248" s="423"/>
      <c r="M248" s="423">
        <f t="shared" si="281"/>
        <v>0</v>
      </c>
      <c r="N248" s="172"/>
      <c r="O248" s="173"/>
      <c r="P248" s="173"/>
      <c r="Q248" s="172"/>
      <c r="R248" s="172"/>
      <c r="S248" s="172"/>
      <c r="T248" s="172"/>
      <c r="U248" s="179"/>
      <c r="V248" s="173"/>
      <c r="W248" s="173"/>
      <c r="X248" s="173"/>
      <c r="Y248" s="174"/>
      <c r="Z248" s="412"/>
      <c r="AA248" s="401">
        <f t="shared" si="222"/>
        <v>0</v>
      </c>
      <c r="AB248" s="364"/>
      <c r="AC248" s="173"/>
      <c r="AD248" s="174"/>
      <c r="AE248" s="174"/>
      <c r="AF248" s="174"/>
      <c r="AG248" s="175"/>
    </row>
    <row r="249" spans="1:33" s="41" customFormat="1" ht="15.75" hidden="1" customHeight="1" thickBot="1" x14ac:dyDescent="0.3">
      <c r="A249" s="125" t="s">
        <v>877</v>
      </c>
      <c r="B249" s="52" t="s">
        <v>878</v>
      </c>
      <c r="C249" s="702" t="s">
        <v>879</v>
      </c>
      <c r="D249" s="703"/>
      <c r="E249" s="901"/>
      <c r="F249" s="320">
        <f t="shared" si="276"/>
        <v>0</v>
      </c>
      <c r="G249" s="320">
        <f t="shared" si="277"/>
        <v>0</v>
      </c>
      <c r="H249" s="320">
        <f t="shared" si="278"/>
        <v>0</v>
      </c>
      <c r="I249" s="320">
        <f t="shared" si="279"/>
        <v>0</v>
      </c>
      <c r="J249" s="425">
        <f t="shared" si="280"/>
        <v>0</v>
      </c>
      <c r="K249" s="425"/>
      <c r="L249" s="425"/>
      <c r="M249" s="425">
        <f t="shared" si="281"/>
        <v>0</v>
      </c>
      <c r="N249" s="43"/>
      <c r="O249" s="13"/>
      <c r="P249" s="13"/>
      <c r="Q249" s="43"/>
      <c r="R249" s="43"/>
      <c r="S249" s="43"/>
      <c r="T249" s="43"/>
      <c r="U249" s="75"/>
      <c r="V249" s="13"/>
      <c r="W249" s="13"/>
      <c r="X249" s="13"/>
      <c r="Y249" s="80"/>
      <c r="Z249" s="414"/>
      <c r="AA249" s="403">
        <f t="shared" si="222"/>
        <v>0</v>
      </c>
      <c r="AB249" s="366"/>
      <c r="AC249" s="13"/>
      <c r="AD249" s="80"/>
      <c r="AE249" s="80"/>
      <c r="AF249" s="80"/>
      <c r="AG249" s="45"/>
    </row>
    <row r="250" spans="1:33" s="41" customFormat="1" ht="15.75" hidden="1" customHeight="1" thickBot="1" x14ac:dyDescent="0.3">
      <c r="A250" s="125" t="s">
        <v>298</v>
      </c>
      <c r="B250" s="52" t="s">
        <v>702</v>
      </c>
      <c r="C250" s="702" t="s">
        <v>299</v>
      </c>
      <c r="D250" s="703"/>
      <c r="E250" s="901"/>
      <c r="F250" s="320">
        <f t="shared" si="276"/>
        <v>0</v>
      </c>
      <c r="G250" s="320">
        <f t="shared" si="277"/>
        <v>0</v>
      </c>
      <c r="H250" s="320">
        <f t="shared" si="278"/>
        <v>0</v>
      </c>
      <c r="I250" s="320">
        <f t="shared" si="279"/>
        <v>0</v>
      </c>
      <c r="J250" s="425">
        <f t="shared" si="280"/>
        <v>0</v>
      </c>
      <c r="K250" s="425"/>
      <c r="L250" s="425"/>
      <c r="M250" s="425">
        <f t="shared" si="281"/>
        <v>0</v>
      </c>
      <c r="N250" s="43"/>
      <c r="O250" s="13"/>
      <c r="P250" s="13"/>
      <c r="Q250" s="43"/>
      <c r="R250" s="43"/>
      <c r="S250" s="43"/>
      <c r="T250" s="43"/>
      <c r="U250" s="75"/>
      <c r="V250" s="13"/>
      <c r="W250" s="13"/>
      <c r="X250" s="13"/>
      <c r="Y250" s="80"/>
      <c r="Z250" s="414"/>
      <c r="AA250" s="403">
        <f t="shared" si="222"/>
        <v>0</v>
      </c>
      <c r="AB250" s="366"/>
      <c r="AC250" s="13"/>
      <c r="AD250" s="80"/>
      <c r="AE250" s="80"/>
      <c r="AF250" s="80"/>
      <c r="AG250" s="45"/>
    </row>
    <row r="251" spans="1:33" s="41" customFormat="1" ht="15.75" hidden="1" customHeight="1" thickBot="1" x14ac:dyDescent="0.3">
      <c r="A251" s="125" t="s">
        <v>300</v>
      </c>
      <c r="B251" s="52" t="s">
        <v>703</v>
      </c>
      <c r="C251" s="702" t="s">
        <v>880</v>
      </c>
      <c r="D251" s="703"/>
      <c r="E251" s="901"/>
      <c r="F251" s="320">
        <f t="shared" si="276"/>
        <v>0</v>
      </c>
      <c r="G251" s="320">
        <f t="shared" si="277"/>
        <v>0</v>
      </c>
      <c r="H251" s="320">
        <f t="shared" si="278"/>
        <v>0</v>
      </c>
      <c r="I251" s="320">
        <f t="shared" si="279"/>
        <v>0</v>
      </c>
      <c r="J251" s="425">
        <f t="shared" si="280"/>
        <v>0</v>
      </c>
      <c r="K251" s="425"/>
      <c r="L251" s="425"/>
      <c r="M251" s="425">
        <f t="shared" si="281"/>
        <v>0</v>
      </c>
      <c r="N251" s="43"/>
      <c r="O251" s="13"/>
      <c r="P251" s="13"/>
      <c r="Q251" s="43"/>
      <c r="R251" s="43"/>
      <c r="S251" s="43"/>
      <c r="T251" s="43"/>
      <c r="U251" s="75"/>
      <c r="V251" s="13"/>
      <c r="W251" s="13"/>
      <c r="X251" s="13"/>
      <c r="Y251" s="80"/>
      <c r="Z251" s="414"/>
      <c r="AA251" s="403">
        <f t="shared" si="222"/>
        <v>0</v>
      </c>
      <c r="AB251" s="366"/>
      <c r="AC251" s="13"/>
      <c r="AD251" s="80"/>
      <c r="AE251" s="80"/>
      <c r="AF251" s="80"/>
      <c r="AG251" s="45"/>
    </row>
    <row r="252" spans="1:33" s="41" customFormat="1" ht="15.75" hidden="1" customHeight="1" thickBot="1" x14ac:dyDescent="0.3">
      <c r="A252" s="125" t="s">
        <v>301</v>
      </c>
      <c r="B252" s="52" t="s">
        <v>704</v>
      </c>
      <c r="C252" s="702" t="s">
        <v>881</v>
      </c>
      <c r="D252" s="703"/>
      <c r="E252" s="901"/>
      <c r="F252" s="320">
        <f t="shared" si="276"/>
        <v>0</v>
      </c>
      <c r="G252" s="320">
        <f t="shared" si="277"/>
        <v>0</v>
      </c>
      <c r="H252" s="320">
        <f t="shared" si="278"/>
        <v>0</v>
      </c>
      <c r="I252" s="320">
        <f t="shared" si="279"/>
        <v>0</v>
      </c>
      <c r="J252" s="425">
        <f t="shared" si="280"/>
        <v>0</v>
      </c>
      <c r="K252" s="425"/>
      <c r="L252" s="425"/>
      <c r="M252" s="425">
        <f t="shared" si="281"/>
        <v>0</v>
      </c>
      <c r="N252" s="43"/>
      <c r="O252" s="13"/>
      <c r="P252" s="13"/>
      <c r="Q252" s="43"/>
      <c r="R252" s="43"/>
      <c r="S252" s="43"/>
      <c r="T252" s="43"/>
      <c r="U252" s="75"/>
      <c r="V252" s="13"/>
      <c r="W252" s="13"/>
      <c r="X252" s="13"/>
      <c r="Y252" s="80"/>
      <c r="Z252" s="414"/>
      <c r="AA252" s="403">
        <f t="shared" si="222"/>
        <v>0</v>
      </c>
      <c r="AB252" s="366"/>
      <c r="AC252" s="13"/>
      <c r="AD252" s="80"/>
      <c r="AE252" s="80"/>
      <c r="AF252" s="80"/>
      <c r="AG252" s="45"/>
    </row>
    <row r="253" spans="1:33" s="41" customFormat="1" ht="15.75" hidden="1" customHeight="1" thickBot="1" x14ac:dyDescent="0.3">
      <c r="A253" s="125" t="s">
        <v>302</v>
      </c>
      <c r="B253" s="52" t="s">
        <v>705</v>
      </c>
      <c r="C253" s="702" t="s">
        <v>303</v>
      </c>
      <c r="D253" s="703"/>
      <c r="E253" s="901"/>
      <c r="F253" s="320">
        <f t="shared" si="276"/>
        <v>0</v>
      </c>
      <c r="G253" s="320">
        <f t="shared" si="277"/>
        <v>0</v>
      </c>
      <c r="H253" s="320">
        <f t="shared" si="278"/>
        <v>0</v>
      </c>
      <c r="I253" s="320">
        <f t="shared" si="279"/>
        <v>0</v>
      </c>
      <c r="J253" s="425">
        <f t="shared" si="280"/>
        <v>0</v>
      </c>
      <c r="K253" s="425"/>
      <c r="L253" s="425"/>
      <c r="M253" s="425">
        <f t="shared" si="281"/>
        <v>0</v>
      </c>
      <c r="N253" s="43"/>
      <c r="O253" s="13"/>
      <c r="P253" s="13"/>
      <c r="Q253" s="43"/>
      <c r="R253" s="43"/>
      <c r="S253" s="43"/>
      <c r="T253" s="43"/>
      <c r="U253" s="75"/>
      <c r="V253" s="13"/>
      <c r="W253" s="13"/>
      <c r="X253" s="13"/>
      <c r="Y253" s="80"/>
      <c r="Z253" s="414"/>
      <c r="AA253" s="403">
        <f t="shared" si="222"/>
        <v>0</v>
      </c>
      <c r="AB253" s="366"/>
      <c r="AC253" s="13"/>
      <c r="AD253" s="80"/>
      <c r="AE253" s="80"/>
      <c r="AF253" s="80"/>
      <c r="AG253" s="45"/>
    </row>
    <row r="254" spans="1:33" s="41" customFormat="1" ht="15.75" hidden="1" customHeight="1" thickBot="1" x14ac:dyDescent="0.3">
      <c r="A254" s="125" t="s">
        <v>882</v>
      </c>
      <c r="B254" s="52" t="s">
        <v>883</v>
      </c>
      <c r="C254" s="702" t="s">
        <v>885</v>
      </c>
      <c r="D254" s="703"/>
      <c r="E254" s="901"/>
      <c r="F254" s="320">
        <f t="shared" si="276"/>
        <v>0</v>
      </c>
      <c r="G254" s="320">
        <f t="shared" si="277"/>
        <v>0</v>
      </c>
      <c r="H254" s="320">
        <f t="shared" si="278"/>
        <v>0</v>
      </c>
      <c r="I254" s="320">
        <f t="shared" si="279"/>
        <v>0</v>
      </c>
      <c r="J254" s="425">
        <f t="shared" si="280"/>
        <v>0</v>
      </c>
      <c r="K254" s="425"/>
      <c r="L254" s="425"/>
      <c r="M254" s="425">
        <f t="shared" si="281"/>
        <v>0</v>
      </c>
      <c r="N254" s="43"/>
      <c r="O254" s="13"/>
      <c r="P254" s="13"/>
      <c r="Q254" s="43"/>
      <c r="R254" s="43"/>
      <c r="S254" s="43"/>
      <c r="T254" s="43"/>
      <c r="U254" s="75"/>
      <c r="V254" s="13"/>
      <c r="W254" s="13"/>
      <c r="X254" s="13"/>
      <c r="Y254" s="80"/>
      <c r="Z254" s="414"/>
      <c r="AA254" s="403">
        <f t="shared" si="222"/>
        <v>0</v>
      </c>
      <c r="AB254" s="366"/>
      <c r="AC254" s="13"/>
      <c r="AD254" s="80"/>
      <c r="AE254" s="80"/>
      <c r="AF254" s="80"/>
      <c r="AG254" s="45"/>
    </row>
    <row r="255" spans="1:33" s="41" customFormat="1" ht="15.75" hidden="1" customHeight="1" thickBot="1" x14ac:dyDescent="0.3">
      <c r="A255" s="125"/>
      <c r="B255" s="52" t="s">
        <v>884</v>
      </c>
      <c r="C255" s="702" t="s">
        <v>886</v>
      </c>
      <c r="D255" s="703"/>
      <c r="E255" s="901"/>
      <c r="F255" s="320">
        <f t="shared" ref="F255:M255" si="282">F256+F257</f>
        <v>0</v>
      </c>
      <c r="G255" s="320">
        <f t="shared" si="282"/>
        <v>0</v>
      </c>
      <c r="H255" s="320">
        <f t="shared" si="282"/>
        <v>0</v>
      </c>
      <c r="I255" s="320">
        <f t="shared" si="282"/>
        <v>0</v>
      </c>
      <c r="J255" s="425">
        <f t="shared" ref="J255:K255" si="283">J256+J257</f>
        <v>0</v>
      </c>
      <c r="K255" s="425">
        <f t="shared" si="283"/>
        <v>0</v>
      </c>
      <c r="L255" s="425">
        <f t="shared" ref="L255" si="284">L256+L257</f>
        <v>0</v>
      </c>
      <c r="M255" s="425">
        <f t="shared" si="282"/>
        <v>0</v>
      </c>
      <c r="N255" s="43">
        <f t="shared" ref="N255:AG255" si="285">N256+N257</f>
        <v>0</v>
      </c>
      <c r="O255" s="13">
        <f t="shared" si="285"/>
        <v>0</v>
      </c>
      <c r="P255" s="13">
        <f t="shared" si="285"/>
        <v>0</v>
      </c>
      <c r="Q255" s="43"/>
      <c r="R255" s="43"/>
      <c r="S255" s="43"/>
      <c r="T255" s="43"/>
      <c r="U255" s="75">
        <f t="shared" si="285"/>
        <v>0</v>
      </c>
      <c r="V255" s="13">
        <f t="shared" si="285"/>
        <v>0</v>
      </c>
      <c r="W255" s="13">
        <f t="shared" si="285"/>
        <v>0</v>
      </c>
      <c r="X255" s="13">
        <f t="shared" si="285"/>
        <v>0</v>
      </c>
      <c r="Y255" s="80">
        <f t="shared" si="285"/>
        <v>0</v>
      </c>
      <c r="Z255" s="414">
        <f t="shared" si="285"/>
        <v>0</v>
      </c>
      <c r="AA255" s="403">
        <f t="shared" si="222"/>
        <v>0</v>
      </c>
      <c r="AB255" s="366">
        <f t="shared" si="285"/>
        <v>0</v>
      </c>
      <c r="AC255" s="13">
        <f t="shared" si="285"/>
        <v>0</v>
      </c>
      <c r="AD255" s="80">
        <f t="shared" si="285"/>
        <v>0</v>
      </c>
      <c r="AE255" s="80">
        <f t="shared" si="285"/>
        <v>0</v>
      </c>
      <c r="AF255" s="80">
        <f t="shared" si="285"/>
        <v>0</v>
      </c>
      <c r="AG255" s="45">
        <f t="shared" si="285"/>
        <v>0</v>
      </c>
    </row>
    <row r="256" spans="1:33" s="189" customFormat="1" ht="15.75" hidden="1" customHeight="1" thickBot="1" x14ac:dyDescent="0.3">
      <c r="A256" s="125" t="s">
        <v>888</v>
      </c>
      <c r="B256" s="169" t="s">
        <v>887</v>
      </c>
      <c r="C256" s="178"/>
      <c r="D256" s="704" t="s">
        <v>891</v>
      </c>
      <c r="E256" s="935"/>
      <c r="F256" s="318">
        <f>SUM(P256:AF256)</f>
        <v>0</v>
      </c>
      <c r="G256" s="318">
        <f>SUM(P256:AF256)</f>
        <v>0</v>
      </c>
      <c r="H256" s="318">
        <f>SUM(P256:AF256)</f>
        <v>0</v>
      </c>
      <c r="I256" s="318">
        <f>SUM(P256:AF256)</f>
        <v>0</v>
      </c>
      <c r="J256" s="423">
        <f>SUM(P256:AF256)</f>
        <v>0</v>
      </c>
      <c r="K256" s="423"/>
      <c r="L256" s="423"/>
      <c r="M256" s="423">
        <f t="shared" ref="M256:M257" si="286">SUM(U256:AG256)</f>
        <v>0</v>
      </c>
      <c r="N256" s="172"/>
      <c r="O256" s="173"/>
      <c r="P256" s="173"/>
      <c r="Q256" s="172"/>
      <c r="R256" s="172"/>
      <c r="S256" s="172"/>
      <c r="T256" s="172"/>
      <c r="U256" s="179"/>
      <c r="V256" s="173"/>
      <c r="W256" s="173"/>
      <c r="X256" s="173"/>
      <c r="Y256" s="174"/>
      <c r="Z256" s="412"/>
      <c r="AA256" s="401">
        <f t="shared" si="222"/>
        <v>0</v>
      </c>
      <c r="AB256" s="364"/>
      <c r="AC256" s="173"/>
      <c r="AD256" s="174"/>
      <c r="AE256" s="174"/>
      <c r="AF256" s="174"/>
      <c r="AG256" s="175"/>
    </row>
    <row r="257" spans="1:33" s="189" customFormat="1" ht="15.75" hidden="1" customHeight="1" thickBot="1" x14ac:dyDescent="0.3">
      <c r="A257" s="125" t="s">
        <v>889</v>
      </c>
      <c r="B257" s="169" t="s">
        <v>890</v>
      </c>
      <c r="C257" s="178"/>
      <c r="D257" s="704" t="s">
        <v>892</v>
      </c>
      <c r="E257" s="935"/>
      <c r="F257" s="318">
        <f>SUM(P257:AF257)</f>
        <v>0</v>
      </c>
      <c r="G257" s="318">
        <f>SUM(P257:AF257)</f>
        <v>0</v>
      </c>
      <c r="H257" s="318">
        <f>SUM(P257:AF257)</f>
        <v>0</v>
      </c>
      <c r="I257" s="318">
        <f>SUM(P257:AF257)</f>
        <v>0</v>
      </c>
      <c r="J257" s="423">
        <f>SUM(P257:AF257)</f>
        <v>0</v>
      </c>
      <c r="K257" s="423"/>
      <c r="L257" s="423"/>
      <c r="M257" s="423">
        <f t="shared" si="286"/>
        <v>0</v>
      </c>
      <c r="N257" s="172"/>
      <c r="O257" s="173"/>
      <c r="P257" s="173"/>
      <c r="Q257" s="172"/>
      <c r="R257" s="172"/>
      <c r="S257" s="172"/>
      <c r="T257" s="172"/>
      <c r="U257" s="179"/>
      <c r="V257" s="173"/>
      <c r="W257" s="173"/>
      <c r="X257" s="173"/>
      <c r="Y257" s="174"/>
      <c r="Z257" s="412"/>
      <c r="AA257" s="401">
        <f t="shared" si="222"/>
        <v>0</v>
      </c>
      <c r="AB257" s="364"/>
      <c r="AC257" s="173"/>
      <c r="AD257" s="174"/>
      <c r="AE257" s="174"/>
      <c r="AF257" s="174"/>
      <c r="AG257" s="175"/>
    </row>
    <row r="258" spans="1:33" ht="15.75" hidden="1" customHeight="1" thickBot="1" x14ac:dyDescent="0.3">
      <c r="B258" s="90" t="s">
        <v>709</v>
      </c>
      <c r="C258" s="712" t="s">
        <v>304</v>
      </c>
      <c r="D258" s="713"/>
      <c r="E258" s="905"/>
      <c r="F258" s="319">
        <f t="shared" ref="F258:M258" si="287">F259+F260+F261+F262+F263</f>
        <v>0</v>
      </c>
      <c r="G258" s="319">
        <f t="shared" si="287"/>
        <v>0</v>
      </c>
      <c r="H258" s="319">
        <f t="shared" si="287"/>
        <v>0</v>
      </c>
      <c r="I258" s="319">
        <f t="shared" si="287"/>
        <v>0</v>
      </c>
      <c r="J258" s="424">
        <f t="shared" ref="J258:K258" si="288">J259+J260+J261+J262+J263</f>
        <v>0</v>
      </c>
      <c r="K258" s="424">
        <f t="shared" si="288"/>
        <v>0</v>
      </c>
      <c r="L258" s="424">
        <f t="shared" ref="L258" si="289">L259+L260+L261+L262+L263</f>
        <v>0</v>
      </c>
      <c r="M258" s="424">
        <f t="shared" si="287"/>
        <v>0</v>
      </c>
      <c r="N258" s="95">
        <f t="shared" ref="N258:AG258" si="290">N259+N260+N261+N262+N263</f>
        <v>0</v>
      </c>
      <c r="O258" s="93">
        <f t="shared" si="290"/>
        <v>0</v>
      </c>
      <c r="P258" s="93">
        <f t="shared" si="290"/>
        <v>0</v>
      </c>
      <c r="Q258" s="95"/>
      <c r="R258" s="95"/>
      <c r="S258" s="95"/>
      <c r="T258" s="95"/>
      <c r="U258" s="92">
        <f t="shared" si="290"/>
        <v>0</v>
      </c>
      <c r="V258" s="93">
        <f t="shared" si="290"/>
        <v>0</v>
      </c>
      <c r="W258" s="93">
        <f t="shared" si="290"/>
        <v>0</v>
      </c>
      <c r="X258" s="93">
        <f t="shared" si="290"/>
        <v>0</v>
      </c>
      <c r="Y258" s="96">
        <f t="shared" si="290"/>
        <v>0</v>
      </c>
      <c r="Z258" s="413">
        <f t="shared" si="290"/>
        <v>0</v>
      </c>
      <c r="AA258" s="402">
        <f t="shared" si="222"/>
        <v>0</v>
      </c>
      <c r="AB258" s="365">
        <f t="shared" si="290"/>
        <v>0</v>
      </c>
      <c r="AC258" s="93">
        <f t="shared" si="290"/>
        <v>0</v>
      </c>
      <c r="AD258" s="96">
        <f t="shared" si="290"/>
        <v>0</v>
      </c>
      <c r="AE258" s="96">
        <f t="shared" si="290"/>
        <v>0</v>
      </c>
      <c r="AF258" s="96">
        <f t="shared" si="290"/>
        <v>0</v>
      </c>
      <c r="AG258" s="97">
        <f t="shared" si="290"/>
        <v>0</v>
      </c>
    </row>
    <row r="259" spans="1:33" s="41" customFormat="1" ht="15.75" hidden="1" customHeight="1" thickBot="1" x14ac:dyDescent="0.3">
      <c r="A259" s="125" t="s">
        <v>305</v>
      </c>
      <c r="B259" s="176" t="s">
        <v>710</v>
      </c>
      <c r="C259" s="702" t="s">
        <v>385</v>
      </c>
      <c r="D259" s="703"/>
      <c r="E259" s="901"/>
      <c r="F259" s="321">
        <f t="shared" ref="F259:F265" si="291">SUM(P259:AF259)</f>
        <v>0</v>
      </c>
      <c r="G259" s="321">
        <f t="shared" ref="G259:G265" si="292">SUM(P259:AF259)</f>
        <v>0</v>
      </c>
      <c r="H259" s="321">
        <f t="shared" ref="H259:H265" si="293">SUM(P259:AF259)</f>
        <v>0</v>
      </c>
      <c r="I259" s="321">
        <f t="shared" ref="I259:I265" si="294">SUM(P259:AF259)</f>
        <v>0</v>
      </c>
      <c r="J259" s="426">
        <f t="shared" ref="J259:J265" si="295">SUM(P259:AF259)</f>
        <v>0</v>
      </c>
      <c r="K259" s="426"/>
      <c r="L259" s="426"/>
      <c r="M259" s="426">
        <f t="shared" ref="M259:M265" si="296">SUM(U259:AG259)</f>
        <v>0</v>
      </c>
      <c r="N259" s="195"/>
      <c r="O259" s="193"/>
      <c r="P259" s="193"/>
      <c r="Q259" s="195"/>
      <c r="R259" s="195"/>
      <c r="S259" s="195"/>
      <c r="T259" s="195"/>
      <c r="U259" s="192"/>
      <c r="V259" s="193"/>
      <c r="W259" s="193"/>
      <c r="X259" s="193"/>
      <c r="Y259" s="196"/>
      <c r="Z259" s="419"/>
      <c r="AA259" s="408">
        <f t="shared" ref="AA259:AA266" si="297">SUM(U259:Z259)</f>
        <v>0</v>
      </c>
      <c r="AB259" s="371"/>
      <c r="AC259" s="193"/>
      <c r="AD259" s="196"/>
      <c r="AE259" s="196"/>
      <c r="AF259" s="196"/>
      <c r="AG259" s="194"/>
    </row>
    <row r="260" spans="1:33" s="41" customFormat="1" ht="15.75" hidden="1" customHeight="1" thickBot="1" x14ac:dyDescent="0.3">
      <c r="A260" s="125" t="s">
        <v>306</v>
      </c>
      <c r="B260" s="176" t="s">
        <v>711</v>
      </c>
      <c r="C260" s="702" t="s">
        <v>386</v>
      </c>
      <c r="D260" s="703"/>
      <c r="E260" s="901"/>
      <c r="F260" s="321">
        <f t="shared" si="291"/>
        <v>0</v>
      </c>
      <c r="G260" s="321">
        <f t="shared" si="292"/>
        <v>0</v>
      </c>
      <c r="H260" s="321">
        <f t="shared" si="293"/>
        <v>0</v>
      </c>
      <c r="I260" s="321">
        <f t="shared" si="294"/>
        <v>0</v>
      </c>
      <c r="J260" s="426">
        <f t="shared" si="295"/>
        <v>0</v>
      </c>
      <c r="K260" s="426"/>
      <c r="L260" s="426"/>
      <c r="M260" s="426">
        <f t="shared" si="296"/>
        <v>0</v>
      </c>
      <c r="N260" s="195"/>
      <c r="O260" s="193"/>
      <c r="P260" s="193"/>
      <c r="Q260" s="195"/>
      <c r="R260" s="195"/>
      <c r="S260" s="195"/>
      <c r="T260" s="195"/>
      <c r="U260" s="192"/>
      <c r="V260" s="193"/>
      <c r="W260" s="193"/>
      <c r="X260" s="193"/>
      <c r="Y260" s="196"/>
      <c r="Z260" s="419"/>
      <c r="AA260" s="408">
        <f t="shared" si="297"/>
        <v>0</v>
      </c>
      <c r="AB260" s="371"/>
      <c r="AC260" s="193"/>
      <c r="AD260" s="196"/>
      <c r="AE260" s="196"/>
      <c r="AF260" s="196"/>
      <c r="AG260" s="194"/>
    </row>
    <row r="261" spans="1:33" s="41" customFormat="1" ht="15.75" hidden="1" customHeight="1" thickBot="1" x14ac:dyDescent="0.3">
      <c r="A261" s="125" t="s">
        <v>307</v>
      </c>
      <c r="B261" s="176" t="s">
        <v>712</v>
      </c>
      <c r="C261" s="702" t="s">
        <v>308</v>
      </c>
      <c r="D261" s="703"/>
      <c r="E261" s="901"/>
      <c r="F261" s="321">
        <f t="shared" si="291"/>
        <v>0</v>
      </c>
      <c r="G261" s="321">
        <f t="shared" si="292"/>
        <v>0</v>
      </c>
      <c r="H261" s="321">
        <f t="shared" si="293"/>
        <v>0</v>
      </c>
      <c r="I261" s="321">
        <f t="shared" si="294"/>
        <v>0</v>
      </c>
      <c r="J261" s="426">
        <f t="shared" si="295"/>
        <v>0</v>
      </c>
      <c r="K261" s="426"/>
      <c r="L261" s="426"/>
      <c r="M261" s="426">
        <f t="shared" si="296"/>
        <v>0</v>
      </c>
      <c r="N261" s="195"/>
      <c r="O261" s="193"/>
      <c r="P261" s="193"/>
      <c r="Q261" s="195"/>
      <c r="R261" s="195"/>
      <c r="S261" s="195"/>
      <c r="T261" s="195"/>
      <c r="U261" s="192"/>
      <c r="V261" s="193"/>
      <c r="W261" s="193"/>
      <c r="X261" s="193"/>
      <c r="Y261" s="196"/>
      <c r="Z261" s="419"/>
      <c r="AA261" s="408">
        <f t="shared" si="297"/>
        <v>0</v>
      </c>
      <c r="AB261" s="371"/>
      <c r="AC261" s="193"/>
      <c r="AD261" s="196"/>
      <c r="AE261" s="196"/>
      <c r="AF261" s="196"/>
      <c r="AG261" s="194"/>
    </row>
    <row r="262" spans="1:33" s="41" customFormat="1" ht="15.75" hidden="1" customHeight="1" thickBot="1" x14ac:dyDescent="0.3">
      <c r="A262" s="125" t="s">
        <v>309</v>
      </c>
      <c r="B262" s="176" t="s">
        <v>713</v>
      </c>
      <c r="C262" s="702" t="s">
        <v>310</v>
      </c>
      <c r="D262" s="703"/>
      <c r="E262" s="901"/>
      <c r="F262" s="321">
        <f t="shared" si="291"/>
        <v>0</v>
      </c>
      <c r="G262" s="321">
        <f t="shared" si="292"/>
        <v>0</v>
      </c>
      <c r="H262" s="321">
        <f t="shared" si="293"/>
        <v>0</v>
      </c>
      <c r="I262" s="321">
        <f t="shared" si="294"/>
        <v>0</v>
      </c>
      <c r="J262" s="426">
        <f t="shared" si="295"/>
        <v>0</v>
      </c>
      <c r="K262" s="426"/>
      <c r="L262" s="426"/>
      <c r="M262" s="426">
        <f t="shared" si="296"/>
        <v>0</v>
      </c>
      <c r="N262" s="195"/>
      <c r="O262" s="193"/>
      <c r="P262" s="193"/>
      <c r="Q262" s="195"/>
      <c r="R262" s="195"/>
      <c r="S262" s="195"/>
      <c r="T262" s="195"/>
      <c r="U262" s="192"/>
      <c r="V262" s="193"/>
      <c r="W262" s="193"/>
      <c r="X262" s="193"/>
      <c r="Y262" s="196"/>
      <c r="Z262" s="419"/>
      <c r="AA262" s="408">
        <f t="shared" si="297"/>
        <v>0</v>
      </c>
      <c r="AB262" s="371"/>
      <c r="AC262" s="193"/>
      <c r="AD262" s="196"/>
      <c r="AE262" s="196"/>
      <c r="AF262" s="196"/>
      <c r="AG262" s="194"/>
    </row>
    <row r="263" spans="1:33" s="41" customFormat="1" ht="15.75" hidden="1" customHeight="1" thickBot="1" x14ac:dyDescent="0.3">
      <c r="A263" s="125" t="s">
        <v>311</v>
      </c>
      <c r="B263" s="176" t="s">
        <v>714</v>
      </c>
      <c r="C263" s="702" t="s">
        <v>387</v>
      </c>
      <c r="D263" s="703"/>
      <c r="E263" s="901"/>
      <c r="F263" s="321">
        <f t="shared" si="291"/>
        <v>0</v>
      </c>
      <c r="G263" s="321">
        <f t="shared" si="292"/>
        <v>0</v>
      </c>
      <c r="H263" s="321">
        <f t="shared" si="293"/>
        <v>0</v>
      </c>
      <c r="I263" s="321">
        <f t="shared" si="294"/>
        <v>0</v>
      </c>
      <c r="J263" s="426">
        <f t="shared" si="295"/>
        <v>0</v>
      </c>
      <c r="K263" s="426"/>
      <c r="L263" s="426"/>
      <c r="M263" s="426">
        <f t="shared" si="296"/>
        <v>0</v>
      </c>
      <c r="N263" s="195"/>
      <c r="O263" s="193"/>
      <c r="P263" s="193"/>
      <c r="Q263" s="195"/>
      <c r="R263" s="195"/>
      <c r="S263" s="195"/>
      <c r="T263" s="195"/>
      <c r="U263" s="192"/>
      <c r="V263" s="193"/>
      <c r="W263" s="193"/>
      <c r="X263" s="193"/>
      <c r="Y263" s="196"/>
      <c r="Z263" s="419"/>
      <c r="AA263" s="408">
        <f t="shared" si="297"/>
        <v>0</v>
      </c>
      <c r="AB263" s="371"/>
      <c r="AC263" s="193"/>
      <c r="AD263" s="196"/>
      <c r="AE263" s="196"/>
      <c r="AF263" s="196"/>
      <c r="AG263" s="194"/>
    </row>
    <row r="264" spans="1:33" ht="15.75" hidden="1" customHeight="1" thickBot="1" x14ac:dyDescent="0.3">
      <c r="A264" s="125" t="s">
        <v>313</v>
      </c>
      <c r="B264" s="90" t="s">
        <v>715</v>
      </c>
      <c r="C264" s="712" t="s">
        <v>312</v>
      </c>
      <c r="D264" s="713"/>
      <c r="E264" s="905"/>
      <c r="F264" s="319">
        <f t="shared" si="291"/>
        <v>0</v>
      </c>
      <c r="G264" s="319">
        <f t="shared" si="292"/>
        <v>0</v>
      </c>
      <c r="H264" s="319">
        <f t="shared" si="293"/>
        <v>0</v>
      </c>
      <c r="I264" s="319">
        <f t="shared" si="294"/>
        <v>0</v>
      </c>
      <c r="J264" s="424">
        <f t="shared" si="295"/>
        <v>0</v>
      </c>
      <c r="K264" s="424"/>
      <c r="L264" s="424"/>
      <c r="M264" s="424">
        <f t="shared" si="296"/>
        <v>0</v>
      </c>
      <c r="N264" s="95"/>
      <c r="O264" s="93"/>
      <c r="P264" s="93"/>
      <c r="Q264" s="95"/>
      <c r="R264" s="95"/>
      <c r="S264" s="95"/>
      <c r="T264" s="95"/>
      <c r="U264" s="92"/>
      <c r="V264" s="93"/>
      <c r="W264" s="93"/>
      <c r="X264" s="93"/>
      <c r="Y264" s="96"/>
      <c r="Z264" s="413"/>
      <c r="AA264" s="402">
        <f t="shared" si="297"/>
        <v>0</v>
      </c>
      <c r="AB264" s="365"/>
      <c r="AC264" s="93"/>
      <c r="AD264" s="96"/>
      <c r="AE264" s="96"/>
      <c r="AF264" s="96"/>
      <c r="AG264" s="97"/>
    </row>
    <row r="265" spans="1:33" ht="15.75" hidden="1" customHeight="1" thickBot="1" x14ac:dyDescent="0.3">
      <c r="A265" s="125" t="s">
        <v>893</v>
      </c>
      <c r="B265" s="90" t="s">
        <v>894</v>
      </c>
      <c r="C265" s="920" t="s">
        <v>895</v>
      </c>
      <c r="D265" s="921"/>
      <c r="E265" s="922"/>
      <c r="F265" s="319">
        <f t="shared" si="291"/>
        <v>0</v>
      </c>
      <c r="G265" s="319">
        <f t="shared" si="292"/>
        <v>0</v>
      </c>
      <c r="H265" s="319">
        <f t="shared" si="293"/>
        <v>0</v>
      </c>
      <c r="I265" s="319">
        <f t="shared" si="294"/>
        <v>0</v>
      </c>
      <c r="J265" s="424">
        <f t="shared" si="295"/>
        <v>0</v>
      </c>
      <c r="K265" s="424"/>
      <c r="L265" s="424"/>
      <c r="M265" s="424">
        <f t="shared" si="296"/>
        <v>0</v>
      </c>
      <c r="N265" s="95"/>
      <c r="O265" s="93"/>
      <c r="P265" s="93"/>
      <c r="Q265" s="95"/>
      <c r="R265" s="95"/>
      <c r="S265" s="95"/>
      <c r="T265" s="95"/>
      <c r="U265" s="92"/>
      <c r="V265" s="93"/>
      <c r="W265" s="93"/>
      <c r="X265" s="93"/>
      <c r="Y265" s="96"/>
      <c r="Z265" s="413"/>
      <c r="AA265" s="402">
        <f t="shared" si="297"/>
        <v>0</v>
      </c>
      <c r="AB265" s="365"/>
      <c r="AC265" s="93"/>
      <c r="AD265" s="96"/>
      <c r="AE265" s="96"/>
      <c r="AF265" s="96"/>
      <c r="AG265" s="97"/>
    </row>
    <row r="266" spans="1:33" ht="15.75" thickBot="1" x14ac:dyDescent="0.3">
      <c r="B266" s="806" t="s">
        <v>314</v>
      </c>
      <c r="C266" s="807"/>
      <c r="D266" s="807"/>
      <c r="E266" s="936"/>
      <c r="F266" s="316" t="e">
        <f t="shared" ref="F266:Z266" si="298">F5+F24+F34+F70+F86+F158+F168+F173+F236</f>
        <v>#REF!</v>
      </c>
      <c r="G266" s="316" t="e">
        <f t="shared" ref="G266:H266" si="299">G5+G24+G34+G70+G86+G158+G168+G173+G236</f>
        <v>#REF!</v>
      </c>
      <c r="H266" s="316">
        <f t="shared" si="299"/>
        <v>63243650</v>
      </c>
      <c r="I266" s="316">
        <f t="shared" ref="I266" si="300">I5+I24+I34+I70+I86+I158+I168+I173+I236</f>
        <v>63651171.020000003</v>
      </c>
      <c r="J266" s="421">
        <f t="shared" ref="J266:K266" si="301">J5+J24+J34+J70+J86+J158+J168+J173+J236</f>
        <v>102946667</v>
      </c>
      <c r="K266" s="421" t="e">
        <f t="shared" si="301"/>
        <v>#REF!</v>
      </c>
      <c r="L266" s="421">
        <f t="shared" ref="L266" si="302">L5+L24+L34+L70+L86+L158+L168+L173+L236</f>
        <v>98963705</v>
      </c>
      <c r="M266" s="421">
        <f t="shared" si="298"/>
        <v>98561974</v>
      </c>
      <c r="N266" s="87">
        <f t="shared" si="298"/>
        <v>40000</v>
      </c>
      <c r="O266" s="85">
        <f t="shared" si="298"/>
        <v>224380</v>
      </c>
      <c r="P266" s="85">
        <f t="shared" si="298"/>
        <v>351515</v>
      </c>
      <c r="Q266" s="85">
        <f t="shared" si="298"/>
        <v>68036816</v>
      </c>
      <c r="R266" s="85">
        <f t="shared" si="298"/>
        <v>4411526</v>
      </c>
      <c r="S266" s="85">
        <f t="shared" si="298"/>
        <v>24144479</v>
      </c>
      <c r="T266" s="85">
        <f t="shared" si="298"/>
        <v>1353258</v>
      </c>
      <c r="U266" s="84">
        <f t="shared" si="298"/>
        <v>7145665</v>
      </c>
      <c r="V266" s="85">
        <f t="shared" si="298"/>
        <v>7729344</v>
      </c>
      <c r="W266" s="85">
        <f t="shared" si="298"/>
        <v>7586464</v>
      </c>
      <c r="X266" s="85">
        <f t="shared" si="298"/>
        <v>8664970</v>
      </c>
      <c r="Y266" s="88">
        <f t="shared" si="298"/>
        <v>9979485</v>
      </c>
      <c r="Z266" s="410">
        <f t="shared" si="298"/>
        <v>7361980</v>
      </c>
      <c r="AA266" s="399">
        <f t="shared" si="297"/>
        <v>48467908</v>
      </c>
      <c r="AB266" s="362">
        <f t="shared" ref="AB266:AG266" si="303">AB5+AB24+AB34+AB70+AB86+AB158+AB168+AB173+AB236</f>
        <v>7452447</v>
      </c>
      <c r="AC266" s="85">
        <f t="shared" si="303"/>
        <v>6695969</v>
      </c>
      <c r="AD266" s="88">
        <f t="shared" si="303"/>
        <v>7941840</v>
      </c>
      <c r="AE266" s="88">
        <f t="shared" si="303"/>
        <v>6758106</v>
      </c>
      <c r="AF266" s="88">
        <f t="shared" si="303"/>
        <v>9048147</v>
      </c>
      <c r="AG266" s="89">
        <f t="shared" si="303"/>
        <v>12197557</v>
      </c>
    </row>
    <row r="267" spans="1:33" x14ac:dyDescent="0.25">
      <c r="B267" s="22"/>
      <c r="C267" s="23"/>
      <c r="D267" s="23"/>
      <c r="E267" s="24"/>
      <c r="F267" s="24"/>
      <c r="G267" s="24"/>
      <c r="H267" s="24"/>
      <c r="I267" s="24"/>
      <c r="J267" s="24"/>
      <c r="K267" s="24"/>
      <c r="L267" s="24"/>
      <c r="M267" s="2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</row>
    <row r="268" spans="1:33" x14ac:dyDescent="0.25">
      <c r="B268" s="25"/>
      <c r="C268" s="26"/>
      <c r="D268" s="26"/>
      <c r="E268" s="24"/>
      <c r="F268" s="24"/>
      <c r="G268" s="24"/>
      <c r="H268" s="24"/>
      <c r="I268" s="38"/>
      <c r="J268" s="38"/>
      <c r="K268" s="38"/>
      <c r="L268" s="38"/>
      <c r="M268" s="3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</row>
    <row r="269" spans="1:33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377"/>
      <c r="L269" s="377"/>
      <c r="M269" s="377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</row>
    <row r="270" spans="1:33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</row>
    <row r="271" spans="1:33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</row>
    <row r="272" spans="1:33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</row>
    <row r="273" spans="1:33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</row>
    <row r="274" spans="1:33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</row>
    <row r="275" spans="1:33" x14ac:dyDescent="0.25">
      <c r="B275" s="27"/>
      <c r="C275" s="28"/>
      <c r="D275" s="28"/>
      <c r="E275" s="24"/>
      <c r="F275" s="24"/>
      <c r="G275" s="24"/>
      <c r="H275" s="24"/>
      <c r="I275" s="24"/>
      <c r="J275" s="24"/>
      <c r="K275" s="24"/>
      <c r="L275" s="24"/>
      <c r="M275" s="2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</row>
    <row r="276" spans="1:33" x14ac:dyDescent="0.25">
      <c r="B276" s="27"/>
      <c r="C276" s="28"/>
      <c r="D276" s="28"/>
      <c r="E276" s="24"/>
      <c r="F276" s="24"/>
      <c r="G276" s="24"/>
      <c r="H276" s="24"/>
      <c r="I276" s="24"/>
      <c r="J276" s="24"/>
      <c r="K276" s="24"/>
      <c r="L276" s="24"/>
      <c r="M276" s="2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</row>
    <row r="277" spans="1:33" x14ac:dyDescent="0.25"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</row>
    <row r="278" spans="1:33" x14ac:dyDescent="0.25"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</row>
    <row r="279" spans="1:33" x14ac:dyDescent="0.25"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</row>
    <row r="280" spans="1:33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</row>
    <row r="281" spans="1:33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</row>
    <row r="282" spans="1:33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</row>
    <row r="283" spans="1:33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</row>
    <row r="284" spans="1:33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</row>
    <row r="285" spans="1:33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</row>
    <row r="286" spans="1:33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</row>
    <row r="287" spans="1:33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</row>
    <row r="288" spans="1:33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</row>
    <row r="289" spans="1:33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</row>
    <row r="290" spans="1:33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</row>
    <row r="291" spans="1:33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</row>
    <row r="292" spans="1:33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</row>
    <row r="293" spans="1:33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</row>
    <row r="294" spans="1:33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</row>
    <row r="295" spans="1:33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</row>
    <row r="296" spans="1:33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</row>
    <row r="297" spans="1:33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</row>
    <row r="298" spans="1:33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</row>
    <row r="299" spans="1:33" x14ac:dyDescent="0.25">
      <c r="A299" s="127"/>
      <c r="B299" s="27"/>
      <c r="C299" s="28"/>
      <c r="D299" s="28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</row>
    <row r="300" spans="1:33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</row>
    <row r="301" spans="1:33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</row>
    <row r="302" spans="1:33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</row>
    <row r="303" spans="1:33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</row>
    <row r="304" spans="1:33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</row>
    <row r="305" spans="1:33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</row>
    <row r="306" spans="1:33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</row>
    <row r="307" spans="1:33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</row>
    <row r="308" spans="1:33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</row>
    <row r="309" spans="1:33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</row>
    <row r="310" spans="1:33" x14ac:dyDescent="0.25">
      <c r="A310" s="127"/>
      <c r="B310" s="29"/>
      <c r="C310" s="23"/>
      <c r="D310" s="23"/>
      <c r="E310" s="24"/>
      <c r="F310" s="24"/>
      <c r="G310" s="24"/>
      <c r="H310" s="24"/>
      <c r="I310" s="24"/>
      <c r="J310" s="24"/>
      <c r="K310" s="24"/>
      <c r="L310" s="24"/>
      <c r="M310" s="2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</row>
    <row r="311" spans="1:33" x14ac:dyDescent="0.25">
      <c r="A311" s="127"/>
      <c r="B311" s="27"/>
      <c r="C311" s="28"/>
      <c r="D311" s="28"/>
      <c r="E311" s="24"/>
      <c r="F311" s="24"/>
      <c r="G311" s="24"/>
      <c r="H311" s="24"/>
      <c r="I311" s="24"/>
      <c r="J311" s="24"/>
      <c r="K311" s="24"/>
      <c r="L311" s="24"/>
      <c r="M311" s="2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</row>
    <row r="312" spans="1:33" x14ac:dyDescent="0.25">
      <c r="A312" s="127"/>
      <c r="B312" s="27"/>
      <c r="C312" s="28"/>
      <c r="D312" s="28"/>
      <c r="E312" s="24"/>
      <c r="F312" s="24"/>
      <c r="G312" s="24"/>
      <c r="H312" s="24"/>
      <c r="I312" s="24"/>
      <c r="J312" s="24"/>
      <c r="K312" s="24"/>
      <c r="L312" s="24"/>
      <c r="M312" s="2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</row>
    <row r="313" spans="1:33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</row>
    <row r="314" spans="1:33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</row>
    <row r="315" spans="1:33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</row>
    <row r="316" spans="1:33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</row>
    <row r="317" spans="1:33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</row>
    <row r="318" spans="1:33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</row>
    <row r="319" spans="1:33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</row>
    <row r="320" spans="1:33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</row>
    <row r="321" spans="1:33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</row>
    <row r="322" spans="1:33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</row>
    <row r="323" spans="1:33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</row>
    <row r="324" spans="1:33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</row>
    <row r="325" spans="1:33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</row>
    <row r="326" spans="1:33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</row>
    <row r="327" spans="1:33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</row>
    <row r="328" spans="1:33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33" x14ac:dyDescent="0.25"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33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33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33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33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33" s="12" customFormat="1" x14ac:dyDescent="0.25">
      <c r="A335" s="128"/>
      <c r="B335" s="27"/>
      <c r="C335" s="28"/>
      <c r="D335" s="28"/>
      <c r="E335" s="24"/>
      <c r="F335" s="24"/>
      <c r="G335" s="24"/>
      <c r="H335" s="24"/>
      <c r="I335" s="24"/>
      <c r="J335" s="24"/>
      <c r="K335" s="24"/>
      <c r="L335" s="24"/>
      <c r="M335" s="24"/>
    </row>
    <row r="336" spans="1:33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</row>
    <row r="337" spans="1:33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</row>
    <row r="338" spans="1:33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</row>
    <row r="339" spans="1:33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</row>
    <row r="340" spans="1:33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</row>
    <row r="341" spans="1:33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</row>
    <row r="342" spans="1:33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</row>
    <row r="343" spans="1:33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</row>
    <row r="344" spans="1:33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</row>
    <row r="345" spans="1:33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</row>
    <row r="346" spans="1:33" x14ac:dyDescent="0.25">
      <c r="B346" s="29"/>
      <c r="C346" s="23"/>
      <c r="D346" s="23"/>
      <c r="E346" s="28"/>
      <c r="F346" s="28"/>
      <c r="G346" s="28"/>
      <c r="H346" s="28"/>
      <c r="I346" s="28"/>
      <c r="J346" s="28"/>
      <c r="K346" s="28"/>
      <c r="L346" s="28"/>
      <c r="M346" s="28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x14ac:dyDescent="0.25">
      <c r="B347" s="30"/>
      <c r="C347" s="26"/>
      <c r="D347" s="26"/>
      <c r="E347" s="24"/>
      <c r="F347" s="24"/>
      <c r="G347" s="24"/>
      <c r="H347" s="24"/>
      <c r="I347" s="24"/>
      <c r="J347" s="24"/>
      <c r="K347" s="24"/>
      <c r="L347" s="24"/>
      <c r="M347" s="24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x14ac:dyDescent="0.25"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</row>
    <row r="355" spans="1:33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</row>
    <row r="356" spans="1:33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</row>
    <row r="357" spans="1:33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</row>
    <row r="358" spans="1:33" x14ac:dyDescent="0.25">
      <c r="B358" s="27"/>
      <c r="C358" s="28"/>
      <c r="D358" s="28"/>
      <c r="E358" s="24"/>
      <c r="F358" s="24"/>
      <c r="G358" s="24"/>
      <c r="H358" s="24"/>
      <c r="I358" s="24"/>
      <c r="J358" s="24"/>
      <c r="K358" s="24"/>
      <c r="L358" s="24"/>
      <c r="M358" s="2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</row>
    <row r="359" spans="1:33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</row>
    <row r="360" spans="1:33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</row>
    <row r="361" spans="1:33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</row>
    <row r="362" spans="1:33" x14ac:dyDescent="0.25">
      <c r="A362" s="127"/>
      <c r="B362" s="27"/>
      <c r="C362" s="28"/>
      <c r="D362" s="28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</row>
    <row r="363" spans="1:33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</row>
    <row r="364" spans="1:33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</row>
    <row r="365" spans="1:33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</row>
    <row r="366" spans="1:33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</row>
    <row r="367" spans="1:33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</row>
    <row r="368" spans="1:33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</row>
    <row r="369" spans="1:33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</row>
    <row r="370" spans="1:33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</row>
    <row r="371" spans="1:33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</row>
    <row r="372" spans="1:33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</row>
    <row r="373" spans="1:33" x14ac:dyDescent="0.25">
      <c r="A373" s="127"/>
      <c r="B373" s="29"/>
      <c r="C373" s="23"/>
      <c r="D373" s="23"/>
      <c r="E373" s="24"/>
      <c r="F373" s="24"/>
      <c r="G373" s="24"/>
      <c r="H373" s="24"/>
      <c r="I373" s="24"/>
      <c r="J373" s="24"/>
      <c r="K373" s="24"/>
      <c r="L373" s="24"/>
      <c r="M373" s="2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</row>
    <row r="374" spans="1:33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</row>
    <row r="375" spans="1:33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</row>
    <row r="376" spans="1:33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</row>
    <row r="377" spans="1:33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</row>
    <row r="378" spans="1:33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</row>
    <row r="379" spans="1:33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</row>
    <row r="380" spans="1:33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</row>
    <row r="381" spans="1:33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</row>
    <row r="382" spans="1:33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</row>
    <row r="383" spans="1:33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</row>
    <row r="384" spans="1:33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</row>
    <row r="385" spans="1:33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</row>
    <row r="386" spans="1:33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</row>
    <row r="387" spans="1:33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</row>
    <row r="388" spans="1:33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</row>
    <row r="389" spans="1:33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</row>
    <row r="390" spans="1:33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</row>
    <row r="391" spans="1:33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</row>
    <row r="392" spans="1:33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2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</row>
    <row r="393" spans="1:33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</row>
    <row r="394" spans="1:33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</row>
    <row r="395" spans="1:33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</row>
    <row r="396" spans="1:33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</row>
    <row r="397" spans="1:33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</row>
    <row r="398" spans="1:33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</row>
    <row r="399" spans="1:33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</row>
    <row r="400" spans="1:33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</row>
    <row r="401" spans="1:33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</row>
    <row r="402" spans="1:33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</row>
    <row r="403" spans="1:33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</row>
    <row r="404" spans="1:33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</row>
    <row r="405" spans="1:33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</row>
    <row r="406" spans="1:33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</row>
    <row r="407" spans="1:33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</row>
    <row r="408" spans="1:33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</row>
    <row r="409" spans="1:33" x14ac:dyDescent="0.25">
      <c r="A409" s="127"/>
      <c r="B409" s="29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</row>
    <row r="410" spans="1:33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</row>
    <row r="411" spans="1:33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</row>
    <row r="412" spans="1:33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</row>
    <row r="413" spans="1:33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</row>
    <row r="414" spans="1:33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</row>
    <row r="415" spans="1:33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</row>
    <row r="416" spans="1:33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</row>
    <row r="417" spans="1:33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</row>
    <row r="418" spans="1:33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</row>
    <row r="419" spans="1:33" x14ac:dyDescent="0.25">
      <c r="A419" s="127"/>
      <c r="B419" s="29"/>
      <c r="C419" s="23"/>
      <c r="D419" s="23"/>
      <c r="E419" s="24"/>
      <c r="F419" s="24"/>
      <c r="G419" s="24"/>
      <c r="H419" s="24"/>
      <c r="I419" s="24"/>
      <c r="J419" s="24"/>
      <c r="K419" s="24"/>
      <c r="L419" s="24"/>
      <c r="M419" s="2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</row>
    <row r="420" spans="1:33" x14ac:dyDescent="0.25">
      <c r="A420" s="127"/>
      <c r="B420" s="27"/>
      <c r="C420" s="28"/>
      <c r="D420" s="28"/>
      <c r="E420" s="24"/>
      <c r="F420" s="24"/>
      <c r="G420" s="24"/>
      <c r="H420" s="24"/>
      <c r="I420" s="24"/>
      <c r="J420" s="24"/>
      <c r="K420" s="24"/>
      <c r="L420" s="24"/>
      <c r="M420" s="2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</row>
    <row r="421" spans="1:33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</row>
    <row r="422" spans="1:33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</row>
    <row r="423" spans="1:33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</row>
    <row r="424" spans="1:33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</row>
    <row r="425" spans="1:33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</row>
    <row r="426" spans="1:33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</row>
    <row r="427" spans="1:33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</row>
    <row r="428" spans="1:33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</row>
    <row r="429" spans="1:33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</row>
    <row r="430" spans="1:33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</row>
    <row r="431" spans="1:33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</row>
    <row r="432" spans="1:33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</row>
    <row r="433" spans="1:33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</row>
    <row r="434" spans="1:33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</row>
    <row r="435" spans="1:33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</row>
    <row r="436" spans="1:33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</row>
    <row r="437" spans="1:33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</row>
    <row r="438" spans="1:33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</row>
    <row r="439" spans="1:33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</row>
    <row r="440" spans="1:33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</row>
    <row r="441" spans="1:33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</row>
    <row r="442" spans="1:33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</row>
    <row r="443" spans="1:33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</row>
    <row r="444" spans="1:33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</row>
    <row r="445" spans="1:33" x14ac:dyDescent="0.25">
      <c r="A445" s="127"/>
      <c r="B445" s="29"/>
      <c r="C445" s="23"/>
      <c r="D445" s="23"/>
      <c r="E445" s="24"/>
      <c r="F445" s="24"/>
      <c r="G445" s="24"/>
      <c r="H445" s="24"/>
      <c r="I445" s="24"/>
      <c r="J445" s="24"/>
      <c r="K445" s="24"/>
      <c r="L445" s="24"/>
      <c r="M445" s="2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</row>
    <row r="446" spans="1:33" x14ac:dyDescent="0.25">
      <c r="A446" s="127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24"/>
      <c r="M446" s="2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</row>
    <row r="447" spans="1:33" x14ac:dyDescent="0.25">
      <c r="A447" s="127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24"/>
      <c r="M447" s="2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</row>
    <row r="448" spans="1:33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</row>
    <row r="449" spans="1:33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</row>
    <row r="450" spans="1:33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</row>
    <row r="451" spans="1:33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</row>
    <row r="452" spans="1:33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</row>
    <row r="453" spans="1:33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</row>
    <row r="454" spans="1:33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</row>
    <row r="455" spans="1:33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</row>
    <row r="456" spans="1:33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</row>
    <row r="457" spans="1:33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</row>
    <row r="458" spans="1:33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</row>
    <row r="459" spans="1:33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2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</row>
    <row r="460" spans="1:33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</row>
    <row r="461" spans="1:33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</row>
    <row r="462" spans="1:33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</row>
    <row r="463" spans="1:33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</row>
    <row r="464" spans="1:33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</row>
    <row r="465" spans="1:33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</row>
    <row r="466" spans="1:33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</row>
    <row r="467" spans="1:33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</row>
    <row r="468" spans="1:33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</row>
    <row r="469" spans="1:33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</row>
    <row r="470" spans="1:33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</row>
    <row r="471" spans="1:33" x14ac:dyDescent="0.25">
      <c r="A471" s="127"/>
      <c r="B471" s="29"/>
      <c r="C471" s="23"/>
      <c r="D471" s="23"/>
      <c r="E471" s="24"/>
      <c r="F471" s="24"/>
      <c r="G471" s="24"/>
      <c r="H471" s="24"/>
      <c r="I471" s="24"/>
      <c r="J471" s="24"/>
      <c r="K471" s="24"/>
      <c r="L471" s="24"/>
      <c r="M471" s="2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</row>
    <row r="472" spans="1:33" x14ac:dyDescent="0.25">
      <c r="A472" s="127"/>
      <c r="B472" s="32"/>
      <c r="C472" s="33"/>
      <c r="D472" s="33"/>
      <c r="E472" s="24"/>
      <c r="F472" s="24"/>
      <c r="G472" s="24"/>
      <c r="H472" s="24"/>
      <c r="I472" s="24"/>
      <c r="J472" s="24"/>
      <c r="K472" s="24"/>
      <c r="L472" s="24"/>
      <c r="M472" s="2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</row>
    <row r="473" spans="1:33" x14ac:dyDescent="0.25">
      <c r="A473" s="127"/>
      <c r="B473" s="34"/>
      <c r="C473" s="35"/>
      <c r="D473" s="35"/>
      <c r="E473" s="36"/>
      <c r="F473" s="36"/>
      <c r="G473" s="36"/>
      <c r="H473" s="36"/>
      <c r="I473" s="36"/>
      <c r="J473" s="36"/>
      <c r="K473" s="36"/>
      <c r="L473" s="36"/>
      <c r="M473" s="36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</row>
    <row r="474" spans="1:33" x14ac:dyDescent="0.25">
      <c r="A474" s="127"/>
      <c r="B474" s="19"/>
      <c r="C474" s="37"/>
      <c r="D474" s="37"/>
      <c r="E474" s="24"/>
      <c r="F474" s="24"/>
      <c r="G474" s="24"/>
      <c r="H474" s="24"/>
      <c r="I474" s="24"/>
      <c r="J474" s="24"/>
      <c r="K474" s="24"/>
      <c r="L474" s="24"/>
      <c r="M474" s="2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</row>
    <row r="475" spans="1:33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</row>
    <row r="476" spans="1:33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</row>
    <row r="477" spans="1:33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</row>
    <row r="478" spans="1:33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</row>
    <row r="479" spans="1:33" x14ac:dyDescent="0.25">
      <c r="A479" s="127"/>
      <c r="B479" s="19"/>
      <c r="C479" s="24"/>
      <c r="D479" s="24"/>
      <c r="E479" s="37"/>
      <c r="F479" s="37"/>
      <c r="G479" s="37"/>
      <c r="H479" s="37"/>
      <c r="I479" s="37"/>
      <c r="J479" s="37"/>
      <c r="K479" s="37"/>
      <c r="L479" s="37"/>
      <c r="M479" s="37"/>
    </row>
    <row r="480" spans="1:33" x14ac:dyDescent="0.25">
      <c r="A480" s="127"/>
      <c r="B480" s="19"/>
      <c r="C480" s="24"/>
      <c r="D480" s="24"/>
      <c r="E480" s="37"/>
      <c r="F480" s="37"/>
      <c r="G480" s="37"/>
      <c r="H480" s="37"/>
      <c r="I480" s="37"/>
      <c r="J480" s="37"/>
      <c r="K480" s="37"/>
      <c r="L480" s="37"/>
      <c r="M480" s="37"/>
    </row>
    <row r="481" spans="1:33" x14ac:dyDescent="0.25">
      <c r="A481" s="127"/>
      <c r="B481" s="19"/>
      <c r="C481" s="24"/>
      <c r="D481" s="24"/>
      <c r="E481" s="37"/>
      <c r="F481" s="37"/>
      <c r="G481" s="37"/>
      <c r="H481" s="37"/>
      <c r="I481" s="37"/>
      <c r="J481" s="37"/>
      <c r="K481" s="37"/>
      <c r="L481" s="37"/>
      <c r="M481" s="37"/>
    </row>
    <row r="482" spans="1:33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</row>
    <row r="483" spans="1:33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</row>
    <row r="484" spans="1:33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</row>
    <row r="485" spans="1:33" x14ac:dyDescent="0.25">
      <c r="A485" s="127"/>
      <c r="B485" s="34"/>
      <c r="C485" s="35"/>
      <c r="D485" s="35"/>
      <c r="E485" s="36"/>
      <c r="F485" s="36"/>
      <c r="G485" s="36"/>
      <c r="H485" s="36"/>
      <c r="I485" s="36"/>
      <c r="J485" s="36"/>
      <c r="K485" s="36"/>
      <c r="L485" s="36"/>
      <c r="M485" s="36"/>
    </row>
    <row r="486" spans="1:33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33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</row>
    <row r="488" spans="1:33" x14ac:dyDescent="0.25">
      <c r="A488" s="127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</row>
    <row r="489" spans="1:33" x14ac:dyDescent="0.25"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</row>
    <row r="490" spans="1:33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</row>
    <row r="491" spans="1:33" s="12" customFormat="1" x14ac:dyDescent="0.25">
      <c r="A491" s="128"/>
      <c r="B491" s="32"/>
      <c r="C491" s="33"/>
      <c r="D491" s="33"/>
      <c r="E491" s="24"/>
      <c r="F491" s="24"/>
      <c r="G491" s="24"/>
      <c r="H491" s="24"/>
      <c r="I491" s="24"/>
      <c r="J491" s="24"/>
      <c r="K491" s="24"/>
      <c r="L491" s="24"/>
      <c r="M491" s="24"/>
    </row>
    <row r="492" spans="1:33" s="12" customFormat="1" x14ac:dyDescent="0.25">
      <c r="A492" s="128"/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</row>
    <row r="493" spans="1:33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</row>
    <row r="494" spans="1:33" s="12" customFormat="1" x14ac:dyDescent="0.25">
      <c r="A494" s="128"/>
      <c r="B494" s="19"/>
      <c r="C494" s="37"/>
      <c r="D494" s="37"/>
      <c r="E494" s="24"/>
      <c r="F494" s="24"/>
      <c r="G494" s="24"/>
      <c r="H494" s="24"/>
      <c r="I494" s="24"/>
      <c r="J494" s="24"/>
      <c r="K494" s="24"/>
      <c r="L494" s="24"/>
      <c r="M494" s="24"/>
    </row>
    <row r="495" spans="1:33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</row>
    <row r="496" spans="1:33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</row>
    <row r="497" spans="1:33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</row>
    <row r="498" spans="1:33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</row>
    <row r="499" spans="1:33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</row>
    <row r="500" spans="1:33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</row>
    <row r="501" spans="1:33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</row>
    <row r="502" spans="1:33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</row>
    <row r="503" spans="1:33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</row>
    <row r="504" spans="1:33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</row>
    <row r="505" spans="1:33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</row>
    <row r="506" spans="1:33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</row>
    <row r="507" spans="1:33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</row>
    <row r="508" spans="1:33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</row>
    <row r="509" spans="1:33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</row>
    <row r="510" spans="1:33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</row>
    <row r="511" spans="1:33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</row>
    <row r="512" spans="1:33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</row>
    <row r="513" spans="1:33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</row>
    <row r="514" spans="1:33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</row>
    <row r="515" spans="1:33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</row>
    <row r="516" spans="1:33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</row>
    <row r="517" spans="1:33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</row>
    <row r="518" spans="1:33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</row>
    <row r="519" spans="1:33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</row>
    <row r="520" spans="1:33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</row>
    <row r="521" spans="1:33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</row>
    <row r="522" spans="1:33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</row>
    <row r="523" spans="1:33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</row>
    <row r="524" spans="1:33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</row>
    <row r="525" spans="1:33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</row>
    <row r="526" spans="1:33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</row>
    <row r="527" spans="1:33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</row>
    <row r="528" spans="1:33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</row>
    <row r="529" spans="1:33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</row>
    <row r="530" spans="1:33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</row>
    <row r="531" spans="1:33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</row>
    <row r="532" spans="1:33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</row>
    <row r="533" spans="1:33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</row>
    <row r="534" spans="1:33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</row>
    <row r="535" spans="1:33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</row>
    <row r="536" spans="1:33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</row>
    <row r="537" spans="1:33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</row>
    <row r="538" spans="1:33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</row>
    <row r="539" spans="1:33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</row>
    <row r="540" spans="1:33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</row>
    <row r="541" spans="1:33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</row>
    <row r="542" spans="1:33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</row>
    <row r="543" spans="1:33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</row>
    <row r="544" spans="1:33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</row>
    <row r="545" spans="1:33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</row>
    <row r="546" spans="1:33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</row>
    <row r="547" spans="1:33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</row>
    <row r="548" spans="1:33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</row>
    <row r="549" spans="1:33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</row>
    <row r="550" spans="1:33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</row>
    <row r="551" spans="1:33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</row>
    <row r="552" spans="1:33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</row>
    <row r="553" spans="1:33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</row>
    <row r="554" spans="1:33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</row>
    <row r="555" spans="1:33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</row>
    <row r="556" spans="1:33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</row>
    <row r="557" spans="1:33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</row>
    <row r="558" spans="1:33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</row>
    <row r="559" spans="1:33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</row>
    <row r="560" spans="1:33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</row>
    <row r="561" spans="1:33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</row>
    <row r="562" spans="1:33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</row>
    <row r="563" spans="1:33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</row>
    <row r="564" spans="1:33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</row>
    <row r="565" spans="1:33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</row>
    <row r="566" spans="1:33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</row>
    <row r="567" spans="1:33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</row>
    <row r="568" spans="1:33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</row>
    <row r="569" spans="1:33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</row>
    <row r="570" spans="1:33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</row>
    <row r="571" spans="1:33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</row>
    <row r="572" spans="1:33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</row>
    <row r="573" spans="1:33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</row>
    <row r="574" spans="1:33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</row>
    <row r="575" spans="1:33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</row>
    <row r="576" spans="1:33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</row>
    <row r="577" spans="1:33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</row>
    <row r="578" spans="1:33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</row>
    <row r="579" spans="1:33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</row>
    <row r="580" spans="1:33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</row>
    <row r="581" spans="1:33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</row>
    <row r="582" spans="1:33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</row>
    <row r="583" spans="1:33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</row>
    <row r="584" spans="1:33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</row>
    <row r="585" spans="1:33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</row>
    <row r="586" spans="1:33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</row>
    <row r="587" spans="1:33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</row>
    <row r="588" spans="1:33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</row>
    <row r="589" spans="1:33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</row>
    <row r="590" spans="1:33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</row>
    <row r="591" spans="1:33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</row>
    <row r="592" spans="1:33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</row>
    <row r="593" spans="1:33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</row>
    <row r="594" spans="1:33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</row>
    <row r="595" spans="1:33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</row>
    <row r="596" spans="1:33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</row>
    <row r="597" spans="1:33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</row>
    <row r="598" spans="1:33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</row>
    <row r="599" spans="1:33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</row>
    <row r="600" spans="1:33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</row>
    <row r="601" spans="1:33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</row>
    <row r="602" spans="1:33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</row>
    <row r="603" spans="1:33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</row>
    <row r="604" spans="1:33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</row>
    <row r="605" spans="1:33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</row>
    <row r="606" spans="1:33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</row>
    <row r="607" spans="1:33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</row>
    <row r="608" spans="1:33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</row>
    <row r="609" spans="1:33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</row>
    <row r="610" spans="1:33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</row>
    <row r="611" spans="1:33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</row>
    <row r="612" spans="1:33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</row>
    <row r="613" spans="1:33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</row>
    <row r="614" spans="1:33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</row>
    <row r="615" spans="1:33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</row>
    <row r="616" spans="1:33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</row>
    <row r="617" spans="1:33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</row>
    <row r="618" spans="1:33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</row>
    <row r="619" spans="1:33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</row>
    <row r="620" spans="1:33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</row>
    <row r="621" spans="1:33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</row>
    <row r="622" spans="1:33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</row>
    <row r="623" spans="1:33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</row>
    <row r="624" spans="1:33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</row>
    <row r="625" spans="1:33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</row>
    <row r="626" spans="1:33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</row>
    <row r="627" spans="1:33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</row>
    <row r="628" spans="1:33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</row>
    <row r="629" spans="1:33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</row>
    <row r="630" spans="1:33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</row>
    <row r="631" spans="1:33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</row>
    <row r="632" spans="1:33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</row>
    <row r="633" spans="1:33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</row>
    <row r="634" spans="1:33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</row>
    <row r="635" spans="1:33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</row>
    <row r="636" spans="1:33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</row>
    <row r="637" spans="1:33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</row>
    <row r="638" spans="1:33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</row>
    <row r="639" spans="1:33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</row>
    <row r="640" spans="1:33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</row>
    <row r="641" spans="1:33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</row>
    <row r="642" spans="1:33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</row>
    <row r="643" spans="1:33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</row>
    <row r="644" spans="1:33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</row>
    <row r="645" spans="1:33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</row>
    <row r="646" spans="1:33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</row>
    <row r="647" spans="1:33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</row>
    <row r="648" spans="1:33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</row>
    <row r="649" spans="1:33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</row>
    <row r="650" spans="1:33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</row>
    <row r="651" spans="1:33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</row>
    <row r="652" spans="1:33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</row>
    <row r="653" spans="1:33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</row>
    <row r="654" spans="1:33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</row>
    <row r="655" spans="1:33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</row>
    <row r="656" spans="1:33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</row>
    <row r="657" spans="1:33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</row>
    <row r="658" spans="1:33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</row>
    <row r="659" spans="1:33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</row>
    <row r="660" spans="1:33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</row>
    <row r="661" spans="1:33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</row>
    <row r="662" spans="1:33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</row>
    <row r="663" spans="1:33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</row>
    <row r="664" spans="1:33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</row>
    <row r="665" spans="1:33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</row>
    <row r="666" spans="1:33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</row>
    <row r="667" spans="1:33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</row>
    <row r="668" spans="1:33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</row>
    <row r="669" spans="1:33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</row>
    <row r="670" spans="1:33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</row>
    <row r="671" spans="1:33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</row>
    <row r="672" spans="1:33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</row>
    <row r="673" spans="1:33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</row>
    <row r="674" spans="1:33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</row>
    <row r="675" spans="1:33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</row>
    <row r="676" spans="1:33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</row>
    <row r="677" spans="1:33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</row>
    <row r="678" spans="1:33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</row>
    <row r="679" spans="1:33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</row>
    <row r="680" spans="1:33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</row>
    <row r="681" spans="1:33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</row>
    <row r="682" spans="1:33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</row>
    <row r="683" spans="1:33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</row>
    <row r="684" spans="1:33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</row>
    <row r="685" spans="1:33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</row>
    <row r="686" spans="1:33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</row>
    <row r="687" spans="1:33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</row>
    <row r="688" spans="1:33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</row>
    <row r="689" spans="1:33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</row>
    <row r="690" spans="1:33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</row>
    <row r="691" spans="1:33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</row>
    <row r="692" spans="1:33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</row>
    <row r="693" spans="1:33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</row>
    <row r="694" spans="1:33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</row>
    <row r="695" spans="1:33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</row>
    <row r="696" spans="1:33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</row>
    <row r="697" spans="1:33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</row>
    <row r="698" spans="1:33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</row>
    <row r="699" spans="1:33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</row>
    <row r="700" spans="1:33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</row>
    <row r="701" spans="1:33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</row>
    <row r="702" spans="1:33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</row>
    <row r="703" spans="1:33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</row>
    <row r="704" spans="1:33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</row>
    <row r="705" spans="1:33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</row>
    <row r="706" spans="1:33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</row>
    <row r="707" spans="1:33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</row>
    <row r="708" spans="1:33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</row>
    <row r="709" spans="1:33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</row>
    <row r="710" spans="1:33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</row>
    <row r="711" spans="1:33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</row>
    <row r="712" spans="1:33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</row>
    <row r="713" spans="1:33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</row>
    <row r="714" spans="1:33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</row>
    <row r="715" spans="1:33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</row>
    <row r="716" spans="1:33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</row>
    <row r="717" spans="1:33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</row>
    <row r="718" spans="1:33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</row>
    <row r="719" spans="1:33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</row>
    <row r="720" spans="1:33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</row>
    <row r="721" spans="1:33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</row>
    <row r="722" spans="1:33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</row>
    <row r="723" spans="1:33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</row>
    <row r="724" spans="1:33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</row>
    <row r="725" spans="1:33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</row>
    <row r="726" spans="1:33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</row>
    <row r="727" spans="1:33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</row>
    <row r="728" spans="1:33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</row>
    <row r="729" spans="1:33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</row>
    <row r="730" spans="1:33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</row>
  </sheetData>
  <mergeCells count="253"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44:E44"/>
    <mergeCell ref="C45:E45"/>
    <mergeCell ref="C34:E34"/>
    <mergeCell ref="C35:E35"/>
    <mergeCell ref="C36:E36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U2:AG3"/>
    <mergeCell ref="J2:J4"/>
    <mergeCell ref="C37:E37"/>
    <mergeCell ref="C24:E24"/>
    <mergeCell ref="C25:E25"/>
    <mergeCell ref="C28:E28"/>
    <mergeCell ref="C29:E29"/>
    <mergeCell ref="C30:E30"/>
    <mergeCell ref="C31:E31"/>
    <mergeCell ref="C23:E23"/>
    <mergeCell ref="B2:E4"/>
    <mergeCell ref="C32:E32"/>
    <mergeCell ref="C33:E33"/>
    <mergeCell ref="M2:M4"/>
    <mergeCell ref="F2:F4"/>
    <mergeCell ref="N3:N4"/>
    <mergeCell ref="O3:O4"/>
    <mergeCell ref="P3:P4"/>
    <mergeCell ref="C5:E5"/>
    <mergeCell ref="C6:E6"/>
    <mergeCell ref="C20:E20"/>
    <mergeCell ref="C21:E21"/>
    <mergeCell ref="C22:E22"/>
    <mergeCell ref="L2:L4"/>
    <mergeCell ref="N2:T2"/>
    <mergeCell ref="Q3:Q4"/>
    <mergeCell ref="R3:R4"/>
    <mergeCell ref="S3:S4"/>
    <mergeCell ref="T3:T4"/>
    <mergeCell ref="K2:K4"/>
    <mergeCell ref="G2:G4"/>
    <mergeCell ref="H2:H4"/>
    <mergeCell ref="I2:I4"/>
  </mergeCells>
  <pageMargins left="0.25" right="0.25" top="0.75" bottom="0.75" header="0.3" footer="0.3"/>
  <pageSetup paperSize="9" scale="43" orientation="landscape" horizontalDpi="4294967293" r:id="rId1"/>
  <headerFooter>
    <oddHeader>&amp;C&amp;"Times New Roman,Félkövér"&amp;12ÓvodaKiadások - 2018.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T466"/>
  <sheetViews>
    <sheetView topLeftCell="L130" zoomScaleNormal="100" workbookViewId="0">
      <selection activeCell="AE281" sqref="N281:AE281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6" width="12.5703125" style="12" customWidth="1"/>
    <col min="7" max="11" width="12.5703125" style="12" hidden="1" customWidth="1"/>
    <col min="12" max="13" width="12.5703125" style="12" customWidth="1"/>
    <col min="14" max="14" width="10.7109375" style="12" bestFit="1" customWidth="1"/>
    <col min="15" max="15" width="9.28515625" style="12" hidden="1" customWidth="1"/>
    <col min="16" max="16" width="11.85546875" style="12" bestFit="1" customWidth="1"/>
    <col min="17" max="17" width="15.42578125" style="12" customWidth="1"/>
    <col min="18" max="18" width="13.5703125" style="12" customWidth="1"/>
    <col min="19" max="19" width="14.85546875" style="12" customWidth="1"/>
    <col min="20" max="21" width="15.5703125" style="12" customWidth="1"/>
    <col min="22" max="22" width="15.85546875" style="12" customWidth="1"/>
    <col min="23" max="23" width="9.85546875" style="12" customWidth="1"/>
    <col min="24" max="24" width="9.5703125" style="12" customWidth="1"/>
    <col min="25" max="25" width="11.28515625" style="12" customWidth="1"/>
    <col min="26" max="26" width="10.7109375" style="12" bestFit="1" customWidth="1"/>
    <col min="27" max="28" width="8.5703125" style="12" customWidth="1"/>
    <col min="29" max="29" width="10.5703125" style="12" hidden="1" customWidth="1"/>
    <col min="30" max="30" width="10.5703125" style="12" customWidth="1"/>
    <col min="31" max="31" width="11.28515625" style="12" bestFit="1" customWidth="1"/>
    <col min="32" max="32" width="13" style="12" bestFit="1" customWidth="1"/>
    <col min="33" max="35" width="11.28515625" style="12" bestFit="1" customWidth="1"/>
    <col min="36" max="36" width="12.85546875" style="12" customWidth="1"/>
    <col min="37" max="37" width="11.28515625" style="12" bestFit="1" customWidth="1"/>
    <col min="38" max="38" width="12.42578125" style="12" bestFit="1" customWidth="1"/>
    <col min="39" max="44" width="11.28515625" style="12" bestFit="1" customWidth="1"/>
    <col min="45" max="45" width="9.5703125" style="17" bestFit="1" customWidth="1"/>
    <col min="46" max="46" width="10.5703125" style="17" bestFit="1" customWidth="1"/>
    <col min="47" max="16384" width="9.140625" style="17"/>
  </cols>
  <sheetData>
    <row r="1" spans="1:46" ht="15.75" thickBot="1" x14ac:dyDescent="0.3">
      <c r="AR1" s="11" t="s">
        <v>827</v>
      </c>
    </row>
    <row r="2" spans="1:46" ht="15" customHeight="1" x14ac:dyDescent="0.25">
      <c r="B2" s="750" t="s">
        <v>0</v>
      </c>
      <c r="C2" s="695"/>
      <c r="D2" s="695"/>
      <c r="E2" s="695"/>
      <c r="F2" s="694" t="s">
        <v>1125</v>
      </c>
      <c r="G2" s="742" t="s">
        <v>1085</v>
      </c>
      <c r="H2" s="742" t="s">
        <v>1092</v>
      </c>
      <c r="I2" s="750" t="s">
        <v>1099</v>
      </c>
      <c r="J2" s="763" t="s">
        <v>1106</v>
      </c>
      <c r="K2" s="763" t="s">
        <v>1121</v>
      </c>
      <c r="L2" s="766" t="s">
        <v>1118</v>
      </c>
      <c r="M2" s="694" t="s">
        <v>1109</v>
      </c>
      <c r="N2" s="755" t="s">
        <v>1110</v>
      </c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56"/>
      <c r="AB2" s="756"/>
      <c r="AC2" s="756"/>
      <c r="AD2" s="756"/>
      <c r="AE2" s="757"/>
      <c r="AF2" s="694" t="s">
        <v>1111</v>
      </c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6"/>
    </row>
    <row r="3" spans="1:46" ht="15" customHeight="1" x14ac:dyDescent="0.25">
      <c r="B3" s="751"/>
      <c r="C3" s="752"/>
      <c r="D3" s="752"/>
      <c r="E3" s="752"/>
      <c r="F3" s="745"/>
      <c r="G3" s="743"/>
      <c r="H3" s="743"/>
      <c r="I3" s="751"/>
      <c r="J3" s="764"/>
      <c r="K3" s="764"/>
      <c r="L3" s="767"/>
      <c r="M3" s="745"/>
      <c r="N3" s="758" t="s">
        <v>1056</v>
      </c>
      <c r="O3" s="760" t="s">
        <v>1057</v>
      </c>
      <c r="P3" s="760" t="s">
        <v>1058</v>
      </c>
      <c r="Q3" s="760" t="s">
        <v>826</v>
      </c>
      <c r="R3" s="760" t="s">
        <v>1059</v>
      </c>
      <c r="S3" s="760" t="s">
        <v>1136</v>
      </c>
      <c r="T3" s="740" t="s">
        <v>961</v>
      </c>
      <c r="U3" s="740" t="s">
        <v>1138</v>
      </c>
      <c r="V3" s="740" t="s">
        <v>1137</v>
      </c>
      <c r="W3" s="740" t="s">
        <v>1060</v>
      </c>
      <c r="X3" s="740" t="s">
        <v>963</v>
      </c>
      <c r="Y3" s="740" t="s">
        <v>964</v>
      </c>
      <c r="Z3" s="740" t="s">
        <v>1061</v>
      </c>
      <c r="AA3" s="740" t="s">
        <v>965</v>
      </c>
      <c r="AB3" s="740" t="s">
        <v>842</v>
      </c>
      <c r="AC3" s="740" t="s">
        <v>958</v>
      </c>
      <c r="AD3" s="740" t="s">
        <v>1098</v>
      </c>
      <c r="AE3" s="761" t="s">
        <v>845</v>
      </c>
      <c r="AF3" s="697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9"/>
    </row>
    <row r="4" spans="1:46" ht="39" customHeight="1" thickBot="1" x14ac:dyDescent="0.3">
      <c r="B4" s="753"/>
      <c r="C4" s="754"/>
      <c r="D4" s="754"/>
      <c r="E4" s="754"/>
      <c r="F4" s="746"/>
      <c r="G4" s="744"/>
      <c r="H4" s="744"/>
      <c r="I4" s="753"/>
      <c r="J4" s="765"/>
      <c r="K4" s="765"/>
      <c r="L4" s="768"/>
      <c r="M4" s="746"/>
      <c r="N4" s="759"/>
      <c r="O4" s="741"/>
      <c r="P4" s="741"/>
      <c r="Q4" s="741"/>
      <c r="R4" s="741"/>
      <c r="S4" s="741"/>
      <c r="T4" s="741"/>
      <c r="U4" s="741"/>
      <c r="V4" s="741"/>
      <c r="W4" s="741"/>
      <c r="X4" s="741"/>
      <c r="Y4" s="741"/>
      <c r="Z4" s="741"/>
      <c r="AA4" s="741"/>
      <c r="AB4" s="741"/>
      <c r="AC4" s="741"/>
      <c r="AD4" s="741"/>
      <c r="AE4" s="762"/>
      <c r="AF4" s="129" t="s">
        <v>593</v>
      </c>
      <c r="AG4" s="64" t="s">
        <v>594</v>
      </c>
      <c r="AH4" s="64" t="s">
        <v>595</v>
      </c>
      <c r="AI4" s="81" t="s">
        <v>596</v>
      </c>
      <c r="AJ4" s="81" t="s">
        <v>597</v>
      </c>
      <c r="AK4" s="376" t="s">
        <v>598</v>
      </c>
      <c r="AL4" s="398" t="s">
        <v>1086</v>
      </c>
      <c r="AM4" s="420" t="s">
        <v>599</v>
      </c>
      <c r="AN4" s="81" t="s">
        <v>600</v>
      </c>
      <c r="AO4" s="503" t="s">
        <v>601</v>
      </c>
      <c r="AP4" s="376" t="s">
        <v>602</v>
      </c>
      <c r="AQ4" s="376" t="s">
        <v>603</v>
      </c>
      <c r="AR4" s="530" t="s">
        <v>604</v>
      </c>
    </row>
    <row r="5" spans="1:46" ht="15.75" thickBot="1" x14ac:dyDescent="0.3">
      <c r="B5" s="82" t="s">
        <v>1</v>
      </c>
      <c r="C5" s="739" t="s">
        <v>2</v>
      </c>
      <c r="D5" s="739"/>
      <c r="E5" s="725"/>
      <c r="F5" s="83">
        <f t="shared" ref="F5:M5" si="0">F6+F25+F26+F27+F38+F49</f>
        <v>156729805.09999999</v>
      </c>
      <c r="G5" s="560">
        <f t="shared" ref="G5" si="1">G6+G25+G26+G27+G38+G49</f>
        <v>144587963.69999999</v>
      </c>
      <c r="H5" s="560">
        <f t="shared" ref="H5" si="2">H6+H25+H26+H27+H38+H49</f>
        <v>147119668</v>
      </c>
      <c r="I5" s="492">
        <v>146851597</v>
      </c>
      <c r="J5" s="444">
        <f t="shared" ref="J5:K5" si="3">J6+J25+J26+J27+J38+J49</f>
        <v>147075379</v>
      </c>
      <c r="K5" s="444">
        <f t="shared" si="3"/>
        <v>149031266</v>
      </c>
      <c r="L5" s="444">
        <f t="shared" ref="L5" si="4">L6+L25+L26+L27+L38+L49</f>
        <v>156901428</v>
      </c>
      <c r="M5" s="83">
        <f t="shared" si="0"/>
        <v>156901428</v>
      </c>
      <c r="N5" s="84">
        <f t="shared" ref="N5:AR5" si="5">N6+N25+N26+N27+N38+N49</f>
        <v>0</v>
      </c>
      <c r="O5" s="87">
        <f t="shared" si="5"/>
        <v>0</v>
      </c>
      <c r="P5" s="87">
        <f t="shared" si="5"/>
        <v>0</v>
      </c>
      <c r="Q5" s="87">
        <f t="shared" si="5"/>
        <v>150658119</v>
      </c>
      <c r="R5" s="85">
        <f t="shared" si="5"/>
        <v>589097</v>
      </c>
      <c r="S5" s="85">
        <f t="shared" si="5"/>
        <v>184288</v>
      </c>
      <c r="T5" s="88">
        <f t="shared" si="5"/>
        <v>0</v>
      </c>
      <c r="U5" s="88">
        <f t="shared" si="5"/>
        <v>0</v>
      </c>
      <c r="V5" s="88">
        <f t="shared" si="5"/>
        <v>0</v>
      </c>
      <c r="W5" s="88">
        <f t="shared" si="5"/>
        <v>0</v>
      </c>
      <c r="X5" s="88">
        <f t="shared" si="5"/>
        <v>67424</v>
      </c>
      <c r="Y5" s="88">
        <f t="shared" si="5"/>
        <v>5260000</v>
      </c>
      <c r="Z5" s="88">
        <f t="shared" si="5"/>
        <v>0</v>
      </c>
      <c r="AA5" s="88">
        <f t="shared" si="5"/>
        <v>0</v>
      </c>
      <c r="AB5" s="88">
        <f t="shared" si="5"/>
        <v>0</v>
      </c>
      <c r="AC5" s="88">
        <f t="shared" ref="AC5:AD5" si="6">AC6+AC25+AC26+AC27+AC38+AC49</f>
        <v>0</v>
      </c>
      <c r="AD5" s="88">
        <f t="shared" si="6"/>
        <v>142500</v>
      </c>
      <c r="AE5" s="86">
        <f t="shared" si="5"/>
        <v>0</v>
      </c>
      <c r="AF5" s="84">
        <f t="shared" si="5"/>
        <v>17835447</v>
      </c>
      <c r="AG5" s="85">
        <f t="shared" si="5"/>
        <v>12791318</v>
      </c>
      <c r="AH5" s="85">
        <f t="shared" si="5"/>
        <v>12471790</v>
      </c>
      <c r="AI5" s="85">
        <f t="shared" si="5"/>
        <v>12455835</v>
      </c>
      <c r="AJ5" s="85">
        <f t="shared" si="5"/>
        <v>13213738</v>
      </c>
      <c r="AK5" s="88">
        <f t="shared" si="5"/>
        <v>12391259</v>
      </c>
      <c r="AL5" s="399">
        <f>SUM(AF5:AK5)</f>
        <v>81159387</v>
      </c>
      <c r="AM5" s="362">
        <f t="shared" si="5"/>
        <v>12391459</v>
      </c>
      <c r="AN5" s="85">
        <f t="shared" si="5"/>
        <v>12391259</v>
      </c>
      <c r="AO5" s="88">
        <f t="shared" si="5"/>
        <v>12619439</v>
      </c>
      <c r="AP5" s="88">
        <f t="shared" si="5"/>
        <v>13346146</v>
      </c>
      <c r="AQ5" s="88">
        <f t="shared" si="5"/>
        <v>12522988</v>
      </c>
      <c r="AR5" s="89">
        <f t="shared" si="5"/>
        <v>12470750</v>
      </c>
    </row>
    <row r="6" spans="1:46" s="18" customFormat="1" x14ac:dyDescent="0.25">
      <c r="A6" s="125"/>
      <c r="B6" s="122" t="s">
        <v>716</v>
      </c>
      <c r="C6" s="733" t="s">
        <v>3</v>
      </c>
      <c r="D6" s="734"/>
      <c r="E6" s="734"/>
      <c r="F6" s="115">
        <f t="shared" ref="F6:M6" si="7">F7+F17+F18+F22+F23+F24</f>
        <v>148841861</v>
      </c>
      <c r="G6" s="561">
        <f t="shared" ref="G6" si="8">G7+G17+G18+G22+G23+G24</f>
        <v>136740009</v>
      </c>
      <c r="H6" s="561">
        <f t="shared" ref="H6" si="9">H7+H17+H18+H22+H23+H24</f>
        <v>139380414</v>
      </c>
      <c r="I6" s="493">
        <v>138860184</v>
      </c>
      <c r="J6" s="445">
        <f t="shared" ref="J6:K6" si="10">J7+J17+J18+J22+J23+J24</f>
        <v>138912522</v>
      </c>
      <c r="K6" s="445">
        <f t="shared" si="10"/>
        <v>140834909</v>
      </c>
      <c r="L6" s="445">
        <f t="shared" ref="L6" si="11">L7+L17+L18+L22+L23+L24</f>
        <v>150504142</v>
      </c>
      <c r="M6" s="115">
        <f t="shared" si="7"/>
        <v>150504142</v>
      </c>
      <c r="N6" s="116">
        <f t="shared" ref="N6:AR6" si="12">N7+N17+N18+N22+N23+N24</f>
        <v>0</v>
      </c>
      <c r="O6" s="119">
        <f t="shared" si="12"/>
        <v>0</v>
      </c>
      <c r="P6" s="119">
        <f t="shared" si="12"/>
        <v>0</v>
      </c>
      <c r="Q6" s="119">
        <f t="shared" si="12"/>
        <v>150504142</v>
      </c>
      <c r="R6" s="117">
        <f t="shared" si="12"/>
        <v>0</v>
      </c>
      <c r="S6" s="117">
        <f t="shared" si="12"/>
        <v>0</v>
      </c>
      <c r="T6" s="120">
        <f t="shared" si="12"/>
        <v>0</v>
      </c>
      <c r="U6" s="120">
        <f t="shared" si="12"/>
        <v>0</v>
      </c>
      <c r="V6" s="120">
        <f t="shared" si="12"/>
        <v>0</v>
      </c>
      <c r="W6" s="120">
        <f t="shared" si="12"/>
        <v>0</v>
      </c>
      <c r="X6" s="120">
        <f t="shared" si="12"/>
        <v>0</v>
      </c>
      <c r="Y6" s="120">
        <f t="shared" si="12"/>
        <v>0</v>
      </c>
      <c r="Z6" s="120">
        <f t="shared" si="12"/>
        <v>0</v>
      </c>
      <c r="AA6" s="120">
        <f t="shared" si="12"/>
        <v>0</v>
      </c>
      <c r="AB6" s="120">
        <f t="shared" si="12"/>
        <v>0</v>
      </c>
      <c r="AC6" s="120">
        <f t="shared" ref="AC6:AD6" si="13">AC7+AC17+AC18+AC22+AC23+AC24</f>
        <v>0</v>
      </c>
      <c r="AD6" s="120">
        <f t="shared" si="13"/>
        <v>0</v>
      </c>
      <c r="AE6" s="118">
        <f t="shared" si="12"/>
        <v>0</v>
      </c>
      <c r="AF6" s="116">
        <f t="shared" si="12"/>
        <v>17075248</v>
      </c>
      <c r="AG6" s="117">
        <f t="shared" si="12"/>
        <v>12238875</v>
      </c>
      <c r="AH6" s="117">
        <f t="shared" si="12"/>
        <v>11919147</v>
      </c>
      <c r="AI6" s="117">
        <f t="shared" si="12"/>
        <v>11919147</v>
      </c>
      <c r="AJ6" s="117">
        <f t="shared" si="12"/>
        <v>12711147</v>
      </c>
      <c r="AK6" s="120">
        <f t="shared" si="12"/>
        <v>11919147</v>
      </c>
      <c r="AL6" s="400">
        <f t="shared" ref="AL6:AL70" si="14">SUM(AF6:AK6)</f>
        <v>77782711</v>
      </c>
      <c r="AM6" s="363">
        <f t="shared" si="12"/>
        <v>11919147</v>
      </c>
      <c r="AN6" s="117">
        <f t="shared" si="12"/>
        <v>11919147</v>
      </c>
      <c r="AO6" s="120">
        <f t="shared" si="12"/>
        <v>12147327</v>
      </c>
      <c r="AP6" s="120">
        <f t="shared" si="12"/>
        <v>12653096</v>
      </c>
      <c r="AQ6" s="120">
        <f t="shared" si="12"/>
        <v>12226376</v>
      </c>
      <c r="AR6" s="121">
        <f t="shared" si="12"/>
        <v>11856338</v>
      </c>
    </row>
    <row r="7" spans="1:46" x14ac:dyDescent="0.25">
      <c r="A7" s="125" t="s">
        <v>4</v>
      </c>
      <c r="B7" s="52" t="s">
        <v>717</v>
      </c>
      <c r="C7" s="206" t="s">
        <v>5</v>
      </c>
      <c r="D7" s="207"/>
      <c r="E7" s="215"/>
      <c r="F7" s="78">
        <v>60744440</v>
      </c>
      <c r="G7" s="562">
        <f t="shared" ref="G7" si="15">SUM(G8:G16)</f>
        <v>51359076</v>
      </c>
      <c r="H7" s="562">
        <f t="shared" ref="H7" si="16">SUM(H8:H16)</f>
        <v>52359076</v>
      </c>
      <c r="I7" s="491">
        <v>52359076</v>
      </c>
      <c r="J7" s="446">
        <f t="shared" ref="J7:K7" si="17">SUM(J8:J16)</f>
        <v>52359076</v>
      </c>
      <c r="K7" s="446">
        <f t="shared" si="17"/>
        <v>52359076</v>
      </c>
      <c r="L7" s="446">
        <v>60796778</v>
      </c>
      <c r="M7" s="78">
        <f t="shared" ref="M7:M18" si="18">SUM(AL7:AR7)</f>
        <v>60796778</v>
      </c>
      <c r="N7" s="75">
        <f t="shared" ref="N7:AE7" si="19">SUM(N8:N16)</f>
        <v>0</v>
      </c>
      <c r="O7" s="43">
        <f t="shared" si="19"/>
        <v>0</v>
      </c>
      <c r="P7" s="43">
        <f t="shared" si="19"/>
        <v>0</v>
      </c>
      <c r="Q7" s="43">
        <f>M7</f>
        <v>60796778</v>
      </c>
      <c r="R7" s="13">
        <f t="shared" si="19"/>
        <v>0</v>
      </c>
      <c r="S7" s="80"/>
      <c r="T7" s="80">
        <f t="shared" si="19"/>
        <v>0</v>
      </c>
      <c r="U7" s="80"/>
      <c r="V7" s="80"/>
      <c r="W7" s="80">
        <f t="shared" si="19"/>
        <v>0</v>
      </c>
      <c r="X7" s="80">
        <f t="shared" si="19"/>
        <v>0</v>
      </c>
      <c r="Y7" s="80">
        <f t="shared" si="19"/>
        <v>0</v>
      </c>
      <c r="Z7" s="80">
        <f t="shared" si="19"/>
        <v>0</v>
      </c>
      <c r="AA7" s="80">
        <f t="shared" si="19"/>
        <v>0</v>
      </c>
      <c r="AB7" s="80">
        <f t="shared" si="19"/>
        <v>0</v>
      </c>
      <c r="AC7" s="80">
        <f t="shared" ref="AC7:AD7" si="20">SUM(AC8:AC16)</f>
        <v>0</v>
      </c>
      <c r="AD7" s="80">
        <f t="shared" si="20"/>
        <v>0</v>
      </c>
      <c r="AE7" s="76">
        <f t="shared" si="19"/>
        <v>0</v>
      </c>
      <c r="AF7" s="75">
        <v>7341671</v>
      </c>
      <c r="AG7" s="13">
        <v>4859555</v>
      </c>
      <c r="AH7" s="13">
        <v>4859555</v>
      </c>
      <c r="AI7" s="13">
        <v>4859555</v>
      </c>
      <c r="AJ7" s="13">
        <v>4859555</v>
      </c>
      <c r="AK7" s="80">
        <v>4859555</v>
      </c>
      <c r="AL7" s="403">
        <f t="shared" si="14"/>
        <v>31639446</v>
      </c>
      <c r="AM7" s="366">
        <v>4859555</v>
      </c>
      <c r="AN7" s="13">
        <v>4859555</v>
      </c>
      <c r="AO7" s="80">
        <v>4859555</v>
      </c>
      <c r="AP7" s="80">
        <v>4859555</v>
      </c>
      <c r="AQ7" s="80">
        <v>4859555</v>
      </c>
      <c r="AR7" s="45">
        <v>4859557</v>
      </c>
      <c r="AT7" s="168"/>
    </row>
    <row r="8" spans="1:46" hidden="1" x14ac:dyDescent="0.25">
      <c r="B8" s="54"/>
      <c r="C8" s="165"/>
      <c r="D8" s="164" t="s">
        <v>976</v>
      </c>
      <c r="E8" s="164"/>
      <c r="F8" s="77">
        <v>33342400</v>
      </c>
      <c r="G8" s="563">
        <v>33342400</v>
      </c>
      <c r="H8" s="563">
        <v>33342400</v>
      </c>
      <c r="I8" s="495">
        <v>33342400</v>
      </c>
      <c r="J8" s="448">
        <v>33342400</v>
      </c>
      <c r="K8" s="448">
        <v>33342400</v>
      </c>
      <c r="L8" s="448">
        <v>33342400</v>
      </c>
      <c r="M8" s="77">
        <f>SUM(AL8:AR8)</f>
        <v>0</v>
      </c>
      <c r="N8" s="73"/>
      <c r="O8" s="42"/>
      <c r="P8" s="42"/>
      <c r="Q8" s="42"/>
      <c r="R8" s="1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4"/>
      <c r="AF8" s="73"/>
      <c r="AG8" s="1"/>
      <c r="AH8" s="1"/>
      <c r="AI8" s="1"/>
      <c r="AJ8" s="1"/>
      <c r="AK8" s="79"/>
      <c r="AL8" s="404">
        <f t="shared" si="14"/>
        <v>0</v>
      </c>
      <c r="AM8" s="367"/>
      <c r="AN8" s="1"/>
      <c r="AO8" s="79"/>
      <c r="AP8" s="79"/>
      <c r="AQ8" s="79"/>
      <c r="AR8" s="44"/>
      <c r="AT8" s="168"/>
    </row>
    <row r="9" spans="1:46" hidden="1" x14ac:dyDescent="0.25">
      <c r="B9" s="54"/>
      <c r="C9" s="241"/>
      <c r="D9" s="236" t="s">
        <v>849</v>
      </c>
      <c r="E9" s="236"/>
      <c r="F9" s="77">
        <v>3853440</v>
      </c>
      <c r="G9" s="563">
        <v>3853440</v>
      </c>
      <c r="H9" s="563">
        <v>3853440</v>
      </c>
      <c r="I9" s="495">
        <v>3853440</v>
      </c>
      <c r="J9" s="448">
        <v>3853440</v>
      </c>
      <c r="K9" s="448">
        <v>3853440</v>
      </c>
      <c r="L9" s="448">
        <v>3853440</v>
      </c>
      <c r="M9" s="77">
        <f t="shared" si="18"/>
        <v>0</v>
      </c>
      <c r="N9" s="73"/>
      <c r="O9" s="42"/>
      <c r="P9" s="42"/>
      <c r="Q9" s="42"/>
      <c r="R9" s="1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4"/>
      <c r="AF9" s="73"/>
      <c r="AG9" s="1"/>
      <c r="AH9" s="1"/>
      <c r="AI9" s="1"/>
      <c r="AJ9" s="1"/>
      <c r="AK9" s="79"/>
      <c r="AL9" s="404">
        <f t="shared" si="14"/>
        <v>0</v>
      </c>
      <c r="AM9" s="367"/>
      <c r="AN9" s="1"/>
      <c r="AO9" s="79"/>
      <c r="AP9" s="79"/>
      <c r="AQ9" s="79"/>
      <c r="AR9" s="44"/>
      <c r="AT9" s="168"/>
    </row>
    <row r="10" spans="1:46" hidden="1" x14ac:dyDescent="0.25">
      <c r="B10" s="54"/>
      <c r="C10" s="165"/>
      <c r="D10" s="164" t="s">
        <v>850</v>
      </c>
      <c r="E10" s="164"/>
      <c r="F10" s="77">
        <v>4544000</v>
      </c>
      <c r="G10" s="563">
        <v>4544000</v>
      </c>
      <c r="H10" s="563">
        <v>4544000</v>
      </c>
      <c r="I10" s="495">
        <v>4544000</v>
      </c>
      <c r="J10" s="448">
        <v>4544000</v>
      </c>
      <c r="K10" s="448">
        <v>4544000</v>
      </c>
      <c r="L10" s="448">
        <v>4544000</v>
      </c>
      <c r="M10" s="77">
        <f t="shared" si="18"/>
        <v>0</v>
      </c>
      <c r="N10" s="73"/>
      <c r="O10" s="42"/>
      <c r="P10" s="42"/>
      <c r="Q10" s="42"/>
      <c r="R10" s="1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4"/>
      <c r="AF10" s="73"/>
      <c r="AG10" s="1"/>
      <c r="AH10" s="1"/>
      <c r="AI10" s="1"/>
      <c r="AJ10" s="1"/>
      <c r="AK10" s="79"/>
      <c r="AL10" s="404">
        <f t="shared" si="14"/>
        <v>0</v>
      </c>
      <c r="AM10" s="367"/>
      <c r="AN10" s="1"/>
      <c r="AO10" s="79"/>
      <c r="AP10" s="79"/>
      <c r="AQ10" s="79"/>
      <c r="AR10" s="44"/>
      <c r="AT10" s="168"/>
    </row>
    <row r="11" spans="1:46" hidden="1" x14ac:dyDescent="0.25">
      <c r="B11" s="54"/>
      <c r="C11" s="165"/>
      <c r="D11" s="164" t="s">
        <v>851</v>
      </c>
      <c r="E11" s="164"/>
      <c r="F11" s="77">
        <v>1179486</v>
      </c>
      <c r="G11" s="563">
        <v>1179486</v>
      </c>
      <c r="H11" s="563">
        <v>1179486</v>
      </c>
      <c r="I11" s="495">
        <v>1179486</v>
      </c>
      <c r="J11" s="448">
        <v>1179486</v>
      </c>
      <c r="K11" s="448">
        <v>1179486</v>
      </c>
      <c r="L11" s="448">
        <v>1179486</v>
      </c>
      <c r="M11" s="77">
        <f t="shared" si="18"/>
        <v>0</v>
      </c>
      <c r="N11" s="73"/>
      <c r="O11" s="42"/>
      <c r="P11" s="42"/>
      <c r="Q11" s="42"/>
      <c r="R11" s="1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4"/>
      <c r="AF11" s="73"/>
      <c r="AG11" s="1"/>
      <c r="AH11" s="1"/>
      <c r="AI11" s="1"/>
      <c r="AJ11" s="1"/>
      <c r="AK11" s="79"/>
      <c r="AL11" s="404">
        <f t="shared" si="14"/>
        <v>0</v>
      </c>
      <c r="AM11" s="367"/>
      <c r="AN11" s="1"/>
      <c r="AO11" s="79"/>
      <c r="AP11" s="79"/>
      <c r="AQ11" s="79"/>
      <c r="AR11" s="44"/>
      <c r="AT11" s="168"/>
    </row>
    <row r="12" spans="1:46" hidden="1" x14ac:dyDescent="0.25">
      <c r="B12" s="54"/>
      <c r="C12" s="165"/>
      <c r="D12" s="164" t="s">
        <v>852</v>
      </c>
      <c r="E12" s="164"/>
      <c r="F12" s="77">
        <v>2381230</v>
      </c>
      <c r="G12" s="563">
        <v>2381230</v>
      </c>
      <c r="H12" s="563">
        <v>2381230</v>
      </c>
      <c r="I12" s="495">
        <v>2381230</v>
      </c>
      <c r="J12" s="448">
        <v>2381230</v>
      </c>
      <c r="K12" s="448">
        <v>2381230</v>
      </c>
      <c r="L12" s="448">
        <v>2381230</v>
      </c>
      <c r="M12" s="77">
        <f t="shared" si="18"/>
        <v>0</v>
      </c>
      <c r="N12" s="73"/>
      <c r="O12" s="42"/>
      <c r="P12" s="42"/>
      <c r="Q12" s="42"/>
      <c r="R12" s="1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4"/>
      <c r="AF12" s="73"/>
      <c r="AG12" s="1"/>
      <c r="AH12" s="1"/>
      <c r="AI12" s="1"/>
      <c r="AJ12" s="1"/>
      <c r="AK12" s="79"/>
      <c r="AL12" s="404">
        <f t="shared" si="14"/>
        <v>0</v>
      </c>
      <c r="AM12" s="367"/>
      <c r="AN12" s="1"/>
      <c r="AO12" s="79"/>
      <c r="AP12" s="79"/>
      <c r="AQ12" s="79"/>
      <c r="AR12" s="44"/>
      <c r="AT12" s="168"/>
    </row>
    <row r="13" spans="1:46" hidden="1" x14ac:dyDescent="0.25">
      <c r="B13" s="54"/>
      <c r="C13" s="165"/>
      <c r="D13" s="164" t="s">
        <v>853</v>
      </c>
      <c r="E13" s="164"/>
      <c r="F13" s="77">
        <v>6000000</v>
      </c>
      <c r="G13" s="563">
        <v>6000000</v>
      </c>
      <c r="H13" s="563">
        <v>6000000</v>
      </c>
      <c r="I13" s="495">
        <v>6000000</v>
      </c>
      <c r="J13" s="448">
        <v>6000000</v>
      </c>
      <c r="K13" s="448">
        <v>6000000</v>
      </c>
      <c r="L13" s="448">
        <v>6000000</v>
      </c>
      <c r="M13" s="77">
        <f t="shared" si="18"/>
        <v>0</v>
      </c>
      <c r="N13" s="73"/>
      <c r="O13" s="42"/>
      <c r="P13" s="42"/>
      <c r="Q13" s="42"/>
      <c r="R13" s="1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4"/>
      <c r="AF13" s="73"/>
      <c r="AG13" s="1"/>
      <c r="AH13" s="1"/>
      <c r="AI13" s="1"/>
      <c r="AJ13" s="1"/>
      <c r="AK13" s="79"/>
      <c r="AL13" s="404">
        <f t="shared" si="14"/>
        <v>0</v>
      </c>
      <c r="AM13" s="367"/>
      <c r="AN13" s="1"/>
      <c r="AO13" s="79"/>
      <c r="AP13" s="79"/>
      <c r="AQ13" s="79"/>
      <c r="AR13" s="44"/>
      <c r="AT13" s="168"/>
    </row>
    <row r="14" spans="1:46" hidden="1" x14ac:dyDescent="0.25">
      <c r="B14" s="54"/>
      <c r="C14" s="165"/>
      <c r="D14" s="164" t="s">
        <v>854</v>
      </c>
      <c r="E14" s="164"/>
      <c r="F14" s="77">
        <v>25500</v>
      </c>
      <c r="G14" s="563">
        <v>25500</v>
      </c>
      <c r="H14" s="563">
        <v>25500</v>
      </c>
      <c r="I14" s="495">
        <v>25500</v>
      </c>
      <c r="J14" s="448">
        <v>25500</v>
      </c>
      <c r="K14" s="448">
        <v>25500</v>
      </c>
      <c r="L14" s="448">
        <v>25500</v>
      </c>
      <c r="M14" s="77">
        <f t="shared" si="18"/>
        <v>0</v>
      </c>
      <c r="N14" s="73"/>
      <c r="O14" s="42"/>
      <c r="P14" s="42"/>
      <c r="Q14" s="42"/>
      <c r="R14" s="1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4"/>
      <c r="AF14" s="73"/>
      <c r="AG14" s="1"/>
      <c r="AH14" s="1"/>
      <c r="AI14" s="1"/>
      <c r="AJ14" s="1"/>
      <c r="AK14" s="79"/>
      <c r="AL14" s="404">
        <f t="shared" si="14"/>
        <v>0</v>
      </c>
      <c r="AM14" s="367"/>
      <c r="AN14" s="1"/>
      <c r="AO14" s="79"/>
      <c r="AP14" s="79"/>
      <c r="AQ14" s="79"/>
      <c r="AR14" s="44"/>
      <c r="AT14" s="168"/>
    </row>
    <row r="15" spans="1:46" hidden="1" x14ac:dyDescent="0.25">
      <c r="B15" s="54"/>
      <c r="C15" s="487"/>
      <c r="D15" s="486" t="s">
        <v>977</v>
      </c>
      <c r="E15" s="486"/>
      <c r="F15" s="77">
        <v>0</v>
      </c>
      <c r="G15" s="563">
        <v>33020</v>
      </c>
      <c r="H15" s="563">
        <v>33020</v>
      </c>
      <c r="I15" s="495">
        <v>33020</v>
      </c>
      <c r="J15" s="448">
        <v>33020</v>
      </c>
      <c r="K15" s="448">
        <v>33020</v>
      </c>
      <c r="L15" s="448">
        <v>33020</v>
      </c>
      <c r="M15" s="77">
        <f t="shared" ref="M15" si="21">SUM(AL15:AR15)</f>
        <v>0</v>
      </c>
      <c r="N15" s="73"/>
      <c r="O15" s="42"/>
      <c r="P15" s="42"/>
      <c r="Q15" s="42"/>
      <c r="R15" s="1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4"/>
      <c r="AF15" s="73"/>
      <c r="AG15" s="1"/>
      <c r="AH15" s="1"/>
      <c r="AI15" s="1"/>
      <c r="AJ15" s="1"/>
      <c r="AK15" s="79"/>
      <c r="AL15" s="404">
        <f t="shared" ref="AL15" si="22">SUM(AF15:AK15)</f>
        <v>0</v>
      </c>
      <c r="AM15" s="367"/>
      <c r="AN15" s="1"/>
      <c r="AO15" s="79"/>
      <c r="AP15" s="79"/>
      <c r="AQ15" s="79"/>
      <c r="AR15" s="44"/>
      <c r="AT15" s="168"/>
    </row>
    <row r="16" spans="1:46" hidden="1" x14ac:dyDescent="0.25">
      <c r="B16" s="54"/>
      <c r="C16" s="165"/>
      <c r="D16" s="486" t="s">
        <v>1090</v>
      </c>
      <c r="E16" s="184"/>
      <c r="F16" s="77">
        <v>0</v>
      </c>
      <c r="G16" s="563">
        <v>0</v>
      </c>
      <c r="H16" s="563">
        <v>1000000</v>
      </c>
      <c r="I16" s="495">
        <v>1000000</v>
      </c>
      <c r="J16" s="448">
        <v>1000000</v>
      </c>
      <c r="K16" s="448">
        <v>1000000</v>
      </c>
      <c r="L16" s="448">
        <v>1000000</v>
      </c>
      <c r="M16" s="77">
        <f t="shared" si="18"/>
        <v>0</v>
      </c>
      <c r="N16" s="73"/>
      <c r="O16" s="42"/>
      <c r="P16" s="42"/>
      <c r="Q16" s="42"/>
      <c r="R16" s="1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4"/>
      <c r="AF16" s="73"/>
      <c r="AG16" s="1"/>
      <c r="AH16" s="1"/>
      <c r="AI16" s="1"/>
      <c r="AJ16" s="1"/>
      <c r="AK16" s="79"/>
      <c r="AL16" s="404">
        <f t="shared" si="14"/>
        <v>0</v>
      </c>
      <c r="AM16" s="367"/>
      <c r="AN16" s="1"/>
      <c r="AO16" s="79"/>
      <c r="AP16" s="79"/>
      <c r="AQ16" s="79"/>
      <c r="AR16" s="44"/>
      <c r="AT16" s="168"/>
    </row>
    <row r="17" spans="1:46" x14ac:dyDescent="0.25">
      <c r="A17" s="125" t="s">
        <v>6</v>
      </c>
      <c r="B17" s="52" t="s">
        <v>718</v>
      </c>
      <c r="C17" s="166" t="s">
        <v>790</v>
      </c>
      <c r="D17" s="207"/>
      <c r="E17" s="215"/>
      <c r="F17" s="78">
        <v>56789500</v>
      </c>
      <c r="G17" s="562">
        <v>54264090</v>
      </c>
      <c r="H17" s="562">
        <v>55431817</v>
      </c>
      <c r="I17" s="491">
        <v>53042896</v>
      </c>
      <c r="J17" s="446">
        <v>53042896</v>
      </c>
      <c r="K17" s="446">
        <v>54877896</v>
      </c>
      <c r="L17" s="446">
        <v>58159567</v>
      </c>
      <c r="M17" s="78">
        <f t="shared" si="18"/>
        <v>58159567</v>
      </c>
      <c r="N17" s="75"/>
      <c r="O17" s="43"/>
      <c r="P17" s="43"/>
      <c r="Q17" s="43">
        <f>M17</f>
        <v>58159567</v>
      </c>
      <c r="R17" s="13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76"/>
      <c r="AF17" s="75">
        <v>5976627</v>
      </c>
      <c r="AG17" s="13">
        <v>4554720</v>
      </c>
      <c r="AH17" s="13">
        <v>4554720</v>
      </c>
      <c r="AI17" s="13">
        <v>4554720</v>
      </c>
      <c r="AJ17" s="13">
        <v>5346720</v>
      </c>
      <c r="AK17" s="13">
        <v>4554720</v>
      </c>
      <c r="AL17" s="403">
        <f t="shared" si="14"/>
        <v>29542227</v>
      </c>
      <c r="AM17" s="13">
        <v>4554720</v>
      </c>
      <c r="AN17" s="13">
        <v>4554720</v>
      </c>
      <c r="AO17" s="13">
        <v>4782900</v>
      </c>
      <c r="AP17" s="13">
        <v>4782900</v>
      </c>
      <c r="AQ17" s="80">
        <v>4782900</v>
      </c>
      <c r="AR17" s="45">
        <v>5159200</v>
      </c>
      <c r="AT17" s="168"/>
    </row>
    <row r="18" spans="1:46" ht="25.5" customHeight="1" x14ac:dyDescent="0.25">
      <c r="A18" s="125" t="s">
        <v>7</v>
      </c>
      <c r="B18" s="52" t="s">
        <v>719</v>
      </c>
      <c r="C18" s="747" t="s">
        <v>8</v>
      </c>
      <c r="D18" s="748"/>
      <c r="E18" s="749"/>
      <c r="F18" s="78">
        <v>29258181</v>
      </c>
      <c r="G18" s="562">
        <f t="shared" ref="G18" si="23">SUM(G19:G21)</f>
        <v>28852262</v>
      </c>
      <c r="H18" s="562">
        <f t="shared" ref="H18" si="24">SUM(H19:H21)</f>
        <v>28852262.000000004</v>
      </c>
      <c r="I18" s="491">
        <v>30616277</v>
      </c>
      <c r="J18" s="446">
        <f t="shared" ref="J18:K18" si="25">SUM(J19:J21)</f>
        <v>30616277</v>
      </c>
      <c r="K18" s="446">
        <f t="shared" si="25"/>
        <v>30616277</v>
      </c>
      <c r="L18" s="446">
        <v>28417508</v>
      </c>
      <c r="M18" s="78">
        <f t="shared" si="18"/>
        <v>28417508</v>
      </c>
      <c r="N18" s="75">
        <f t="shared" ref="N18:AE18" si="26">SUM(N19:N21)</f>
        <v>0</v>
      </c>
      <c r="O18" s="43">
        <f t="shared" si="26"/>
        <v>0</v>
      </c>
      <c r="P18" s="43">
        <f t="shared" si="26"/>
        <v>0</v>
      </c>
      <c r="Q18" s="43">
        <f>M18</f>
        <v>28417508</v>
      </c>
      <c r="R18" s="13">
        <f t="shared" si="26"/>
        <v>0</v>
      </c>
      <c r="S18" s="80"/>
      <c r="T18" s="80">
        <f t="shared" si="26"/>
        <v>0</v>
      </c>
      <c r="U18" s="80"/>
      <c r="V18" s="80"/>
      <c r="W18" s="80">
        <f t="shared" si="26"/>
        <v>0</v>
      </c>
      <c r="X18" s="80">
        <f t="shared" si="26"/>
        <v>0</v>
      </c>
      <c r="Y18" s="80">
        <f t="shared" si="26"/>
        <v>0</v>
      </c>
      <c r="Z18" s="80">
        <f t="shared" si="26"/>
        <v>0</v>
      </c>
      <c r="AA18" s="80">
        <f t="shared" si="26"/>
        <v>0</v>
      </c>
      <c r="AB18" s="80">
        <f t="shared" si="26"/>
        <v>0</v>
      </c>
      <c r="AC18" s="80">
        <f t="shared" ref="AC18:AD18" si="27">SUM(AC19:AC21)</f>
        <v>0</v>
      </c>
      <c r="AD18" s="80">
        <f t="shared" si="27"/>
        <v>0</v>
      </c>
      <c r="AE18" s="76">
        <f t="shared" si="26"/>
        <v>0</v>
      </c>
      <c r="AF18" s="75">
        <v>3510981</v>
      </c>
      <c r="AG18" s="13">
        <v>2340654</v>
      </c>
      <c r="AH18" s="13">
        <v>2340654</v>
      </c>
      <c r="AI18" s="13">
        <v>2340654</v>
      </c>
      <c r="AJ18" s="13">
        <v>2340654</v>
      </c>
      <c r="AK18" s="13">
        <v>2340654</v>
      </c>
      <c r="AL18" s="403">
        <f t="shared" si="14"/>
        <v>15214251</v>
      </c>
      <c r="AM18" s="13">
        <v>2340654</v>
      </c>
      <c r="AN18" s="13">
        <v>2340654</v>
      </c>
      <c r="AO18" s="13">
        <v>2340654</v>
      </c>
      <c r="AP18" s="80">
        <v>2419703</v>
      </c>
      <c r="AQ18" s="80">
        <v>2419703</v>
      </c>
      <c r="AR18" s="45">
        <v>1341889</v>
      </c>
      <c r="AT18" s="168"/>
    </row>
    <row r="19" spans="1:46" s="265" customFormat="1" hidden="1" x14ac:dyDescent="0.25">
      <c r="A19" s="263"/>
      <c r="B19" s="54"/>
      <c r="C19" s="2"/>
      <c r="D19" s="262" t="s">
        <v>978</v>
      </c>
      <c r="E19" s="264"/>
      <c r="F19" s="77">
        <v>9924000</v>
      </c>
      <c r="G19" s="563">
        <v>9924000</v>
      </c>
      <c r="H19" s="563">
        <v>9924000</v>
      </c>
      <c r="I19" s="495">
        <v>9924000</v>
      </c>
      <c r="J19" s="448">
        <v>9924000</v>
      </c>
      <c r="K19" s="448">
        <v>9924000</v>
      </c>
      <c r="L19" s="448">
        <v>9924000</v>
      </c>
      <c r="M19" s="77">
        <f t="shared" ref="M19:M23" si="28">SUM(AL19:AR19)</f>
        <v>0</v>
      </c>
      <c r="N19" s="73"/>
      <c r="O19" s="42"/>
      <c r="P19" s="42"/>
      <c r="Q19" s="42">
        <f t="shared" ref="Q19:Q22" si="29">M19</f>
        <v>0</v>
      </c>
      <c r="R19" s="1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4"/>
      <c r="AF19" s="73">
        <f>396960+793920</f>
        <v>1190880</v>
      </c>
      <c r="AG19" s="1">
        <v>793920</v>
      </c>
      <c r="AH19" s="1"/>
      <c r="AI19" s="1"/>
      <c r="AJ19" s="1"/>
      <c r="AK19" s="79"/>
      <c r="AL19" s="404"/>
      <c r="AM19" s="367"/>
      <c r="AN19" s="1"/>
      <c r="AO19" s="79"/>
      <c r="AP19" s="79"/>
      <c r="AQ19" s="79"/>
      <c r="AR19" s="44"/>
      <c r="AT19" s="168"/>
    </row>
    <row r="20" spans="1:46" s="265" customFormat="1" hidden="1" x14ac:dyDescent="0.25">
      <c r="A20" s="263"/>
      <c r="B20" s="54"/>
      <c r="C20" s="2"/>
      <c r="D20" s="262" t="s">
        <v>979</v>
      </c>
      <c r="E20" s="264"/>
      <c r="F20" s="77">
        <v>3000000</v>
      </c>
      <c r="G20" s="563">
        <v>3000000</v>
      </c>
      <c r="H20" s="563">
        <v>3000000</v>
      </c>
      <c r="I20" s="495">
        <v>3000000</v>
      </c>
      <c r="J20" s="448">
        <v>3000000</v>
      </c>
      <c r="K20" s="448">
        <v>3000000</v>
      </c>
      <c r="L20" s="448">
        <v>3000000</v>
      </c>
      <c r="M20" s="77">
        <f t="shared" si="28"/>
        <v>0</v>
      </c>
      <c r="N20" s="73"/>
      <c r="O20" s="42"/>
      <c r="P20" s="42"/>
      <c r="Q20" s="42">
        <f t="shared" si="29"/>
        <v>0</v>
      </c>
      <c r="R20" s="1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4"/>
      <c r="AF20" s="73">
        <f>120000+240000</f>
        <v>360000</v>
      </c>
      <c r="AG20" s="1">
        <v>240000</v>
      </c>
      <c r="AH20" s="1"/>
      <c r="AI20" s="1"/>
      <c r="AJ20" s="1"/>
      <c r="AK20" s="79"/>
      <c r="AL20" s="404"/>
      <c r="AM20" s="367"/>
      <c r="AN20" s="1"/>
      <c r="AO20" s="79"/>
      <c r="AP20" s="79"/>
      <c r="AQ20" s="79"/>
      <c r="AR20" s="44"/>
      <c r="AT20" s="168"/>
    </row>
    <row r="21" spans="1:46" s="265" customFormat="1" hidden="1" x14ac:dyDescent="0.25">
      <c r="A21" s="263"/>
      <c r="B21" s="54"/>
      <c r="C21" s="2"/>
      <c r="D21" s="262" t="s">
        <v>980</v>
      </c>
      <c r="E21" s="264"/>
      <c r="F21" s="77">
        <v>15928262</v>
      </c>
      <c r="G21" s="563">
        <v>15928262</v>
      </c>
      <c r="H21" s="563">
        <v>15928262.000000004</v>
      </c>
      <c r="I21" s="495">
        <v>17692277</v>
      </c>
      <c r="J21" s="448">
        <v>17692277</v>
      </c>
      <c r="K21" s="448">
        <v>17692277</v>
      </c>
      <c r="L21" s="448">
        <v>17692277</v>
      </c>
      <c r="M21" s="77">
        <f t="shared" si="28"/>
        <v>0</v>
      </c>
      <c r="N21" s="73"/>
      <c r="O21" s="42"/>
      <c r="P21" s="42"/>
      <c r="Q21" s="42">
        <f t="shared" si="29"/>
        <v>0</v>
      </c>
      <c r="R21" s="1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4"/>
      <c r="AF21" s="73">
        <f>637131+1274261</f>
        <v>1911392</v>
      </c>
      <c r="AG21" s="1">
        <v>1274261</v>
      </c>
      <c r="AH21" s="1"/>
      <c r="AI21" s="1"/>
      <c r="AJ21" s="1"/>
      <c r="AK21" s="79"/>
      <c r="AL21" s="404"/>
      <c r="AM21" s="367"/>
      <c r="AN21" s="1"/>
      <c r="AO21" s="79"/>
      <c r="AP21" s="79"/>
      <c r="AQ21" s="79"/>
      <c r="AR21" s="44"/>
      <c r="AT21" s="168"/>
    </row>
    <row r="22" spans="1:46" x14ac:dyDescent="0.25">
      <c r="A22" s="125" t="s">
        <v>9</v>
      </c>
      <c r="B22" s="52" t="s">
        <v>720</v>
      </c>
      <c r="C22" s="166" t="s">
        <v>10</v>
      </c>
      <c r="D22" s="207"/>
      <c r="E22" s="215"/>
      <c r="F22" s="78">
        <v>2049740</v>
      </c>
      <c r="G22" s="562">
        <v>1922040</v>
      </c>
      <c r="H22" s="562">
        <v>1922040</v>
      </c>
      <c r="I22" s="491">
        <v>1922040</v>
      </c>
      <c r="J22" s="446">
        <v>1922040</v>
      </c>
      <c r="K22" s="446">
        <v>1922040</v>
      </c>
      <c r="L22" s="446">
        <v>2049740</v>
      </c>
      <c r="M22" s="78">
        <f t="shared" si="28"/>
        <v>2049740</v>
      </c>
      <c r="N22" s="75"/>
      <c r="O22" s="43"/>
      <c r="P22" s="43"/>
      <c r="Q22" s="43">
        <f t="shared" si="29"/>
        <v>2049740</v>
      </c>
      <c r="R22" s="13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76"/>
      <c r="AF22" s="75">
        <v>245969</v>
      </c>
      <c r="AG22" s="13">
        <v>163979</v>
      </c>
      <c r="AH22" s="13">
        <v>163979</v>
      </c>
      <c r="AI22" s="13">
        <v>163979</v>
      </c>
      <c r="AJ22" s="13">
        <v>163979</v>
      </c>
      <c r="AK22" s="13">
        <v>163979</v>
      </c>
      <c r="AL22" s="403">
        <f t="shared" si="14"/>
        <v>1065864</v>
      </c>
      <c r="AM22" s="13">
        <v>163979</v>
      </c>
      <c r="AN22" s="13">
        <v>163979</v>
      </c>
      <c r="AO22" s="13">
        <v>163979</v>
      </c>
      <c r="AP22" s="13">
        <v>163979</v>
      </c>
      <c r="AQ22" s="13">
        <v>163979</v>
      </c>
      <c r="AR22" s="45">
        <v>163981</v>
      </c>
      <c r="AT22" s="168"/>
    </row>
    <row r="23" spans="1:46" x14ac:dyDescent="0.25">
      <c r="A23" s="125" t="s">
        <v>11</v>
      </c>
      <c r="B23" s="52" t="s">
        <v>721</v>
      </c>
      <c r="C23" s="166" t="s">
        <v>791</v>
      </c>
      <c r="D23" s="207"/>
      <c r="E23" s="215"/>
      <c r="F23" s="78">
        <v>0</v>
      </c>
      <c r="G23" s="562">
        <v>342541</v>
      </c>
      <c r="H23" s="562">
        <v>782579</v>
      </c>
      <c r="I23" s="491">
        <v>887255</v>
      </c>
      <c r="J23" s="446">
        <v>939593</v>
      </c>
      <c r="K23" s="446">
        <v>1026980</v>
      </c>
      <c r="L23" s="446">
        <v>1080549</v>
      </c>
      <c r="M23" s="78">
        <f t="shared" si="28"/>
        <v>1080549</v>
      </c>
      <c r="N23" s="75"/>
      <c r="O23" s="43"/>
      <c r="P23" s="43"/>
      <c r="Q23" s="43">
        <f>M23</f>
        <v>1080549</v>
      </c>
      <c r="R23" s="13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76"/>
      <c r="AF23" s="75"/>
      <c r="AG23" s="13">
        <v>319967</v>
      </c>
      <c r="AH23" s="13">
        <v>239</v>
      </c>
      <c r="AI23" s="13">
        <v>239</v>
      </c>
      <c r="AJ23" s="13">
        <v>239</v>
      </c>
      <c r="AK23" s="13">
        <v>239</v>
      </c>
      <c r="AL23" s="403">
        <f t="shared" si="14"/>
        <v>320923</v>
      </c>
      <c r="AM23" s="13">
        <v>239</v>
      </c>
      <c r="AN23" s="13">
        <v>239</v>
      </c>
      <c r="AO23" s="13">
        <v>239</v>
      </c>
      <c r="AP23" s="80">
        <v>426959</v>
      </c>
      <c r="AQ23" s="80">
        <v>239</v>
      </c>
      <c r="AR23" s="45">
        <v>331711</v>
      </c>
      <c r="AT23" s="168"/>
    </row>
    <row r="24" spans="1:46" x14ac:dyDescent="0.25">
      <c r="A24" s="125" t="s">
        <v>12</v>
      </c>
      <c r="B24" s="52" t="s">
        <v>722</v>
      </c>
      <c r="C24" s="166" t="s">
        <v>13</v>
      </c>
      <c r="D24" s="207"/>
      <c r="E24" s="215"/>
      <c r="F24" s="78">
        <v>0</v>
      </c>
      <c r="G24" s="562">
        <v>0</v>
      </c>
      <c r="H24" s="562">
        <v>32640</v>
      </c>
      <c r="I24" s="491">
        <v>32640</v>
      </c>
      <c r="J24" s="446">
        <v>32640</v>
      </c>
      <c r="K24" s="446">
        <v>32640</v>
      </c>
      <c r="L24" s="446">
        <v>0</v>
      </c>
      <c r="M24" s="78">
        <f t="shared" ref="M24:M48" si="30">SUM(AF24:AR24)</f>
        <v>0</v>
      </c>
      <c r="N24" s="75"/>
      <c r="O24" s="43"/>
      <c r="P24" s="43"/>
      <c r="Q24" s="43">
        <f>M24</f>
        <v>0</v>
      </c>
      <c r="R24" s="13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76"/>
      <c r="AF24" s="75"/>
      <c r="AG24" s="13"/>
      <c r="AH24" s="13"/>
      <c r="AI24" s="13"/>
      <c r="AJ24" s="13"/>
      <c r="AK24" s="80"/>
      <c r="AL24" s="403">
        <f t="shared" si="14"/>
        <v>0</v>
      </c>
      <c r="AM24" s="366"/>
      <c r="AN24" s="13"/>
      <c r="AO24" s="80"/>
      <c r="AP24" s="80"/>
      <c r="AQ24" s="80"/>
      <c r="AR24" s="45"/>
      <c r="AT24" s="168"/>
    </row>
    <row r="25" spans="1:46" s="18" customFormat="1" hidden="1" x14ac:dyDescent="0.25">
      <c r="A25" s="125" t="s">
        <v>14</v>
      </c>
      <c r="B25" s="90" t="s">
        <v>723</v>
      </c>
      <c r="C25" s="716" t="s">
        <v>393</v>
      </c>
      <c r="D25" s="717"/>
      <c r="E25" s="717"/>
      <c r="F25" s="91">
        <f t="shared" ref="F25:F48" si="31">SUM(AE25:AQ25)</f>
        <v>0</v>
      </c>
      <c r="G25" s="564">
        <f t="shared" ref="G25:G48" si="32">SUM(AE25:AQ25)</f>
        <v>0</v>
      </c>
      <c r="H25" s="564">
        <f t="shared" ref="H25:H48" si="33">SUM(AE25:AQ25)</f>
        <v>0</v>
      </c>
      <c r="I25" s="494">
        <v>0</v>
      </c>
      <c r="J25" s="447">
        <f t="shared" ref="J25:J48" si="34">SUM(AD25:AP25)</f>
        <v>0</v>
      </c>
      <c r="K25" s="447">
        <f t="shared" ref="K25:L48" si="35">SUM(AE25:AQ25)</f>
        <v>0</v>
      </c>
      <c r="L25" s="447">
        <f t="shared" si="35"/>
        <v>0</v>
      </c>
      <c r="M25" s="91">
        <f t="shared" si="30"/>
        <v>0</v>
      </c>
      <c r="N25" s="92"/>
      <c r="O25" s="95"/>
      <c r="P25" s="95"/>
      <c r="Q25" s="95"/>
      <c r="R25" s="93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4"/>
      <c r="AF25" s="92"/>
      <c r="AG25" s="93"/>
      <c r="AH25" s="93"/>
      <c r="AI25" s="93"/>
      <c r="AJ25" s="93"/>
      <c r="AK25" s="96"/>
      <c r="AL25" s="402">
        <f t="shared" si="14"/>
        <v>0</v>
      </c>
      <c r="AM25" s="365"/>
      <c r="AN25" s="93"/>
      <c r="AO25" s="96"/>
      <c r="AP25" s="96"/>
      <c r="AQ25" s="96"/>
      <c r="AR25" s="97"/>
      <c r="AT25" s="168"/>
    </row>
    <row r="26" spans="1:46" s="18" customFormat="1" ht="25.5" hidden="1" customHeight="1" x14ac:dyDescent="0.25">
      <c r="A26" s="125" t="s">
        <v>15</v>
      </c>
      <c r="B26" s="90" t="s">
        <v>724</v>
      </c>
      <c r="C26" s="723" t="s">
        <v>350</v>
      </c>
      <c r="D26" s="724"/>
      <c r="E26" s="724"/>
      <c r="F26" s="91">
        <f t="shared" si="31"/>
        <v>0</v>
      </c>
      <c r="G26" s="564">
        <f t="shared" si="32"/>
        <v>0</v>
      </c>
      <c r="H26" s="564">
        <f t="shared" si="33"/>
        <v>0</v>
      </c>
      <c r="I26" s="494">
        <v>0</v>
      </c>
      <c r="J26" s="447">
        <f t="shared" si="34"/>
        <v>0</v>
      </c>
      <c r="K26" s="447">
        <f t="shared" si="35"/>
        <v>0</v>
      </c>
      <c r="L26" s="447">
        <f t="shared" si="35"/>
        <v>0</v>
      </c>
      <c r="M26" s="91">
        <f t="shared" si="30"/>
        <v>0</v>
      </c>
      <c r="N26" s="92"/>
      <c r="O26" s="95"/>
      <c r="P26" s="95"/>
      <c r="Q26" s="95"/>
      <c r="R26" s="93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4"/>
      <c r="AF26" s="92"/>
      <c r="AG26" s="93"/>
      <c r="AH26" s="93"/>
      <c r="AI26" s="93"/>
      <c r="AJ26" s="93"/>
      <c r="AK26" s="96"/>
      <c r="AL26" s="402">
        <f t="shared" si="14"/>
        <v>0</v>
      </c>
      <c r="AM26" s="365"/>
      <c r="AN26" s="93"/>
      <c r="AO26" s="96"/>
      <c r="AP26" s="96"/>
      <c r="AQ26" s="96"/>
      <c r="AR26" s="97"/>
      <c r="AT26" s="168"/>
    </row>
    <row r="27" spans="1:46" s="18" customFormat="1" ht="25.5" hidden="1" customHeight="1" x14ac:dyDescent="0.25">
      <c r="A27" s="125" t="s">
        <v>16</v>
      </c>
      <c r="B27" s="90" t="s">
        <v>725</v>
      </c>
      <c r="C27" s="723" t="s">
        <v>608</v>
      </c>
      <c r="D27" s="724"/>
      <c r="E27" s="724"/>
      <c r="F27" s="91">
        <f t="shared" si="31"/>
        <v>0</v>
      </c>
      <c r="G27" s="564">
        <f t="shared" si="32"/>
        <v>0</v>
      </c>
      <c r="H27" s="564">
        <f t="shared" si="33"/>
        <v>0</v>
      </c>
      <c r="I27" s="494">
        <v>0</v>
      </c>
      <c r="J27" s="447">
        <f t="shared" si="34"/>
        <v>0</v>
      </c>
      <c r="K27" s="447">
        <f t="shared" si="35"/>
        <v>0</v>
      </c>
      <c r="L27" s="447">
        <f t="shared" si="35"/>
        <v>0</v>
      </c>
      <c r="M27" s="91">
        <f t="shared" si="30"/>
        <v>0</v>
      </c>
      <c r="N27" s="92">
        <f t="shared" ref="N27:AE27" si="36">N28+N29+N30+N31+N32+N33+N34+N35+N36+N37</f>
        <v>0</v>
      </c>
      <c r="O27" s="95">
        <f t="shared" si="36"/>
        <v>0</v>
      </c>
      <c r="P27" s="95">
        <f t="shared" si="36"/>
        <v>0</v>
      </c>
      <c r="Q27" s="95">
        <f t="shared" si="36"/>
        <v>0</v>
      </c>
      <c r="R27" s="93">
        <f t="shared" si="36"/>
        <v>0</v>
      </c>
      <c r="S27" s="96"/>
      <c r="T27" s="96">
        <f t="shared" ref="T27:AB27" si="37">T28+T29+T30+T31+T32+T33+T34+T35+T36+T37</f>
        <v>0</v>
      </c>
      <c r="U27" s="96"/>
      <c r="V27" s="96"/>
      <c r="W27" s="96">
        <f t="shared" ref="W27:X27" si="38">W28+W29+W30+W31+W32+W33+W34+W35+W36+W37</f>
        <v>0</v>
      </c>
      <c r="X27" s="96">
        <f t="shared" si="38"/>
        <v>0</v>
      </c>
      <c r="Y27" s="96">
        <f t="shared" si="37"/>
        <v>0</v>
      </c>
      <c r="Z27" s="96">
        <f t="shared" ref="Z27:AA27" si="39">Z28+Z29+Z30+Z31+Z32+Z33+Z34+Z35+Z36+Z37</f>
        <v>0</v>
      </c>
      <c r="AA27" s="96">
        <f t="shared" si="39"/>
        <v>0</v>
      </c>
      <c r="AB27" s="96">
        <f t="shared" si="37"/>
        <v>0</v>
      </c>
      <c r="AC27" s="96">
        <f t="shared" ref="AC27:AD27" si="40">AC28+AC29+AC30+AC31+AC32+AC33+AC34+AC35+AC36+AC37</f>
        <v>0</v>
      </c>
      <c r="AD27" s="96">
        <f t="shared" si="40"/>
        <v>0</v>
      </c>
      <c r="AE27" s="94">
        <f t="shared" si="36"/>
        <v>0</v>
      </c>
      <c r="AF27" s="92">
        <f>AF28+AF29+AF30+AF31+AF32+AF33+AF34+AF35+AF36+AF37</f>
        <v>0</v>
      </c>
      <c r="AG27" s="93">
        <f t="shared" ref="AG27:AR27" si="41">AG28+AG29+AG30+AG31+AG32+AG33+AG34+AG35+AG36+AG37</f>
        <v>0</v>
      </c>
      <c r="AH27" s="93">
        <f t="shared" si="41"/>
        <v>0</v>
      </c>
      <c r="AI27" s="93">
        <f t="shared" si="41"/>
        <v>0</v>
      </c>
      <c r="AJ27" s="93">
        <f t="shared" si="41"/>
        <v>0</v>
      </c>
      <c r="AK27" s="96">
        <f t="shared" si="41"/>
        <v>0</v>
      </c>
      <c r="AL27" s="402">
        <f t="shared" si="14"/>
        <v>0</v>
      </c>
      <c r="AM27" s="365">
        <f t="shared" si="41"/>
        <v>0</v>
      </c>
      <c r="AN27" s="93">
        <f t="shared" si="41"/>
        <v>0</v>
      </c>
      <c r="AO27" s="96">
        <f t="shared" si="41"/>
        <v>0</v>
      </c>
      <c r="AP27" s="96">
        <f t="shared" si="41"/>
        <v>0</v>
      </c>
      <c r="AQ27" s="96">
        <f t="shared" si="41"/>
        <v>0</v>
      </c>
      <c r="AR27" s="97">
        <f t="shared" si="41"/>
        <v>0</v>
      </c>
      <c r="AT27" s="168"/>
    </row>
    <row r="28" spans="1:46" ht="25.5" hidden="1" customHeight="1" x14ac:dyDescent="0.25">
      <c r="B28" s="54"/>
      <c r="C28" s="47"/>
      <c r="D28" s="706" t="s">
        <v>443</v>
      </c>
      <c r="E28" s="706"/>
      <c r="F28" s="77">
        <f t="shared" si="31"/>
        <v>0</v>
      </c>
      <c r="G28" s="563">
        <f t="shared" si="32"/>
        <v>0</v>
      </c>
      <c r="H28" s="563">
        <f t="shared" si="33"/>
        <v>0</v>
      </c>
      <c r="I28" s="495">
        <v>0</v>
      </c>
      <c r="J28" s="448">
        <f t="shared" si="34"/>
        <v>0</v>
      </c>
      <c r="K28" s="448">
        <f t="shared" si="35"/>
        <v>0</v>
      </c>
      <c r="L28" s="448">
        <f t="shared" si="35"/>
        <v>0</v>
      </c>
      <c r="M28" s="77">
        <f t="shared" si="30"/>
        <v>0</v>
      </c>
      <c r="N28" s="73"/>
      <c r="O28" s="42"/>
      <c r="P28" s="42"/>
      <c r="Q28" s="42"/>
      <c r="R28" s="1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4"/>
      <c r="AF28" s="73"/>
      <c r="AG28" s="1"/>
      <c r="AH28" s="1"/>
      <c r="AI28" s="1"/>
      <c r="AJ28" s="1"/>
      <c r="AK28" s="79"/>
      <c r="AL28" s="404">
        <f t="shared" si="14"/>
        <v>0</v>
      </c>
      <c r="AM28" s="367"/>
      <c r="AN28" s="1"/>
      <c r="AO28" s="79"/>
      <c r="AP28" s="79"/>
      <c r="AQ28" s="79"/>
      <c r="AR28" s="44"/>
      <c r="AT28" s="168"/>
    </row>
    <row r="29" spans="1:46" hidden="1" x14ac:dyDescent="0.25">
      <c r="B29" s="54"/>
      <c r="C29" s="47"/>
      <c r="D29" s="705" t="s">
        <v>467</v>
      </c>
      <c r="E29" s="705"/>
      <c r="F29" s="77">
        <f t="shared" si="31"/>
        <v>0</v>
      </c>
      <c r="G29" s="563">
        <f t="shared" si="32"/>
        <v>0</v>
      </c>
      <c r="H29" s="563">
        <f t="shared" si="33"/>
        <v>0</v>
      </c>
      <c r="I29" s="495">
        <v>0</v>
      </c>
      <c r="J29" s="448">
        <f t="shared" si="34"/>
        <v>0</v>
      </c>
      <c r="K29" s="448">
        <f t="shared" si="35"/>
        <v>0</v>
      </c>
      <c r="L29" s="448">
        <f t="shared" si="35"/>
        <v>0</v>
      </c>
      <c r="M29" s="77">
        <f t="shared" si="30"/>
        <v>0</v>
      </c>
      <c r="N29" s="73"/>
      <c r="O29" s="42"/>
      <c r="P29" s="42"/>
      <c r="Q29" s="42"/>
      <c r="R29" s="1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4"/>
      <c r="AF29" s="73"/>
      <c r="AG29" s="1"/>
      <c r="AH29" s="1"/>
      <c r="AI29" s="1"/>
      <c r="AJ29" s="1"/>
      <c r="AK29" s="79"/>
      <c r="AL29" s="404">
        <f t="shared" si="14"/>
        <v>0</v>
      </c>
      <c r="AM29" s="367"/>
      <c r="AN29" s="1"/>
      <c r="AO29" s="79"/>
      <c r="AP29" s="79"/>
      <c r="AQ29" s="79"/>
      <c r="AR29" s="44"/>
      <c r="AT29" s="168"/>
    </row>
    <row r="30" spans="1:46" hidden="1" x14ac:dyDescent="0.25">
      <c r="B30" s="54"/>
      <c r="C30" s="47"/>
      <c r="D30" s="705" t="s">
        <v>444</v>
      </c>
      <c r="E30" s="705"/>
      <c r="F30" s="77">
        <f t="shared" si="31"/>
        <v>0</v>
      </c>
      <c r="G30" s="563">
        <f t="shared" si="32"/>
        <v>0</v>
      </c>
      <c r="H30" s="563">
        <f t="shared" si="33"/>
        <v>0</v>
      </c>
      <c r="I30" s="495">
        <v>0</v>
      </c>
      <c r="J30" s="448">
        <f t="shared" si="34"/>
        <v>0</v>
      </c>
      <c r="K30" s="448">
        <f t="shared" si="35"/>
        <v>0</v>
      </c>
      <c r="L30" s="448">
        <f t="shared" si="35"/>
        <v>0</v>
      </c>
      <c r="M30" s="77">
        <f t="shared" si="30"/>
        <v>0</v>
      </c>
      <c r="N30" s="73"/>
      <c r="O30" s="42"/>
      <c r="P30" s="42"/>
      <c r="Q30" s="42"/>
      <c r="R30" s="1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4"/>
      <c r="AF30" s="73"/>
      <c r="AG30" s="1"/>
      <c r="AH30" s="1"/>
      <c r="AI30" s="1"/>
      <c r="AJ30" s="1"/>
      <c r="AK30" s="79"/>
      <c r="AL30" s="404">
        <f t="shared" si="14"/>
        <v>0</v>
      </c>
      <c r="AM30" s="367"/>
      <c r="AN30" s="1"/>
      <c r="AO30" s="79"/>
      <c r="AP30" s="79"/>
      <c r="AQ30" s="79"/>
      <c r="AR30" s="44"/>
      <c r="AT30" s="168"/>
    </row>
    <row r="31" spans="1:46" ht="25.5" hidden="1" customHeight="1" x14ac:dyDescent="0.25">
      <c r="B31" s="54"/>
      <c r="C31" s="47"/>
      <c r="D31" s="706" t="s">
        <v>445</v>
      </c>
      <c r="E31" s="706"/>
      <c r="F31" s="77">
        <f t="shared" si="31"/>
        <v>0</v>
      </c>
      <c r="G31" s="563">
        <f t="shared" si="32"/>
        <v>0</v>
      </c>
      <c r="H31" s="563">
        <f t="shared" si="33"/>
        <v>0</v>
      </c>
      <c r="I31" s="495">
        <v>0</v>
      </c>
      <c r="J31" s="448">
        <f t="shared" si="34"/>
        <v>0</v>
      </c>
      <c r="K31" s="448">
        <f t="shared" si="35"/>
        <v>0</v>
      </c>
      <c r="L31" s="448">
        <f t="shared" si="35"/>
        <v>0</v>
      </c>
      <c r="M31" s="77">
        <f t="shared" si="30"/>
        <v>0</v>
      </c>
      <c r="N31" s="73"/>
      <c r="O31" s="42"/>
      <c r="P31" s="42"/>
      <c r="Q31" s="42"/>
      <c r="R31" s="1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4"/>
      <c r="AF31" s="73"/>
      <c r="AG31" s="1"/>
      <c r="AH31" s="1"/>
      <c r="AI31" s="1"/>
      <c r="AJ31" s="1"/>
      <c r="AK31" s="79"/>
      <c r="AL31" s="404">
        <f t="shared" si="14"/>
        <v>0</v>
      </c>
      <c r="AM31" s="367"/>
      <c r="AN31" s="1"/>
      <c r="AO31" s="79"/>
      <c r="AP31" s="79"/>
      <c r="AQ31" s="79"/>
      <c r="AR31" s="44"/>
      <c r="AT31" s="168"/>
    </row>
    <row r="32" spans="1:46" hidden="1" x14ac:dyDescent="0.25">
      <c r="B32" s="54"/>
      <c r="C32" s="47"/>
      <c r="D32" s="705" t="s">
        <v>446</v>
      </c>
      <c r="E32" s="705"/>
      <c r="F32" s="77">
        <f t="shared" si="31"/>
        <v>0</v>
      </c>
      <c r="G32" s="563">
        <f t="shared" si="32"/>
        <v>0</v>
      </c>
      <c r="H32" s="563">
        <f t="shared" si="33"/>
        <v>0</v>
      </c>
      <c r="I32" s="495">
        <v>0</v>
      </c>
      <c r="J32" s="448">
        <f t="shared" si="34"/>
        <v>0</v>
      </c>
      <c r="K32" s="448">
        <f t="shared" si="35"/>
        <v>0</v>
      </c>
      <c r="L32" s="448">
        <f t="shared" si="35"/>
        <v>0</v>
      </c>
      <c r="M32" s="77">
        <f t="shared" si="30"/>
        <v>0</v>
      </c>
      <c r="N32" s="73"/>
      <c r="O32" s="42"/>
      <c r="P32" s="42"/>
      <c r="Q32" s="42"/>
      <c r="R32" s="1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4"/>
      <c r="AF32" s="73"/>
      <c r="AG32" s="1"/>
      <c r="AH32" s="1"/>
      <c r="AI32" s="1"/>
      <c r="AJ32" s="1"/>
      <c r="AK32" s="79"/>
      <c r="AL32" s="404">
        <f t="shared" si="14"/>
        <v>0</v>
      </c>
      <c r="AM32" s="367"/>
      <c r="AN32" s="1"/>
      <c r="AO32" s="79"/>
      <c r="AP32" s="79"/>
      <c r="AQ32" s="79"/>
      <c r="AR32" s="44"/>
      <c r="AT32" s="168"/>
    </row>
    <row r="33" spans="1:46" hidden="1" x14ac:dyDescent="0.25">
      <c r="B33" s="54"/>
      <c r="C33" s="47"/>
      <c r="D33" s="705" t="s">
        <v>792</v>
      </c>
      <c r="E33" s="705"/>
      <c r="F33" s="77">
        <f t="shared" si="31"/>
        <v>0</v>
      </c>
      <c r="G33" s="563">
        <f t="shared" si="32"/>
        <v>0</v>
      </c>
      <c r="H33" s="563">
        <f t="shared" si="33"/>
        <v>0</v>
      </c>
      <c r="I33" s="495">
        <v>0</v>
      </c>
      <c r="J33" s="448">
        <f t="shared" si="34"/>
        <v>0</v>
      </c>
      <c r="K33" s="448">
        <f t="shared" si="35"/>
        <v>0</v>
      </c>
      <c r="L33" s="448">
        <f t="shared" si="35"/>
        <v>0</v>
      </c>
      <c r="M33" s="77">
        <f t="shared" si="30"/>
        <v>0</v>
      </c>
      <c r="N33" s="73"/>
      <c r="O33" s="42"/>
      <c r="P33" s="42"/>
      <c r="Q33" s="42"/>
      <c r="R33" s="1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4"/>
      <c r="AF33" s="73"/>
      <c r="AG33" s="1"/>
      <c r="AH33" s="1"/>
      <c r="AI33" s="1"/>
      <c r="AJ33" s="1"/>
      <c r="AK33" s="79"/>
      <c r="AL33" s="404">
        <f t="shared" si="14"/>
        <v>0</v>
      </c>
      <c r="AM33" s="367"/>
      <c r="AN33" s="1"/>
      <c r="AO33" s="79"/>
      <c r="AP33" s="79"/>
      <c r="AQ33" s="79"/>
      <c r="AR33" s="44"/>
      <c r="AT33" s="168"/>
    </row>
    <row r="34" spans="1:46" ht="25.5" hidden="1" customHeight="1" x14ac:dyDescent="0.25">
      <c r="B34" s="54"/>
      <c r="C34" s="47"/>
      <c r="D34" s="706" t="s">
        <v>447</v>
      </c>
      <c r="E34" s="706"/>
      <c r="F34" s="77">
        <f t="shared" si="31"/>
        <v>0</v>
      </c>
      <c r="G34" s="563">
        <f t="shared" si="32"/>
        <v>0</v>
      </c>
      <c r="H34" s="563">
        <f t="shared" si="33"/>
        <v>0</v>
      </c>
      <c r="I34" s="495">
        <v>0</v>
      </c>
      <c r="J34" s="448">
        <f t="shared" si="34"/>
        <v>0</v>
      </c>
      <c r="K34" s="448">
        <f t="shared" si="35"/>
        <v>0</v>
      </c>
      <c r="L34" s="448">
        <f t="shared" si="35"/>
        <v>0</v>
      </c>
      <c r="M34" s="77">
        <f t="shared" si="30"/>
        <v>0</v>
      </c>
      <c r="N34" s="73"/>
      <c r="O34" s="42"/>
      <c r="P34" s="42"/>
      <c r="Q34" s="42"/>
      <c r="R34" s="1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4"/>
      <c r="AF34" s="73"/>
      <c r="AG34" s="1"/>
      <c r="AH34" s="1"/>
      <c r="AI34" s="1"/>
      <c r="AJ34" s="1"/>
      <c r="AK34" s="79"/>
      <c r="AL34" s="404">
        <f t="shared" si="14"/>
        <v>0</v>
      </c>
      <c r="AM34" s="367"/>
      <c r="AN34" s="1"/>
      <c r="AO34" s="79"/>
      <c r="AP34" s="79"/>
      <c r="AQ34" s="79"/>
      <c r="AR34" s="44"/>
      <c r="AT34" s="168"/>
    </row>
    <row r="35" spans="1:46" ht="25.5" hidden="1" customHeight="1" x14ac:dyDescent="0.25">
      <c r="B35" s="54"/>
      <c r="C35" s="47"/>
      <c r="D35" s="706" t="s">
        <v>448</v>
      </c>
      <c r="E35" s="706"/>
      <c r="F35" s="77">
        <f t="shared" si="31"/>
        <v>0</v>
      </c>
      <c r="G35" s="563">
        <f t="shared" si="32"/>
        <v>0</v>
      </c>
      <c r="H35" s="563">
        <f t="shared" si="33"/>
        <v>0</v>
      </c>
      <c r="I35" s="495">
        <v>0</v>
      </c>
      <c r="J35" s="448">
        <f t="shared" si="34"/>
        <v>0</v>
      </c>
      <c r="K35" s="448">
        <f t="shared" si="35"/>
        <v>0</v>
      </c>
      <c r="L35" s="448">
        <f t="shared" si="35"/>
        <v>0</v>
      </c>
      <c r="M35" s="77">
        <f t="shared" si="30"/>
        <v>0</v>
      </c>
      <c r="N35" s="73"/>
      <c r="O35" s="42"/>
      <c r="P35" s="42"/>
      <c r="Q35" s="42"/>
      <c r="R35" s="1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4"/>
      <c r="AF35" s="73"/>
      <c r="AG35" s="1"/>
      <c r="AH35" s="1"/>
      <c r="AI35" s="1"/>
      <c r="AJ35" s="1"/>
      <c r="AK35" s="79"/>
      <c r="AL35" s="404">
        <f t="shared" si="14"/>
        <v>0</v>
      </c>
      <c r="AM35" s="367"/>
      <c r="AN35" s="1"/>
      <c r="AO35" s="79"/>
      <c r="AP35" s="79"/>
      <c r="AQ35" s="79"/>
      <c r="AR35" s="44"/>
      <c r="AT35" s="168"/>
    </row>
    <row r="36" spans="1:46" ht="25.5" hidden="1" customHeight="1" x14ac:dyDescent="0.25">
      <c r="B36" s="54"/>
      <c r="C36" s="47"/>
      <c r="D36" s="706" t="s">
        <v>449</v>
      </c>
      <c r="E36" s="706"/>
      <c r="F36" s="77">
        <f t="shared" si="31"/>
        <v>0</v>
      </c>
      <c r="G36" s="563">
        <f t="shared" si="32"/>
        <v>0</v>
      </c>
      <c r="H36" s="563">
        <f t="shared" si="33"/>
        <v>0</v>
      </c>
      <c r="I36" s="495">
        <v>0</v>
      </c>
      <c r="J36" s="448">
        <f t="shared" si="34"/>
        <v>0</v>
      </c>
      <c r="K36" s="448">
        <f t="shared" si="35"/>
        <v>0</v>
      </c>
      <c r="L36" s="448">
        <f t="shared" si="35"/>
        <v>0</v>
      </c>
      <c r="M36" s="77">
        <f t="shared" si="30"/>
        <v>0</v>
      </c>
      <c r="N36" s="73"/>
      <c r="O36" s="42"/>
      <c r="P36" s="42"/>
      <c r="Q36" s="42"/>
      <c r="R36" s="1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4"/>
      <c r="AF36" s="73"/>
      <c r="AG36" s="1"/>
      <c r="AH36" s="1"/>
      <c r="AI36" s="1"/>
      <c r="AJ36" s="1"/>
      <c r="AK36" s="79"/>
      <c r="AL36" s="404">
        <f t="shared" si="14"/>
        <v>0</v>
      </c>
      <c r="AM36" s="367"/>
      <c r="AN36" s="1"/>
      <c r="AO36" s="79"/>
      <c r="AP36" s="79"/>
      <c r="AQ36" s="79"/>
      <c r="AR36" s="44"/>
      <c r="AT36" s="168"/>
    </row>
    <row r="37" spans="1:46" ht="25.5" hidden="1" customHeight="1" x14ac:dyDescent="0.25">
      <c r="B37" s="54"/>
      <c r="C37" s="47"/>
      <c r="D37" s="706" t="s">
        <v>450</v>
      </c>
      <c r="E37" s="706"/>
      <c r="F37" s="77">
        <f t="shared" si="31"/>
        <v>0</v>
      </c>
      <c r="G37" s="563">
        <f t="shared" si="32"/>
        <v>0</v>
      </c>
      <c r="H37" s="563">
        <f t="shared" si="33"/>
        <v>0</v>
      </c>
      <c r="I37" s="495">
        <v>0</v>
      </c>
      <c r="J37" s="448">
        <f t="shared" si="34"/>
        <v>0</v>
      </c>
      <c r="K37" s="448">
        <f t="shared" si="35"/>
        <v>0</v>
      </c>
      <c r="L37" s="448">
        <f t="shared" si="35"/>
        <v>0</v>
      </c>
      <c r="M37" s="77">
        <f t="shared" si="30"/>
        <v>0</v>
      </c>
      <c r="N37" s="73"/>
      <c r="O37" s="42"/>
      <c r="P37" s="42"/>
      <c r="Q37" s="42"/>
      <c r="R37" s="1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4"/>
      <c r="AF37" s="73"/>
      <c r="AG37" s="1"/>
      <c r="AH37" s="1"/>
      <c r="AI37" s="1"/>
      <c r="AJ37" s="1"/>
      <c r="AK37" s="79"/>
      <c r="AL37" s="404">
        <f t="shared" si="14"/>
        <v>0</v>
      </c>
      <c r="AM37" s="367"/>
      <c r="AN37" s="1"/>
      <c r="AO37" s="79"/>
      <c r="AP37" s="79"/>
      <c r="AQ37" s="79"/>
      <c r="AR37" s="44"/>
      <c r="AT37" s="168"/>
    </row>
    <row r="38" spans="1:46" s="18" customFormat="1" hidden="1" x14ac:dyDescent="0.25">
      <c r="A38" s="125" t="s">
        <v>17</v>
      </c>
      <c r="B38" s="90" t="s">
        <v>726</v>
      </c>
      <c r="C38" s="723" t="s">
        <v>793</v>
      </c>
      <c r="D38" s="724"/>
      <c r="E38" s="724"/>
      <c r="F38" s="91">
        <f t="shared" si="31"/>
        <v>0</v>
      </c>
      <c r="G38" s="564">
        <f t="shared" si="32"/>
        <v>0</v>
      </c>
      <c r="H38" s="564">
        <f t="shared" si="33"/>
        <v>0</v>
      </c>
      <c r="I38" s="494">
        <v>0</v>
      </c>
      <c r="J38" s="447">
        <f t="shared" si="34"/>
        <v>0</v>
      </c>
      <c r="K38" s="447">
        <f t="shared" si="35"/>
        <v>0</v>
      </c>
      <c r="L38" s="447">
        <f t="shared" si="35"/>
        <v>0</v>
      </c>
      <c r="M38" s="91">
        <f t="shared" si="30"/>
        <v>0</v>
      </c>
      <c r="N38" s="92">
        <f t="shared" ref="N38:AE38" si="42">N39+N40+N41+N42+N43+N44+N45+N46+N47+N48</f>
        <v>0</v>
      </c>
      <c r="O38" s="95">
        <f t="shared" si="42"/>
        <v>0</v>
      </c>
      <c r="P38" s="95">
        <f t="shared" si="42"/>
        <v>0</v>
      </c>
      <c r="Q38" s="95">
        <f t="shared" si="42"/>
        <v>0</v>
      </c>
      <c r="R38" s="93">
        <f t="shared" si="42"/>
        <v>0</v>
      </c>
      <c r="S38" s="96"/>
      <c r="T38" s="96">
        <f t="shared" ref="T38:AB38" si="43">T39+T40+T41+T42+T43+T44+T45+T46+T47+T48</f>
        <v>0</v>
      </c>
      <c r="U38" s="96"/>
      <c r="V38" s="96"/>
      <c r="W38" s="96">
        <f t="shared" ref="W38:X38" si="44">W39+W40+W41+W42+W43+W44+W45+W46+W47+W48</f>
        <v>0</v>
      </c>
      <c r="X38" s="96">
        <f t="shared" si="44"/>
        <v>0</v>
      </c>
      <c r="Y38" s="96">
        <f t="shared" si="43"/>
        <v>0</v>
      </c>
      <c r="Z38" s="96">
        <f t="shared" ref="Z38:AA38" si="45">Z39+Z40+Z41+Z42+Z43+Z44+Z45+Z46+Z47+Z48</f>
        <v>0</v>
      </c>
      <c r="AA38" s="96">
        <f t="shared" si="45"/>
        <v>0</v>
      </c>
      <c r="AB38" s="96">
        <f t="shared" si="43"/>
        <v>0</v>
      </c>
      <c r="AC38" s="96">
        <f t="shared" ref="AC38:AD38" si="46">AC39+AC40+AC41+AC42+AC43+AC44+AC45+AC46+AC47+AC48</f>
        <v>0</v>
      </c>
      <c r="AD38" s="96">
        <f t="shared" si="46"/>
        <v>0</v>
      </c>
      <c r="AE38" s="94">
        <f t="shared" si="42"/>
        <v>0</v>
      </c>
      <c r="AF38" s="92">
        <f>AF39+AF40+AF41+AF42+AF43+AF44+AF45+AF46+AF47+AF48</f>
        <v>0</v>
      </c>
      <c r="AG38" s="93">
        <f t="shared" ref="AG38:AR38" si="47">AG39+AG40+AG41+AG42+AG43+AG44+AG45+AG46+AG47+AG48</f>
        <v>0</v>
      </c>
      <c r="AH38" s="93">
        <f t="shared" si="47"/>
        <v>0</v>
      </c>
      <c r="AI38" s="93">
        <f t="shared" si="47"/>
        <v>0</v>
      </c>
      <c r="AJ38" s="93">
        <f t="shared" si="47"/>
        <v>0</v>
      </c>
      <c r="AK38" s="96">
        <f t="shared" si="47"/>
        <v>0</v>
      </c>
      <c r="AL38" s="402">
        <f t="shared" si="14"/>
        <v>0</v>
      </c>
      <c r="AM38" s="365">
        <f t="shared" si="47"/>
        <v>0</v>
      </c>
      <c r="AN38" s="93">
        <f t="shared" si="47"/>
        <v>0</v>
      </c>
      <c r="AO38" s="96">
        <f t="shared" si="47"/>
        <v>0</v>
      </c>
      <c r="AP38" s="96">
        <f t="shared" si="47"/>
        <v>0</v>
      </c>
      <c r="AQ38" s="96">
        <f t="shared" si="47"/>
        <v>0</v>
      </c>
      <c r="AR38" s="97">
        <f t="shared" si="47"/>
        <v>0</v>
      </c>
      <c r="AT38" s="168"/>
    </row>
    <row r="39" spans="1:46" ht="25.5" hidden="1" customHeight="1" x14ac:dyDescent="0.25">
      <c r="B39" s="54"/>
      <c r="C39" s="47"/>
      <c r="D39" s="706" t="s">
        <v>451</v>
      </c>
      <c r="E39" s="706"/>
      <c r="F39" s="77">
        <f t="shared" si="31"/>
        <v>0</v>
      </c>
      <c r="G39" s="563">
        <f t="shared" si="32"/>
        <v>0</v>
      </c>
      <c r="H39" s="563">
        <f t="shared" si="33"/>
        <v>0</v>
      </c>
      <c r="I39" s="495">
        <v>0</v>
      </c>
      <c r="J39" s="448">
        <f t="shared" si="34"/>
        <v>0</v>
      </c>
      <c r="K39" s="448">
        <f t="shared" si="35"/>
        <v>0</v>
      </c>
      <c r="L39" s="448">
        <f t="shared" si="35"/>
        <v>0</v>
      </c>
      <c r="M39" s="77">
        <f t="shared" si="30"/>
        <v>0</v>
      </c>
      <c r="N39" s="73"/>
      <c r="O39" s="42"/>
      <c r="P39" s="42"/>
      <c r="Q39" s="42"/>
      <c r="R39" s="1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4"/>
      <c r="AF39" s="73"/>
      <c r="AG39" s="1"/>
      <c r="AH39" s="1"/>
      <c r="AI39" s="1"/>
      <c r="AJ39" s="1"/>
      <c r="AK39" s="79"/>
      <c r="AL39" s="404">
        <f t="shared" si="14"/>
        <v>0</v>
      </c>
      <c r="AM39" s="367"/>
      <c r="AN39" s="1"/>
      <c r="AO39" s="79"/>
      <c r="AP39" s="79"/>
      <c r="AQ39" s="79"/>
      <c r="AR39" s="44"/>
      <c r="AT39" s="168"/>
    </row>
    <row r="40" spans="1:46" ht="25.5" hidden="1" customHeight="1" x14ac:dyDescent="0.25">
      <c r="B40" s="54"/>
      <c r="C40" s="47"/>
      <c r="D40" s="706" t="s">
        <v>455</v>
      </c>
      <c r="E40" s="706"/>
      <c r="F40" s="77">
        <f t="shared" si="31"/>
        <v>0</v>
      </c>
      <c r="G40" s="563">
        <f t="shared" si="32"/>
        <v>0</v>
      </c>
      <c r="H40" s="563">
        <f t="shared" si="33"/>
        <v>0</v>
      </c>
      <c r="I40" s="495">
        <v>0</v>
      </c>
      <c r="J40" s="448">
        <f t="shared" si="34"/>
        <v>0</v>
      </c>
      <c r="K40" s="448">
        <f t="shared" si="35"/>
        <v>0</v>
      </c>
      <c r="L40" s="448">
        <f t="shared" si="35"/>
        <v>0</v>
      </c>
      <c r="M40" s="77">
        <f t="shared" si="30"/>
        <v>0</v>
      </c>
      <c r="N40" s="73"/>
      <c r="O40" s="42"/>
      <c r="P40" s="42"/>
      <c r="Q40" s="42"/>
      <c r="R40" s="1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4"/>
      <c r="AF40" s="73"/>
      <c r="AG40" s="1"/>
      <c r="AH40" s="1"/>
      <c r="AI40" s="1"/>
      <c r="AJ40" s="1"/>
      <c r="AK40" s="79"/>
      <c r="AL40" s="404">
        <f t="shared" si="14"/>
        <v>0</v>
      </c>
      <c r="AM40" s="367"/>
      <c r="AN40" s="1"/>
      <c r="AO40" s="79"/>
      <c r="AP40" s="79"/>
      <c r="AQ40" s="79"/>
      <c r="AR40" s="44"/>
      <c r="AT40" s="168"/>
    </row>
    <row r="41" spans="1:46" hidden="1" x14ac:dyDescent="0.25">
      <c r="B41" s="54"/>
      <c r="C41" s="47"/>
      <c r="D41" s="706" t="s">
        <v>795</v>
      </c>
      <c r="E41" s="706"/>
      <c r="F41" s="77">
        <f t="shared" si="31"/>
        <v>0</v>
      </c>
      <c r="G41" s="563">
        <f t="shared" si="32"/>
        <v>0</v>
      </c>
      <c r="H41" s="563">
        <f t="shared" si="33"/>
        <v>0</v>
      </c>
      <c r="I41" s="495">
        <v>0</v>
      </c>
      <c r="J41" s="448">
        <f t="shared" si="34"/>
        <v>0</v>
      </c>
      <c r="K41" s="448">
        <f t="shared" si="35"/>
        <v>0</v>
      </c>
      <c r="L41" s="448">
        <f t="shared" si="35"/>
        <v>0</v>
      </c>
      <c r="M41" s="77">
        <f t="shared" si="30"/>
        <v>0</v>
      </c>
      <c r="N41" s="73"/>
      <c r="O41" s="42"/>
      <c r="P41" s="42"/>
      <c r="Q41" s="42"/>
      <c r="R41" s="1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4"/>
      <c r="AF41" s="73"/>
      <c r="AG41" s="1"/>
      <c r="AH41" s="1"/>
      <c r="AI41" s="1"/>
      <c r="AJ41" s="1"/>
      <c r="AK41" s="79"/>
      <c r="AL41" s="404">
        <f t="shared" si="14"/>
        <v>0</v>
      </c>
      <c r="AM41" s="367"/>
      <c r="AN41" s="1"/>
      <c r="AO41" s="79"/>
      <c r="AP41" s="79"/>
      <c r="AQ41" s="79"/>
      <c r="AR41" s="44"/>
      <c r="AT41" s="168"/>
    </row>
    <row r="42" spans="1:46" ht="25.5" hidden="1" customHeight="1" x14ac:dyDescent="0.25">
      <c r="B42" s="54"/>
      <c r="C42" s="47"/>
      <c r="D42" s="706" t="s">
        <v>463</v>
      </c>
      <c r="E42" s="706"/>
      <c r="F42" s="77">
        <f t="shared" si="31"/>
        <v>0</v>
      </c>
      <c r="G42" s="563">
        <f t="shared" si="32"/>
        <v>0</v>
      </c>
      <c r="H42" s="563">
        <f t="shared" si="33"/>
        <v>0</v>
      </c>
      <c r="I42" s="495">
        <v>0</v>
      </c>
      <c r="J42" s="448">
        <f t="shared" si="34"/>
        <v>0</v>
      </c>
      <c r="K42" s="448">
        <f t="shared" si="35"/>
        <v>0</v>
      </c>
      <c r="L42" s="448">
        <f t="shared" si="35"/>
        <v>0</v>
      </c>
      <c r="M42" s="77">
        <f t="shared" si="30"/>
        <v>0</v>
      </c>
      <c r="N42" s="73"/>
      <c r="O42" s="42"/>
      <c r="P42" s="42"/>
      <c r="Q42" s="42"/>
      <c r="R42" s="1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4"/>
      <c r="AF42" s="73"/>
      <c r="AG42" s="1"/>
      <c r="AH42" s="1"/>
      <c r="AI42" s="1"/>
      <c r="AJ42" s="1"/>
      <c r="AK42" s="79"/>
      <c r="AL42" s="404">
        <f t="shared" si="14"/>
        <v>0</v>
      </c>
      <c r="AM42" s="367"/>
      <c r="AN42" s="1"/>
      <c r="AO42" s="79"/>
      <c r="AP42" s="79"/>
      <c r="AQ42" s="79"/>
      <c r="AR42" s="44"/>
      <c r="AT42" s="168"/>
    </row>
    <row r="43" spans="1:46" hidden="1" x14ac:dyDescent="0.25">
      <c r="B43" s="54"/>
      <c r="C43" s="47"/>
      <c r="D43" s="705" t="s">
        <v>794</v>
      </c>
      <c r="E43" s="705"/>
      <c r="F43" s="77">
        <f t="shared" si="31"/>
        <v>0</v>
      </c>
      <c r="G43" s="563">
        <f t="shared" si="32"/>
        <v>0</v>
      </c>
      <c r="H43" s="563">
        <f t="shared" si="33"/>
        <v>0</v>
      </c>
      <c r="I43" s="495">
        <v>0</v>
      </c>
      <c r="J43" s="448">
        <f t="shared" si="34"/>
        <v>0</v>
      </c>
      <c r="K43" s="448">
        <f t="shared" si="35"/>
        <v>0</v>
      </c>
      <c r="L43" s="448">
        <f t="shared" si="35"/>
        <v>0</v>
      </c>
      <c r="M43" s="77">
        <f t="shared" si="30"/>
        <v>0</v>
      </c>
      <c r="N43" s="73"/>
      <c r="O43" s="42"/>
      <c r="P43" s="42"/>
      <c r="Q43" s="42"/>
      <c r="R43" s="1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4"/>
      <c r="AF43" s="73"/>
      <c r="AG43" s="1"/>
      <c r="AH43" s="1"/>
      <c r="AI43" s="1"/>
      <c r="AJ43" s="1"/>
      <c r="AK43" s="79"/>
      <c r="AL43" s="404">
        <f t="shared" si="14"/>
        <v>0</v>
      </c>
      <c r="AM43" s="367"/>
      <c r="AN43" s="1"/>
      <c r="AO43" s="79"/>
      <c r="AP43" s="79"/>
      <c r="AQ43" s="79"/>
      <c r="AR43" s="44"/>
      <c r="AT43" s="168"/>
    </row>
    <row r="44" spans="1:46" ht="25.5" hidden="1" customHeight="1" x14ac:dyDescent="0.25">
      <c r="B44" s="54"/>
      <c r="C44" s="47"/>
      <c r="D44" s="706" t="s">
        <v>468</v>
      </c>
      <c r="E44" s="706"/>
      <c r="F44" s="77">
        <f t="shared" si="31"/>
        <v>0</v>
      </c>
      <c r="G44" s="563">
        <f t="shared" si="32"/>
        <v>0</v>
      </c>
      <c r="H44" s="563">
        <f t="shared" si="33"/>
        <v>0</v>
      </c>
      <c r="I44" s="495">
        <v>0</v>
      </c>
      <c r="J44" s="448">
        <f t="shared" si="34"/>
        <v>0</v>
      </c>
      <c r="K44" s="448">
        <f t="shared" si="35"/>
        <v>0</v>
      </c>
      <c r="L44" s="448">
        <f t="shared" si="35"/>
        <v>0</v>
      </c>
      <c r="M44" s="77">
        <f t="shared" si="30"/>
        <v>0</v>
      </c>
      <c r="N44" s="73"/>
      <c r="O44" s="42"/>
      <c r="P44" s="42"/>
      <c r="Q44" s="42"/>
      <c r="R44" s="1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4"/>
      <c r="AF44" s="73"/>
      <c r="AG44" s="1"/>
      <c r="AH44" s="1"/>
      <c r="AI44" s="1"/>
      <c r="AJ44" s="1"/>
      <c r="AK44" s="79"/>
      <c r="AL44" s="404">
        <f t="shared" si="14"/>
        <v>0</v>
      </c>
      <c r="AM44" s="367"/>
      <c r="AN44" s="1"/>
      <c r="AO44" s="79"/>
      <c r="AP44" s="79"/>
      <c r="AQ44" s="79"/>
      <c r="AR44" s="44"/>
      <c r="AT44" s="168"/>
    </row>
    <row r="45" spans="1:46" ht="25.5" hidden="1" customHeight="1" x14ac:dyDescent="0.25">
      <c r="B45" s="54"/>
      <c r="C45" s="47"/>
      <c r="D45" s="706" t="s">
        <v>472</v>
      </c>
      <c r="E45" s="706"/>
      <c r="F45" s="77">
        <f t="shared" si="31"/>
        <v>0</v>
      </c>
      <c r="G45" s="563">
        <f t="shared" si="32"/>
        <v>0</v>
      </c>
      <c r="H45" s="563">
        <f t="shared" si="33"/>
        <v>0</v>
      </c>
      <c r="I45" s="495">
        <v>0</v>
      </c>
      <c r="J45" s="448">
        <f t="shared" si="34"/>
        <v>0</v>
      </c>
      <c r="K45" s="448">
        <f t="shared" si="35"/>
        <v>0</v>
      </c>
      <c r="L45" s="448">
        <f t="shared" si="35"/>
        <v>0</v>
      </c>
      <c r="M45" s="77">
        <f t="shared" si="30"/>
        <v>0</v>
      </c>
      <c r="N45" s="73"/>
      <c r="O45" s="42"/>
      <c r="P45" s="42"/>
      <c r="Q45" s="42"/>
      <c r="R45" s="1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4"/>
      <c r="AF45" s="73"/>
      <c r="AG45" s="1"/>
      <c r="AH45" s="1"/>
      <c r="AI45" s="1"/>
      <c r="AJ45" s="1"/>
      <c r="AK45" s="79"/>
      <c r="AL45" s="404">
        <f t="shared" si="14"/>
        <v>0</v>
      </c>
      <c r="AM45" s="367"/>
      <c r="AN45" s="1"/>
      <c r="AO45" s="79"/>
      <c r="AP45" s="79"/>
      <c r="AQ45" s="79"/>
      <c r="AR45" s="44"/>
      <c r="AT45" s="168"/>
    </row>
    <row r="46" spans="1:46" ht="25.5" hidden="1" customHeight="1" x14ac:dyDescent="0.25">
      <c r="B46" s="54"/>
      <c r="C46" s="47"/>
      <c r="D46" s="706" t="s">
        <v>477</v>
      </c>
      <c r="E46" s="706"/>
      <c r="F46" s="77">
        <f t="shared" si="31"/>
        <v>0</v>
      </c>
      <c r="G46" s="563">
        <f t="shared" si="32"/>
        <v>0</v>
      </c>
      <c r="H46" s="563">
        <f t="shared" si="33"/>
        <v>0</v>
      </c>
      <c r="I46" s="495">
        <v>0</v>
      </c>
      <c r="J46" s="448">
        <f t="shared" si="34"/>
        <v>0</v>
      </c>
      <c r="K46" s="448">
        <f t="shared" si="35"/>
        <v>0</v>
      </c>
      <c r="L46" s="448">
        <f t="shared" si="35"/>
        <v>0</v>
      </c>
      <c r="M46" s="77">
        <f t="shared" si="30"/>
        <v>0</v>
      </c>
      <c r="N46" s="73"/>
      <c r="O46" s="42"/>
      <c r="P46" s="42"/>
      <c r="Q46" s="42"/>
      <c r="R46" s="1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4"/>
      <c r="AF46" s="73"/>
      <c r="AG46" s="1"/>
      <c r="AH46" s="1"/>
      <c r="AI46" s="1"/>
      <c r="AJ46" s="1"/>
      <c r="AK46" s="79"/>
      <c r="AL46" s="404">
        <f t="shared" si="14"/>
        <v>0</v>
      </c>
      <c r="AM46" s="367"/>
      <c r="AN46" s="1"/>
      <c r="AO46" s="79"/>
      <c r="AP46" s="79"/>
      <c r="AQ46" s="79"/>
      <c r="AR46" s="44"/>
      <c r="AT46" s="168"/>
    </row>
    <row r="47" spans="1:46" ht="25.5" hidden="1" customHeight="1" x14ac:dyDescent="0.25">
      <c r="B47" s="54"/>
      <c r="C47" s="47"/>
      <c r="D47" s="706" t="s">
        <v>481</v>
      </c>
      <c r="E47" s="706"/>
      <c r="F47" s="77">
        <f t="shared" si="31"/>
        <v>0</v>
      </c>
      <c r="G47" s="563">
        <f t="shared" si="32"/>
        <v>0</v>
      </c>
      <c r="H47" s="563">
        <f t="shared" si="33"/>
        <v>0</v>
      </c>
      <c r="I47" s="495">
        <v>0</v>
      </c>
      <c r="J47" s="448">
        <f t="shared" si="34"/>
        <v>0</v>
      </c>
      <c r="K47" s="448">
        <f t="shared" si="35"/>
        <v>0</v>
      </c>
      <c r="L47" s="448">
        <f t="shared" si="35"/>
        <v>0</v>
      </c>
      <c r="M47" s="77">
        <f t="shared" si="30"/>
        <v>0</v>
      </c>
      <c r="N47" s="73"/>
      <c r="O47" s="42"/>
      <c r="P47" s="42"/>
      <c r="Q47" s="42"/>
      <c r="R47" s="1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4"/>
      <c r="AF47" s="73"/>
      <c r="AG47" s="1"/>
      <c r="AH47" s="1"/>
      <c r="AI47" s="1"/>
      <c r="AJ47" s="1"/>
      <c r="AK47" s="79"/>
      <c r="AL47" s="404">
        <f t="shared" si="14"/>
        <v>0</v>
      </c>
      <c r="AM47" s="367"/>
      <c r="AN47" s="1"/>
      <c r="AO47" s="79"/>
      <c r="AP47" s="79"/>
      <c r="AQ47" s="79"/>
      <c r="AR47" s="44"/>
      <c r="AT47" s="168"/>
    </row>
    <row r="48" spans="1:46" ht="25.5" hidden="1" customHeight="1" x14ac:dyDescent="0.25">
      <c r="B48" s="54"/>
      <c r="C48" s="47"/>
      <c r="D48" s="706" t="s">
        <v>486</v>
      </c>
      <c r="E48" s="706"/>
      <c r="F48" s="77">
        <f t="shared" si="31"/>
        <v>0</v>
      </c>
      <c r="G48" s="563">
        <f t="shared" si="32"/>
        <v>0</v>
      </c>
      <c r="H48" s="563">
        <f t="shared" si="33"/>
        <v>0</v>
      </c>
      <c r="I48" s="495">
        <v>0</v>
      </c>
      <c r="J48" s="448">
        <f t="shared" si="34"/>
        <v>0</v>
      </c>
      <c r="K48" s="448">
        <f t="shared" si="35"/>
        <v>0</v>
      </c>
      <c r="L48" s="448">
        <f t="shared" si="35"/>
        <v>0</v>
      </c>
      <c r="M48" s="77">
        <f t="shared" si="30"/>
        <v>0</v>
      </c>
      <c r="N48" s="73"/>
      <c r="O48" s="42"/>
      <c r="P48" s="42"/>
      <c r="Q48" s="42"/>
      <c r="R48" s="1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4"/>
      <c r="AF48" s="73"/>
      <c r="AG48" s="1"/>
      <c r="AH48" s="1"/>
      <c r="AI48" s="1"/>
      <c r="AJ48" s="1"/>
      <c r="AK48" s="79"/>
      <c r="AL48" s="404">
        <f t="shared" si="14"/>
        <v>0</v>
      </c>
      <c r="AM48" s="367"/>
      <c r="AN48" s="1"/>
      <c r="AO48" s="79"/>
      <c r="AP48" s="79"/>
      <c r="AQ48" s="79"/>
      <c r="AR48" s="44"/>
      <c r="AT48" s="168"/>
    </row>
    <row r="49" spans="1:46" s="18" customFormat="1" x14ac:dyDescent="0.25">
      <c r="A49" s="125" t="s">
        <v>18</v>
      </c>
      <c r="B49" s="90" t="s">
        <v>727</v>
      </c>
      <c r="C49" s="716" t="s">
        <v>19</v>
      </c>
      <c r="D49" s="717"/>
      <c r="E49" s="717"/>
      <c r="F49" s="91">
        <f t="shared" ref="F49:AE49" si="48">F50+F51+F52+F53+F54+F55+F56+F60+F61+F62</f>
        <v>7887944.0999999996</v>
      </c>
      <c r="G49" s="564">
        <f t="shared" ref="G49" si="49">G50+G51+G52+G53+G54+G55+G56+G60+G61+G62</f>
        <v>7847954.7000000002</v>
      </c>
      <c r="H49" s="564">
        <f t="shared" ref="H49" si="50">H50+H51+H52+H53+H54+H55+H56+H60+H61+H62</f>
        <v>7739254</v>
      </c>
      <c r="I49" s="494">
        <v>7991413</v>
      </c>
      <c r="J49" s="447">
        <f t="shared" ref="J49:K49" si="51">J50+J51+J52+J53+J54+J55+J56+J60+J61+J62</f>
        <v>8162857</v>
      </c>
      <c r="K49" s="447">
        <f t="shared" si="51"/>
        <v>8196357</v>
      </c>
      <c r="L49" s="447">
        <f t="shared" ref="L49" si="52">L50+L51+L52+L53+L54+L55+L56+L60+L61+L62</f>
        <v>6397286</v>
      </c>
      <c r="M49" s="91">
        <f t="shared" si="48"/>
        <v>6397286</v>
      </c>
      <c r="N49" s="92">
        <f t="shared" si="48"/>
        <v>0</v>
      </c>
      <c r="O49" s="95">
        <f t="shared" si="48"/>
        <v>0</v>
      </c>
      <c r="P49" s="95">
        <f t="shared" si="48"/>
        <v>0</v>
      </c>
      <c r="Q49" s="95">
        <f t="shared" si="48"/>
        <v>153977</v>
      </c>
      <c r="R49" s="93">
        <f t="shared" si="48"/>
        <v>589097</v>
      </c>
      <c r="S49" s="93">
        <f t="shared" si="48"/>
        <v>184288</v>
      </c>
      <c r="T49" s="96">
        <f t="shared" ref="T49:AB49" si="53">T50+T51+T52+T53+T54+T55+T56+T60+T61+T62</f>
        <v>0</v>
      </c>
      <c r="U49" s="96">
        <f t="shared" si="53"/>
        <v>0</v>
      </c>
      <c r="V49" s="96">
        <f t="shared" si="53"/>
        <v>0</v>
      </c>
      <c r="W49" s="96">
        <f t="shared" ref="W49:X49" si="54">W50+W51+W52+W53+W54+W55+W56+W60+W61+W62</f>
        <v>0</v>
      </c>
      <c r="X49" s="96">
        <f t="shared" si="54"/>
        <v>67424</v>
      </c>
      <c r="Y49" s="96">
        <f t="shared" si="53"/>
        <v>5260000</v>
      </c>
      <c r="Z49" s="96">
        <f t="shared" ref="Z49:AA49" si="55">Z50+Z51+Z52+Z53+Z54+Z55+Z56+Z60+Z61+Z62</f>
        <v>0</v>
      </c>
      <c r="AA49" s="96">
        <f t="shared" si="55"/>
        <v>0</v>
      </c>
      <c r="AB49" s="96">
        <f t="shared" si="53"/>
        <v>0</v>
      </c>
      <c r="AC49" s="96">
        <f t="shared" ref="AC49:AD49" si="56">AC50+AC51+AC52+AC53+AC54+AC55+AC56+AC60+AC61+AC62</f>
        <v>0</v>
      </c>
      <c r="AD49" s="96">
        <f t="shared" si="56"/>
        <v>142500</v>
      </c>
      <c r="AE49" s="94">
        <f t="shared" si="48"/>
        <v>0</v>
      </c>
      <c r="AF49" s="92">
        <f>AF50+AF51+AF52+AF53+AF54+AF55+AF56+AF60+AF61+AF62</f>
        <v>760199</v>
      </c>
      <c r="AG49" s="93">
        <f t="shared" ref="AG49:AR49" si="57">AG50+AG51+AG52+AG53+AG54+AG55+AG56+AG60+AG61+AG62</f>
        <v>552443</v>
      </c>
      <c r="AH49" s="93">
        <f t="shared" si="57"/>
        <v>552643</v>
      </c>
      <c r="AI49" s="93">
        <f t="shared" si="57"/>
        <v>536688</v>
      </c>
      <c r="AJ49" s="93">
        <f t="shared" si="57"/>
        <v>502591</v>
      </c>
      <c r="AK49" s="96">
        <f t="shared" si="57"/>
        <v>472112</v>
      </c>
      <c r="AL49" s="402">
        <f t="shared" si="14"/>
        <v>3376676</v>
      </c>
      <c r="AM49" s="365">
        <f t="shared" si="57"/>
        <v>472312</v>
      </c>
      <c r="AN49" s="93">
        <f t="shared" si="57"/>
        <v>472112</v>
      </c>
      <c r="AO49" s="96">
        <f t="shared" si="57"/>
        <v>472112</v>
      </c>
      <c r="AP49" s="96">
        <f t="shared" si="57"/>
        <v>693050</v>
      </c>
      <c r="AQ49" s="96">
        <f t="shared" si="57"/>
        <v>296612</v>
      </c>
      <c r="AR49" s="97">
        <f t="shared" si="57"/>
        <v>614412</v>
      </c>
      <c r="AT49" s="168"/>
    </row>
    <row r="50" spans="1:46" hidden="1" x14ac:dyDescent="0.25">
      <c r="B50" s="54"/>
      <c r="C50" s="47"/>
      <c r="D50" s="705" t="s">
        <v>452</v>
      </c>
      <c r="E50" s="705"/>
      <c r="F50" s="77">
        <f>SUM(AE50:AQ50)</f>
        <v>0</v>
      </c>
      <c r="G50" s="563">
        <f>SUM(AE50:AQ50)</f>
        <v>0</v>
      </c>
      <c r="H50" s="563">
        <f t="shared" ref="H50:H53" si="58">SUM(AE50:AQ50)</f>
        <v>0</v>
      </c>
      <c r="I50" s="495">
        <v>0</v>
      </c>
      <c r="J50" s="448">
        <f>SUM(AD50:AP50)</f>
        <v>0</v>
      </c>
      <c r="K50" s="448">
        <f>SUM(AE50:AQ50)</f>
        <v>0</v>
      </c>
      <c r="L50" s="448">
        <f>SUM(AF50:AR50)</f>
        <v>0</v>
      </c>
      <c r="M50" s="77">
        <f>SUM(AF50:AR50)</f>
        <v>0</v>
      </c>
      <c r="N50" s="73"/>
      <c r="O50" s="42"/>
      <c r="P50" s="42"/>
      <c r="Q50" s="42"/>
      <c r="R50" s="1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4"/>
      <c r="AF50" s="73"/>
      <c r="AG50" s="1"/>
      <c r="AH50" s="1"/>
      <c r="AI50" s="1"/>
      <c r="AJ50" s="1"/>
      <c r="AK50" s="79"/>
      <c r="AL50" s="404">
        <f t="shared" si="14"/>
        <v>0</v>
      </c>
      <c r="AM50" s="367"/>
      <c r="AN50" s="1"/>
      <c r="AO50" s="79"/>
      <c r="AP50" s="79"/>
      <c r="AQ50" s="79"/>
      <c r="AR50" s="44"/>
      <c r="AT50" s="168"/>
    </row>
    <row r="51" spans="1:46" x14ac:dyDescent="0.25">
      <c r="B51" s="54"/>
      <c r="C51" s="47"/>
      <c r="D51" s="705" t="s">
        <v>456</v>
      </c>
      <c r="E51" s="705"/>
      <c r="F51" s="77">
        <v>0</v>
      </c>
      <c r="G51" s="563">
        <v>0</v>
      </c>
      <c r="H51" s="563">
        <v>0</v>
      </c>
      <c r="I51" s="495">
        <v>84500</v>
      </c>
      <c r="J51" s="448">
        <v>158000</v>
      </c>
      <c r="K51" s="448">
        <v>158000</v>
      </c>
      <c r="L51" s="448">
        <v>142500</v>
      </c>
      <c r="M51" s="77">
        <f>SUM(AF51:AR51)</f>
        <v>142500</v>
      </c>
      <c r="N51" s="73"/>
      <c r="O51" s="42"/>
      <c r="P51" s="42"/>
      <c r="Q51" s="42"/>
      <c r="R51" s="1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>
        <f>M51</f>
        <v>142500</v>
      </c>
      <c r="AE51" s="74"/>
      <c r="AF51" s="73"/>
      <c r="AG51" s="1"/>
      <c r="AH51" s="1"/>
      <c r="AI51" s="1"/>
      <c r="AJ51" s="1"/>
      <c r="AK51" s="79"/>
      <c r="AL51" s="404">
        <f t="shared" si="14"/>
        <v>0</v>
      </c>
      <c r="AM51" s="367"/>
      <c r="AN51" s="1"/>
      <c r="AO51" s="79"/>
      <c r="AP51" s="79"/>
      <c r="AQ51" s="79"/>
      <c r="AR51" s="44">
        <v>142500</v>
      </c>
      <c r="AT51" s="168"/>
    </row>
    <row r="52" spans="1:46" hidden="1" x14ac:dyDescent="0.25">
      <c r="B52" s="54"/>
      <c r="C52" s="47"/>
      <c r="D52" s="705" t="s">
        <v>459</v>
      </c>
      <c r="E52" s="705"/>
      <c r="F52" s="77">
        <f>SUM(AE52:AQ52)</f>
        <v>0</v>
      </c>
      <c r="G52" s="563">
        <f>SUM(AE52:AQ52)</f>
        <v>0</v>
      </c>
      <c r="H52" s="563">
        <f t="shared" si="58"/>
        <v>0</v>
      </c>
      <c r="I52" s="495">
        <v>0</v>
      </c>
      <c r="J52" s="448">
        <v>0</v>
      </c>
      <c r="K52" s="448">
        <v>0</v>
      </c>
      <c r="L52" s="448">
        <v>0</v>
      </c>
      <c r="M52" s="77">
        <f>SUM(AF52:AR52)</f>
        <v>0</v>
      </c>
      <c r="N52" s="73"/>
      <c r="O52" s="42"/>
      <c r="P52" s="42"/>
      <c r="Q52" s="42"/>
      <c r="R52" s="1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4"/>
      <c r="AF52" s="73"/>
      <c r="AG52" s="1"/>
      <c r="AH52" s="1"/>
      <c r="AI52" s="1"/>
      <c r="AJ52" s="1"/>
      <c r="AK52" s="79"/>
      <c r="AL52" s="404">
        <f t="shared" si="14"/>
        <v>0</v>
      </c>
      <c r="AM52" s="367"/>
      <c r="AN52" s="1"/>
      <c r="AO52" s="79"/>
      <c r="AP52" s="79"/>
      <c r="AQ52" s="79"/>
      <c r="AR52" s="44"/>
      <c r="AT52" s="168"/>
    </row>
    <row r="53" spans="1:46" hidden="1" x14ac:dyDescent="0.25">
      <c r="B53" s="54"/>
      <c r="C53" s="47"/>
      <c r="D53" s="705" t="s">
        <v>464</v>
      </c>
      <c r="E53" s="705"/>
      <c r="F53" s="77">
        <f>SUM(AE53:AQ53)</f>
        <v>0</v>
      </c>
      <c r="G53" s="563">
        <f>SUM(AE53:AQ53)</f>
        <v>0</v>
      </c>
      <c r="H53" s="563">
        <f t="shared" si="58"/>
        <v>0</v>
      </c>
      <c r="I53" s="495">
        <v>0</v>
      </c>
      <c r="J53" s="448">
        <v>0</v>
      </c>
      <c r="K53" s="448">
        <v>0</v>
      </c>
      <c r="L53" s="448">
        <v>0</v>
      </c>
      <c r="M53" s="77">
        <f>SUM(AF53:AR53)</f>
        <v>0</v>
      </c>
      <c r="N53" s="73"/>
      <c r="O53" s="42"/>
      <c r="P53" s="42"/>
      <c r="Q53" s="42"/>
      <c r="R53" s="1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4"/>
      <c r="AF53" s="73"/>
      <c r="AG53" s="1"/>
      <c r="AH53" s="1"/>
      <c r="AI53" s="1"/>
      <c r="AJ53" s="1"/>
      <c r="AK53" s="79"/>
      <c r="AL53" s="404">
        <f t="shared" si="14"/>
        <v>0</v>
      </c>
      <c r="AM53" s="367"/>
      <c r="AN53" s="1"/>
      <c r="AO53" s="79"/>
      <c r="AP53" s="79"/>
      <c r="AQ53" s="79"/>
      <c r="AR53" s="44"/>
      <c r="AT53" s="168"/>
    </row>
    <row r="54" spans="1:46" x14ac:dyDescent="0.25">
      <c r="B54" s="54"/>
      <c r="C54" s="47"/>
      <c r="D54" s="705" t="s">
        <v>394</v>
      </c>
      <c r="E54" s="705"/>
      <c r="F54" s="77">
        <v>4507300</v>
      </c>
      <c r="G54" s="563">
        <v>4507300</v>
      </c>
      <c r="H54" s="563">
        <v>4538200</v>
      </c>
      <c r="I54" s="495">
        <v>4546300</v>
      </c>
      <c r="J54" s="448">
        <v>4579900</v>
      </c>
      <c r="K54" s="448">
        <v>4613400</v>
      </c>
      <c r="L54" s="448">
        <v>5260000</v>
      </c>
      <c r="M54" s="77">
        <f t="shared" ref="M54:M55" si="59">SUM(AL54:AR54)</f>
        <v>5260000</v>
      </c>
      <c r="N54" s="73"/>
      <c r="O54" s="42"/>
      <c r="P54" s="42"/>
      <c r="Q54" s="42"/>
      <c r="R54" s="1"/>
      <c r="S54" s="79"/>
      <c r="T54" s="79"/>
      <c r="U54" s="79"/>
      <c r="V54" s="79"/>
      <c r="W54" s="79"/>
      <c r="X54" s="79"/>
      <c r="Y54" s="79">
        <f>M54</f>
        <v>5260000</v>
      </c>
      <c r="Z54" s="79"/>
      <c r="AA54" s="79"/>
      <c r="AB54" s="79"/>
      <c r="AC54" s="79"/>
      <c r="AD54" s="79"/>
      <c r="AE54" s="74"/>
      <c r="AF54" s="73">
        <v>439000</v>
      </c>
      <c r="AG54" s="1">
        <v>438200</v>
      </c>
      <c r="AH54" s="1">
        <v>438400</v>
      </c>
      <c r="AI54" s="1">
        <v>437900</v>
      </c>
      <c r="AJ54" s="1">
        <v>438200</v>
      </c>
      <c r="AK54" s="79">
        <v>438400</v>
      </c>
      <c r="AL54" s="404">
        <f t="shared" si="14"/>
        <v>2630100</v>
      </c>
      <c r="AM54" s="367">
        <v>438600</v>
      </c>
      <c r="AN54" s="1">
        <v>438400</v>
      </c>
      <c r="AO54" s="79">
        <v>438400</v>
      </c>
      <c r="AP54" s="79">
        <v>613400</v>
      </c>
      <c r="AQ54" s="79">
        <v>262900</v>
      </c>
      <c r="AR54" s="44">
        <v>438200</v>
      </c>
      <c r="AT54" s="168"/>
    </row>
    <row r="55" spans="1:46" x14ac:dyDescent="0.25">
      <c r="B55" s="54"/>
      <c r="C55" s="47"/>
      <c r="D55" s="705" t="s">
        <v>469</v>
      </c>
      <c r="E55" s="705"/>
      <c r="F55" s="77">
        <v>976797.09999999986</v>
      </c>
      <c r="G55" s="563">
        <v>938546.69999999984</v>
      </c>
      <c r="H55" s="563">
        <v>798946</v>
      </c>
      <c r="I55" s="495">
        <v>958505</v>
      </c>
      <c r="J55" s="448">
        <v>1022849</v>
      </c>
      <c r="K55" s="448">
        <v>1022849</v>
      </c>
      <c r="L55" s="448">
        <v>371977</v>
      </c>
      <c r="M55" s="77">
        <f t="shared" si="59"/>
        <v>371977</v>
      </c>
      <c r="N55" s="73"/>
      <c r="O55" s="42"/>
      <c r="P55" s="42"/>
      <c r="Q55" s="42">
        <v>153977</v>
      </c>
      <c r="R55" s="1"/>
      <c r="S55" s="79">
        <v>184288</v>
      </c>
      <c r="T55" s="79"/>
      <c r="U55" s="79"/>
      <c r="V55" s="79"/>
      <c r="W55" s="79"/>
      <c r="X55" s="79">
        <v>33712</v>
      </c>
      <c r="Y55" s="79"/>
      <c r="Z55" s="79"/>
      <c r="AA55" s="79"/>
      <c r="AB55" s="79"/>
      <c r="AC55" s="79"/>
      <c r="AD55" s="79"/>
      <c r="AE55" s="74"/>
      <c r="AF55" s="73">
        <v>81448</v>
      </c>
      <c r="AG55" s="1">
        <v>80531</v>
      </c>
      <c r="AH55" s="1">
        <v>80531</v>
      </c>
      <c r="AI55" s="1">
        <v>65076</v>
      </c>
      <c r="AJ55" s="1">
        <v>30679</v>
      </c>
      <c r="AK55" s="79"/>
      <c r="AL55" s="404">
        <f t="shared" si="14"/>
        <v>338265</v>
      </c>
      <c r="AM55" s="367"/>
      <c r="AN55" s="1"/>
      <c r="AO55" s="79"/>
      <c r="AP55" s="79"/>
      <c r="AQ55" s="79"/>
      <c r="AR55" s="44">
        <v>33712</v>
      </c>
      <c r="AT55" s="168"/>
    </row>
    <row r="56" spans="1:46" ht="25.5" customHeight="1" x14ac:dyDescent="0.25">
      <c r="B56" s="54"/>
      <c r="C56" s="209"/>
      <c r="D56" s="706" t="s">
        <v>473</v>
      </c>
      <c r="E56" s="706"/>
      <c r="F56" s="77">
        <f t="shared" ref="F56:AR56" si="60">SUM(F57:F59)</f>
        <v>2403847</v>
      </c>
      <c r="G56" s="563">
        <f t="shared" ref="G56" si="61">SUM(G57:G59)</f>
        <v>2402108</v>
      </c>
      <c r="H56" s="563">
        <f t="shared" ref="H56" si="62">SUM(H57:H59)</f>
        <v>2402108</v>
      </c>
      <c r="I56" s="495">
        <v>2402108</v>
      </c>
      <c r="J56" s="448">
        <f t="shared" ref="J56:K56" si="63">SUM(J57:J59)</f>
        <v>2402108</v>
      </c>
      <c r="K56" s="448">
        <f t="shared" si="63"/>
        <v>2402108</v>
      </c>
      <c r="L56" s="448">
        <f t="shared" ref="L56" si="64">SUM(L57:L59)</f>
        <v>622809</v>
      </c>
      <c r="M56" s="77">
        <f t="shared" si="60"/>
        <v>622809</v>
      </c>
      <c r="N56" s="73"/>
      <c r="O56" s="42">
        <f t="shared" si="60"/>
        <v>0</v>
      </c>
      <c r="P56" s="42">
        <f t="shared" si="60"/>
        <v>0</v>
      </c>
      <c r="Q56" s="42">
        <f t="shared" si="60"/>
        <v>0</v>
      </c>
      <c r="R56" s="1">
        <f t="shared" si="60"/>
        <v>589097</v>
      </c>
      <c r="S56" s="79"/>
      <c r="T56" s="79">
        <f t="shared" si="60"/>
        <v>0</v>
      </c>
      <c r="U56" s="79"/>
      <c r="V56" s="79"/>
      <c r="W56" s="79">
        <f t="shared" si="60"/>
        <v>0</v>
      </c>
      <c r="X56" s="79">
        <f t="shared" si="60"/>
        <v>33712</v>
      </c>
      <c r="Y56" s="79">
        <f t="shared" si="60"/>
        <v>0</v>
      </c>
      <c r="Z56" s="79">
        <f t="shared" si="60"/>
        <v>0</v>
      </c>
      <c r="AA56" s="79">
        <f t="shared" si="60"/>
        <v>0</v>
      </c>
      <c r="AB56" s="79">
        <f t="shared" si="60"/>
        <v>0</v>
      </c>
      <c r="AC56" s="79">
        <f t="shared" ref="AC56:AD56" si="65">SUM(AC57:AC59)</f>
        <v>0</v>
      </c>
      <c r="AD56" s="79">
        <f t="shared" si="65"/>
        <v>0</v>
      </c>
      <c r="AE56" s="74">
        <f t="shared" si="60"/>
        <v>0</v>
      </c>
      <c r="AF56" s="73">
        <f t="shared" si="60"/>
        <v>239751</v>
      </c>
      <c r="AG56" s="1">
        <f t="shared" si="60"/>
        <v>33712</v>
      </c>
      <c r="AH56" s="1">
        <f t="shared" si="60"/>
        <v>33712</v>
      </c>
      <c r="AI56" s="1">
        <f t="shared" si="60"/>
        <v>33712</v>
      </c>
      <c r="AJ56" s="1">
        <f t="shared" si="60"/>
        <v>33712</v>
      </c>
      <c r="AK56" s="79">
        <f t="shared" si="60"/>
        <v>33712</v>
      </c>
      <c r="AL56" s="404">
        <f t="shared" si="14"/>
        <v>408311</v>
      </c>
      <c r="AM56" s="367">
        <f t="shared" si="60"/>
        <v>33712</v>
      </c>
      <c r="AN56" s="1">
        <f t="shared" si="60"/>
        <v>33712</v>
      </c>
      <c r="AO56" s="79">
        <f t="shared" si="60"/>
        <v>33712</v>
      </c>
      <c r="AP56" s="79">
        <f t="shared" si="60"/>
        <v>79650</v>
      </c>
      <c r="AQ56" s="79">
        <f t="shared" si="60"/>
        <v>33712</v>
      </c>
      <c r="AR56" s="44">
        <f t="shared" si="60"/>
        <v>0</v>
      </c>
      <c r="AT56" s="168"/>
    </row>
    <row r="57" spans="1:46" x14ac:dyDescent="0.25">
      <c r="B57" s="54"/>
      <c r="C57" s="241"/>
      <c r="D57" s="235"/>
      <c r="E57" s="291" t="s">
        <v>981</v>
      </c>
      <c r="F57" s="77">
        <v>368166</v>
      </c>
      <c r="G57" s="563">
        <v>366427</v>
      </c>
      <c r="H57" s="563">
        <v>366427</v>
      </c>
      <c r="I57" s="495">
        <v>366427</v>
      </c>
      <c r="J57" s="448">
        <v>366427</v>
      </c>
      <c r="K57" s="448">
        <v>366427</v>
      </c>
      <c r="L57" s="448">
        <v>416770</v>
      </c>
      <c r="M57" s="77">
        <f t="shared" ref="M57:M59" si="66">SUM(AL57:AR57)</f>
        <v>416770</v>
      </c>
      <c r="N57" s="73"/>
      <c r="O57" s="42"/>
      <c r="P57" s="42"/>
      <c r="Q57" s="42"/>
      <c r="R57" s="1">
        <v>383058</v>
      </c>
      <c r="S57" s="79"/>
      <c r="T57" s="79"/>
      <c r="U57" s="79"/>
      <c r="V57" s="79"/>
      <c r="W57" s="79"/>
      <c r="X57" s="79">
        <v>33712</v>
      </c>
      <c r="Y57" s="79"/>
      <c r="Z57" s="79"/>
      <c r="AA57" s="79"/>
      <c r="AB57" s="79"/>
      <c r="AC57" s="79"/>
      <c r="AD57" s="79"/>
      <c r="AE57" s="74"/>
      <c r="AF57" s="73">
        <v>33712</v>
      </c>
      <c r="AG57" s="1">
        <v>33712</v>
      </c>
      <c r="AH57" s="1">
        <v>33712</v>
      </c>
      <c r="AI57" s="1">
        <v>33712</v>
      </c>
      <c r="AJ57" s="1">
        <v>33712</v>
      </c>
      <c r="AK57" s="79">
        <v>33712</v>
      </c>
      <c r="AL57" s="404">
        <f t="shared" si="14"/>
        <v>202272</v>
      </c>
      <c r="AM57" s="1">
        <v>33712</v>
      </c>
      <c r="AN57" s="1">
        <v>33712</v>
      </c>
      <c r="AO57" s="1">
        <v>33712</v>
      </c>
      <c r="AP57" s="79">
        <v>79650</v>
      </c>
      <c r="AQ57" s="79">
        <v>33712</v>
      </c>
      <c r="AR57" s="44"/>
      <c r="AT57" s="168"/>
    </row>
    <row r="58" spans="1:46" x14ac:dyDescent="0.25">
      <c r="B58" s="54"/>
      <c r="C58" s="294"/>
      <c r="D58" s="291"/>
      <c r="E58" s="291" t="s">
        <v>1054</v>
      </c>
      <c r="F58" s="77">
        <v>439350</v>
      </c>
      <c r="G58" s="563">
        <v>439350</v>
      </c>
      <c r="H58" s="563">
        <v>439350</v>
      </c>
      <c r="I58" s="495">
        <v>439350</v>
      </c>
      <c r="J58" s="448">
        <v>439350</v>
      </c>
      <c r="K58" s="448">
        <v>439350</v>
      </c>
      <c r="L58" s="448">
        <v>47250</v>
      </c>
      <c r="M58" s="77">
        <f t="shared" si="66"/>
        <v>47250</v>
      </c>
      <c r="N58" s="73"/>
      <c r="O58" s="42"/>
      <c r="P58" s="42"/>
      <c r="Q58" s="42"/>
      <c r="R58" s="1">
        <v>47250</v>
      </c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4"/>
      <c r="AF58" s="73">
        <v>47250</v>
      </c>
      <c r="AG58" s="1"/>
      <c r="AH58" s="1"/>
      <c r="AI58" s="1"/>
      <c r="AJ58" s="1"/>
      <c r="AK58" s="79"/>
      <c r="AL58" s="404">
        <f t="shared" si="14"/>
        <v>47250</v>
      </c>
      <c r="AM58" s="367"/>
      <c r="AN58" s="1"/>
      <c r="AO58" s="79"/>
      <c r="AP58" s="79"/>
      <c r="AQ58" s="79"/>
      <c r="AR58" s="44"/>
      <c r="AT58" s="168"/>
    </row>
    <row r="59" spans="1:46" ht="15.75" thickBot="1" x14ac:dyDescent="0.3">
      <c r="B59" s="54"/>
      <c r="C59" s="241"/>
      <c r="D59" s="235"/>
      <c r="E59" s="291" t="s">
        <v>1055</v>
      </c>
      <c r="F59" s="77">
        <v>1596331</v>
      </c>
      <c r="G59" s="563">
        <v>1596331</v>
      </c>
      <c r="H59" s="563">
        <v>1596331</v>
      </c>
      <c r="I59" s="495">
        <v>1596331</v>
      </c>
      <c r="J59" s="448">
        <v>1596331</v>
      </c>
      <c r="K59" s="448">
        <v>1596331</v>
      </c>
      <c r="L59" s="448">
        <v>158789</v>
      </c>
      <c r="M59" s="77">
        <f t="shared" si="66"/>
        <v>158789</v>
      </c>
      <c r="N59" s="73"/>
      <c r="O59" s="42"/>
      <c r="P59" s="42"/>
      <c r="Q59" s="42"/>
      <c r="R59" s="1">
        <v>158789</v>
      </c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4"/>
      <c r="AF59" s="73">
        <v>158789</v>
      </c>
      <c r="AG59" s="1"/>
      <c r="AH59" s="1"/>
      <c r="AI59" s="1"/>
      <c r="AJ59" s="1"/>
      <c r="AK59" s="79"/>
      <c r="AL59" s="404">
        <f t="shared" si="14"/>
        <v>158789</v>
      </c>
      <c r="AM59" s="367"/>
      <c r="AN59" s="1"/>
      <c r="AO59" s="79"/>
      <c r="AP59" s="79"/>
      <c r="AQ59" s="79"/>
      <c r="AR59" s="44"/>
      <c r="AT59" s="168"/>
    </row>
    <row r="60" spans="1:46" ht="15.75" hidden="1" thickBot="1" x14ac:dyDescent="0.3">
      <c r="B60" s="54"/>
      <c r="C60" s="47"/>
      <c r="D60" s="705" t="s">
        <v>478</v>
      </c>
      <c r="E60" s="705"/>
      <c r="F60" s="77">
        <f>SUM(AE60:AQ60)</f>
        <v>0</v>
      </c>
      <c r="G60" s="563">
        <f>SUM(AE60:AQ60)</f>
        <v>0</v>
      </c>
      <c r="H60" s="563">
        <f t="shared" ref="H60:H62" si="67">SUM(AE60:AQ60)</f>
        <v>0</v>
      </c>
      <c r="I60" s="495">
        <v>0</v>
      </c>
      <c r="J60" s="448">
        <f t="shared" ref="J60:L62" si="68">SUM(AD60:AP60)</f>
        <v>0</v>
      </c>
      <c r="K60" s="448">
        <f t="shared" si="68"/>
        <v>0</v>
      </c>
      <c r="L60" s="448">
        <f t="shared" si="68"/>
        <v>0</v>
      </c>
      <c r="M60" s="77">
        <f t="shared" ref="M60:M62" si="69">SUM(AF60:AR60)</f>
        <v>0</v>
      </c>
      <c r="N60" s="73"/>
      <c r="O60" s="42"/>
      <c r="P60" s="42"/>
      <c r="Q60" s="42"/>
      <c r="R60" s="1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4"/>
      <c r="AF60" s="73"/>
      <c r="AG60" s="1"/>
      <c r="AH60" s="1"/>
      <c r="AI60" s="1"/>
      <c r="AJ60" s="1"/>
      <c r="AK60" s="79"/>
      <c r="AL60" s="404">
        <f t="shared" si="14"/>
        <v>0</v>
      </c>
      <c r="AM60" s="367"/>
      <c r="AN60" s="1"/>
      <c r="AO60" s="79"/>
      <c r="AP60" s="79"/>
      <c r="AQ60" s="79"/>
      <c r="AR60" s="44"/>
      <c r="AT60" s="168"/>
    </row>
    <row r="61" spans="1:46" ht="25.5" hidden="1" customHeight="1" x14ac:dyDescent="0.25">
      <c r="B61" s="54"/>
      <c r="C61" s="47"/>
      <c r="D61" s="706" t="s">
        <v>482</v>
      </c>
      <c r="E61" s="706"/>
      <c r="F61" s="77">
        <f>SUM(AE61:AQ61)</f>
        <v>0</v>
      </c>
      <c r="G61" s="563">
        <f>SUM(AE61:AQ61)</f>
        <v>0</v>
      </c>
      <c r="H61" s="563">
        <f t="shared" si="67"/>
        <v>0</v>
      </c>
      <c r="I61" s="495">
        <v>0</v>
      </c>
      <c r="J61" s="448">
        <f t="shared" si="68"/>
        <v>0</v>
      </c>
      <c r="K61" s="448">
        <f t="shared" si="68"/>
        <v>0</v>
      </c>
      <c r="L61" s="448">
        <f t="shared" si="68"/>
        <v>0</v>
      </c>
      <c r="M61" s="77">
        <f t="shared" si="69"/>
        <v>0</v>
      </c>
      <c r="N61" s="73"/>
      <c r="O61" s="42"/>
      <c r="P61" s="42"/>
      <c r="Q61" s="42"/>
      <c r="R61" s="1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4"/>
      <c r="AF61" s="73"/>
      <c r="AG61" s="1"/>
      <c r="AH61" s="1"/>
      <c r="AI61" s="1"/>
      <c r="AJ61" s="1"/>
      <c r="AK61" s="79"/>
      <c r="AL61" s="404">
        <f t="shared" si="14"/>
        <v>0</v>
      </c>
      <c r="AM61" s="367"/>
      <c r="AN61" s="1"/>
      <c r="AO61" s="79"/>
      <c r="AP61" s="79"/>
      <c r="AQ61" s="79"/>
      <c r="AR61" s="44"/>
      <c r="AT61" s="168"/>
    </row>
    <row r="62" spans="1:46" ht="25.5" hidden="1" customHeight="1" thickBot="1" x14ac:dyDescent="0.3">
      <c r="B62" s="56"/>
      <c r="C62" s="48"/>
      <c r="D62" s="738" t="s">
        <v>487</v>
      </c>
      <c r="E62" s="738"/>
      <c r="F62" s="77">
        <f>SUM(AE62:AQ62)</f>
        <v>0</v>
      </c>
      <c r="G62" s="563">
        <f>SUM(AE62:AQ62)</f>
        <v>0</v>
      </c>
      <c r="H62" s="563">
        <f t="shared" si="67"/>
        <v>0</v>
      </c>
      <c r="I62" s="495">
        <v>0</v>
      </c>
      <c r="J62" s="448">
        <f t="shared" si="68"/>
        <v>0</v>
      </c>
      <c r="K62" s="448">
        <f t="shared" si="68"/>
        <v>0</v>
      </c>
      <c r="L62" s="448">
        <f t="shared" si="68"/>
        <v>0</v>
      </c>
      <c r="M62" s="77">
        <f t="shared" si="69"/>
        <v>0</v>
      </c>
      <c r="N62" s="73"/>
      <c r="O62" s="42"/>
      <c r="P62" s="42"/>
      <c r="Q62" s="42"/>
      <c r="R62" s="1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4"/>
      <c r="AF62" s="73"/>
      <c r="AG62" s="1"/>
      <c r="AH62" s="1"/>
      <c r="AI62" s="1"/>
      <c r="AJ62" s="1"/>
      <c r="AK62" s="79"/>
      <c r="AL62" s="404">
        <f t="shared" si="14"/>
        <v>0</v>
      </c>
      <c r="AM62" s="367"/>
      <c r="AN62" s="1"/>
      <c r="AO62" s="79"/>
      <c r="AP62" s="79"/>
      <c r="AQ62" s="79"/>
      <c r="AR62" s="44"/>
      <c r="AT62" s="168"/>
    </row>
    <row r="63" spans="1:46" ht="15.75" thickBot="1" x14ac:dyDescent="0.3">
      <c r="B63" s="98" t="s">
        <v>20</v>
      </c>
      <c r="C63" s="739" t="s">
        <v>21</v>
      </c>
      <c r="D63" s="739"/>
      <c r="E63" s="725"/>
      <c r="F63" s="83">
        <f t="shared" ref="F63:M63" si="70">F64+F65+F66+F77+F88</f>
        <v>337735905</v>
      </c>
      <c r="G63" s="560">
        <f t="shared" ref="G63" si="71">G64+G65+G66+G77+G88</f>
        <v>0</v>
      </c>
      <c r="H63" s="560">
        <f t="shared" ref="H63" si="72">H64+H65+H66+H77+H88</f>
        <v>0</v>
      </c>
      <c r="I63" s="492">
        <v>33528946</v>
      </c>
      <c r="J63" s="444">
        <f t="shared" ref="J63:K63" si="73">J64+J65+J66+J77+J88</f>
        <v>30116000</v>
      </c>
      <c r="K63" s="444">
        <f t="shared" si="73"/>
        <v>45128946</v>
      </c>
      <c r="L63" s="444">
        <f t="shared" ref="L63" si="74">L64+L65+L66+L77+L88</f>
        <v>154024224</v>
      </c>
      <c r="M63" s="83">
        <f t="shared" si="70"/>
        <v>154024224</v>
      </c>
      <c r="N63" s="84">
        <f t="shared" ref="N63:AE63" si="75">N64+N65+N66+N77+N88</f>
        <v>0</v>
      </c>
      <c r="O63" s="87">
        <f t="shared" si="75"/>
        <v>0</v>
      </c>
      <c r="P63" s="87">
        <f t="shared" si="75"/>
        <v>0</v>
      </c>
      <c r="Q63" s="87">
        <f t="shared" si="75"/>
        <v>30116000</v>
      </c>
      <c r="R63" s="85">
        <f t="shared" si="75"/>
        <v>0</v>
      </c>
      <c r="S63" s="85">
        <f t="shared" si="75"/>
        <v>0</v>
      </c>
      <c r="T63" s="88">
        <f t="shared" ref="T63:AB63" si="76">T64+T65+T66+T77+T88</f>
        <v>0</v>
      </c>
      <c r="U63" s="88">
        <f t="shared" si="76"/>
        <v>120650656</v>
      </c>
      <c r="V63" s="88">
        <f t="shared" si="76"/>
        <v>3257568</v>
      </c>
      <c r="W63" s="88">
        <f t="shared" ref="W63:X63" si="77">W64+W65+W66+W77+W88</f>
        <v>0</v>
      </c>
      <c r="X63" s="88">
        <f t="shared" si="77"/>
        <v>0</v>
      </c>
      <c r="Y63" s="88">
        <f t="shared" si="76"/>
        <v>0</v>
      </c>
      <c r="Z63" s="88">
        <f t="shared" ref="Z63:AA63" si="78">Z64+Z65+Z66+Z77+Z88</f>
        <v>0</v>
      </c>
      <c r="AA63" s="88">
        <f t="shared" si="78"/>
        <v>0</v>
      </c>
      <c r="AB63" s="88">
        <f t="shared" si="76"/>
        <v>0</v>
      </c>
      <c r="AC63" s="88">
        <f t="shared" ref="AC63:AD63" si="79">AC64+AC65+AC66+AC77+AC88</f>
        <v>0</v>
      </c>
      <c r="AD63" s="88">
        <f t="shared" si="79"/>
        <v>0</v>
      </c>
      <c r="AE63" s="86">
        <f t="shared" si="75"/>
        <v>0</v>
      </c>
      <c r="AF63" s="84">
        <f>AF64+AF65+AF66+AF77+AF88</f>
        <v>0</v>
      </c>
      <c r="AG63" s="85">
        <f t="shared" ref="AG63:AR63" si="80">AG64+AG65+AG66+AG77+AG88</f>
        <v>30000000</v>
      </c>
      <c r="AH63" s="85">
        <f t="shared" si="80"/>
        <v>0</v>
      </c>
      <c r="AI63" s="85">
        <f t="shared" si="80"/>
        <v>0</v>
      </c>
      <c r="AJ63" s="85">
        <f t="shared" si="80"/>
        <v>120650656</v>
      </c>
      <c r="AK63" s="88">
        <f t="shared" si="80"/>
        <v>0</v>
      </c>
      <c r="AL63" s="399">
        <f t="shared" si="14"/>
        <v>150650656</v>
      </c>
      <c r="AM63" s="362">
        <f t="shared" si="80"/>
        <v>0</v>
      </c>
      <c r="AN63" s="85">
        <f t="shared" si="80"/>
        <v>116000</v>
      </c>
      <c r="AO63" s="88">
        <f t="shared" si="80"/>
        <v>0</v>
      </c>
      <c r="AP63" s="88">
        <f t="shared" si="80"/>
        <v>0</v>
      </c>
      <c r="AQ63" s="88">
        <f t="shared" si="80"/>
        <v>3257568</v>
      </c>
      <c r="AR63" s="89">
        <f t="shared" si="80"/>
        <v>0</v>
      </c>
      <c r="AT63" s="168"/>
    </row>
    <row r="64" spans="1:46" s="18" customFormat="1" x14ac:dyDescent="0.25">
      <c r="A64" s="125" t="s">
        <v>22</v>
      </c>
      <c r="B64" s="114" t="s">
        <v>728</v>
      </c>
      <c r="C64" s="733" t="s">
        <v>395</v>
      </c>
      <c r="D64" s="734"/>
      <c r="E64" s="734"/>
      <c r="F64" s="91">
        <v>30000000</v>
      </c>
      <c r="G64" s="564"/>
      <c r="H64" s="564"/>
      <c r="I64" s="494"/>
      <c r="J64" s="447">
        <f>SUM(AJ64:AP64)</f>
        <v>30116000</v>
      </c>
      <c r="K64" s="447">
        <v>45128946</v>
      </c>
      <c r="L64" s="447">
        <v>30116000</v>
      </c>
      <c r="M64" s="91">
        <f t="shared" ref="M64" si="81">SUM(AL64:AR64)</f>
        <v>30116000</v>
      </c>
      <c r="N64" s="92"/>
      <c r="O64" s="95"/>
      <c r="P64" s="95"/>
      <c r="Q64" s="95">
        <f>M64</f>
        <v>30116000</v>
      </c>
      <c r="R64" s="93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4"/>
      <c r="AF64" s="92"/>
      <c r="AG64" s="93">
        <v>30000000</v>
      </c>
      <c r="AH64" s="93"/>
      <c r="AI64" s="93"/>
      <c r="AJ64" s="93"/>
      <c r="AK64" s="96"/>
      <c r="AL64" s="402">
        <f t="shared" si="14"/>
        <v>30000000</v>
      </c>
      <c r="AM64" s="365"/>
      <c r="AN64" s="93">
        <v>116000</v>
      </c>
      <c r="AO64" s="96"/>
      <c r="AP64" s="96"/>
      <c r="AQ64" s="96"/>
      <c r="AR64" s="97"/>
      <c r="AT64" s="168"/>
    </row>
    <row r="65" spans="1:46" s="18" customFormat="1" ht="25.5" hidden="1" customHeight="1" x14ac:dyDescent="0.25">
      <c r="A65" s="125" t="s">
        <v>23</v>
      </c>
      <c r="B65" s="90" t="s">
        <v>729</v>
      </c>
      <c r="C65" s="723" t="s">
        <v>24</v>
      </c>
      <c r="D65" s="724"/>
      <c r="E65" s="724"/>
      <c r="F65" s="91"/>
      <c r="G65" s="564"/>
      <c r="H65" s="564"/>
      <c r="I65" s="494"/>
      <c r="J65" s="447"/>
      <c r="K65" s="447"/>
      <c r="L65" s="447"/>
      <c r="M65" s="91"/>
      <c r="N65" s="92"/>
      <c r="O65" s="95"/>
      <c r="P65" s="95"/>
      <c r="Q65" s="95"/>
      <c r="R65" s="93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4"/>
      <c r="AF65" s="92"/>
      <c r="AG65" s="93"/>
      <c r="AH65" s="93"/>
      <c r="AI65" s="93"/>
      <c r="AJ65" s="93"/>
      <c r="AK65" s="96"/>
      <c r="AL65" s="402">
        <f t="shared" si="14"/>
        <v>0</v>
      </c>
      <c r="AM65" s="365"/>
      <c r="AN65" s="93"/>
      <c r="AO65" s="96"/>
      <c r="AP65" s="96"/>
      <c r="AQ65" s="96"/>
      <c r="AR65" s="97"/>
      <c r="AT65" s="168"/>
    </row>
    <row r="66" spans="1:46" s="18" customFormat="1" ht="25.5" hidden="1" customHeight="1" x14ac:dyDescent="0.25">
      <c r="A66" s="125" t="s">
        <v>25</v>
      </c>
      <c r="B66" s="90" t="s">
        <v>730</v>
      </c>
      <c r="C66" s="723" t="s">
        <v>26</v>
      </c>
      <c r="D66" s="724"/>
      <c r="E66" s="724"/>
      <c r="F66" s="91">
        <f t="shared" ref="F66:M66" si="82">F67+F68+F69+F70+F71+F72+F73+F74+F75+F76</f>
        <v>0</v>
      </c>
      <c r="G66" s="564">
        <f t="shared" ref="G66" si="83">G67+G68+G69+G70+G71+G72+G73+G74+G75+G76</f>
        <v>0</v>
      </c>
      <c r="H66" s="564">
        <f t="shared" ref="H66" si="84">H67+H68+H69+H70+H71+H72+H73+H74+H75+H76</f>
        <v>0</v>
      </c>
      <c r="I66" s="494">
        <v>0</v>
      </c>
      <c r="J66" s="447">
        <f t="shared" ref="J66:K66" si="85">J67+J68+J69+J70+J71+J72+J73+J74+J75+J76</f>
        <v>0</v>
      </c>
      <c r="K66" s="447">
        <f t="shared" si="85"/>
        <v>0</v>
      </c>
      <c r="L66" s="447">
        <f t="shared" ref="L66" si="86">L67+L68+L69+L70+L71+L72+L73+L74+L75+L76</f>
        <v>0</v>
      </c>
      <c r="M66" s="91">
        <f t="shared" si="82"/>
        <v>0</v>
      </c>
      <c r="N66" s="92">
        <f t="shared" ref="N66:AE66" si="87">N67+N68+N69+N70+N71+N72+N73+N74+N75+N76</f>
        <v>0</v>
      </c>
      <c r="O66" s="95">
        <f t="shared" si="87"/>
        <v>0</v>
      </c>
      <c r="P66" s="95">
        <f t="shared" si="87"/>
        <v>0</v>
      </c>
      <c r="Q66" s="95">
        <f t="shared" si="87"/>
        <v>0</v>
      </c>
      <c r="R66" s="93">
        <f t="shared" si="87"/>
        <v>0</v>
      </c>
      <c r="S66" s="96"/>
      <c r="T66" s="96">
        <f t="shared" ref="T66:AB66" si="88">T67+T68+T69+T70+T71+T72+T73+T74+T75+T76</f>
        <v>0</v>
      </c>
      <c r="U66" s="96"/>
      <c r="V66" s="96"/>
      <c r="W66" s="96">
        <f t="shared" ref="W66:X66" si="89">W67+W68+W69+W70+W71+W72+W73+W74+W75+W76</f>
        <v>0</v>
      </c>
      <c r="X66" s="96">
        <f t="shared" si="89"/>
        <v>0</v>
      </c>
      <c r="Y66" s="96">
        <f t="shared" si="88"/>
        <v>0</v>
      </c>
      <c r="Z66" s="96">
        <f t="shared" ref="Z66:AA66" si="90">Z67+Z68+Z69+Z70+Z71+Z72+Z73+Z74+Z75+Z76</f>
        <v>0</v>
      </c>
      <c r="AA66" s="96">
        <f t="shared" si="90"/>
        <v>0</v>
      </c>
      <c r="AB66" s="96">
        <f t="shared" si="88"/>
        <v>0</v>
      </c>
      <c r="AC66" s="96">
        <f t="shared" ref="AC66:AD66" si="91">AC67+AC68+AC69+AC70+AC71+AC72+AC73+AC74+AC75+AC76</f>
        <v>0</v>
      </c>
      <c r="AD66" s="96">
        <f t="shared" si="91"/>
        <v>0</v>
      </c>
      <c r="AE66" s="94">
        <f t="shared" si="87"/>
        <v>0</v>
      </c>
      <c r="AF66" s="92">
        <f>AF67+AF68+AF69+AF70+AF71+AF72+AF73+AF74+AF75+AF76</f>
        <v>0</v>
      </c>
      <c r="AG66" s="93">
        <f t="shared" ref="AG66:AR66" si="92">AG67+AG68+AG69+AG70+AG71+AG72+AG73+AG74+AG75+AG76</f>
        <v>0</v>
      </c>
      <c r="AH66" s="93">
        <f t="shared" si="92"/>
        <v>0</v>
      </c>
      <c r="AI66" s="93">
        <f t="shared" si="92"/>
        <v>0</v>
      </c>
      <c r="AJ66" s="93">
        <f t="shared" si="92"/>
        <v>0</v>
      </c>
      <c r="AK66" s="96">
        <f t="shared" si="92"/>
        <v>0</v>
      </c>
      <c r="AL66" s="402">
        <f t="shared" si="14"/>
        <v>0</v>
      </c>
      <c r="AM66" s="365">
        <f t="shared" si="92"/>
        <v>0</v>
      </c>
      <c r="AN66" s="93">
        <f t="shared" si="92"/>
        <v>0</v>
      </c>
      <c r="AO66" s="96">
        <f t="shared" si="92"/>
        <v>0</v>
      </c>
      <c r="AP66" s="96">
        <f t="shared" si="92"/>
        <v>0</v>
      </c>
      <c r="AQ66" s="96">
        <f t="shared" si="92"/>
        <v>0</v>
      </c>
      <c r="AR66" s="97">
        <f t="shared" si="92"/>
        <v>0</v>
      </c>
      <c r="AT66" s="168"/>
    </row>
    <row r="67" spans="1:46" hidden="1" x14ac:dyDescent="0.25">
      <c r="B67" s="54"/>
      <c r="C67" s="47"/>
      <c r="D67" s="705" t="s">
        <v>796</v>
      </c>
      <c r="E67" s="705"/>
      <c r="F67" s="77"/>
      <c r="G67" s="563"/>
      <c r="H67" s="563"/>
      <c r="I67" s="495"/>
      <c r="J67" s="448"/>
      <c r="K67" s="448"/>
      <c r="L67" s="448"/>
      <c r="M67" s="77"/>
      <c r="N67" s="73"/>
      <c r="O67" s="42"/>
      <c r="P67" s="42"/>
      <c r="Q67" s="42"/>
      <c r="R67" s="1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4"/>
      <c r="AF67" s="73"/>
      <c r="AG67" s="1"/>
      <c r="AH67" s="1"/>
      <c r="AI67" s="1"/>
      <c r="AJ67" s="1"/>
      <c r="AK67" s="79"/>
      <c r="AL67" s="404">
        <f t="shared" si="14"/>
        <v>0</v>
      </c>
      <c r="AM67" s="367"/>
      <c r="AN67" s="1"/>
      <c r="AO67" s="79"/>
      <c r="AP67" s="79"/>
      <c r="AQ67" s="79"/>
      <c r="AR67" s="44"/>
      <c r="AT67" s="168"/>
    </row>
    <row r="68" spans="1:46" hidden="1" x14ac:dyDescent="0.25">
      <c r="B68" s="54"/>
      <c r="C68" s="47"/>
      <c r="D68" s="705" t="s">
        <v>797</v>
      </c>
      <c r="E68" s="705"/>
      <c r="F68" s="77"/>
      <c r="G68" s="563"/>
      <c r="H68" s="563"/>
      <c r="I68" s="495"/>
      <c r="J68" s="448"/>
      <c r="K68" s="448"/>
      <c r="L68" s="448"/>
      <c r="M68" s="77"/>
      <c r="N68" s="73"/>
      <c r="O68" s="42"/>
      <c r="P68" s="42"/>
      <c r="Q68" s="42"/>
      <c r="R68" s="1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4"/>
      <c r="AF68" s="73"/>
      <c r="AG68" s="1"/>
      <c r="AH68" s="1"/>
      <c r="AI68" s="1"/>
      <c r="AJ68" s="1"/>
      <c r="AK68" s="79"/>
      <c r="AL68" s="404">
        <f t="shared" si="14"/>
        <v>0</v>
      </c>
      <c r="AM68" s="367"/>
      <c r="AN68" s="1"/>
      <c r="AO68" s="79"/>
      <c r="AP68" s="79"/>
      <c r="AQ68" s="79"/>
      <c r="AR68" s="44"/>
      <c r="AT68" s="168"/>
    </row>
    <row r="69" spans="1:46" hidden="1" x14ac:dyDescent="0.25">
      <c r="B69" s="54"/>
      <c r="C69" s="47"/>
      <c r="D69" s="705" t="s">
        <v>460</v>
      </c>
      <c r="E69" s="705"/>
      <c r="F69" s="77"/>
      <c r="G69" s="563"/>
      <c r="H69" s="563"/>
      <c r="I69" s="495"/>
      <c r="J69" s="448"/>
      <c r="K69" s="448"/>
      <c r="L69" s="448"/>
      <c r="M69" s="77"/>
      <c r="N69" s="73"/>
      <c r="O69" s="42"/>
      <c r="P69" s="42"/>
      <c r="Q69" s="42"/>
      <c r="R69" s="1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4"/>
      <c r="AF69" s="73"/>
      <c r="AG69" s="1"/>
      <c r="AH69" s="1"/>
      <c r="AI69" s="1"/>
      <c r="AJ69" s="1"/>
      <c r="AK69" s="79"/>
      <c r="AL69" s="404">
        <f t="shared" si="14"/>
        <v>0</v>
      </c>
      <c r="AM69" s="367"/>
      <c r="AN69" s="1"/>
      <c r="AO69" s="79"/>
      <c r="AP69" s="79"/>
      <c r="AQ69" s="79"/>
      <c r="AR69" s="44"/>
      <c r="AT69" s="168"/>
    </row>
    <row r="70" spans="1:46" ht="25.5" hidden="1" customHeight="1" x14ac:dyDescent="0.25">
      <c r="B70" s="54"/>
      <c r="C70" s="47"/>
      <c r="D70" s="706" t="s">
        <v>465</v>
      </c>
      <c r="E70" s="706"/>
      <c r="F70" s="77"/>
      <c r="G70" s="563"/>
      <c r="H70" s="563"/>
      <c r="I70" s="495"/>
      <c r="J70" s="448"/>
      <c r="K70" s="448"/>
      <c r="L70" s="448"/>
      <c r="M70" s="77"/>
      <c r="N70" s="73"/>
      <c r="O70" s="42"/>
      <c r="P70" s="42"/>
      <c r="Q70" s="42"/>
      <c r="R70" s="1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4"/>
      <c r="AF70" s="73"/>
      <c r="AG70" s="1"/>
      <c r="AH70" s="1"/>
      <c r="AI70" s="1"/>
      <c r="AJ70" s="1"/>
      <c r="AK70" s="79"/>
      <c r="AL70" s="404">
        <f t="shared" si="14"/>
        <v>0</v>
      </c>
      <c r="AM70" s="367"/>
      <c r="AN70" s="1"/>
      <c r="AO70" s="79"/>
      <c r="AP70" s="79"/>
      <c r="AQ70" s="79"/>
      <c r="AR70" s="44"/>
      <c r="AT70" s="168"/>
    </row>
    <row r="71" spans="1:46" hidden="1" x14ac:dyDescent="0.25">
      <c r="B71" s="54"/>
      <c r="C71" s="47"/>
      <c r="D71" s="705" t="s">
        <v>396</v>
      </c>
      <c r="E71" s="705"/>
      <c r="F71" s="77"/>
      <c r="G71" s="563"/>
      <c r="H71" s="563"/>
      <c r="I71" s="495"/>
      <c r="J71" s="448"/>
      <c r="K71" s="448"/>
      <c r="L71" s="448"/>
      <c r="M71" s="77"/>
      <c r="N71" s="73"/>
      <c r="O71" s="42"/>
      <c r="P71" s="42"/>
      <c r="Q71" s="42"/>
      <c r="R71" s="1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4"/>
      <c r="AF71" s="73"/>
      <c r="AG71" s="1"/>
      <c r="AH71" s="1"/>
      <c r="AI71" s="1"/>
      <c r="AJ71" s="1"/>
      <c r="AK71" s="79"/>
      <c r="AL71" s="404">
        <f t="shared" ref="AL71:AL134" si="93">SUM(AF71:AK71)</f>
        <v>0</v>
      </c>
      <c r="AM71" s="367"/>
      <c r="AN71" s="1"/>
      <c r="AO71" s="79"/>
      <c r="AP71" s="79"/>
      <c r="AQ71" s="79"/>
      <c r="AR71" s="44"/>
      <c r="AT71" s="168"/>
    </row>
    <row r="72" spans="1:46" hidden="1" x14ac:dyDescent="0.25">
      <c r="B72" s="54"/>
      <c r="C72" s="47"/>
      <c r="D72" s="705" t="s">
        <v>798</v>
      </c>
      <c r="E72" s="705"/>
      <c r="F72" s="77"/>
      <c r="G72" s="563"/>
      <c r="H72" s="563"/>
      <c r="I72" s="495"/>
      <c r="J72" s="448"/>
      <c r="K72" s="448"/>
      <c r="L72" s="448"/>
      <c r="M72" s="77"/>
      <c r="N72" s="73"/>
      <c r="O72" s="42"/>
      <c r="P72" s="42"/>
      <c r="Q72" s="42"/>
      <c r="R72" s="1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4"/>
      <c r="AF72" s="73"/>
      <c r="AG72" s="1"/>
      <c r="AH72" s="1"/>
      <c r="AI72" s="1"/>
      <c r="AJ72" s="1"/>
      <c r="AK72" s="79"/>
      <c r="AL72" s="404">
        <f t="shared" si="93"/>
        <v>0</v>
      </c>
      <c r="AM72" s="367"/>
      <c r="AN72" s="1"/>
      <c r="AO72" s="79"/>
      <c r="AP72" s="79"/>
      <c r="AQ72" s="79"/>
      <c r="AR72" s="44"/>
      <c r="AT72" s="168"/>
    </row>
    <row r="73" spans="1:46" ht="25.5" hidden="1" customHeight="1" x14ac:dyDescent="0.25">
      <c r="B73" s="54"/>
      <c r="C73" s="47"/>
      <c r="D73" s="706" t="s">
        <v>474</v>
      </c>
      <c r="E73" s="706"/>
      <c r="F73" s="77"/>
      <c r="G73" s="563"/>
      <c r="H73" s="563"/>
      <c r="I73" s="495"/>
      <c r="J73" s="448"/>
      <c r="K73" s="448"/>
      <c r="L73" s="448"/>
      <c r="M73" s="77"/>
      <c r="N73" s="73"/>
      <c r="O73" s="42"/>
      <c r="P73" s="42"/>
      <c r="Q73" s="42"/>
      <c r="R73" s="1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4"/>
      <c r="AF73" s="73"/>
      <c r="AG73" s="1"/>
      <c r="AH73" s="1"/>
      <c r="AI73" s="1"/>
      <c r="AJ73" s="1"/>
      <c r="AK73" s="79"/>
      <c r="AL73" s="404">
        <f t="shared" si="93"/>
        <v>0</v>
      </c>
      <c r="AM73" s="367"/>
      <c r="AN73" s="1"/>
      <c r="AO73" s="79"/>
      <c r="AP73" s="79"/>
      <c r="AQ73" s="79"/>
      <c r="AR73" s="44"/>
      <c r="AT73" s="168"/>
    </row>
    <row r="74" spans="1:46" ht="25.5" hidden="1" customHeight="1" x14ac:dyDescent="0.25">
      <c r="B74" s="54"/>
      <c r="C74" s="47"/>
      <c r="D74" s="706" t="s">
        <v>479</v>
      </c>
      <c r="E74" s="706"/>
      <c r="F74" s="77"/>
      <c r="G74" s="563"/>
      <c r="H74" s="563"/>
      <c r="I74" s="495"/>
      <c r="J74" s="448"/>
      <c r="K74" s="448"/>
      <c r="L74" s="448"/>
      <c r="M74" s="77"/>
      <c r="N74" s="73"/>
      <c r="O74" s="42"/>
      <c r="P74" s="42"/>
      <c r="Q74" s="42"/>
      <c r="R74" s="1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4"/>
      <c r="AF74" s="73"/>
      <c r="AG74" s="1"/>
      <c r="AH74" s="1"/>
      <c r="AI74" s="1"/>
      <c r="AJ74" s="1"/>
      <c r="AK74" s="79"/>
      <c r="AL74" s="404">
        <f t="shared" si="93"/>
        <v>0</v>
      </c>
      <c r="AM74" s="367"/>
      <c r="AN74" s="1"/>
      <c r="AO74" s="79"/>
      <c r="AP74" s="79"/>
      <c r="AQ74" s="79"/>
      <c r="AR74" s="44"/>
      <c r="AT74" s="168"/>
    </row>
    <row r="75" spans="1:46" ht="25.5" hidden="1" customHeight="1" x14ac:dyDescent="0.25">
      <c r="B75" s="54"/>
      <c r="C75" s="47"/>
      <c r="D75" s="706" t="s">
        <v>483</v>
      </c>
      <c r="E75" s="706"/>
      <c r="F75" s="77"/>
      <c r="G75" s="563"/>
      <c r="H75" s="563"/>
      <c r="I75" s="495"/>
      <c r="J75" s="448"/>
      <c r="K75" s="448"/>
      <c r="L75" s="448"/>
      <c r="M75" s="77"/>
      <c r="N75" s="73"/>
      <c r="O75" s="42"/>
      <c r="P75" s="42"/>
      <c r="Q75" s="42"/>
      <c r="R75" s="1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4"/>
      <c r="AF75" s="73"/>
      <c r="AG75" s="1"/>
      <c r="AH75" s="1"/>
      <c r="AI75" s="1"/>
      <c r="AJ75" s="1"/>
      <c r="AK75" s="79"/>
      <c r="AL75" s="404">
        <f t="shared" si="93"/>
        <v>0</v>
      </c>
      <c r="AM75" s="367"/>
      <c r="AN75" s="1"/>
      <c r="AO75" s="79"/>
      <c r="AP75" s="79"/>
      <c r="AQ75" s="79"/>
      <c r="AR75" s="44"/>
      <c r="AT75" s="168"/>
    </row>
    <row r="76" spans="1:46" ht="25.5" hidden="1" customHeight="1" x14ac:dyDescent="0.25">
      <c r="B76" s="54"/>
      <c r="C76" s="47"/>
      <c r="D76" s="706" t="s">
        <v>488</v>
      </c>
      <c r="E76" s="706"/>
      <c r="F76" s="77"/>
      <c r="G76" s="563"/>
      <c r="H76" s="563"/>
      <c r="I76" s="495"/>
      <c r="J76" s="448"/>
      <c r="K76" s="448"/>
      <c r="L76" s="448"/>
      <c r="M76" s="77"/>
      <c r="N76" s="73"/>
      <c r="O76" s="42"/>
      <c r="P76" s="42"/>
      <c r="Q76" s="42"/>
      <c r="R76" s="1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4"/>
      <c r="AF76" s="73"/>
      <c r="AG76" s="1"/>
      <c r="AH76" s="1"/>
      <c r="AI76" s="1"/>
      <c r="AJ76" s="1"/>
      <c r="AK76" s="79"/>
      <c r="AL76" s="404">
        <f t="shared" si="93"/>
        <v>0</v>
      </c>
      <c r="AM76" s="367"/>
      <c r="AN76" s="1"/>
      <c r="AO76" s="79"/>
      <c r="AP76" s="79"/>
      <c r="AQ76" s="79"/>
      <c r="AR76" s="44"/>
      <c r="AT76" s="168"/>
    </row>
    <row r="77" spans="1:46" s="18" customFormat="1" ht="25.5" hidden="1" customHeight="1" x14ac:dyDescent="0.25">
      <c r="A77" s="125" t="s">
        <v>27</v>
      </c>
      <c r="B77" s="90" t="s">
        <v>731</v>
      </c>
      <c r="C77" s="723" t="s">
        <v>28</v>
      </c>
      <c r="D77" s="724"/>
      <c r="E77" s="724"/>
      <c r="F77" s="91">
        <f t="shared" ref="F77:M77" si="94">F78+F79+F80+F81+F82+F83+F84+F85+F86+F87</f>
        <v>0</v>
      </c>
      <c r="G77" s="564">
        <f t="shared" ref="G77" si="95">G78+G79+G80+G81+G82+G83+G84+G85+G86+G87</f>
        <v>0</v>
      </c>
      <c r="H77" s="564">
        <f t="shared" ref="H77" si="96">H78+H79+H80+H81+H82+H83+H84+H85+H86+H87</f>
        <v>0</v>
      </c>
      <c r="I77" s="494">
        <v>0</v>
      </c>
      <c r="J77" s="447">
        <f t="shared" ref="J77:K77" si="97">J78+J79+J80+J81+J82+J83+J84+J85+J86+J87</f>
        <v>0</v>
      </c>
      <c r="K77" s="447">
        <f t="shared" si="97"/>
        <v>0</v>
      </c>
      <c r="L77" s="447">
        <f t="shared" ref="L77" si="98">L78+L79+L80+L81+L82+L83+L84+L85+L86+L87</f>
        <v>0</v>
      </c>
      <c r="M77" s="91">
        <f t="shared" si="94"/>
        <v>0</v>
      </c>
      <c r="N77" s="92">
        <f t="shared" ref="N77:AE77" si="99">N78+N79+N80+N81+N82+N83+N84+N85+N86+N87</f>
        <v>0</v>
      </c>
      <c r="O77" s="95">
        <f t="shared" si="99"/>
        <v>0</v>
      </c>
      <c r="P77" s="95">
        <f t="shared" si="99"/>
        <v>0</v>
      </c>
      <c r="Q77" s="95">
        <f t="shared" si="99"/>
        <v>0</v>
      </c>
      <c r="R77" s="93">
        <f t="shared" si="99"/>
        <v>0</v>
      </c>
      <c r="S77" s="96"/>
      <c r="T77" s="96">
        <f t="shared" ref="T77:AB77" si="100">T78+T79+T80+T81+T82+T83+T84+T85+T86+T87</f>
        <v>0</v>
      </c>
      <c r="U77" s="96"/>
      <c r="V77" s="96"/>
      <c r="W77" s="96">
        <f t="shared" ref="W77:X77" si="101">W78+W79+W80+W81+W82+W83+W84+W85+W86+W87</f>
        <v>0</v>
      </c>
      <c r="X77" s="96">
        <f t="shared" si="101"/>
        <v>0</v>
      </c>
      <c r="Y77" s="96">
        <f t="shared" si="100"/>
        <v>0</v>
      </c>
      <c r="Z77" s="96">
        <f t="shared" ref="Z77:AA77" si="102">Z78+Z79+Z80+Z81+Z82+Z83+Z84+Z85+Z86+Z87</f>
        <v>0</v>
      </c>
      <c r="AA77" s="96">
        <f t="shared" si="102"/>
        <v>0</v>
      </c>
      <c r="AB77" s="96">
        <f t="shared" si="100"/>
        <v>0</v>
      </c>
      <c r="AC77" s="96">
        <f t="shared" ref="AC77:AD77" si="103">AC78+AC79+AC80+AC81+AC82+AC83+AC84+AC85+AC86+AC87</f>
        <v>0</v>
      </c>
      <c r="AD77" s="96">
        <f t="shared" si="103"/>
        <v>0</v>
      </c>
      <c r="AE77" s="94">
        <f t="shared" si="99"/>
        <v>0</v>
      </c>
      <c r="AF77" s="92">
        <f t="shared" ref="AF77" si="104">AF78+AF79+AF80+AF81+AF82+AF83+AF84+AF85+AF86+AF87</f>
        <v>0</v>
      </c>
      <c r="AG77" s="93">
        <f t="shared" ref="AG77:AR77" si="105">AG78+AG79+AG80+AG81+AG82+AG83+AG84+AG85+AG86+AG87</f>
        <v>0</v>
      </c>
      <c r="AH77" s="93">
        <f t="shared" si="105"/>
        <v>0</v>
      </c>
      <c r="AI77" s="93">
        <f t="shared" si="105"/>
        <v>0</v>
      </c>
      <c r="AJ77" s="93">
        <f t="shared" si="105"/>
        <v>0</v>
      </c>
      <c r="AK77" s="96">
        <f t="shared" si="105"/>
        <v>0</v>
      </c>
      <c r="AL77" s="402">
        <f t="shared" si="93"/>
        <v>0</v>
      </c>
      <c r="AM77" s="365">
        <f t="shared" si="105"/>
        <v>0</v>
      </c>
      <c r="AN77" s="93">
        <f t="shared" si="105"/>
        <v>0</v>
      </c>
      <c r="AO77" s="96">
        <f t="shared" si="105"/>
        <v>0</v>
      </c>
      <c r="AP77" s="96">
        <f t="shared" si="105"/>
        <v>0</v>
      </c>
      <c r="AQ77" s="96">
        <f t="shared" si="105"/>
        <v>0</v>
      </c>
      <c r="AR77" s="97">
        <f t="shared" si="105"/>
        <v>0</v>
      </c>
      <c r="AT77" s="168"/>
    </row>
    <row r="78" spans="1:46" ht="25.5" hidden="1" customHeight="1" x14ac:dyDescent="0.25">
      <c r="B78" s="54"/>
      <c r="C78" s="47"/>
      <c r="D78" s="706" t="s">
        <v>453</v>
      </c>
      <c r="E78" s="706"/>
      <c r="F78" s="77"/>
      <c r="G78" s="563"/>
      <c r="H78" s="563"/>
      <c r="I78" s="495"/>
      <c r="J78" s="448"/>
      <c r="K78" s="448"/>
      <c r="L78" s="448"/>
      <c r="M78" s="77"/>
      <c r="N78" s="73"/>
      <c r="O78" s="42"/>
      <c r="P78" s="42"/>
      <c r="Q78" s="42"/>
      <c r="R78" s="1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4"/>
      <c r="AF78" s="73"/>
      <c r="AG78" s="1"/>
      <c r="AH78" s="1"/>
      <c r="AI78" s="1"/>
      <c r="AJ78" s="1"/>
      <c r="AK78" s="79"/>
      <c r="AL78" s="404">
        <f t="shared" si="93"/>
        <v>0</v>
      </c>
      <c r="AM78" s="367"/>
      <c r="AN78" s="1"/>
      <c r="AO78" s="79"/>
      <c r="AP78" s="79"/>
      <c r="AQ78" s="79"/>
      <c r="AR78" s="44"/>
      <c r="AT78" s="168"/>
    </row>
    <row r="79" spans="1:46" ht="25.5" hidden="1" customHeight="1" x14ac:dyDescent="0.25">
      <c r="B79" s="54"/>
      <c r="C79" s="47"/>
      <c r="D79" s="706" t="s">
        <v>457</v>
      </c>
      <c r="E79" s="706"/>
      <c r="F79" s="77"/>
      <c r="G79" s="563"/>
      <c r="H79" s="563"/>
      <c r="I79" s="495"/>
      <c r="J79" s="448"/>
      <c r="K79" s="448"/>
      <c r="L79" s="448"/>
      <c r="M79" s="77"/>
      <c r="N79" s="73"/>
      <c r="O79" s="42"/>
      <c r="P79" s="42"/>
      <c r="Q79" s="42"/>
      <c r="R79" s="1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4"/>
      <c r="AF79" s="73"/>
      <c r="AG79" s="1"/>
      <c r="AH79" s="1"/>
      <c r="AI79" s="1"/>
      <c r="AJ79" s="1"/>
      <c r="AK79" s="79"/>
      <c r="AL79" s="404">
        <f t="shared" si="93"/>
        <v>0</v>
      </c>
      <c r="AM79" s="367"/>
      <c r="AN79" s="1"/>
      <c r="AO79" s="79"/>
      <c r="AP79" s="79"/>
      <c r="AQ79" s="79"/>
      <c r="AR79" s="44"/>
      <c r="AT79" s="168"/>
    </row>
    <row r="80" spans="1:46" ht="25.5" hidden="1" customHeight="1" x14ac:dyDescent="0.25">
      <c r="B80" s="54"/>
      <c r="C80" s="47"/>
      <c r="D80" s="706" t="s">
        <v>461</v>
      </c>
      <c r="E80" s="706"/>
      <c r="F80" s="77"/>
      <c r="G80" s="563"/>
      <c r="H80" s="563"/>
      <c r="I80" s="495"/>
      <c r="J80" s="448"/>
      <c r="K80" s="448"/>
      <c r="L80" s="448"/>
      <c r="M80" s="77"/>
      <c r="N80" s="73"/>
      <c r="O80" s="42"/>
      <c r="P80" s="42"/>
      <c r="Q80" s="42"/>
      <c r="R80" s="1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4"/>
      <c r="AF80" s="73"/>
      <c r="AG80" s="1"/>
      <c r="AH80" s="1"/>
      <c r="AI80" s="1"/>
      <c r="AJ80" s="1"/>
      <c r="AK80" s="79"/>
      <c r="AL80" s="404">
        <f t="shared" si="93"/>
        <v>0</v>
      </c>
      <c r="AM80" s="367"/>
      <c r="AN80" s="1"/>
      <c r="AO80" s="79"/>
      <c r="AP80" s="79"/>
      <c r="AQ80" s="79"/>
      <c r="AR80" s="44"/>
      <c r="AT80" s="168"/>
    </row>
    <row r="81" spans="1:46" ht="25.5" hidden="1" customHeight="1" x14ac:dyDescent="0.25">
      <c r="B81" s="54"/>
      <c r="C81" s="47"/>
      <c r="D81" s="706" t="s">
        <v>466</v>
      </c>
      <c r="E81" s="706"/>
      <c r="F81" s="77"/>
      <c r="G81" s="563"/>
      <c r="H81" s="563"/>
      <c r="I81" s="495"/>
      <c r="J81" s="448"/>
      <c r="K81" s="448"/>
      <c r="L81" s="448"/>
      <c r="M81" s="77"/>
      <c r="N81" s="73"/>
      <c r="O81" s="42"/>
      <c r="P81" s="42"/>
      <c r="Q81" s="42"/>
      <c r="R81" s="1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4"/>
      <c r="AF81" s="73"/>
      <c r="AG81" s="1"/>
      <c r="AH81" s="1"/>
      <c r="AI81" s="1"/>
      <c r="AJ81" s="1"/>
      <c r="AK81" s="79"/>
      <c r="AL81" s="404">
        <f t="shared" si="93"/>
        <v>0</v>
      </c>
      <c r="AM81" s="367"/>
      <c r="AN81" s="1"/>
      <c r="AO81" s="79"/>
      <c r="AP81" s="79"/>
      <c r="AQ81" s="79"/>
      <c r="AR81" s="44"/>
      <c r="AT81" s="168"/>
    </row>
    <row r="82" spans="1:46" ht="25.5" hidden="1" customHeight="1" x14ac:dyDescent="0.25">
      <c r="B82" s="54"/>
      <c r="C82" s="47"/>
      <c r="D82" s="706" t="s">
        <v>397</v>
      </c>
      <c r="E82" s="706"/>
      <c r="F82" s="77"/>
      <c r="G82" s="563"/>
      <c r="H82" s="563"/>
      <c r="I82" s="495"/>
      <c r="J82" s="448"/>
      <c r="K82" s="448"/>
      <c r="L82" s="448"/>
      <c r="M82" s="77"/>
      <c r="N82" s="73"/>
      <c r="O82" s="42"/>
      <c r="P82" s="42"/>
      <c r="Q82" s="42"/>
      <c r="R82" s="1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4"/>
      <c r="AF82" s="73"/>
      <c r="AG82" s="1"/>
      <c r="AH82" s="1"/>
      <c r="AI82" s="1"/>
      <c r="AJ82" s="1"/>
      <c r="AK82" s="79"/>
      <c r="AL82" s="404">
        <f t="shared" si="93"/>
        <v>0</v>
      </c>
      <c r="AM82" s="367"/>
      <c r="AN82" s="1"/>
      <c r="AO82" s="79"/>
      <c r="AP82" s="79"/>
      <c r="AQ82" s="79"/>
      <c r="AR82" s="44"/>
      <c r="AT82" s="168"/>
    </row>
    <row r="83" spans="1:46" ht="25.5" hidden="1" customHeight="1" x14ac:dyDescent="0.25">
      <c r="B83" s="54"/>
      <c r="C83" s="47"/>
      <c r="D83" s="706" t="s">
        <v>470</v>
      </c>
      <c r="E83" s="706"/>
      <c r="F83" s="77"/>
      <c r="G83" s="563"/>
      <c r="H83" s="563"/>
      <c r="I83" s="495"/>
      <c r="J83" s="448"/>
      <c r="K83" s="448"/>
      <c r="L83" s="448"/>
      <c r="M83" s="77"/>
      <c r="N83" s="73"/>
      <c r="O83" s="42"/>
      <c r="P83" s="42"/>
      <c r="Q83" s="42"/>
      <c r="R83" s="1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4"/>
      <c r="AF83" s="73"/>
      <c r="AG83" s="1"/>
      <c r="AH83" s="1"/>
      <c r="AI83" s="1"/>
      <c r="AJ83" s="1"/>
      <c r="AK83" s="79"/>
      <c r="AL83" s="404">
        <f t="shared" si="93"/>
        <v>0</v>
      </c>
      <c r="AM83" s="367"/>
      <c r="AN83" s="1"/>
      <c r="AO83" s="79"/>
      <c r="AP83" s="79"/>
      <c r="AQ83" s="79"/>
      <c r="AR83" s="44"/>
      <c r="AT83" s="168"/>
    </row>
    <row r="84" spans="1:46" ht="25.5" hidden="1" customHeight="1" x14ac:dyDescent="0.25">
      <c r="B84" s="54"/>
      <c r="C84" s="47"/>
      <c r="D84" s="706" t="s">
        <v>475</v>
      </c>
      <c r="E84" s="706"/>
      <c r="F84" s="77"/>
      <c r="G84" s="563"/>
      <c r="H84" s="563"/>
      <c r="I84" s="495"/>
      <c r="J84" s="448"/>
      <c r="K84" s="448"/>
      <c r="L84" s="448"/>
      <c r="M84" s="77"/>
      <c r="N84" s="73"/>
      <c r="O84" s="42"/>
      <c r="P84" s="42"/>
      <c r="Q84" s="42"/>
      <c r="R84" s="1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4"/>
      <c r="AF84" s="73"/>
      <c r="AG84" s="1"/>
      <c r="AH84" s="1"/>
      <c r="AI84" s="1"/>
      <c r="AJ84" s="1"/>
      <c r="AK84" s="79"/>
      <c r="AL84" s="404">
        <f t="shared" si="93"/>
        <v>0</v>
      </c>
      <c r="AM84" s="367"/>
      <c r="AN84" s="1"/>
      <c r="AO84" s="79"/>
      <c r="AP84" s="79"/>
      <c r="AQ84" s="79"/>
      <c r="AR84" s="44"/>
      <c r="AT84" s="168"/>
    </row>
    <row r="85" spans="1:46" ht="25.5" hidden="1" customHeight="1" x14ac:dyDescent="0.25">
      <c r="B85" s="54"/>
      <c r="C85" s="47"/>
      <c r="D85" s="706" t="s">
        <v>480</v>
      </c>
      <c r="E85" s="706"/>
      <c r="F85" s="77"/>
      <c r="G85" s="563"/>
      <c r="H85" s="563"/>
      <c r="I85" s="495"/>
      <c r="J85" s="448"/>
      <c r="K85" s="448"/>
      <c r="L85" s="448"/>
      <c r="M85" s="77"/>
      <c r="N85" s="73"/>
      <c r="O85" s="42"/>
      <c r="P85" s="42"/>
      <c r="Q85" s="42"/>
      <c r="R85" s="1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4"/>
      <c r="AF85" s="73"/>
      <c r="AG85" s="1"/>
      <c r="AH85" s="1"/>
      <c r="AI85" s="1"/>
      <c r="AJ85" s="1"/>
      <c r="AK85" s="79"/>
      <c r="AL85" s="404">
        <f t="shared" si="93"/>
        <v>0</v>
      </c>
      <c r="AM85" s="367"/>
      <c r="AN85" s="1"/>
      <c r="AO85" s="79"/>
      <c r="AP85" s="79"/>
      <c r="AQ85" s="79"/>
      <c r="AR85" s="44"/>
      <c r="AT85" s="168"/>
    </row>
    <row r="86" spans="1:46" ht="25.5" hidden="1" customHeight="1" x14ac:dyDescent="0.25">
      <c r="B86" s="54"/>
      <c r="C86" s="47"/>
      <c r="D86" s="706" t="s">
        <v>484</v>
      </c>
      <c r="E86" s="706"/>
      <c r="F86" s="77"/>
      <c r="G86" s="563"/>
      <c r="H86" s="563"/>
      <c r="I86" s="495"/>
      <c r="J86" s="448"/>
      <c r="K86" s="448"/>
      <c r="L86" s="448"/>
      <c r="M86" s="77"/>
      <c r="N86" s="73"/>
      <c r="O86" s="42"/>
      <c r="P86" s="42"/>
      <c r="Q86" s="42"/>
      <c r="R86" s="1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4"/>
      <c r="AF86" s="73"/>
      <c r="AG86" s="1"/>
      <c r="AH86" s="1"/>
      <c r="AI86" s="1"/>
      <c r="AJ86" s="1"/>
      <c r="AK86" s="79"/>
      <c r="AL86" s="404">
        <f t="shared" si="93"/>
        <v>0</v>
      </c>
      <c r="AM86" s="367"/>
      <c r="AN86" s="1"/>
      <c r="AO86" s="79"/>
      <c r="AP86" s="79"/>
      <c r="AQ86" s="79"/>
      <c r="AR86" s="44"/>
      <c r="AT86" s="168"/>
    </row>
    <row r="87" spans="1:46" ht="25.5" hidden="1" customHeight="1" x14ac:dyDescent="0.25">
      <c r="B87" s="54"/>
      <c r="C87" s="47"/>
      <c r="D87" s="706" t="s">
        <v>489</v>
      </c>
      <c r="E87" s="706"/>
      <c r="F87" s="77"/>
      <c r="G87" s="563"/>
      <c r="H87" s="563"/>
      <c r="I87" s="495"/>
      <c r="J87" s="448"/>
      <c r="K87" s="448"/>
      <c r="L87" s="448"/>
      <c r="M87" s="77"/>
      <c r="N87" s="73"/>
      <c r="O87" s="42"/>
      <c r="P87" s="42"/>
      <c r="Q87" s="42"/>
      <c r="R87" s="1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4"/>
      <c r="AF87" s="73"/>
      <c r="AG87" s="1"/>
      <c r="AH87" s="1"/>
      <c r="AI87" s="1"/>
      <c r="AJ87" s="1"/>
      <c r="AK87" s="79"/>
      <c r="AL87" s="404">
        <f t="shared" si="93"/>
        <v>0</v>
      </c>
      <c r="AM87" s="367"/>
      <c r="AN87" s="1"/>
      <c r="AO87" s="79"/>
      <c r="AP87" s="79"/>
      <c r="AQ87" s="79"/>
      <c r="AR87" s="44"/>
      <c r="AT87" s="168"/>
    </row>
    <row r="88" spans="1:46" s="18" customFormat="1" x14ac:dyDescent="0.25">
      <c r="A88" s="125" t="s">
        <v>29</v>
      </c>
      <c r="B88" s="90" t="s">
        <v>732</v>
      </c>
      <c r="C88" s="716" t="s">
        <v>799</v>
      </c>
      <c r="D88" s="717"/>
      <c r="E88" s="717"/>
      <c r="F88" s="91">
        <f t="shared" ref="F88:M88" si="106">F89+F90+F91+F92+F93+F94+F95+F96+F97+F98</f>
        <v>307735905</v>
      </c>
      <c r="G88" s="564">
        <f t="shared" ref="G88" si="107">G89+G90+G91+G92+G93+G94+G95+G96+G97+G98</f>
        <v>0</v>
      </c>
      <c r="H88" s="564">
        <f t="shared" ref="H88" si="108">H89+H90+H91+H92+H93+H94+H95+H96+H97+H98</f>
        <v>0</v>
      </c>
      <c r="I88" s="494">
        <v>33528946</v>
      </c>
      <c r="J88" s="447">
        <f t="shared" ref="J88:K88" si="109">J89+J90+J91+J92+J93+J94+J95+J96+J97+J98</f>
        <v>0</v>
      </c>
      <c r="K88" s="447">
        <f t="shared" si="109"/>
        <v>0</v>
      </c>
      <c r="L88" s="447">
        <f t="shared" ref="L88" si="110">L89+L90+L91+L92+L93+L94+L95+L96+L97+L98</f>
        <v>123908224</v>
      </c>
      <c r="M88" s="91">
        <f t="shared" si="106"/>
        <v>123908224</v>
      </c>
      <c r="N88" s="92">
        <f t="shared" ref="N88:AE88" si="111">N89+N90+N91+N92+N93+N94+N95+N96+N97+N98</f>
        <v>0</v>
      </c>
      <c r="O88" s="95">
        <f t="shared" si="111"/>
        <v>0</v>
      </c>
      <c r="P88" s="95">
        <f t="shared" si="111"/>
        <v>0</v>
      </c>
      <c r="Q88" s="95">
        <f t="shared" si="111"/>
        <v>0</v>
      </c>
      <c r="R88" s="93">
        <f t="shared" si="111"/>
        <v>0</v>
      </c>
      <c r="S88" s="93">
        <f t="shared" si="111"/>
        <v>0</v>
      </c>
      <c r="T88" s="96">
        <f t="shared" ref="T88:AB88" si="112">T89+T90+T91+T92+T93+T94+T95+T96+T97+T98</f>
        <v>0</v>
      </c>
      <c r="U88" s="96">
        <f t="shared" si="112"/>
        <v>120650656</v>
      </c>
      <c r="V88" s="96">
        <f t="shared" si="112"/>
        <v>3257568</v>
      </c>
      <c r="W88" s="96">
        <f t="shared" ref="W88:X88" si="113">W89+W90+W91+W92+W93+W94+W95+W96+W97+W98</f>
        <v>0</v>
      </c>
      <c r="X88" s="96">
        <f t="shared" si="113"/>
        <v>0</v>
      </c>
      <c r="Y88" s="96">
        <f t="shared" si="112"/>
        <v>0</v>
      </c>
      <c r="Z88" s="96">
        <f t="shared" ref="Z88:AA88" si="114">Z89+Z90+Z91+Z92+Z93+Z94+Z95+Z96+Z97+Z98</f>
        <v>0</v>
      </c>
      <c r="AA88" s="96">
        <f t="shared" si="114"/>
        <v>0</v>
      </c>
      <c r="AB88" s="96">
        <f t="shared" si="112"/>
        <v>0</v>
      </c>
      <c r="AC88" s="96">
        <f t="shared" ref="AC88:AD88" si="115">AC89+AC90+AC91+AC92+AC93+AC94+AC95+AC96+AC97+AC98</f>
        <v>0</v>
      </c>
      <c r="AD88" s="96">
        <f t="shared" si="115"/>
        <v>0</v>
      </c>
      <c r="AE88" s="94">
        <f t="shared" si="111"/>
        <v>0</v>
      </c>
      <c r="AF88" s="92">
        <f t="shared" ref="AF88" si="116">AF89+AF90+AF91+AF92+AF93+AF94+AF95+AF96+AF97+AF98</f>
        <v>0</v>
      </c>
      <c r="AG88" s="93">
        <f t="shared" ref="AG88:AR88" si="117">AG89+AG90+AG91+AG92+AG93+AG94+AG95+AG96+AG97+AG98</f>
        <v>0</v>
      </c>
      <c r="AH88" s="93">
        <f t="shared" si="117"/>
        <v>0</v>
      </c>
      <c r="AI88" s="93">
        <f t="shared" si="117"/>
        <v>0</v>
      </c>
      <c r="AJ88" s="93">
        <f t="shared" si="117"/>
        <v>120650656</v>
      </c>
      <c r="AK88" s="96">
        <f t="shared" si="117"/>
        <v>0</v>
      </c>
      <c r="AL88" s="402">
        <f t="shared" si="93"/>
        <v>120650656</v>
      </c>
      <c r="AM88" s="365">
        <f t="shared" si="117"/>
        <v>0</v>
      </c>
      <c r="AN88" s="93">
        <f t="shared" si="117"/>
        <v>0</v>
      </c>
      <c r="AO88" s="96">
        <f t="shared" si="117"/>
        <v>0</v>
      </c>
      <c r="AP88" s="96">
        <f t="shared" si="117"/>
        <v>0</v>
      </c>
      <c r="AQ88" s="96">
        <f t="shared" si="117"/>
        <v>3257568</v>
      </c>
      <c r="AR88" s="97">
        <f t="shared" si="117"/>
        <v>0</v>
      </c>
      <c r="AT88" s="168"/>
    </row>
    <row r="89" spans="1:46" hidden="1" x14ac:dyDescent="0.25">
      <c r="B89" s="54"/>
      <c r="C89" s="47"/>
      <c r="D89" s="705" t="s">
        <v>454</v>
      </c>
      <c r="E89" s="705"/>
      <c r="F89" s="77"/>
      <c r="G89" s="563"/>
      <c r="H89" s="563"/>
      <c r="I89" s="495"/>
      <c r="J89" s="448"/>
      <c r="K89" s="448"/>
      <c r="L89" s="448"/>
      <c r="M89" s="77"/>
      <c r="N89" s="73"/>
      <c r="O89" s="42"/>
      <c r="P89" s="42"/>
      <c r="Q89" s="42"/>
      <c r="R89" s="1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4"/>
      <c r="AF89" s="73"/>
      <c r="AG89" s="1"/>
      <c r="AH89" s="1"/>
      <c r="AI89" s="1"/>
      <c r="AJ89" s="1"/>
      <c r="AK89" s="79"/>
      <c r="AL89" s="404">
        <f t="shared" si="93"/>
        <v>0</v>
      </c>
      <c r="AM89" s="367"/>
      <c r="AN89" s="1"/>
      <c r="AO89" s="79"/>
      <c r="AP89" s="79"/>
      <c r="AQ89" s="79"/>
      <c r="AR89" s="44"/>
      <c r="AT89" s="168"/>
    </row>
    <row r="90" spans="1:46" hidden="1" x14ac:dyDescent="0.25">
      <c r="B90" s="54"/>
      <c r="C90" s="47"/>
      <c r="D90" s="705" t="s">
        <v>458</v>
      </c>
      <c r="E90" s="705"/>
      <c r="F90" s="77"/>
      <c r="G90" s="563"/>
      <c r="H90" s="563"/>
      <c r="I90" s="495"/>
      <c r="J90" s="448"/>
      <c r="K90" s="448"/>
      <c r="L90" s="448"/>
      <c r="M90" s="77"/>
      <c r="N90" s="73"/>
      <c r="O90" s="42"/>
      <c r="P90" s="42"/>
      <c r="Q90" s="42"/>
      <c r="R90" s="1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4"/>
      <c r="AF90" s="73"/>
      <c r="AG90" s="1"/>
      <c r="AH90" s="1"/>
      <c r="AI90" s="1"/>
      <c r="AJ90" s="1"/>
      <c r="AK90" s="79"/>
      <c r="AL90" s="404">
        <f t="shared" si="93"/>
        <v>0</v>
      </c>
      <c r="AM90" s="367"/>
      <c r="AN90" s="1"/>
      <c r="AO90" s="79"/>
      <c r="AP90" s="79"/>
      <c r="AQ90" s="79"/>
      <c r="AR90" s="44"/>
      <c r="AT90" s="168"/>
    </row>
    <row r="91" spans="1:46" ht="15.75" thickBot="1" x14ac:dyDescent="0.3">
      <c r="B91" s="54"/>
      <c r="C91" s="47"/>
      <c r="D91" s="705" t="s">
        <v>462</v>
      </c>
      <c r="E91" s="705"/>
      <c r="F91" s="77">
        <v>307735905</v>
      </c>
      <c r="G91" s="563"/>
      <c r="H91" s="563"/>
      <c r="I91" s="495"/>
      <c r="J91" s="448"/>
      <c r="K91" s="448"/>
      <c r="L91" s="448">
        <v>123908224</v>
      </c>
      <c r="M91" s="77">
        <f t="shared" ref="M91" si="118">SUM(AL91:AR91)</f>
        <v>123908224</v>
      </c>
      <c r="N91" s="73"/>
      <c r="O91" s="42"/>
      <c r="P91" s="42"/>
      <c r="Q91" s="42"/>
      <c r="R91" s="1"/>
      <c r="S91" s="79"/>
      <c r="T91" s="79"/>
      <c r="U91" s="79">
        <v>120650656</v>
      </c>
      <c r="V91" s="79">
        <v>3257568</v>
      </c>
      <c r="W91" s="79"/>
      <c r="X91" s="79"/>
      <c r="Y91" s="79"/>
      <c r="Z91" s="79"/>
      <c r="AA91" s="79"/>
      <c r="AB91" s="79"/>
      <c r="AC91" s="79"/>
      <c r="AD91" s="79"/>
      <c r="AE91" s="74"/>
      <c r="AF91" s="73"/>
      <c r="AG91" s="1"/>
      <c r="AH91" s="1"/>
      <c r="AI91" s="1"/>
      <c r="AJ91" s="1">
        <v>120650656</v>
      </c>
      <c r="AK91" s="79"/>
      <c r="AL91" s="404">
        <f t="shared" si="93"/>
        <v>120650656</v>
      </c>
      <c r="AM91" s="367"/>
      <c r="AN91" s="1"/>
      <c r="AO91" s="79"/>
      <c r="AP91" s="79"/>
      <c r="AQ91" s="79">
        <v>3257568</v>
      </c>
      <c r="AR91" s="44"/>
      <c r="AT91" s="168"/>
    </row>
    <row r="92" spans="1:46" hidden="1" x14ac:dyDescent="0.25">
      <c r="B92" s="54"/>
      <c r="C92" s="47"/>
      <c r="D92" s="705" t="s">
        <v>800</v>
      </c>
      <c r="E92" s="705"/>
      <c r="F92" s="77"/>
      <c r="G92" s="563"/>
      <c r="H92" s="563"/>
      <c r="I92" s="495"/>
      <c r="J92" s="448"/>
      <c r="K92" s="448"/>
      <c r="L92" s="448"/>
      <c r="M92" s="77"/>
      <c r="N92" s="73"/>
      <c r="O92" s="42"/>
      <c r="P92" s="42"/>
      <c r="Q92" s="42"/>
      <c r="R92" s="1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4"/>
      <c r="AF92" s="73"/>
      <c r="AG92" s="1"/>
      <c r="AH92" s="1"/>
      <c r="AI92" s="1"/>
      <c r="AJ92" s="1"/>
      <c r="AK92" s="79"/>
      <c r="AL92" s="404">
        <f t="shared" si="93"/>
        <v>0</v>
      </c>
      <c r="AM92" s="367"/>
      <c r="AN92" s="1"/>
      <c r="AO92" s="79"/>
      <c r="AP92" s="79"/>
      <c r="AQ92" s="79"/>
      <c r="AR92" s="44"/>
      <c r="AT92" s="168"/>
    </row>
    <row r="93" spans="1:46" hidden="1" x14ac:dyDescent="0.25">
      <c r="B93" s="54"/>
      <c r="C93" s="47"/>
      <c r="D93" s="705" t="s">
        <v>398</v>
      </c>
      <c r="E93" s="705"/>
      <c r="F93" s="77"/>
      <c r="G93" s="563"/>
      <c r="H93" s="563"/>
      <c r="I93" s="495"/>
      <c r="J93" s="448"/>
      <c r="K93" s="448"/>
      <c r="L93" s="448"/>
      <c r="M93" s="77"/>
      <c r="N93" s="73"/>
      <c r="O93" s="42"/>
      <c r="P93" s="42"/>
      <c r="Q93" s="42"/>
      <c r="R93" s="1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4"/>
      <c r="AF93" s="73"/>
      <c r="AG93" s="1"/>
      <c r="AH93" s="1"/>
      <c r="AI93" s="1"/>
      <c r="AJ93" s="1"/>
      <c r="AK93" s="79"/>
      <c r="AL93" s="404">
        <f t="shared" si="93"/>
        <v>0</v>
      </c>
      <c r="AM93" s="367"/>
      <c r="AN93" s="1"/>
      <c r="AO93" s="79"/>
      <c r="AP93" s="79"/>
      <c r="AQ93" s="79"/>
      <c r="AR93" s="44"/>
      <c r="AT93" s="168"/>
    </row>
    <row r="94" spans="1:46" ht="15.75" hidden="1" thickBot="1" x14ac:dyDescent="0.3">
      <c r="B94" s="54"/>
      <c r="C94" s="47"/>
      <c r="D94" s="705" t="s">
        <v>471</v>
      </c>
      <c r="E94" s="705"/>
      <c r="F94" s="77"/>
      <c r="G94" s="563"/>
      <c r="H94" s="563"/>
      <c r="I94" s="495">
        <v>33528946</v>
      </c>
      <c r="J94" s="448">
        <f>SUM(AJ94:AP94)</f>
        <v>0</v>
      </c>
      <c r="K94" s="448">
        <v>0</v>
      </c>
      <c r="L94" s="448">
        <v>0</v>
      </c>
      <c r="M94" s="77">
        <f t="shared" ref="M94" si="119">SUM(AL94:AR94)</f>
        <v>0</v>
      </c>
      <c r="N94" s="73"/>
      <c r="O94" s="42"/>
      <c r="P94" s="42"/>
      <c r="Q94" s="42">
        <f>M94</f>
        <v>0</v>
      </c>
      <c r="R94" s="1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4"/>
      <c r="AF94" s="73"/>
      <c r="AG94" s="1"/>
      <c r="AH94" s="1"/>
      <c r="AI94" s="1"/>
      <c r="AJ94" s="1"/>
      <c r="AK94" s="79"/>
      <c r="AL94" s="404">
        <f t="shared" si="93"/>
        <v>0</v>
      </c>
      <c r="AM94" s="367"/>
      <c r="AN94" s="1"/>
      <c r="AO94" s="79"/>
      <c r="AP94" s="79"/>
      <c r="AQ94" s="79"/>
      <c r="AR94" s="44"/>
      <c r="AT94" s="168"/>
    </row>
    <row r="95" spans="1:46" ht="25.5" hidden="1" customHeight="1" x14ac:dyDescent="0.25">
      <c r="B95" s="54"/>
      <c r="C95" s="47"/>
      <c r="D95" s="706" t="s">
        <v>476</v>
      </c>
      <c r="E95" s="706"/>
      <c r="F95" s="77"/>
      <c r="G95" s="563"/>
      <c r="H95" s="563"/>
      <c r="I95" s="495"/>
      <c r="J95" s="448"/>
      <c r="K95" s="448"/>
      <c r="L95" s="448"/>
      <c r="M95" s="77"/>
      <c r="N95" s="73"/>
      <c r="O95" s="42"/>
      <c r="P95" s="42"/>
      <c r="Q95" s="42"/>
      <c r="R95" s="1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4"/>
      <c r="AF95" s="73"/>
      <c r="AG95" s="1"/>
      <c r="AH95" s="1"/>
      <c r="AI95" s="1"/>
      <c r="AJ95" s="1"/>
      <c r="AK95" s="79"/>
      <c r="AL95" s="404">
        <f t="shared" si="93"/>
        <v>0</v>
      </c>
      <c r="AM95" s="367"/>
      <c r="AN95" s="1"/>
      <c r="AO95" s="79"/>
      <c r="AP95" s="79"/>
      <c r="AQ95" s="79"/>
      <c r="AR95" s="44"/>
      <c r="AT95" s="168"/>
    </row>
    <row r="96" spans="1:46" ht="15.75" hidden="1" thickBot="1" x14ac:dyDescent="0.3">
      <c r="B96" s="54"/>
      <c r="C96" s="47"/>
      <c r="D96" s="705" t="s">
        <v>801</v>
      </c>
      <c r="E96" s="705"/>
      <c r="F96" s="77"/>
      <c r="G96" s="563"/>
      <c r="H96" s="563"/>
      <c r="I96" s="495"/>
      <c r="J96" s="448"/>
      <c r="K96" s="448"/>
      <c r="L96" s="448"/>
      <c r="M96" s="77"/>
      <c r="N96" s="73"/>
      <c r="O96" s="42"/>
      <c r="P96" s="42"/>
      <c r="Q96" s="42"/>
      <c r="R96" s="1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4"/>
      <c r="AF96" s="73"/>
      <c r="AG96" s="1"/>
      <c r="AH96" s="1"/>
      <c r="AI96" s="1"/>
      <c r="AJ96" s="1"/>
      <c r="AK96" s="79"/>
      <c r="AL96" s="404">
        <f t="shared" si="93"/>
        <v>0</v>
      </c>
      <c r="AM96" s="367"/>
      <c r="AN96" s="1"/>
      <c r="AO96" s="79"/>
      <c r="AP96" s="79"/>
      <c r="AQ96" s="79"/>
      <c r="AR96" s="44"/>
      <c r="AT96" s="168"/>
    </row>
    <row r="97" spans="1:46" ht="25.5" hidden="1" customHeight="1" x14ac:dyDescent="0.25">
      <c r="B97" s="54"/>
      <c r="C97" s="47"/>
      <c r="D97" s="706" t="s">
        <v>485</v>
      </c>
      <c r="E97" s="706"/>
      <c r="F97" s="77"/>
      <c r="G97" s="563"/>
      <c r="H97" s="563"/>
      <c r="I97" s="495"/>
      <c r="J97" s="448"/>
      <c r="K97" s="448"/>
      <c r="L97" s="448"/>
      <c r="M97" s="77"/>
      <c r="N97" s="73"/>
      <c r="O97" s="42"/>
      <c r="P97" s="42"/>
      <c r="Q97" s="42"/>
      <c r="R97" s="1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4"/>
      <c r="AF97" s="73"/>
      <c r="AG97" s="1"/>
      <c r="AH97" s="1"/>
      <c r="AI97" s="1"/>
      <c r="AJ97" s="1"/>
      <c r="AK97" s="79"/>
      <c r="AL97" s="404">
        <f t="shared" si="93"/>
        <v>0</v>
      </c>
      <c r="AM97" s="367"/>
      <c r="AN97" s="1"/>
      <c r="AO97" s="79"/>
      <c r="AP97" s="79"/>
      <c r="AQ97" s="79"/>
      <c r="AR97" s="44"/>
      <c r="AT97" s="168"/>
    </row>
    <row r="98" spans="1:46" ht="25.5" hidden="1" customHeight="1" thickBot="1" x14ac:dyDescent="0.3">
      <c r="B98" s="56"/>
      <c r="C98" s="48"/>
      <c r="D98" s="738" t="s">
        <v>490</v>
      </c>
      <c r="E98" s="738"/>
      <c r="F98" s="77"/>
      <c r="G98" s="563"/>
      <c r="H98" s="563"/>
      <c r="I98" s="495"/>
      <c r="J98" s="448"/>
      <c r="K98" s="448"/>
      <c r="L98" s="448"/>
      <c r="M98" s="77"/>
      <c r="N98" s="73"/>
      <c r="O98" s="42"/>
      <c r="P98" s="42"/>
      <c r="Q98" s="42"/>
      <c r="R98" s="1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4"/>
      <c r="AF98" s="73"/>
      <c r="AG98" s="1"/>
      <c r="AH98" s="1"/>
      <c r="AI98" s="1"/>
      <c r="AJ98" s="1"/>
      <c r="AK98" s="79"/>
      <c r="AL98" s="404">
        <f t="shared" si="93"/>
        <v>0</v>
      </c>
      <c r="AM98" s="367"/>
      <c r="AN98" s="1"/>
      <c r="AO98" s="79"/>
      <c r="AP98" s="79"/>
      <c r="AQ98" s="79"/>
      <c r="AR98" s="44"/>
      <c r="AT98" s="168"/>
    </row>
    <row r="99" spans="1:46" ht="15.75" thickBot="1" x14ac:dyDescent="0.3">
      <c r="B99" s="98" t="s">
        <v>30</v>
      </c>
      <c r="C99" s="725" t="s">
        <v>31</v>
      </c>
      <c r="D99" s="726"/>
      <c r="E99" s="726"/>
      <c r="F99" s="83">
        <f t="shared" ref="F99" si="120">F100+F103+F104+F105+F110+F121</f>
        <v>48400000</v>
      </c>
      <c r="G99" s="560">
        <f t="shared" ref="G99" si="121">G100+G103+G104+G105+G110+G121</f>
        <v>46296537</v>
      </c>
      <c r="H99" s="560">
        <f t="shared" ref="H99" si="122">H100+H103+H104+H105+H110+H121</f>
        <v>46544185</v>
      </c>
      <c r="I99" s="492">
        <v>69925795</v>
      </c>
      <c r="J99" s="444">
        <f t="shared" ref="J99:K99" si="123">J100+J103+J104+J105+J110+J121</f>
        <v>69967903</v>
      </c>
      <c r="K99" s="444">
        <f t="shared" si="123"/>
        <v>70690379</v>
      </c>
      <c r="L99" s="444">
        <f t="shared" ref="L99:M99" si="124">L100+L103+L104+L105+L110+L121</f>
        <v>52987415</v>
      </c>
      <c r="M99" s="444">
        <f t="shared" si="124"/>
        <v>52987415</v>
      </c>
      <c r="N99" s="84">
        <f t="shared" ref="N99:AE99" si="125">N100+N103+N104+N105+N110+N121</f>
        <v>0</v>
      </c>
      <c r="O99" s="87">
        <f t="shared" si="125"/>
        <v>0</v>
      </c>
      <c r="P99" s="87">
        <f t="shared" si="125"/>
        <v>0</v>
      </c>
      <c r="Q99" s="87">
        <f t="shared" si="125"/>
        <v>0</v>
      </c>
      <c r="R99" s="85">
        <f t="shared" si="125"/>
        <v>0</v>
      </c>
      <c r="S99" s="85">
        <f t="shared" si="125"/>
        <v>0</v>
      </c>
      <c r="T99" s="88">
        <f t="shared" ref="T99:AB99" si="126">T100+T103+T104+T105+T110+T121</f>
        <v>0</v>
      </c>
      <c r="U99" s="88">
        <f t="shared" si="126"/>
        <v>0</v>
      </c>
      <c r="V99" s="88">
        <f t="shared" si="126"/>
        <v>0</v>
      </c>
      <c r="W99" s="88">
        <f t="shared" ref="W99:X99" si="127">W100+W103+W104+W105+W110+W121</f>
        <v>0</v>
      </c>
      <c r="X99" s="88">
        <f t="shared" si="127"/>
        <v>0</v>
      </c>
      <c r="Y99" s="88">
        <f t="shared" si="126"/>
        <v>0</v>
      </c>
      <c r="Z99" s="88">
        <f t="shared" ref="Z99:AA99" si="128">Z100+Z103+Z104+Z105+Z110+Z121</f>
        <v>0</v>
      </c>
      <c r="AA99" s="88">
        <f t="shared" si="128"/>
        <v>0</v>
      </c>
      <c r="AB99" s="88">
        <f t="shared" si="126"/>
        <v>0</v>
      </c>
      <c r="AC99" s="88">
        <f t="shared" ref="AC99:AD99" si="129">AC100+AC103+AC104+AC105+AC110+AC121</f>
        <v>0</v>
      </c>
      <c r="AD99" s="88">
        <f t="shared" si="129"/>
        <v>0</v>
      </c>
      <c r="AE99" s="86">
        <f t="shared" si="125"/>
        <v>52987415</v>
      </c>
      <c r="AF99" s="84">
        <f>AF100+AF103+AF104+AF105+AF110+AF121</f>
        <v>208986</v>
      </c>
      <c r="AG99" s="85">
        <f t="shared" ref="AG99:AR99" si="130">AG100+AG103+AG104+AG105+AG110+AG121</f>
        <v>40637</v>
      </c>
      <c r="AH99" s="85">
        <f t="shared" si="130"/>
        <v>13289065</v>
      </c>
      <c r="AI99" s="85">
        <f t="shared" si="130"/>
        <v>4930082</v>
      </c>
      <c r="AJ99" s="85">
        <f t="shared" si="130"/>
        <v>1360926</v>
      </c>
      <c r="AK99" s="88">
        <f t="shared" si="130"/>
        <v>2664991</v>
      </c>
      <c r="AL99" s="399">
        <f t="shared" si="93"/>
        <v>22494687</v>
      </c>
      <c r="AM99" s="362">
        <f t="shared" si="130"/>
        <v>1810842</v>
      </c>
      <c r="AN99" s="85">
        <f t="shared" si="130"/>
        <v>1890160</v>
      </c>
      <c r="AO99" s="88">
        <f t="shared" si="130"/>
        <v>18495847</v>
      </c>
      <c r="AP99" s="88">
        <f t="shared" si="130"/>
        <v>2448177</v>
      </c>
      <c r="AQ99" s="88">
        <f t="shared" si="130"/>
        <v>1013461</v>
      </c>
      <c r="AR99" s="89">
        <f t="shared" si="130"/>
        <v>4834241</v>
      </c>
      <c r="AT99" s="168"/>
    </row>
    <row r="100" spans="1:46" s="18" customFormat="1" x14ac:dyDescent="0.25">
      <c r="A100" s="125"/>
      <c r="B100" s="114" t="s">
        <v>733</v>
      </c>
      <c r="C100" s="733" t="s">
        <v>32</v>
      </c>
      <c r="D100" s="734"/>
      <c r="E100" s="734"/>
      <c r="F100" s="115">
        <f t="shared" ref="F100:M100" si="131">F101+F102</f>
        <v>0</v>
      </c>
      <c r="G100" s="561">
        <f t="shared" ref="G100" si="132">G101+G102</f>
        <v>3780</v>
      </c>
      <c r="H100" s="561">
        <f t="shared" ref="H100" si="133">H101+H102</f>
        <v>3780</v>
      </c>
      <c r="I100" s="493">
        <v>3780</v>
      </c>
      <c r="J100" s="445">
        <f t="shared" ref="J100:K100" si="134">J101+J102</f>
        <v>3888</v>
      </c>
      <c r="K100" s="445">
        <f t="shared" si="134"/>
        <v>3780</v>
      </c>
      <c r="L100" s="445">
        <f t="shared" ref="L100" si="135">L101+L102</f>
        <v>3888</v>
      </c>
      <c r="M100" s="115">
        <f t="shared" si="131"/>
        <v>3888</v>
      </c>
      <c r="N100" s="116">
        <f t="shared" ref="N100:AE100" si="136">N101+N102</f>
        <v>0</v>
      </c>
      <c r="O100" s="119">
        <f t="shared" si="136"/>
        <v>0</v>
      </c>
      <c r="P100" s="119">
        <f t="shared" si="136"/>
        <v>0</v>
      </c>
      <c r="Q100" s="119">
        <f t="shared" si="136"/>
        <v>0</v>
      </c>
      <c r="R100" s="117">
        <f t="shared" si="136"/>
        <v>0</v>
      </c>
      <c r="S100" s="117">
        <f t="shared" si="136"/>
        <v>0</v>
      </c>
      <c r="T100" s="120">
        <f t="shared" ref="T100:AB100" si="137">T101+T102</f>
        <v>0</v>
      </c>
      <c r="U100" s="120">
        <f t="shared" si="137"/>
        <v>0</v>
      </c>
      <c r="V100" s="120">
        <f t="shared" si="137"/>
        <v>0</v>
      </c>
      <c r="W100" s="120">
        <f t="shared" ref="W100:X100" si="138">W101+W102</f>
        <v>0</v>
      </c>
      <c r="X100" s="120">
        <f t="shared" si="138"/>
        <v>0</v>
      </c>
      <c r="Y100" s="120">
        <f t="shared" si="137"/>
        <v>0</v>
      </c>
      <c r="Z100" s="120">
        <f t="shared" ref="Z100:AA100" si="139">Z101+Z102</f>
        <v>0</v>
      </c>
      <c r="AA100" s="120">
        <f t="shared" si="139"/>
        <v>0</v>
      </c>
      <c r="AB100" s="120">
        <f t="shared" si="137"/>
        <v>0</v>
      </c>
      <c r="AC100" s="120">
        <f t="shared" ref="AC100:AD100" si="140">AC101+AC102</f>
        <v>0</v>
      </c>
      <c r="AD100" s="120">
        <f t="shared" si="140"/>
        <v>0</v>
      </c>
      <c r="AE100" s="118">
        <f t="shared" si="136"/>
        <v>3888</v>
      </c>
      <c r="AF100" s="116">
        <f>AF101+AF102</f>
        <v>3888</v>
      </c>
      <c r="AG100" s="117">
        <f t="shared" ref="AG100:AR100" si="141">AG101+AG102</f>
        <v>0</v>
      </c>
      <c r="AH100" s="117">
        <f t="shared" si="141"/>
        <v>0</v>
      </c>
      <c r="AI100" s="117">
        <f t="shared" si="141"/>
        <v>0</v>
      </c>
      <c r="AJ100" s="117">
        <f t="shared" si="141"/>
        <v>0</v>
      </c>
      <c r="AK100" s="120">
        <f t="shared" si="141"/>
        <v>0</v>
      </c>
      <c r="AL100" s="400">
        <f t="shared" si="93"/>
        <v>3888</v>
      </c>
      <c r="AM100" s="363">
        <f t="shared" si="141"/>
        <v>0</v>
      </c>
      <c r="AN100" s="117">
        <f t="shared" si="141"/>
        <v>0</v>
      </c>
      <c r="AO100" s="120">
        <f t="shared" si="141"/>
        <v>0</v>
      </c>
      <c r="AP100" s="120">
        <f t="shared" si="141"/>
        <v>0</v>
      </c>
      <c r="AQ100" s="120">
        <f t="shared" si="141"/>
        <v>0</v>
      </c>
      <c r="AR100" s="121">
        <f t="shared" si="141"/>
        <v>0</v>
      </c>
      <c r="AT100" s="168"/>
    </row>
    <row r="101" spans="1:46" s="41" customFormat="1" x14ac:dyDescent="0.25">
      <c r="A101" s="125" t="s">
        <v>33</v>
      </c>
      <c r="B101" s="52" t="s">
        <v>734</v>
      </c>
      <c r="C101" s="167" t="s">
        <v>315</v>
      </c>
      <c r="D101" s="207"/>
      <c r="E101" s="215"/>
      <c r="F101" s="78">
        <v>0</v>
      </c>
      <c r="G101" s="562">
        <v>3780</v>
      </c>
      <c r="H101" s="562">
        <v>3780</v>
      </c>
      <c r="I101" s="491">
        <v>3780</v>
      </c>
      <c r="J101" s="446">
        <f>SUM(AJ101:AP101)</f>
        <v>3888</v>
      </c>
      <c r="K101" s="446">
        <v>3780</v>
      </c>
      <c r="L101" s="446">
        <v>3888</v>
      </c>
      <c r="M101" s="78">
        <f>SUM(AL101:AR101)</f>
        <v>3888</v>
      </c>
      <c r="N101" s="75"/>
      <c r="O101" s="43"/>
      <c r="P101" s="43"/>
      <c r="Q101" s="43"/>
      <c r="R101" s="13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76">
        <f>M101</f>
        <v>3888</v>
      </c>
      <c r="AF101" s="75">
        <v>3888</v>
      </c>
      <c r="AG101" s="13"/>
      <c r="AH101" s="13"/>
      <c r="AI101" s="13"/>
      <c r="AJ101" s="13"/>
      <c r="AK101" s="80"/>
      <c r="AL101" s="403">
        <f t="shared" si="93"/>
        <v>3888</v>
      </c>
      <c r="AM101" s="366"/>
      <c r="AN101" s="13"/>
      <c r="AO101" s="80"/>
      <c r="AP101" s="80"/>
      <c r="AQ101" s="80"/>
      <c r="AR101" s="45"/>
      <c r="AT101" s="168"/>
    </row>
    <row r="102" spans="1:46" s="41" customFormat="1" hidden="1" x14ac:dyDescent="0.25">
      <c r="A102" s="125" t="s">
        <v>896</v>
      </c>
      <c r="B102" s="52" t="s">
        <v>897</v>
      </c>
      <c r="C102" s="167" t="s">
        <v>898</v>
      </c>
      <c r="D102" s="207"/>
      <c r="E102" s="215"/>
      <c r="F102" s="78"/>
      <c r="G102" s="562"/>
      <c r="H102" s="562"/>
      <c r="I102" s="491"/>
      <c r="J102" s="446"/>
      <c r="K102" s="446"/>
      <c r="L102" s="446"/>
      <c r="M102" s="78"/>
      <c r="N102" s="75"/>
      <c r="O102" s="43"/>
      <c r="P102" s="43"/>
      <c r="Q102" s="43"/>
      <c r="R102" s="13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76">
        <f>M102</f>
        <v>0</v>
      </c>
      <c r="AF102" s="75"/>
      <c r="AG102" s="13"/>
      <c r="AH102" s="13"/>
      <c r="AI102" s="13"/>
      <c r="AJ102" s="13"/>
      <c r="AK102" s="80"/>
      <c r="AL102" s="403">
        <f t="shared" si="93"/>
        <v>0</v>
      </c>
      <c r="AM102" s="366"/>
      <c r="AN102" s="13"/>
      <c r="AO102" s="80"/>
      <c r="AP102" s="80"/>
      <c r="AQ102" s="80"/>
      <c r="AR102" s="45"/>
      <c r="AT102" s="168"/>
    </row>
    <row r="103" spans="1:46" s="18" customFormat="1" hidden="1" x14ac:dyDescent="0.25">
      <c r="A103" s="125" t="s">
        <v>899</v>
      </c>
      <c r="B103" s="90" t="s">
        <v>901</v>
      </c>
      <c r="C103" s="712" t="s">
        <v>903</v>
      </c>
      <c r="D103" s="713"/>
      <c r="E103" s="713"/>
      <c r="F103" s="91"/>
      <c r="G103" s="564"/>
      <c r="H103" s="564"/>
      <c r="I103" s="494"/>
      <c r="J103" s="447"/>
      <c r="K103" s="447"/>
      <c r="L103" s="447"/>
      <c r="M103" s="91"/>
      <c r="N103" s="92"/>
      <c r="O103" s="95"/>
      <c r="P103" s="95"/>
      <c r="Q103" s="95"/>
      <c r="R103" s="93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4">
        <f>M103</f>
        <v>0</v>
      </c>
      <c r="AF103" s="92"/>
      <c r="AG103" s="93"/>
      <c r="AH103" s="93"/>
      <c r="AI103" s="93"/>
      <c r="AJ103" s="93"/>
      <c r="AK103" s="96"/>
      <c r="AL103" s="402">
        <f t="shared" si="93"/>
        <v>0</v>
      </c>
      <c r="AM103" s="365"/>
      <c r="AN103" s="93"/>
      <c r="AO103" s="96"/>
      <c r="AP103" s="96"/>
      <c r="AQ103" s="96"/>
      <c r="AR103" s="97"/>
      <c r="AT103" s="168"/>
    </row>
    <row r="104" spans="1:46" s="18" customFormat="1" hidden="1" x14ac:dyDescent="0.25">
      <c r="A104" s="125" t="s">
        <v>900</v>
      </c>
      <c r="B104" s="90" t="s">
        <v>902</v>
      </c>
      <c r="C104" s="712" t="s">
        <v>904</v>
      </c>
      <c r="D104" s="713"/>
      <c r="E104" s="713"/>
      <c r="F104" s="91"/>
      <c r="G104" s="564"/>
      <c r="H104" s="564"/>
      <c r="I104" s="494"/>
      <c r="J104" s="447"/>
      <c r="K104" s="447"/>
      <c r="L104" s="447"/>
      <c r="M104" s="91"/>
      <c r="N104" s="92"/>
      <c r="O104" s="95"/>
      <c r="P104" s="95"/>
      <c r="Q104" s="95"/>
      <c r="R104" s="93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4">
        <f>M104</f>
        <v>0</v>
      </c>
      <c r="AF104" s="92"/>
      <c r="AG104" s="93"/>
      <c r="AH104" s="93"/>
      <c r="AI104" s="93"/>
      <c r="AJ104" s="93"/>
      <c r="AK104" s="96"/>
      <c r="AL104" s="402">
        <f t="shared" si="93"/>
        <v>0</v>
      </c>
      <c r="AM104" s="365"/>
      <c r="AN104" s="93"/>
      <c r="AO104" s="96"/>
      <c r="AP104" s="96"/>
      <c r="AQ104" s="96"/>
      <c r="AR104" s="97"/>
      <c r="AT104" s="168"/>
    </row>
    <row r="105" spans="1:46" s="18" customFormat="1" x14ac:dyDescent="0.25">
      <c r="A105" s="125" t="s">
        <v>34</v>
      </c>
      <c r="B105" s="90" t="s">
        <v>735</v>
      </c>
      <c r="C105" s="712" t="s">
        <v>35</v>
      </c>
      <c r="D105" s="713"/>
      <c r="E105" s="713"/>
      <c r="F105" s="91">
        <f t="shared" ref="F105:M105" si="142">F106+F107+F108+F109</f>
        <v>18000000</v>
      </c>
      <c r="G105" s="564">
        <f t="shared" ref="G105" si="143">G106+G107+G108+G109</f>
        <v>15809325</v>
      </c>
      <c r="H105" s="564">
        <f t="shared" ref="H105" si="144">H106+H107+H108+H109</f>
        <v>15809325</v>
      </c>
      <c r="I105" s="494">
        <v>29562196</v>
      </c>
      <c r="J105" s="447">
        <f t="shared" ref="J105:K105" si="145">J106+J107+J108+J109</f>
        <v>29562196</v>
      </c>
      <c r="K105" s="447">
        <f t="shared" si="145"/>
        <v>28130539</v>
      </c>
      <c r="L105" s="447">
        <f t="shared" ref="L105" si="146">L106+L107+L108+L109</f>
        <v>16010067</v>
      </c>
      <c r="M105" s="91">
        <f t="shared" si="142"/>
        <v>16010067</v>
      </c>
      <c r="N105" s="92">
        <f t="shared" ref="N105:AE105" si="147">N106+N107+N108+N109</f>
        <v>0</v>
      </c>
      <c r="O105" s="95">
        <f t="shared" si="147"/>
        <v>0</v>
      </c>
      <c r="P105" s="95">
        <f t="shared" si="147"/>
        <v>0</v>
      </c>
      <c r="Q105" s="95">
        <f t="shared" si="147"/>
        <v>0</v>
      </c>
      <c r="R105" s="93">
        <f t="shared" si="147"/>
        <v>0</v>
      </c>
      <c r="S105" s="93">
        <f t="shared" si="147"/>
        <v>0</v>
      </c>
      <c r="T105" s="96">
        <f t="shared" ref="T105:AB105" si="148">T106+T107+T108+T109</f>
        <v>0</v>
      </c>
      <c r="U105" s="96">
        <f t="shared" si="148"/>
        <v>0</v>
      </c>
      <c r="V105" s="96">
        <f t="shared" si="148"/>
        <v>0</v>
      </c>
      <c r="W105" s="96">
        <f t="shared" ref="W105:X105" si="149">W106+W107+W108+W109</f>
        <v>0</v>
      </c>
      <c r="X105" s="96">
        <f t="shared" si="149"/>
        <v>0</v>
      </c>
      <c r="Y105" s="96">
        <f t="shared" si="148"/>
        <v>0</v>
      </c>
      <c r="Z105" s="96">
        <f t="shared" ref="Z105:AA105" si="150">Z106+Z107+Z108+Z109</f>
        <v>0</v>
      </c>
      <c r="AA105" s="96">
        <f t="shared" si="150"/>
        <v>0</v>
      </c>
      <c r="AB105" s="96">
        <f t="shared" si="148"/>
        <v>0</v>
      </c>
      <c r="AC105" s="96">
        <f t="shared" ref="AC105:AD105" si="151">AC106+AC107+AC108+AC109</f>
        <v>0</v>
      </c>
      <c r="AD105" s="96">
        <f t="shared" si="151"/>
        <v>0</v>
      </c>
      <c r="AE105" s="94">
        <f t="shared" si="147"/>
        <v>16010067</v>
      </c>
      <c r="AF105" s="92">
        <f>AF106+AF107+AF108+AF109</f>
        <v>134950</v>
      </c>
      <c r="AG105" s="93">
        <f t="shared" ref="AG105:AR105" si="152">AG106+AG107+AG108+AG109</f>
        <v>5250</v>
      </c>
      <c r="AH105" s="93">
        <f>AH106+AH107+AH108+AH109</f>
        <v>4205394</v>
      </c>
      <c r="AI105" s="93">
        <f>AI106+AI107+AI108+AI109</f>
        <v>2245102</v>
      </c>
      <c r="AJ105" s="93">
        <f t="shared" si="152"/>
        <v>550332</v>
      </c>
      <c r="AK105" s="96">
        <f t="shared" si="152"/>
        <v>154312</v>
      </c>
      <c r="AL105" s="402">
        <f t="shared" si="93"/>
        <v>7295340</v>
      </c>
      <c r="AM105" s="365">
        <f t="shared" si="152"/>
        <v>1768525</v>
      </c>
      <c r="AN105" s="93">
        <f t="shared" si="152"/>
        <v>497696</v>
      </c>
      <c r="AO105" s="96">
        <f t="shared" si="152"/>
        <v>5029932</v>
      </c>
      <c r="AP105" s="96">
        <f t="shared" si="152"/>
        <v>1205005</v>
      </c>
      <c r="AQ105" s="96">
        <f t="shared" si="152"/>
        <v>129841</v>
      </c>
      <c r="AR105" s="97">
        <f t="shared" si="152"/>
        <v>83728</v>
      </c>
      <c r="AT105" s="168"/>
    </row>
    <row r="106" spans="1:46" x14ac:dyDescent="0.25">
      <c r="A106" s="125" t="s">
        <v>1101</v>
      </c>
      <c r="B106" s="54"/>
      <c r="C106" s="2"/>
      <c r="D106" s="705" t="s">
        <v>316</v>
      </c>
      <c r="E106" s="705"/>
      <c r="F106" s="77">
        <v>3000000</v>
      </c>
      <c r="G106" s="563">
        <v>2930111</v>
      </c>
      <c r="H106" s="563">
        <v>2930111</v>
      </c>
      <c r="I106" s="495">
        <v>3363340</v>
      </c>
      <c r="J106" s="448">
        <v>3363340</v>
      </c>
      <c r="K106" s="448">
        <v>3363340</v>
      </c>
      <c r="L106" s="448">
        <v>2569567</v>
      </c>
      <c r="M106" s="77">
        <f t="shared" ref="M106:M109" si="153">SUM(AL106:AR106)</f>
        <v>2569567</v>
      </c>
      <c r="N106" s="73"/>
      <c r="O106" s="42"/>
      <c r="P106" s="42"/>
      <c r="Q106" s="42"/>
      <c r="R106" s="1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4">
        <f>M106</f>
        <v>2569567</v>
      </c>
      <c r="AF106" s="73">
        <v>78450</v>
      </c>
      <c r="AG106" s="1"/>
      <c r="AH106" s="1">
        <v>1120641</v>
      </c>
      <c r="AI106" s="1">
        <v>170585</v>
      </c>
      <c r="AJ106" s="1">
        <v>26582</v>
      </c>
      <c r="AK106" s="79">
        <v>5512</v>
      </c>
      <c r="AL106" s="404">
        <f t="shared" si="93"/>
        <v>1401770</v>
      </c>
      <c r="AM106" s="367">
        <v>8977</v>
      </c>
      <c r="AN106" s="1">
        <v>98439</v>
      </c>
      <c r="AO106" s="79">
        <v>1031997</v>
      </c>
      <c r="AP106" s="79">
        <v>19405</v>
      </c>
      <c r="AQ106" s="79">
        <v>5041</v>
      </c>
      <c r="AR106" s="44">
        <v>3938</v>
      </c>
      <c r="AT106" s="168"/>
    </row>
    <row r="107" spans="1:46" hidden="1" x14ac:dyDescent="0.25">
      <c r="B107" s="54"/>
      <c r="C107" s="2"/>
      <c r="D107" s="705" t="s">
        <v>317</v>
      </c>
      <c r="E107" s="705"/>
      <c r="F107" s="77">
        <v>0</v>
      </c>
      <c r="G107" s="563">
        <v>0</v>
      </c>
      <c r="H107" s="563">
        <v>0</v>
      </c>
      <c r="I107" s="495">
        <v>0</v>
      </c>
      <c r="J107" s="448">
        <v>0</v>
      </c>
      <c r="K107" s="448">
        <v>0</v>
      </c>
      <c r="L107" s="448">
        <v>0</v>
      </c>
      <c r="M107" s="77">
        <f t="shared" si="153"/>
        <v>0</v>
      </c>
      <c r="N107" s="73"/>
      <c r="O107" s="42"/>
      <c r="P107" s="42"/>
      <c r="Q107" s="42"/>
      <c r="R107" s="1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4">
        <f>M107</f>
        <v>0</v>
      </c>
      <c r="AF107" s="73"/>
      <c r="AG107" s="1"/>
      <c r="AH107" s="1"/>
      <c r="AI107" s="1"/>
      <c r="AJ107" s="1"/>
      <c r="AK107" s="79"/>
      <c r="AL107" s="404">
        <f t="shared" si="93"/>
        <v>0</v>
      </c>
      <c r="AM107" s="367"/>
      <c r="AN107" s="1"/>
      <c r="AO107" s="79"/>
      <c r="AP107" s="79"/>
      <c r="AQ107" s="79"/>
      <c r="AR107" s="44"/>
      <c r="AT107" s="168"/>
    </row>
    <row r="108" spans="1:46" x14ac:dyDescent="0.25">
      <c r="B108" s="54"/>
      <c r="C108" s="2"/>
      <c r="D108" s="705" t="s">
        <v>318</v>
      </c>
      <c r="E108" s="705"/>
      <c r="F108" s="77">
        <v>0</v>
      </c>
      <c r="G108" s="563">
        <v>0</v>
      </c>
      <c r="H108" s="563">
        <v>0</v>
      </c>
      <c r="I108" s="495">
        <v>0</v>
      </c>
      <c r="J108" s="448">
        <v>0</v>
      </c>
      <c r="K108" s="448">
        <v>0</v>
      </c>
      <c r="L108" s="448">
        <v>22000</v>
      </c>
      <c r="M108" s="77">
        <f t="shared" si="153"/>
        <v>22000</v>
      </c>
      <c r="N108" s="73"/>
      <c r="O108" s="42"/>
      <c r="P108" s="42"/>
      <c r="Q108" s="42"/>
      <c r="R108" s="1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4">
        <f>M108</f>
        <v>22000</v>
      </c>
      <c r="AF108" s="73"/>
      <c r="AG108" s="1"/>
      <c r="AH108" s="1"/>
      <c r="AI108" s="1"/>
      <c r="AJ108" s="1"/>
      <c r="AK108" s="79"/>
      <c r="AL108" s="404">
        <f t="shared" si="93"/>
        <v>0</v>
      </c>
      <c r="AM108" s="367"/>
      <c r="AN108" s="1"/>
      <c r="AO108" s="79"/>
      <c r="AP108" s="79">
        <v>8800</v>
      </c>
      <c r="AQ108" s="79">
        <v>8800</v>
      </c>
      <c r="AR108" s="44">
        <v>4400</v>
      </c>
      <c r="AT108" s="168"/>
    </row>
    <row r="109" spans="1:46" x14ac:dyDescent="0.25">
      <c r="A109" s="125" t="s">
        <v>1102</v>
      </c>
      <c r="B109" s="54"/>
      <c r="C109" s="2"/>
      <c r="D109" s="705" t="s">
        <v>319</v>
      </c>
      <c r="E109" s="705"/>
      <c r="F109" s="77">
        <v>15000000</v>
      </c>
      <c r="G109" s="563">
        <v>12879214</v>
      </c>
      <c r="H109" s="563">
        <v>12879214</v>
      </c>
      <c r="I109" s="495">
        <v>26198856</v>
      </c>
      <c r="J109" s="448">
        <v>26198856</v>
      </c>
      <c r="K109" s="448">
        <v>24767199</v>
      </c>
      <c r="L109" s="448">
        <v>13418500</v>
      </c>
      <c r="M109" s="77">
        <f t="shared" si="153"/>
        <v>13418500</v>
      </c>
      <c r="N109" s="73"/>
      <c r="O109" s="42"/>
      <c r="P109" s="42"/>
      <c r="Q109" s="42"/>
      <c r="R109" s="1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4">
        <f>M109</f>
        <v>13418500</v>
      </c>
      <c r="AF109" s="73">
        <v>56500</v>
      </c>
      <c r="AG109" s="1">
        <v>5250</v>
      </c>
      <c r="AH109" s="1">
        <v>3084753</v>
      </c>
      <c r="AI109" s="1">
        <v>2074517</v>
      </c>
      <c r="AJ109" s="1">
        <v>523750</v>
      </c>
      <c r="AK109" s="79">
        <v>148800</v>
      </c>
      <c r="AL109" s="404">
        <f t="shared" si="93"/>
        <v>5893570</v>
      </c>
      <c r="AM109" s="367">
        <v>1759548</v>
      </c>
      <c r="AN109" s="1">
        <v>399257</v>
      </c>
      <c r="AO109" s="79">
        <v>3997935</v>
      </c>
      <c r="AP109" s="79">
        <v>1176800</v>
      </c>
      <c r="AQ109" s="79">
        <v>116000</v>
      </c>
      <c r="AR109" s="44">
        <v>75390</v>
      </c>
      <c r="AT109" s="168"/>
    </row>
    <row r="110" spans="1:46" s="18" customFormat="1" x14ac:dyDescent="0.25">
      <c r="A110" s="125"/>
      <c r="B110" s="90" t="s">
        <v>736</v>
      </c>
      <c r="C110" s="712" t="s">
        <v>37</v>
      </c>
      <c r="D110" s="713"/>
      <c r="E110" s="713"/>
      <c r="F110" s="91">
        <f t="shared" ref="F110:M110" si="154">F111+F114+F115+F116+F117</f>
        <v>30000000</v>
      </c>
      <c r="G110" s="564">
        <f t="shared" ref="G110" si="155">G111+G114+G115+G116+G117</f>
        <v>30371409</v>
      </c>
      <c r="H110" s="564">
        <f t="shared" ref="H110" si="156">H111+H114+H115+H116+H117</f>
        <v>30371409</v>
      </c>
      <c r="I110" s="494">
        <v>36773282</v>
      </c>
      <c r="J110" s="447">
        <f t="shared" ref="J110:K110" si="157">J111+J114+J115+J116+J117</f>
        <v>36773282</v>
      </c>
      <c r="K110" s="447">
        <f t="shared" si="157"/>
        <v>39034571</v>
      </c>
      <c r="L110" s="447">
        <f t="shared" ref="L110" si="158">L111+L114+L115+L116+L117</f>
        <v>36775638</v>
      </c>
      <c r="M110" s="91">
        <f t="shared" si="154"/>
        <v>36775638</v>
      </c>
      <c r="N110" s="92">
        <f t="shared" ref="N110:AE110" si="159">N111+N114+N115+N116+N117</f>
        <v>0</v>
      </c>
      <c r="O110" s="95">
        <f t="shared" si="159"/>
        <v>0</v>
      </c>
      <c r="P110" s="95">
        <f t="shared" si="159"/>
        <v>0</v>
      </c>
      <c r="Q110" s="95">
        <f t="shared" si="159"/>
        <v>0</v>
      </c>
      <c r="R110" s="93">
        <f t="shared" si="159"/>
        <v>0</v>
      </c>
      <c r="S110" s="93">
        <f t="shared" si="159"/>
        <v>0</v>
      </c>
      <c r="T110" s="96">
        <f t="shared" ref="T110:AB110" si="160">T111+T114+T115+T116+T117</f>
        <v>0</v>
      </c>
      <c r="U110" s="96">
        <f t="shared" si="160"/>
        <v>0</v>
      </c>
      <c r="V110" s="96">
        <f t="shared" si="160"/>
        <v>0</v>
      </c>
      <c r="W110" s="96">
        <f t="shared" ref="W110:X110" si="161">W111+W114+W115+W116+W117</f>
        <v>0</v>
      </c>
      <c r="X110" s="96">
        <f t="shared" si="161"/>
        <v>0</v>
      </c>
      <c r="Y110" s="96">
        <f t="shared" si="160"/>
        <v>0</v>
      </c>
      <c r="Z110" s="96">
        <f t="shared" ref="Z110:AA110" si="162">Z111+Z114+Z115+Z116+Z117</f>
        <v>0</v>
      </c>
      <c r="AA110" s="96">
        <f t="shared" si="162"/>
        <v>0</v>
      </c>
      <c r="AB110" s="96">
        <f t="shared" si="160"/>
        <v>0</v>
      </c>
      <c r="AC110" s="96">
        <f t="shared" ref="AC110:AD110" si="163">AC111+AC114+AC115+AC116+AC117</f>
        <v>0</v>
      </c>
      <c r="AD110" s="96">
        <f t="shared" si="163"/>
        <v>0</v>
      </c>
      <c r="AE110" s="94">
        <f t="shared" si="159"/>
        <v>36775638</v>
      </c>
      <c r="AF110" s="92">
        <f>AF111+AF114+AF115+AF116+AF117</f>
        <v>69750</v>
      </c>
      <c r="AG110" s="93">
        <f t="shared" ref="AG110:AR110" si="164">AG111+AG114+AG115+AG116+AG117</f>
        <v>35387</v>
      </c>
      <c r="AH110" s="93">
        <f t="shared" si="164"/>
        <v>9075756</v>
      </c>
      <c r="AI110" s="93">
        <f t="shared" si="164"/>
        <v>2684980</v>
      </c>
      <c r="AJ110" s="93">
        <f t="shared" si="164"/>
        <v>810594</v>
      </c>
      <c r="AK110" s="96">
        <f t="shared" si="164"/>
        <v>2437898</v>
      </c>
      <c r="AL110" s="402">
        <f t="shared" si="93"/>
        <v>15114365</v>
      </c>
      <c r="AM110" s="365">
        <f t="shared" si="164"/>
        <v>37419</v>
      </c>
      <c r="AN110" s="93">
        <f t="shared" si="164"/>
        <v>1382142</v>
      </c>
      <c r="AO110" s="96">
        <f t="shared" si="164"/>
        <v>13412727</v>
      </c>
      <c r="AP110" s="96">
        <f t="shared" si="164"/>
        <v>1226456</v>
      </c>
      <c r="AQ110" s="96">
        <f t="shared" si="164"/>
        <v>862016</v>
      </c>
      <c r="AR110" s="97">
        <f t="shared" si="164"/>
        <v>4740513</v>
      </c>
      <c r="AT110" s="168"/>
    </row>
    <row r="111" spans="1:46" s="41" customFormat="1" x14ac:dyDescent="0.25">
      <c r="A111" s="125" t="s">
        <v>36</v>
      </c>
      <c r="B111" s="52" t="s">
        <v>905</v>
      </c>
      <c r="C111" s="167" t="s">
        <v>906</v>
      </c>
      <c r="D111" s="207"/>
      <c r="E111" s="215"/>
      <c r="F111" s="78">
        <f t="shared" ref="F111:M111" si="165">F112+F113</f>
        <v>25000000</v>
      </c>
      <c r="G111" s="562">
        <f t="shared" ref="G111" si="166">G112+G113</f>
        <v>25157297</v>
      </c>
      <c r="H111" s="562">
        <f t="shared" ref="H111" si="167">H112+H113</f>
        <v>25157297</v>
      </c>
      <c r="I111" s="491">
        <v>30662062</v>
      </c>
      <c r="J111" s="446">
        <f t="shared" ref="J111:K111" si="168">J112+J113</f>
        <v>30662062</v>
      </c>
      <c r="K111" s="446">
        <f t="shared" si="168"/>
        <v>32901164</v>
      </c>
      <c r="L111" s="446">
        <f t="shared" ref="L111" si="169">L112+L113</f>
        <v>30976681</v>
      </c>
      <c r="M111" s="78">
        <f t="shared" si="165"/>
        <v>30976681</v>
      </c>
      <c r="N111" s="75">
        <f t="shared" ref="N111:AE111" si="170">N112+N113</f>
        <v>0</v>
      </c>
      <c r="O111" s="43">
        <f t="shared" si="170"/>
        <v>0</v>
      </c>
      <c r="P111" s="43">
        <f t="shared" si="170"/>
        <v>0</v>
      </c>
      <c r="Q111" s="43">
        <f t="shared" si="170"/>
        <v>0</v>
      </c>
      <c r="R111" s="13">
        <f t="shared" si="170"/>
        <v>0</v>
      </c>
      <c r="S111" s="80"/>
      <c r="T111" s="80">
        <f t="shared" ref="T111:AB111" si="171">T112+T113</f>
        <v>0</v>
      </c>
      <c r="U111" s="80"/>
      <c r="V111" s="80"/>
      <c r="W111" s="80">
        <f t="shared" ref="W111:X111" si="172">W112+W113</f>
        <v>0</v>
      </c>
      <c r="X111" s="80">
        <f t="shared" si="172"/>
        <v>0</v>
      </c>
      <c r="Y111" s="80">
        <f t="shared" si="171"/>
        <v>0</v>
      </c>
      <c r="Z111" s="80">
        <f t="shared" ref="Z111:AA111" si="173">Z112+Z113</f>
        <v>0</v>
      </c>
      <c r="AA111" s="80">
        <f t="shared" si="173"/>
        <v>0</v>
      </c>
      <c r="AB111" s="80">
        <f t="shared" si="171"/>
        <v>0</v>
      </c>
      <c r="AC111" s="80">
        <f t="shared" ref="AC111:AD111" si="174">AC112+AC113</f>
        <v>0</v>
      </c>
      <c r="AD111" s="80">
        <f t="shared" si="174"/>
        <v>0</v>
      </c>
      <c r="AE111" s="76">
        <f t="shared" si="170"/>
        <v>30976681</v>
      </c>
      <c r="AF111" s="75">
        <f>AF112+AF113</f>
        <v>69750</v>
      </c>
      <c r="AG111" s="13">
        <f t="shared" ref="AG111:AR111" si="175">AG112+AG113</f>
        <v>0</v>
      </c>
      <c r="AH111" s="13">
        <f t="shared" si="175"/>
        <v>9056200</v>
      </c>
      <c r="AI111" s="13">
        <f t="shared" si="175"/>
        <v>399471</v>
      </c>
      <c r="AJ111" s="13">
        <f t="shared" si="175"/>
        <v>487338</v>
      </c>
      <c r="AK111" s="80">
        <f t="shared" si="175"/>
        <v>2132074</v>
      </c>
      <c r="AL111" s="403">
        <f t="shared" si="93"/>
        <v>12144833</v>
      </c>
      <c r="AM111" s="366">
        <f t="shared" si="175"/>
        <v>-19235</v>
      </c>
      <c r="AN111" s="13">
        <f t="shared" si="175"/>
        <v>1145514</v>
      </c>
      <c r="AO111" s="80">
        <f t="shared" si="175"/>
        <v>11077981</v>
      </c>
      <c r="AP111" s="80">
        <f t="shared" si="175"/>
        <v>1106196</v>
      </c>
      <c r="AQ111" s="80">
        <f t="shared" si="175"/>
        <v>815049</v>
      </c>
      <c r="AR111" s="45">
        <f t="shared" si="175"/>
        <v>4706343</v>
      </c>
      <c r="AT111" s="168"/>
    </row>
    <row r="112" spans="1:46" x14ac:dyDescent="0.25">
      <c r="A112" s="125" t="s">
        <v>1103</v>
      </c>
      <c r="B112" s="54"/>
      <c r="C112" s="2"/>
      <c r="D112" s="705" t="s">
        <v>399</v>
      </c>
      <c r="E112" s="735"/>
      <c r="F112" s="77">
        <v>25000000</v>
      </c>
      <c r="G112" s="563">
        <v>25157297</v>
      </c>
      <c r="H112" s="563">
        <v>25157297</v>
      </c>
      <c r="I112" s="495">
        <v>30662062</v>
      </c>
      <c r="J112" s="448">
        <v>30662062</v>
      </c>
      <c r="K112" s="448">
        <v>32901164</v>
      </c>
      <c r="L112" s="448">
        <v>30976681</v>
      </c>
      <c r="M112" s="77">
        <f>SUM(AL112:AR112)</f>
        <v>30976681</v>
      </c>
      <c r="N112" s="73"/>
      <c r="O112" s="42"/>
      <c r="P112" s="42"/>
      <c r="Q112" s="42"/>
      <c r="R112" s="1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4">
        <f>M112</f>
        <v>30976681</v>
      </c>
      <c r="AF112" s="73">
        <v>69750</v>
      </c>
      <c r="AG112" s="1"/>
      <c r="AH112" s="1">
        <v>9056200</v>
      </c>
      <c r="AI112" s="1">
        <v>399471</v>
      </c>
      <c r="AJ112" s="1">
        <v>487338</v>
      </c>
      <c r="AK112" s="79">
        <v>2132074</v>
      </c>
      <c r="AL112" s="404">
        <f t="shared" si="93"/>
        <v>12144833</v>
      </c>
      <c r="AM112" s="367">
        <v>-19235</v>
      </c>
      <c r="AN112" s="1">
        <v>1145514</v>
      </c>
      <c r="AO112" s="79">
        <v>11077981</v>
      </c>
      <c r="AP112" s="79">
        <v>1106196</v>
      </c>
      <c r="AQ112" s="79">
        <v>815049</v>
      </c>
      <c r="AR112" s="44">
        <v>4706343</v>
      </c>
      <c r="AT112" s="168"/>
    </row>
    <row r="113" spans="1:46" hidden="1" x14ac:dyDescent="0.25">
      <c r="B113" s="54"/>
      <c r="C113" s="2"/>
      <c r="D113" s="705" t="s">
        <v>400</v>
      </c>
      <c r="E113" s="735"/>
      <c r="F113" s="77">
        <f>SUM(AE113:AQ113)</f>
        <v>0</v>
      </c>
      <c r="G113" s="563">
        <f>SUM(AE113:AQ113)</f>
        <v>0</v>
      </c>
      <c r="H113" s="563">
        <f t="shared" ref="H113:H115" si="176">SUM(AE113:AQ113)</f>
        <v>0</v>
      </c>
      <c r="I113" s="495">
        <v>0</v>
      </c>
      <c r="J113" s="448">
        <v>0</v>
      </c>
      <c r="K113" s="448">
        <v>0</v>
      </c>
      <c r="L113" s="448">
        <v>0</v>
      </c>
      <c r="M113" s="77">
        <f>SUM(AF113:AR113)</f>
        <v>0</v>
      </c>
      <c r="N113" s="73"/>
      <c r="O113" s="42"/>
      <c r="P113" s="42"/>
      <c r="Q113" s="42"/>
      <c r="R113" s="1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4">
        <f>M113</f>
        <v>0</v>
      </c>
      <c r="AF113" s="73"/>
      <c r="AG113" s="1"/>
      <c r="AH113" s="1"/>
      <c r="AI113" s="1"/>
      <c r="AJ113" s="1"/>
      <c r="AK113" s="79"/>
      <c r="AL113" s="404">
        <f t="shared" si="93"/>
        <v>0</v>
      </c>
      <c r="AM113" s="367"/>
      <c r="AN113" s="1"/>
      <c r="AO113" s="79"/>
      <c r="AP113" s="79"/>
      <c r="AQ113" s="79"/>
      <c r="AR113" s="44"/>
      <c r="AT113" s="168"/>
    </row>
    <row r="114" spans="1:46" s="41" customFormat="1" hidden="1" x14ac:dyDescent="0.25">
      <c r="A114" s="125" t="s">
        <v>907</v>
      </c>
      <c r="B114" s="52" t="s">
        <v>908</v>
      </c>
      <c r="C114" s="205" t="s">
        <v>911</v>
      </c>
      <c r="D114" s="207"/>
      <c r="E114" s="215"/>
      <c r="F114" s="78">
        <f>SUM(AE114:AQ114)</f>
        <v>0</v>
      </c>
      <c r="G114" s="562">
        <f>SUM(AE114:AQ114)</f>
        <v>0</v>
      </c>
      <c r="H114" s="562">
        <f t="shared" si="176"/>
        <v>0</v>
      </c>
      <c r="I114" s="491">
        <v>0</v>
      </c>
      <c r="J114" s="446">
        <v>0</v>
      </c>
      <c r="K114" s="446">
        <v>0</v>
      </c>
      <c r="L114" s="446">
        <v>0</v>
      </c>
      <c r="M114" s="78">
        <f>SUM(AF114:AR114)</f>
        <v>0</v>
      </c>
      <c r="N114" s="75"/>
      <c r="O114" s="43"/>
      <c r="P114" s="43"/>
      <c r="Q114" s="43"/>
      <c r="R114" s="13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76">
        <f>M114</f>
        <v>0</v>
      </c>
      <c r="AF114" s="75"/>
      <c r="AG114" s="13"/>
      <c r="AH114" s="13"/>
      <c r="AI114" s="13"/>
      <c r="AJ114" s="13"/>
      <c r="AK114" s="80"/>
      <c r="AL114" s="403">
        <f t="shared" si="93"/>
        <v>0</v>
      </c>
      <c r="AM114" s="366"/>
      <c r="AN114" s="13"/>
      <c r="AO114" s="80"/>
      <c r="AP114" s="80"/>
      <c r="AQ114" s="80"/>
      <c r="AR114" s="45"/>
      <c r="AT114" s="168"/>
    </row>
    <row r="115" spans="1:46" s="41" customFormat="1" hidden="1" x14ac:dyDescent="0.25">
      <c r="A115" s="125" t="s">
        <v>910</v>
      </c>
      <c r="B115" s="52" t="s">
        <v>909</v>
      </c>
      <c r="C115" s="205" t="s">
        <v>912</v>
      </c>
      <c r="D115" s="207"/>
      <c r="E115" s="215"/>
      <c r="F115" s="78">
        <f>SUM(AE115:AQ115)</f>
        <v>0</v>
      </c>
      <c r="G115" s="562">
        <f>SUM(AE115:AQ115)</f>
        <v>0</v>
      </c>
      <c r="H115" s="562">
        <f t="shared" si="176"/>
        <v>0</v>
      </c>
      <c r="I115" s="491">
        <v>0</v>
      </c>
      <c r="J115" s="446">
        <v>0</v>
      </c>
      <c r="K115" s="446">
        <v>0</v>
      </c>
      <c r="L115" s="446">
        <v>0</v>
      </c>
      <c r="M115" s="78">
        <f>SUM(AF115:AR115)</f>
        <v>0</v>
      </c>
      <c r="N115" s="75"/>
      <c r="O115" s="43"/>
      <c r="P115" s="43"/>
      <c r="Q115" s="43"/>
      <c r="R115" s="13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76">
        <f>M115</f>
        <v>0</v>
      </c>
      <c r="AF115" s="75"/>
      <c r="AG115" s="13"/>
      <c r="AH115" s="13"/>
      <c r="AI115" s="13"/>
      <c r="AJ115" s="13"/>
      <c r="AK115" s="80"/>
      <c r="AL115" s="403">
        <f t="shared" si="93"/>
        <v>0</v>
      </c>
      <c r="AM115" s="366"/>
      <c r="AN115" s="13"/>
      <c r="AO115" s="80"/>
      <c r="AP115" s="80"/>
      <c r="AQ115" s="80"/>
      <c r="AR115" s="45"/>
      <c r="AT115" s="168"/>
    </row>
    <row r="116" spans="1:46" s="41" customFormat="1" x14ac:dyDescent="0.25">
      <c r="A116" s="125" t="s">
        <v>38</v>
      </c>
      <c r="B116" s="52" t="s">
        <v>737</v>
      </c>
      <c r="C116" s="205" t="s">
        <v>913</v>
      </c>
      <c r="D116" s="207"/>
      <c r="E116" s="215"/>
      <c r="F116" s="78">
        <v>5000000</v>
      </c>
      <c r="G116" s="562">
        <v>5063756</v>
      </c>
      <c r="H116" s="562">
        <v>5063756</v>
      </c>
      <c r="I116" s="491">
        <v>5761938</v>
      </c>
      <c r="J116" s="446">
        <v>5761938</v>
      </c>
      <c r="K116" s="446">
        <v>5779508</v>
      </c>
      <c r="L116" s="446">
        <v>5798957</v>
      </c>
      <c r="M116" s="78">
        <f>SUM(AL116:AR116)</f>
        <v>5798957</v>
      </c>
      <c r="N116" s="75"/>
      <c r="O116" s="43"/>
      <c r="P116" s="43"/>
      <c r="Q116" s="43"/>
      <c r="R116" s="13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76">
        <f>M116</f>
        <v>5798957</v>
      </c>
      <c r="AF116" s="75"/>
      <c r="AG116" s="13">
        <v>35387</v>
      </c>
      <c r="AH116" s="13">
        <v>19556</v>
      </c>
      <c r="AI116" s="13">
        <v>2285509</v>
      </c>
      <c r="AJ116" s="13">
        <v>323256</v>
      </c>
      <c r="AK116" s="80">
        <v>305824</v>
      </c>
      <c r="AL116" s="403">
        <f t="shared" si="93"/>
        <v>2969532</v>
      </c>
      <c r="AM116" s="366">
        <v>56654</v>
      </c>
      <c r="AN116" s="13">
        <v>236628</v>
      </c>
      <c r="AO116" s="80">
        <v>2334746</v>
      </c>
      <c r="AP116" s="80">
        <v>120260</v>
      </c>
      <c r="AQ116" s="80">
        <v>46967</v>
      </c>
      <c r="AR116" s="45">
        <v>34170</v>
      </c>
      <c r="AT116" s="168"/>
    </row>
    <row r="117" spans="1:46" s="41" customFormat="1" x14ac:dyDescent="0.25">
      <c r="A117" s="125" t="s">
        <v>39</v>
      </c>
      <c r="B117" s="52" t="s">
        <v>738</v>
      </c>
      <c r="C117" s="205" t="s">
        <v>40</v>
      </c>
      <c r="D117" s="207"/>
      <c r="E117" s="215"/>
      <c r="F117" s="78">
        <f t="shared" ref="F117:AE117" si="177">F118+F119+F120</f>
        <v>0</v>
      </c>
      <c r="G117" s="562">
        <f t="shared" ref="G117" si="178">G118+G119+G120</f>
        <v>150356</v>
      </c>
      <c r="H117" s="562">
        <f t="shared" ref="H117" si="179">H118+H119+H120</f>
        <v>150356</v>
      </c>
      <c r="I117" s="491">
        <v>349282</v>
      </c>
      <c r="J117" s="446">
        <f t="shared" ref="J117:K117" si="180">J118+J119+J120</f>
        <v>349282</v>
      </c>
      <c r="K117" s="446">
        <f t="shared" si="180"/>
        <v>353899</v>
      </c>
      <c r="L117" s="446">
        <f t="shared" ref="L117" si="181">L118+L119+L120</f>
        <v>0</v>
      </c>
      <c r="M117" s="78">
        <f t="shared" si="177"/>
        <v>0</v>
      </c>
      <c r="N117" s="75">
        <f t="shared" si="177"/>
        <v>0</v>
      </c>
      <c r="O117" s="43">
        <f t="shared" si="177"/>
        <v>0</v>
      </c>
      <c r="P117" s="43">
        <f t="shared" si="177"/>
        <v>0</v>
      </c>
      <c r="Q117" s="43">
        <f t="shared" si="177"/>
        <v>0</v>
      </c>
      <c r="R117" s="13">
        <f t="shared" si="177"/>
        <v>0</v>
      </c>
      <c r="S117" s="80"/>
      <c r="T117" s="80">
        <f t="shared" ref="T117:AB117" si="182">T118+T119+T120</f>
        <v>0</v>
      </c>
      <c r="U117" s="80"/>
      <c r="V117" s="80"/>
      <c r="W117" s="80">
        <f t="shared" ref="W117:X117" si="183">W118+W119+W120</f>
        <v>0</v>
      </c>
      <c r="X117" s="80">
        <f t="shared" si="183"/>
        <v>0</v>
      </c>
      <c r="Y117" s="80">
        <f t="shared" si="182"/>
        <v>0</v>
      </c>
      <c r="Z117" s="80">
        <f t="shared" ref="Z117:AA117" si="184">Z118+Z119+Z120</f>
        <v>0</v>
      </c>
      <c r="AA117" s="80">
        <f t="shared" si="184"/>
        <v>0</v>
      </c>
      <c r="AB117" s="80">
        <f t="shared" si="182"/>
        <v>0</v>
      </c>
      <c r="AC117" s="80">
        <f t="shared" ref="AC117:AD117" si="185">AC118+AC119+AC120</f>
        <v>0</v>
      </c>
      <c r="AD117" s="80">
        <f t="shared" si="185"/>
        <v>0</v>
      </c>
      <c r="AE117" s="76">
        <f t="shared" si="177"/>
        <v>0</v>
      </c>
      <c r="AF117" s="75">
        <f>AF118+AF119+AF120</f>
        <v>0</v>
      </c>
      <c r="AG117" s="13">
        <f t="shared" ref="AG117:AR117" si="186">AG118+AG119+AG120</f>
        <v>0</v>
      </c>
      <c r="AH117" s="13">
        <f t="shared" si="186"/>
        <v>0</v>
      </c>
      <c r="AI117" s="13">
        <f t="shared" si="186"/>
        <v>0</v>
      </c>
      <c r="AJ117" s="13">
        <f t="shared" si="186"/>
        <v>0</v>
      </c>
      <c r="AK117" s="80">
        <f t="shared" si="186"/>
        <v>0</v>
      </c>
      <c r="AL117" s="403">
        <f t="shared" si="93"/>
        <v>0</v>
      </c>
      <c r="AM117" s="366">
        <f t="shared" si="186"/>
        <v>0</v>
      </c>
      <c r="AN117" s="13">
        <f t="shared" si="186"/>
        <v>0</v>
      </c>
      <c r="AO117" s="80">
        <f t="shared" si="186"/>
        <v>0</v>
      </c>
      <c r="AP117" s="80">
        <f t="shared" si="186"/>
        <v>0</v>
      </c>
      <c r="AQ117" s="80">
        <f t="shared" si="186"/>
        <v>0</v>
      </c>
      <c r="AR117" s="45">
        <f t="shared" si="186"/>
        <v>0</v>
      </c>
      <c r="AT117" s="168"/>
    </row>
    <row r="118" spans="1:46" hidden="1" x14ac:dyDescent="0.25">
      <c r="B118" s="54"/>
      <c r="C118" s="2"/>
      <c r="D118" s="204" t="s">
        <v>320</v>
      </c>
      <c r="E118" s="211"/>
      <c r="F118" s="77">
        <f>SUM(AE118:AQ118)</f>
        <v>0</v>
      </c>
      <c r="G118" s="563">
        <f>SUM(AE118:AQ118)</f>
        <v>0</v>
      </c>
      <c r="H118" s="563">
        <f>SUM(AE118:AQ118)</f>
        <v>0</v>
      </c>
      <c r="I118" s="495">
        <v>0</v>
      </c>
      <c r="J118" s="448">
        <f t="shared" ref="J118:L119" si="187">SUM(AD118:AP118)</f>
        <v>0</v>
      </c>
      <c r="K118" s="448">
        <f t="shared" si="187"/>
        <v>0</v>
      </c>
      <c r="L118" s="448">
        <f t="shared" si="187"/>
        <v>0</v>
      </c>
      <c r="M118" s="77">
        <f t="shared" ref="M118:M119" si="188">SUM(AF118:AR118)</f>
        <v>0</v>
      </c>
      <c r="N118" s="73"/>
      <c r="O118" s="42"/>
      <c r="P118" s="42"/>
      <c r="Q118" s="42"/>
      <c r="R118" s="1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4">
        <f>M118</f>
        <v>0</v>
      </c>
      <c r="AF118" s="73"/>
      <c r="AG118" s="1"/>
      <c r="AH118" s="1"/>
      <c r="AI118" s="1"/>
      <c r="AJ118" s="1"/>
      <c r="AK118" s="79"/>
      <c r="AL118" s="404">
        <f t="shared" si="93"/>
        <v>0</v>
      </c>
      <c r="AM118" s="367"/>
      <c r="AN118" s="1"/>
      <c r="AO118" s="79"/>
      <c r="AP118" s="79"/>
      <c r="AQ118" s="79"/>
      <c r="AR118" s="44"/>
      <c r="AT118" s="168"/>
    </row>
    <row r="119" spans="1:46" hidden="1" x14ac:dyDescent="0.25">
      <c r="B119" s="54"/>
      <c r="C119" s="2"/>
      <c r="D119" s="204" t="s">
        <v>321</v>
      </c>
      <c r="E119" s="211"/>
      <c r="F119" s="77">
        <f>SUM(AE119:AQ119)</f>
        <v>0</v>
      </c>
      <c r="G119" s="563">
        <f>SUM(AE119:AQ119)</f>
        <v>0</v>
      </c>
      <c r="H119" s="563">
        <f>SUM(AE119:AQ119)</f>
        <v>0</v>
      </c>
      <c r="I119" s="495">
        <v>0</v>
      </c>
      <c r="J119" s="448">
        <f t="shared" si="187"/>
        <v>0</v>
      </c>
      <c r="K119" s="448">
        <f t="shared" si="187"/>
        <v>0</v>
      </c>
      <c r="L119" s="448">
        <f t="shared" si="187"/>
        <v>0</v>
      </c>
      <c r="M119" s="77">
        <f t="shared" si="188"/>
        <v>0</v>
      </c>
      <c r="N119" s="73"/>
      <c r="O119" s="42"/>
      <c r="P119" s="42"/>
      <c r="Q119" s="42"/>
      <c r="R119" s="1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4">
        <f>M119</f>
        <v>0</v>
      </c>
      <c r="AF119" s="73"/>
      <c r="AG119" s="1"/>
      <c r="AH119" s="1"/>
      <c r="AI119" s="1"/>
      <c r="AJ119" s="1"/>
      <c r="AK119" s="79"/>
      <c r="AL119" s="404">
        <f t="shared" si="93"/>
        <v>0</v>
      </c>
      <c r="AM119" s="367"/>
      <c r="AN119" s="1"/>
      <c r="AO119" s="79"/>
      <c r="AP119" s="79"/>
      <c r="AQ119" s="79"/>
      <c r="AR119" s="44"/>
      <c r="AT119" s="168"/>
    </row>
    <row r="120" spans="1:46" x14ac:dyDescent="0.25">
      <c r="B120" s="54"/>
      <c r="C120" s="2"/>
      <c r="D120" s="204" t="s">
        <v>401</v>
      </c>
      <c r="E120" s="211"/>
      <c r="F120" s="77">
        <v>0</v>
      </c>
      <c r="G120" s="563">
        <v>150356</v>
      </c>
      <c r="H120" s="563">
        <v>150356</v>
      </c>
      <c r="I120" s="495">
        <v>349282</v>
      </c>
      <c r="J120" s="448">
        <v>349282</v>
      </c>
      <c r="K120" s="448">
        <v>353899</v>
      </c>
      <c r="L120" s="448">
        <v>0</v>
      </c>
      <c r="M120" s="77">
        <f>SUM(AL120:AR120)</f>
        <v>0</v>
      </c>
      <c r="N120" s="73"/>
      <c r="O120" s="42"/>
      <c r="P120" s="42"/>
      <c r="Q120" s="42"/>
      <c r="R120" s="1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4">
        <f>M120</f>
        <v>0</v>
      </c>
      <c r="AF120" s="73"/>
      <c r="AG120" s="1"/>
      <c r="AH120" s="1"/>
      <c r="AI120" s="1"/>
      <c r="AJ120" s="1"/>
      <c r="AK120" s="79"/>
      <c r="AL120" s="404">
        <f t="shared" si="93"/>
        <v>0</v>
      </c>
      <c r="AM120" s="367"/>
      <c r="AN120" s="1"/>
      <c r="AO120" s="79"/>
      <c r="AP120" s="79"/>
      <c r="AQ120" s="79"/>
      <c r="AR120" s="44"/>
      <c r="AT120" s="168"/>
    </row>
    <row r="121" spans="1:46" s="18" customFormat="1" x14ac:dyDescent="0.25">
      <c r="A121" s="125" t="s">
        <v>41</v>
      </c>
      <c r="B121" s="90" t="s">
        <v>739</v>
      </c>
      <c r="C121" s="712" t="s">
        <v>42</v>
      </c>
      <c r="D121" s="713"/>
      <c r="E121" s="713"/>
      <c r="F121" s="91">
        <f t="shared" ref="F121:AR121" si="189">F122+F123+F124+F125+F126+F127+F128+F129+F130+F131+F132+F133</f>
        <v>400000</v>
      </c>
      <c r="G121" s="564">
        <f t="shared" ref="G121" si="190">G122+G123+G124+G125+G126+G127+G128+G129+G130+G131+G132+G133</f>
        <v>112023</v>
      </c>
      <c r="H121" s="564">
        <f t="shared" ref="H121" si="191">H122+H123+H124+H125+H126+H127+H128+H129+H130+H131+H132+H133</f>
        <v>359671</v>
      </c>
      <c r="I121" s="494">
        <v>3586537</v>
      </c>
      <c r="J121" s="447">
        <f t="shared" ref="J121:K121" si="192">J122+J123+J124+J125+J126+J127+J128+J129+J130+J131+J132+J133</f>
        <v>3628537</v>
      </c>
      <c r="K121" s="447">
        <f t="shared" si="192"/>
        <v>3521489</v>
      </c>
      <c r="L121" s="447">
        <f t="shared" ref="L121" si="193">L122+L123+L124+L125+L126+L127+L128+L129+L130+L131+L132+L133</f>
        <v>197822</v>
      </c>
      <c r="M121" s="91">
        <f t="shared" si="189"/>
        <v>197822</v>
      </c>
      <c r="N121" s="92">
        <f t="shared" si="189"/>
        <v>0</v>
      </c>
      <c r="O121" s="95">
        <f t="shared" si="189"/>
        <v>0</v>
      </c>
      <c r="P121" s="95">
        <f t="shared" si="189"/>
        <v>0</v>
      </c>
      <c r="Q121" s="95">
        <f t="shared" si="189"/>
        <v>0</v>
      </c>
      <c r="R121" s="93">
        <f t="shared" si="189"/>
        <v>0</v>
      </c>
      <c r="S121" s="93">
        <f t="shared" si="189"/>
        <v>0</v>
      </c>
      <c r="T121" s="96">
        <f t="shared" si="189"/>
        <v>0</v>
      </c>
      <c r="U121" s="96">
        <f t="shared" si="189"/>
        <v>0</v>
      </c>
      <c r="V121" s="96">
        <f t="shared" si="189"/>
        <v>0</v>
      </c>
      <c r="W121" s="96">
        <f t="shared" si="189"/>
        <v>0</v>
      </c>
      <c r="X121" s="96">
        <f t="shared" si="189"/>
        <v>0</v>
      </c>
      <c r="Y121" s="96">
        <f t="shared" si="189"/>
        <v>0</v>
      </c>
      <c r="Z121" s="96">
        <f t="shared" si="189"/>
        <v>0</v>
      </c>
      <c r="AA121" s="96">
        <f t="shared" si="189"/>
        <v>0</v>
      </c>
      <c r="AB121" s="96">
        <f t="shared" si="189"/>
        <v>0</v>
      </c>
      <c r="AC121" s="96">
        <f t="shared" ref="AC121:AD121" si="194">AC122+AC123+AC124+AC125+AC126+AC127+AC128+AC129+AC130+AC131+AC132+AC133</f>
        <v>0</v>
      </c>
      <c r="AD121" s="96">
        <f t="shared" si="194"/>
        <v>0</v>
      </c>
      <c r="AE121" s="94">
        <f t="shared" si="189"/>
        <v>197822</v>
      </c>
      <c r="AF121" s="92">
        <f t="shared" si="189"/>
        <v>398</v>
      </c>
      <c r="AG121" s="93">
        <f t="shared" si="189"/>
        <v>0</v>
      </c>
      <c r="AH121" s="93">
        <f t="shared" si="189"/>
        <v>7915</v>
      </c>
      <c r="AI121" s="93">
        <f t="shared" si="189"/>
        <v>0</v>
      </c>
      <c r="AJ121" s="93">
        <f t="shared" si="189"/>
        <v>0</v>
      </c>
      <c r="AK121" s="96">
        <f t="shared" si="189"/>
        <v>72781</v>
      </c>
      <c r="AL121" s="402">
        <f t="shared" si="93"/>
        <v>81094</v>
      </c>
      <c r="AM121" s="365">
        <f t="shared" si="189"/>
        <v>4898</v>
      </c>
      <c r="AN121" s="93">
        <f t="shared" si="189"/>
        <v>10322</v>
      </c>
      <c r="AO121" s="96">
        <f t="shared" si="189"/>
        <v>53188</v>
      </c>
      <c r="AP121" s="96">
        <f t="shared" si="189"/>
        <v>16716</v>
      </c>
      <c r="AQ121" s="96">
        <f t="shared" si="189"/>
        <v>21604</v>
      </c>
      <c r="AR121" s="97">
        <f t="shared" si="189"/>
        <v>10000</v>
      </c>
      <c r="AT121" s="168"/>
    </row>
    <row r="122" spans="1:46" hidden="1" x14ac:dyDescent="0.25">
      <c r="B122" s="54"/>
      <c r="C122" s="2"/>
      <c r="D122" s="705" t="s">
        <v>322</v>
      </c>
      <c r="E122" s="705"/>
      <c r="F122" s="77">
        <f t="shared" ref="F122:F128" si="195">SUM(AE122:AQ122)</f>
        <v>0</v>
      </c>
      <c r="G122" s="563">
        <f t="shared" ref="G122:G128" si="196">SUM(AE122:AQ122)</f>
        <v>0</v>
      </c>
      <c r="H122" s="563">
        <f t="shared" ref="H122:H128" si="197">SUM(AE122:AQ122)</f>
        <v>0</v>
      </c>
      <c r="I122" s="495">
        <v>0</v>
      </c>
      <c r="J122" s="448">
        <f t="shared" ref="J122:L128" si="198">SUM(AD122:AP122)</f>
        <v>0</v>
      </c>
      <c r="K122" s="448">
        <f t="shared" si="198"/>
        <v>0</v>
      </c>
      <c r="L122" s="448">
        <f t="shared" si="198"/>
        <v>0</v>
      </c>
      <c r="M122" s="77">
        <f t="shared" ref="M122:M128" si="199">SUM(AF122:AR122)</f>
        <v>0</v>
      </c>
      <c r="N122" s="73"/>
      <c r="O122" s="42"/>
      <c r="P122" s="42"/>
      <c r="Q122" s="42"/>
      <c r="R122" s="1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4">
        <f t="shared" ref="AE122:AE133" si="200">M122</f>
        <v>0</v>
      </c>
      <c r="AF122" s="73"/>
      <c r="AG122" s="1"/>
      <c r="AH122" s="1"/>
      <c r="AI122" s="1"/>
      <c r="AJ122" s="1"/>
      <c r="AK122" s="79"/>
      <c r="AL122" s="404">
        <f t="shared" si="93"/>
        <v>0</v>
      </c>
      <c r="AM122" s="367"/>
      <c r="AN122" s="1"/>
      <c r="AO122" s="79"/>
      <c r="AP122" s="79"/>
      <c r="AQ122" s="79"/>
      <c r="AR122" s="44"/>
      <c r="AT122" s="168"/>
    </row>
    <row r="123" spans="1:46" hidden="1" x14ac:dyDescent="0.25">
      <c r="B123" s="54"/>
      <c r="C123" s="2"/>
      <c r="D123" s="705" t="s">
        <v>323</v>
      </c>
      <c r="E123" s="705"/>
      <c r="F123" s="77">
        <f t="shared" si="195"/>
        <v>0</v>
      </c>
      <c r="G123" s="563">
        <f t="shared" si="196"/>
        <v>0</v>
      </c>
      <c r="H123" s="563">
        <f t="shared" si="197"/>
        <v>0</v>
      </c>
      <c r="I123" s="495">
        <v>0</v>
      </c>
      <c r="J123" s="448">
        <f t="shared" si="198"/>
        <v>0</v>
      </c>
      <c r="K123" s="448">
        <f t="shared" si="198"/>
        <v>0</v>
      </c>
      <c r="L123" s="448">
        <f t="shared" si="198"/>
        <v>0</v>
      </c>
      <c r="M123" s="77">
        <f t="shared" si="199"/>
        <v>0</v>
      </c>
      <c r="N123" s="73"/>
      <c r="O123" s="42"/>
      <c r="P123" s="42"/>
      <c r="Q123" s="42"/>
      <c r="R123" s="1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4">
        <f t="shared" si="200"/>
        <v>0</v>
      </c>
      <c r="AF123" s="73"/>
      <c r="AG123" s="1"/>
      <c r="AH123" s="1"/>
      <c r="AI123" s="1"/>
      <c r="AJ123" s="1"/>
      <c r="AK123" s="79"/>
      <c r="AL123" s="404">
        <f t="shared" si="93"/>
        <v>0</v>
      </c>
      <c r="AM123" s="367"/>
      <c r="AN123" s="1"/>
      <c r="AO123" s="79"/>
      <c r="AP123" s="79"/>
      <c r="AQ123" s="79"/>
      <c r="AR123" s="44"/>
      <c r="AT123" s="168"/>
    </row>
    <row r="124" spans="1:46" hidden="1" x14ac:dyDescent="0.25">
      <c r="B124" s="54"/>
      <c r="C124" s="2"/>
      <c r="D124" s="705" t="s">
        <v>324</v>
      </c>
      <c r="E124" s="705"/>
      <c r="F124" s="77">
        <f t="shared" si="195"/>
        <v>0</v>
      </c>
      <c r="G124" s="563">
        <f t="shared" si="196"/>
        <v>0</v>
      </c>
      <c r="H124" s="563">
        <f t="shared" si="197"/>
        <v>0</v>
      </c>
      <c r="I124" s="495">
        <v>0</v>
      </c>
      <c r="J124" s="448">
        <f t="shared" si="198"/>
        <v>0</v>
      </c>
      <c r="K124" s="448">
        <f t="shared" si="198"/>
        <v>0</v>
      </c>
      <c r="L124" s="448">
        <f t="shared" si="198"/>
        <v>0</v>
      </c>
      <c r="M124" s="77">
        <f t="shared" si="199"/>
        <v>0</v>
      </c>
      <c r="N124" s="73"/>
      <c r="O124" s="42"/>
      <c r="P124" s="42"/>
      <c r="Q124" s="42"/>
      <c r="R124" s="1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4">
        <f t="shared" si="200"/>
        <v>0</v>
      </c>
      <c r="AF124" s="73"/>
      <c r="AG124" s="1"/>
      <c r="AH124" s="1"/>
      <c r="AI124" s="1"/>
      <c r="AJ124" s="1"/>
      <c r="AK124" s="79"/>
      <c r="AL124" s="404">
        <f t="shared" si="93"/>
        <v>0</v>
      </c>
      <c r="AM124" s="367"/>
      <c r="AN124" s="1"/>
      <c r="AO124" s="79"/>
      <c r="AP124" s="79"/>
      <c r="AQ124" s="79"/>
      <c r="AR124" s="44"/>
      <c r="AT124" s="168"/>
    </row>
    <row r="125" spans="1:46" hidden="1" x14ac:dyDescent="0.25">
      <c r="B125" s="54"/>
      <c r="C125" s="2"/>
      <c r="D125" s="705" t="s">
        <v>325</v>
      </c>
      <c r="E125" s="705"/>
      <c r="F125" s="77">
        <f t="shared" si="195"/>
        <v>0</v>
      </c>
      <c r="G125" s="563">
        <f t="shared" si="196"/>
        <v>0</v>
      </c>
      <c r="H125" s="563">
        <f t="shared" si="197"/>
        <v>0</v>
      </c>
      <c r="I125" s="495">
        <v>0</v>
      </c>
      <c r="J125" s="448">
        <f t="shared" si="198"/>
        <v>0</v>
      </c>
      <c r="K125" s="448">
        <f t="shared" si="198"/>
        <v>0</v>
      </c>
      <c r="L125" s="448">
        <f t="shared" si="198"/>
        <v>0</v>
      </c>
      <c r="M125" s="77">
        <f t="shared" si="199"/>
        <v>0</v>
      </c>
      <c r="N125" s="73"/>
      <c r="O125" s="42"/>
      <c r="P125" s="42"/>
      <c r="Q125" s="42"/>
      <c r="R125" s="1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4">
        <f t="shared" si="200"/>
        <v>0</v>
      </c>
      <c r="AF125" s="73"/>
      <c r="AG125" s="1"/>
      <c r="AH125" s="1"/>
      <c r="AI125" s="1"/>
      <c r="AJ125" s="1"/>
      <c r="AK125" s="79"/>
      <c r="AL125" s="404">
        <f t="shared" si="93"/>
        <v>0</v>
      </c>
      <c r="AM125" s="367"/>
      <c r="AN125" s="1"/>
      <c r="AO125" s="79"/>
      <c r="AP125" s="79"/>
      <c r="AQ125" s="79"/>
      <c r="AR125" s="44"/>
      <c r="AT125" s="168"/>
    </row>
    <row r="126" spans="1:46" hidden="1" x14ac:dyDescent="0.25">
      <c r="B126" s="54"/>
      <c r="C126" s="2"/>
      <c r="D126" s="705" t="s">
        <v>326</v>
      </c>
      <c r="E126" s="705"/>
      <c r="F126" s="77">
        <f t="shared" si="195"/>
        <v>0</v>
      </c>
      <c r="G126" s="563">
        <f t="shared" si="196"/>
        <v>0</v>
      </c>
      <c r="H126" s="563">
        <f t="shared" si="197"/>
        <v>0</v>
      </c>
      <c r="I126" s="495">
        <v>0</v>
      </c>
      <c r="J126" s="448">
        <f t="shared" si="198"/>
        <v>0</v>
      </c>
      <c r="K126" s="448">
        <f t="shared" si="198"/>
        <v>0</v>
      </c>
      <c r="L126" s="448">
        <f t="shared" si="198"/>
        <v>0</v>
      </c>
      <c r="M126" s="77">
        <f t="shared" si="199"/>
        <v>0</v>
      </c>
      <c r="N126" s="73"/>
      <c r="O126" s="42"/>
      <c r="P126" s="42"/>
      <c r="Q126" s="42"/>
      <c r="R126" s="1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4">
        <f t="shared" si="200"/>
        <v>0</v>
      </c>
      <c r="AF126" s="73"/>
      <c r="AG126" s="1"/>
      <c r="AH126" s="1"/>
      <c r="AI126" s="1"/>
      <c r="AJ126" s="1"/>
      <c r="AK126" s="79"/>
      <c r="AL126" s="404">
        <f t="shared" si="93"/>
        <v>0</v>
      </c>
      <c r="AM126" s="367"/>
      <c r="AN126" s="1"/>
      <c r="AO126" s="79"/>
      <c r="AP126" s="79"/>
      <c r="AQ126" s="79"/>
      <c r="AR126" s="44"/>
      <c r="AT126" s="168"/>
    </row>
    <row r="127" spans="1:46" hidden="1" x14ac:dyDescent="0.25">
      <c r="B127" s="54"/>
      <c r="C127" s="2"/>
      <c r="D127" s="705" t="s">
        <v>327</v>
      </c>
      <c r="E127" s="705"/>
      <c r="F127" s="77">
        <f t="shared" si="195"/>
        <v>0</v>
      </c>
      <c r="G127" s="563">
        <f t="shared" si="196"/>
        <v>0</v>
      </c>
      <c r="H127" s="563">
        <f t="shared" si="197"/>
        <v>0</v>
      </c>
      <c r="I127" s="495">
        <v>0</v>
      </c>
      <c r="J127" s="448">
        <f t="shared" si="198"/>
        <v>0</v>
      </c>
      <c r="K127" s="448">
        <f t="shared" si="198"/>
        <v>0</v>
      </c>
      <c r="L127" s="448">
        <f t="shared" si="198"/>
        <v>0</v>
      </c>
      <c r="M127" s="77">
        <f t="shared" si="199"/>
        <v>0</v>
      </c>
      <c r="N127" s="73"/>
      <c r="O127" s="42"/>
      <c r="P127" s="42"/>
      <c r="Q127" s="42"/>
      <c r="R127" s="1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4">
        <f t="shared" si="200"/>
        <v>0</v>
      </c>
      <c r="AF127" s="73"/>
      <c r="AG127" s="1"/>
      <c r="AH127" s="1"/>
      <c r="AI127" s="1"/>
      <c r="AJ127" s="1"/>
      <c r="AK127" s="79"/>
      <c r="AL127" s="404">
        <f t="shared" si="93"/>
        <v>0</v>
      </c>
      <c r="AM127" s="367"/>
      <c r="AN127" s="1"/>
      <c r="AO127" s="79"/>
      <c r="AP127" s="79"/>
      <c r="AQ127" s="79"/>
      <c r="AR127" s="44"/>
      <c r="AT127" s="168"/>
    </row>
    <row r="128" spans="1:46" hidden="1" x14ac:dyDescent="0.25">
      <c r="B128" s="54"/>
      <c r="C128" s="2"/>
      <c r="D128" s="705" t="s">
        <v>328</v>
      </c>
      <c r="E128" s="705"/>
      <c r="F128" s="77">
        <f t="shared" si="195"/>
        <v>0</v>
      </c>
      <c r="G128" s="563">
        <f t="shared" si="196"/>
        <v>0</v>
      </c>
      <c r="H128" s="563">
        <f t="shared" si="197"/>
        <v>0</v>
      </c>
      <c r="I128" s="495">
        <v>0</v>
      </c>
      <c r="J128" s="448">
        <f t="shared" si="198"/>
        <v>0</v>
      </c>
      <c r="K128" s="448">
        <f t="shared" si="198"/>
        <v>0</v>
      </c>
      <c r="L128" s="448">
        <f t="shared" si="198"/>
        <v>0</v>
      </c>
      <c r="M128" s="77">
        <f t="shared" si="199"/>
        <v>0</v>
      </c>
      <c r="N128" s="73"/>
      <c r="O128" s="42"/>
      <c r="P128" s="42"/>
      <c r="Q128" s="42"/>
      <c r="R128" s="1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4">
        <f t="shared" si="200"/>
        <v>0</v>
      </c>
      <c r="AF128" s="73"/>
      <c r="AG128" s="1"/>
      <c r="AH128" s="1"/>
      <c r="AI128" s="1"/>
      <c r="AJ128" s="1"/>
      <c r="AK128" s="79"/>
      <c r="AL128" s="404">
        <f t="shared" si="93"/>
        <v>0</v>
      </c>
      <c r="AM128" s="367"/>
      <c r="AN128" s="1"/>
      <c r="AO128" s="79"/>
      <c r="AP128" s="79"/>
      <c r="AQ128" s="79"/>
      <c r="AR128" s="44"/>
      <c r="AT128" s="168"/>
    </row>
    <row r="129" spans="1:46" hidden="1" x14ac:dyDescent="0.25">
      <c r="B129" s="54"/>
      <c r="C129" s="2"/>
      <c r="D129" s="705" t="s">
        <v>329</v>
      </c>
      <c r="E129" s="705"/>
      <c r="F129" s="77">
        <v>0</v>
      </c>
      <c r="G129" s="563">
        <v>8000</v>
      </c>
      <c r="H129" s="563">
        <v>8000</v>
      </c>
      <c r="I129" s="495">
        <v>8000</v>
      </c>
      <c r="J129" s="448">
        <v>20000</v>
      </c>
      <c r="K129" s="448">
        <v>32000</v>
      </c>
      <c r="L129" s="448">
        <v>0</v>
      </c>
      <c r="M129" s="77">
        <f t="shared" ref="M129:M133" si="201">SUM(AL129:AR129)</f>
        <v>0</v>
      </c>
      <c r="N129" s="73"/>
      <c r="O129" s="42"/>
      <c r="P129" s="42"/>
      <c r="Q129" s="42"/>
      <c r="R129" s="1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4">
        <f t="shared" si="200"/>
        <v>0</v>
      </c>
      <c r="AF129" s="73"/>
      <c r="AG129" s="1"/>
      <c r="AH129" s="1"/>
      <c r="AI129" s="1"/>
      <c r="AJ129" s="1"/>
      <c r="AK129" s="79"/>
      <c r="AL129" s="404">
        <f t="shared" si="93"/>
        <v>0</v>
      </c>
      <c r="AM129" s="367"/>
      <c r="AN129" s="1"/>
      <c r="AO129" s="79"/>
      <c r="AP129" s="79"/>
      <c r="AQ129" s="79"/>
      <c r="AR129" s="44"/>
      <c r="AT129" s="168"/>
    </row>
    <row r="130" spans="1:46" x14ac:dyDescent="0.25">
      <c r="B130" s="54"/>
      <c r="C130" s="2"/>
      <c r="D130" s="705" t="s">
        <v>330</v>
      </c>
      <c r="E130" s="705"/>
      <c r="F130" s="77">
        <v>200000</v>
      </c>
      <c r="G130" s="563">
        <v>5000</v>
      </c>
      <c r="H130" s="563">
        <v>15000</v>
      </c>
      <c r="I130" s="495">
        <v>60000</v>
      </c>
      <c r="J130" s="448">
        <v>90000</v>
      </c>
      <c r="K130" s="448">
        <v>160000</v>
      </c>
      <c r="L130" s="448">
        <v>117575</v>
      </c>
      <c r="M130" s="77">
        <f t="shared" si="201"/>
        <v>117575</v>
      </c>
      <c r="N130" s="73"/>
      <c r="O130" s="42"/>
      <c r="P130" s="42"/>
      <c r="Q130" s="42"/>
      <c r="R130" s="1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4">
        <f t="shared" si="200"/>
        <v>117575</v>
      </c>
      <c r="AF130" s="73"/>
      <c r="AG130" s="1"/>
      <c r="AH130" s="1"/>
      <c r="AI130" s="1"/>
      <c r="AJ130" s="1"/>
      <c r="AK130" s="79">
        <v>64655</v>
      </c>
      <c r="AL130" s="404">
        <f t="shared" si="93"/>
        <v>64655</v>
      </c>
      <c r="AM130" s="367"/>
      <c r="AN130" s="1"/>
      <c r="AO130" s="79">
        <v>25000</v>
      </c>
      <c r="AP130" s="79">
        <v>11316</v>
      </c>
      <c r="AQ130" s="79">
        <v>6604</v>
      </c>
      <c r="AR130" s="44">
        <v>10000</v>
      </c>
      <c r="AT130" s="168"/>
    </row>
    <row r="131" spans="1:46" hidden="1" x14ac:dyDescent="0.25">
      <c r="B131" s="56"/>
      <c r="C131" s="20"/>
      <c r="D131" s="705" t="s">
        <v>859</v>
      </c>
      <c r="E131" s="735"/>
      <c r="F131" s="77">
        <f>SUM(AE131:AQ131)</f>
        <v>0</v>
      </c>
      <c r="G131" s="563">
        <v>0</v>
      </c>
      <c r="H131" s="563">
        <v>0</v>
      </c>
      <c r="I131" s="495">
        <v>0</v>
      </c>
      <c r="J131" s="448">
        <v>0</v>
      </c>
      <c r="K131" s="448">
        <v>0</v>
      </c>
      <c r="L131" s="448">
        <v>0</v>
      </c>
      <c r="M131" s="77">
        <f t="shared" si="201"/>
        <v>0</v>
      </c>
      <c r="N131" s="73"/>
      <c r="O131" s="42"/>
      <c r="P131" s="42"/>
      <c r="Q131" s="42"/>
      <c r="R131" s="1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4">
        <f t="shared" si="200"/>
        <v>0</v>
      </c>
      <c r="AF131" s="73"/>
      <c r="AG131" s="1"/>
      <c r="AH131" s="1"/>
      <c r="AI131" s="1"/>
      <c r="AJ131" s="1"/>
      <c r="AK131" s="79"/>
      <c r="AL131" s="404">
        <f t="shared" si="93"/>
        <v>0</v>
      </c>
      <c r="AM131" s="367"/>
      <c r="AN131" s="1"/>
      <c r="AO131" s="79"/>
      <c r="AP131" s="79"/>
      <c r="AQ131" s="79"/>
      <c r="AR131" s="44"/>
      <c r="AT131" s="168"/>
    </row>
    <row r="132" spans="1:46" x14ac:dyDescent="0.25">
      <c r="B132" s="56"/>
      <c r="C132" s="20"/>
      <c r="D132" s="705" t="s">
        <v>1088</v>
      </c>
      <c r="E132" s="735"/>
      <c r="F132" s="77">
        <v>0</v>
      </c>
      <c r="G132" s="563">
        <v>0</v>
      </c>
      <c r="H132" s="563">
        <v>27442</v>
      </c>
      <c r="I132" s="495">
        <v>27442</v>
      </c>
      <c r="J132" s="448">
        <v>27442</v>
      </c>
      <c r="K132" s="448">
        <v>27442</v>
      </c>
      <c r="L132" s="448">
        <v>20400</v>
      </c>
      <c r="M132" s="77">
        <f t="shared" si="201"/>
        <v>20400</v>
      </c>
      <c r="N132" s="73"/>
      <c r="O132" s="42"/>
      <c r="P132" s="42"/>
      <c r="Q132" s="42"/>
      <c r="R132" s="1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4">
        <f t="shared" si="200"/>
        <v>20400</v>
      </c>
      <c r="AF132" s="73"/>
      <c r="AG132" s="1"/>
      <c r="AH132" s="1"/>
      <c r="AI132" s="1"/>
      <c r="AJ132" s="1"/>
      <c r="AK132" s="79"/>
      <c r="AL132" s="404">
        <f t="shared" si="93"/>
        <v>0</v>
      </c>
      <c r="AM132" s="367"/>
      <c r="AN132" s="1"/>
      <c r="AO132" s="79"/>
      <c r="AP132" s="79">
        <v>5400</v>
      </c>
      <c r="AQ132" s="79">
        <v>15000</v>
      </c>
      <c r="AR132" s="44"/>
      <c r="AT132" s="168"/>
    </row>
    <row r="133" spans="1:46" ht="15.75" thickBot="1" x14ac:dyDescent="0.3">
      <c r="B133" s="56"/>
      <c r="C133" s="20"/>
      <c r="D133" s="707" t="s">
        <v>331</v>
      </c>
      <c r="E133" s="707"/>
      <c r="F133" s="77">
        <v>200000</v>
      </c>
      <c r="G133" s="563">
        <v>99023</v>
      </c>
      <c r="H133" s="563">
        <v>309229</v>
      </c>
      <c r="I133" s="495">
        <v>3491095</v>
      </c>
      <c r="J133" s="448">
        <v>3491095</v>
      </c>
      <c r="K133" s="448">
        <v>3302047</v>
      </c>
      <c r="L133" s="448">
        <v>59847</v>
      </c>
      <c r="M133" s="77">
        <f t="shared" si="201"/>
        <v>59847</v>
      </c>
      <c r="N133" s="73"/>
      <c r="O133" s="42"/>
      <c r="P133" s="42"/>
      <c r="Q133" s="42"/>
      <c r="R133" s="1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4">
        <f t="shared" si="200"/>
        <v>59847</v>
      </c>
      <c r="AF133" s="73">
        <v>398</v>
      </c>
      <c r="AG133" s="1"/>
      <c r="AH133" s="1">
        <v>7915</v>
      </c>
      <c r="AI133" s="1"/>
      <c r="AJ133" s="1"/>
      <c r="AK133" s="79">
        <v>8126</v>
      </c>
      <c r="AL133" s="404">
        <f t="shared" si="93"/>
        <v>16439</v>
      </c>
      <c r="AM133" s="367">
        <v>4898</v>
      </c>
      <c r="AN133" s="1">
        <v>10322</v>
      </c>
      <c r="AO133" s="79">
        <v>28188</v>
      </c>
      <c r="AP133" s="79"/>
      <c r="AQ133" s="79"/>
      <c r="AR133" s="44"/>
      <c r="AT133" s="168"/>
    </row>
    <row r="134" spans="1:46" ht="15.75" thickBot="1" x14ac:dyDescent="0.3">
      <c r="B134" s="98" t="s">
        <v>43</v>
      </c>
      <c r="C134" s="708" t="s">
        <v>44</v>
      </c>
      <c r="D134" s="709"/>
      <c r="E134" s="709"/>
      <c r="F134" s="83">
        <f t="shared" ref="F134:AR134" si="202">F135+F136+F148+F160+F168+F169+F170+F171+F177+F180+F181</f>
        <v>11270920</v>
      </c>
      <c r="G134" s="560">
        <f t="shared" ref="G134" si="203">G135+G136+G148+G160+G168+G169+G170+G171+G177+G180+G181</f>
        <v>28463682</v>
      </c>
      <c r="H134" s="560">
        <f t="shared" ref="H134" si="204">H135+H136+H148+H160+H168+H169+H170+H171+H177+H180+H181</f>
        <v>29341462</v>
      </c>
      <c r="I134" s="492">
        <v>29627317</v>
      </c>
      <c r="J134" s="444">
        <f t="shared" ref="J134:K134" si="205">J135+J136+J148+J160+J168+J169+J170+J171+J177+J180+J181</f>
        <v>30066775</v>
      </c>
      <c r="K134" s="444">
        <f t="shared" si="205"/>
        <v>29366413</v>
      </c>
      <c r="L134" s="444">
        <f t="shared" ref="L134" si="206">L135+L136+L148+L160+L168+L169+L170+L171+L177+L180+L181</f>
        <v>13290750</v>
      </c>
      <c r="M134" s="83">
        <f t="shared" si="202"/>
        <v>13290750</v>
      </c>
      <c r="N134" s="84">
        <f t="shared" si="202"/>
        <v>1837302</v>
      </c>
      <c r="O134" s="87">
        <f t="shared" si="202"/>
        <v>0</v>
      </c>
      <c r="P134" s="87">
        <f t="shared" si="202"/>
        <v>3643447</v>
      </c>
      <c r="Q134" s="87">
        <f t="shared" si="202"/>
        <v>0</v>
      </c>
      <c r="R134" s="85">
        <f t="shared" si="202"/>
        <v>0</v>
      </c>
      <c r="S134" s="85">
        <f t="shared" si="202"/>
        <v>0</v>
      </c>
      <c r="T134" s="88">
        <f t="shared" si="202"/>
        <v>43565</v>
      </c>
      <c r="U134" s="88">
        <f t="shared" si="202"/>
        <v>3338688</v>
      </c>
      <c r="V134" s="88">
        <f t="shared" si="202"/>
        <v>0</v>
      </c>
      <c r="W134" s="88">
        <f t="shared" si="202"/>
        <v>201725</v>
      </c>
      <c r="X134" s="88">
        <f t="shared" si="202"/>
        <v>0</v>
      </c>
      <c r="Y134" s="88">
        <f t="shared" si="202"/>
        <v>0</v>
      </c>
      <c r="Z134" s="88">
        <f t="shared" si="202"/>
        <v>3889748</v>
      </c>
      <c r="AA134" s="88">
        <f t="shared" si="202"/>
        <v>575</v>
      </c>
      <c r="AB134" s="88">
        <f t="shared" si="202"/>
        <v>335700</v>
      </c>
      <c r="AC134" s="88">
        <f t="shared" ref="AC134" si="207">AC135+AC136+AC148+AC160+AC168+AC169+AC170+AC171+AC177+AC180+AC181</f>
        <v>0</v>
      </c>
      <c r="AD134" s="88">
        <f t="shared" si="202"/>
        <v>0</v>
      </c>
      <c r="AE134" s="86">
        <f t="shared" si="202"/>
        <v>0</v>
      </c>
      <c r="AF134" s="84">
        <f t="shared" si="202"/>
        <v>1020743</v>
      </c>
      <c r="AG134" s="85">
        <f t="shared" si="202"/>
        <v>464094</v>
      </c>
      <c r="AH134" s="85">
        <f t="shared" si="202"/>
        <v>1799543</v>
      </c>
      <c r="AI134" s="85">
        <f t="shared" si="202"/>
        <v>690504</v>
      </c>
      <c r="AJ134" s="85">
        <f t="shared" si="202"/>
        <v>642625</v>
      </c>
      <c r="AK134" s="88">
        <f t="shared" si="202"/>
        <v>529845</v>
      </c>
      <c r="AL134" s="399">
        <f t="shared" si="93"/>
        <v>5147354</v>
      </c>
      <c r="AM134" s="362">
        <f t="shared" si="202"/>
        <v>186268</v>
      </c>
      <c r="AN134" s="85">
        <f t="shared" si="202"/>
        <v>2675781</v>
      </c>
      <c r="AO134" s="88">
        <f t="shared" si="202"/>
        <v>1186742</v>
      </c>
      <c r="AP134" s="88">
        <f t="shared" si="202"/>
        <v>1094891</v>
      </c>
      <c r="AQ134" s="88">
        <f t="shared" si="202"/>
        <v>437408</v>
      </c>
      <c r="AR134" s="89">
        <f t="shared" si="202"/>
        <v>2562306</v>
      </c>
      <c r="AT134" s="168"/>
    </row>
    <row r="135" spans="1:46" s="41" customFormat="1" hidden="1" x14ac:dyDescent="0.25">
      <c r="A135" s="125" t="s">
        <v>45</v>
      </c>
      <c r="B135" s="123" t="s">
        <v>740</v>
      </c>
      <c r="C135" s="736" t="s">
        <v>402</v>
      </c>
      <c r="D135" s="737"/>
      <c r="E135" s="737"/>
      <c r="F135" s="107"/>
      <c r="G135" s="565"/>
      <c r="H135" s="565"/>
      <c r="I135" s="496"/>
      <c r="J135" s="449"/>
      <c r="K135" s="449"/>
      <c r="L135" s="449"/>
      <c r="M135" s="107"/>
      <c r="N135" s="108"/>
      <c r="O135" s="111"/>
      <c r="P135" s="111"/>
      <c r="Q135" s="111"/>
      <c r="R135" s="109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0"/>
      <c r="AF135" s="108"/>
      <c r="AG135" s="109"/>
      <c r="AH135" s="109"/>
      <c r="AI135" s="109"/>
      <c r="AJ135" s="109"/>
      <c r="AK135" s="112"/>
      <c r="AL135" s="406">
        <f t="shared" ref="AL135:AL199" si="208">SUM(AF135:AK135)</f>
        <v>0</v>
      </c>
      <c r="AM135" s="369"/>
      <c r="AN135" s="109"/>
      <c r="AO135" s="112"/>
      <c r="AP135" s="112"/>
      <c r="AQ135" s="112"/>
      <c r="AR135" s="113"/>
      <c r="AT135" s="168"/>
    </row>
    <row r="136" spans="1:46" s="41" customFormat="1" x14ac:dyDescent="0.25">
      <c r="A136" s="125" t="s">
        <v>46</v>
      </c>
      <c r="B136" s="106" t="s">
        <v>741</v>
      </c>
      <c r="C136" s="730" t="s">
        <v>47</v>
      </c>
      <c r="D136" s="731"/>
      <c r="E136" s="731"/>
      <c r="F136" s="107">
        <f t="shared" ref="F136:M136" si="209">F137+F138+F139</f>
        <v>3945592</v>
      </c>
      <c r="G136" s="565">
        <f t="shared" ref="G136" si="210">G137+G138+G139</f>
        <v>18644473</v>
      </c>
      <c r="H136" s="565">
        <f t="shared" ref="H136" si="211">H137+H138+H139</f>
        <v>18668943</v>
      </c>
      <c r="I136" s="496">
        <v>18707243</v>
      </c>
      <c r="J136" s="449">
        <f t="shared" ref="J136:K136" si="212">J137+J138+J139</f>
        <v>18869393</v>
      </c>
      <c r="K136" s="449">
        <f t="shared" si="212"/>
        <v>19203053</v>
      </c>
      <c r="L136" s="449">
        <f t="shared" ref="L136" si="213">L137+L138+L139</f>
        <v>6381988</v>
      </c>
      <c r="M136" s="107">
        <f t="shared" si="209"/>
        <v>6381988</v>
      </c>
      <c r="N136" s="108">
        <f t="shared" ref="N136:AE136" si="214">N137+N138+N139</f>
        <v>252215</v>
      </c>
      <c r="O136" s="111">
        <f t="shared" si="214"/>
        <v>0</v>
      </c>
      <c r="P136" s="111">
        <f t="shared" si="214"/>
        <v>1897433</v>
      </c>
      <c r="Q136" s="111">
        <f t="shared" si="214"/>
        <v>0</v>
      </c>
      <c r="R136" s="109">
        <f t="shared" si="214"/>
        <v>0</v>
      </c>
      <c r="S136" s="109">
        <f t="shared" si="214"/>
        <v>0</v>
      </c>
      <c r="T136" s="112">
        <f t="shared" ref="T136:AB136" si="215">T137+T138+T139</f>
        <v>43565</v>
      </c>
      <c r="U136" s="112">
        <f t="shared" si="215"/>
        <v>0</v>
      </c>
      <c r="V136" s="112">
        <f t="shared" si="215"/>
        <v>0</v>
      </c>
      <c r="W136" s="112">
        <f t="shared" ref="W136:X136" si="216">W137+W138+W139</f>
        <v>0</v>
      </c>
      <c r="X136" s="112">
        <f t="shared" si="216"/>
        <v>0</v>
      </c>
      <c r="Y136" s="112">
        <f t="shared" si="215"/>
        <v>0</v>
      </c>
      <c r="Z136" s="112">
        <f t="shared" ref="Z136:AA136" si="217">Z137+Z138+Z139</f>
        <v>3852500</v>
      </c>
      <c r="AA136" s="112">
        <f t="shared" si="217"/>
        <v>575</v>
      </c>
      <c r="AB136" s="112">
        <f t="shared" si="215"/>
        <v>335700</v>
      </c>
      <c r="AC136" s="112">
        <f t="shared" ref="AC136:AD136" si="218">AC137+AC138+AC139</f>
        <v>0</v>
      </c>
      <c r="AD136" s="112">
        <f t="shared" si="218"/>
        <v>0</v>
      </c>
      <c r="AE136" s="110">
        <f t="shared" si="214"/>
        <v>0</v>
      </c>
      <c r="AF136" s="108">
        <f>AF137+AF138+AF139</f>
        <v>1018625</v>
      </c>
      <c r="AG136" s="109">
        <f t="shared" ref="AG136:AR136" si="219">AG137+AG138+AG139</f>
        <v>385790</v>
      </c>
      <c r="AH136" s="109">
        <f t="shared" si="219"/>
        <v>887975</v>
      </c>
      <c r="AI136" s="109">
        <f t="shared" si="219"/>
        <v>583125</v>
      </c>
      <c r="AJ136" s="109">
        <f t="shared" si="219"/>
        <v>642625</v>
      </c>
      <c r="AK136" s="112">
        <f t="shared" si="219"/>
        <v>529845</v>
      </c>
      <c r="AL136" s="406">
        <f t="shared" si="208"/>
        <v>4047985</v>
      </c>
      <c r="AM136" s="369">
        <f t="shared" si="219"/>
        <v>183340</v>
      </c>
      <c r="AN136" s="109">
        <f t="shared" si="219"/>
        <v>181825</v>
      </c>
      <c r="AO136" s="112">
        <f t="shared" si="219"/>
        <v>337495</v>
      </c>
      <c r="AP136" s="112">
        <f t="shared" si="219"/>
        <v>425505</v>
      </c>
      <c r="AQ136" s="112">
        <f t="shared" si="219"/>
        <v>431223</v>
      </c>
      <c r="AR136" s="113">
        <f t="shared" si="219"/>
        <v>774615</v>
      </c>
      <c r="AT136" s="168"/>
    </row>
    <row r="137" spans="1:46" s="189" customFormat="1" x14ac:dyDescent="0.25">
      <c r="A137" s="125" t="s">
        <v>1104</v>
      </c>
      <c r="B137" s="169"/>
      <c r="C137" s="178"/>
      <c r="D137" s="704" t="s">
        <v>332</v>
      </c>
      <c r="E137" s="704"/>
      <c r="F137" s="181">
        <v>8000</v>
      </c>
      <c r="G137" s="566">
        <v>8000</v>
      </c>
      <c r="H137" s="566">
        <v>8000</v>
      </c>
      <c r="I137" s="497">
        <v>8000</v>
      </c>
      <c r="J137" s="450">
        <f>SUM(AJ137:AP137)</f>
        <v>94250</v>
      </c>
      <c r="K137" s="450">
        <f>SUM(AK137:AQ137)</f>
        <v>399348</v>
      </c>
      <c r="L137" s="450">
        <v>1135873</v>
      </c>
      <c r="M137" s="181">
        <f>SUM(AL137:AR137)</f>
        <v>1135873</v>
      </c>
      <c r="N137" s="179">
        <v>145125</v>
      </c>
      <c r="O137" s="172"/>
      <c r="P137" s="172">
        <v>1315935</v>
      </c>
      <c r="Q137" s="172"/>
      <c r="R137" s="173"/>
      <c r="S137" s="174"/>
      <c r="T137" s="174"/>
      <c r="U137" s="174"/>
      <c r="V137" s="174"/>
      <c r="W137" s="174"/>
      <c r="X137" s="174"/>
      <c r="Y137" s="174"/>
      <c r="Z137" s="174">
        <v>355000</v>
      </c>
      <c r="AA137" s="174"/>
      <c r="AB137" s="174">
        <v>54250</v>
      </c>
      <c r="AC137" s="174"/>
      <c r="AD137" s="174"/>
      <c r="AE137" s="180"/>
      <c r="AF137" s="179"/>
      <c r="AG137" s="173"/>
      <c r="AH137" s="173"/>
      <c r="AI137" s="173"/>
      <c r="AJ137" s="173"/>
      <c r="AK137" s="174"/>
      <c r="AL137" s="401">
        <f t="shared" si="208"/>
        <v>0</v>
      </c>
      <c r="AM137" s="364"/>
      <c r="AN137" s="173"/>
      <c r="AO137" s="174">
        <v>13500</v>
      </c>
      <c r="AP137" s="174">
        <v>80750</v>
      </c>
      <c r="AQ137" s="174">
        <v>305098</v>
      </c>
      <c r="AR137" s="175">
        <v>736525</v>
      </c>
      <c r="AT137" s="168"/>
    </row>
    <row r="138" spans="1:46" s="189" customFormat="1" hidden="1" x14ac:dyDescent="0.25">
      <c r="A138" s="125"/>
      <c r="B138" s="169"/>
      <c r="C138" s="178"/>
      <c r="D138" s="704" t="s">
        <v>333</v>
      </c>
      <c r="E138" s="704"/>
      <c r="F138" s="181">
        <f>SUM(AE138:AQ138)</f>
        <v>0</v>
      </c>
      <c r="G138" s="566">
        <f>SUM(AE138:AQ138)</f>
        <v>0</v>
      </c>
      <c r="H138" s="566">
        <f>SUM(AE138:AQ138)</f>
        <v>0</v>
      </c>
      <c r="I138" s="497">
        <v>0</v>
      </c>
      <c r="J138" s="450">
        <f>SUM(AD138:AP138)</f>
        <v>0</v>
      </c>
      <c r="K138" s="450">
        <f>SUM(AE138:AQ138)</f>
        <v>0</v>
      </c>
      <c r="L138" s="450">
        <f>SUM(AF138:AR138)</f>
        <v>0</v>
      </c>
      <c r="M138" s="181">
        <f>SUM(AF138:AR138)</f>
        <v>0</v>
      </c>
      <c r="N138" s="179"/>
      <c r="O138" s="172"/>
      <c r="P138" s="172"/>
      <c r="Q138" s="172"/>
      <c r="R138" s="173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80"/>
      <c r="AF138" s="179"/>
      <c r="AG138" s="173"/>
      <c r="AH138" s="173"/>
      <c r="AI138" s="173"/>
      <c r="AJ138" s="173"/>
      <c r="AK138" s="174"/>
      <c r="AL138" s="401">
        <f t="shared" si="208"/>
        <v>0</v>
      </c>
      <c r="AM138" s="364"/>
      <c r="AN138" s="173"/>
      <c r="AO138" s="174"/>
      <c r="AP138" s="174"/>
      <c r="AQ138" s="174"/>
      <c r="AR138" s="175"/>
      <c r="AT138" s="168"/>
    </row>
    <row r="139" spans="1:46" s="189" customFormat="1" x14ac:dyDescent="0.25">
      <c r="A139" s="125" t="s">
        <v>1105</v>
      </c>
      <c r="B139" s="169"/>
      <c r="C139" s="178"/>
      <c r="D139" s="704" t="s">
        <v>403</v>
      </c>
      <c r="E139" s="704"/>
      <c r="F139" s="181">
        <v>3937592</v>
      </c>
      <c r="G139" s="566">
        <f t="shared" ref="G139" si="220">SUM(G140:G147)</f>
        <v>18636473</v>
      </c>
      <c r="H139" s="566">
        <f t="shared" ref="H139" si="221">SUM(H140:H147)</f>
        <v>18660943</v>
      </c>
      <c r="I139" s="497">
        <v>18699243</v>
      </c>
      <c r="J139" s="450">
        <f t="shared" ref="J139:K139" si="222">SUM(J140:J147)</f>
        <v>18775143</v>
      </c>
      <c r="K139" s="450">
        <f t="shared" si="222"/>
        <v>18803705</v>
      </c>
      <c r="L139" s="450">
        <v>5246115</v>
      </c>
      <c r="M139" s="181">
        <f>SUM(AL139:AR139)</f>
        <v>5246115</v>
      </c>
      <c r="N139" s="179">
        <v>107090</v>
      </c>
      <c r="O139" s="172">
        <f t="shared" ref="O139:AE139" si="223">SUM(O140:O147)</f>
        <v>0</v>
      </c>
      <c r="P139" s="172">
        <v>581498</v>
      </c>
      <c r="Q139" s="172">
        <f t="shared" si="223"/>
        <v>0</v>
      </c>
      <c r="R139" s="173">
        <f t="shared" si="223"/>
        <v>0</v>
      </c>
      <c r="S139" s="174"/>
      <c r="T139" s="174">
        <v>43565</v>
      </c>
      <c r="U139" s="174"/>
      <c r="V139" s="174"/>
      <c r="W139" s="174">
        <f t="shared" ref="W139:X139" si="224">SUM(W140:W147)</f>
        <v>0</v>
      </c>
      <c r="X139" s="174">
        <f t="shared" si="224"/>
        <v>0</v>
      </c>
      <c r="Y139" s="174">
        <f t="shared" ref="Y139" si="225">SUM(Y140:Y147)</f>
        <v>0</v>
      </c>
      <c r="Z139" s="174">
        <v>3497500</v>
      </c>
      <c r="AA139" s="174">
        <v>575</v>
      </c>
      <c r="AB139" s="174">
        <v>281450</v>
      </c>
      <c r="AC139" s="174">
        <f t="shared" ref="AC139:AD139" si="226">SUM(AC140:AC147)</f>
        <v>0</v>
      </c>
      <c r="AD139" s="174">
        <f t="shared" si="226"/>
        <v>0</v>
      </c>
      <c r="AE139" s="180">
        <f t="shared" si="223"/>
        <v>0</v>
      </c>
      <c r="AF139" s="179">
        <v>1018625</v>
      </c>
      <c r="AG139" s="173">
        <v>385790</v>
      </c>
      <c r="AH139" s="173">
        <v>887975</v>
      </c>
      <c r="AI139" s="173">
        <v>583125</v>
      </c>
      <c r="AJ139" s="173">
        <v>642625</v>
      </c>
      <c r="AK139" s="174">
        <v>529845</v>
      </c>
      <c r="AL139" s="401">
        <f t="shared" si="208"/>
        <v>4047985</v>
      </c>
      <c r="AM139" s="364">
        <v>183340</v>
      </c>
      <c r="AN139" s="173">
        <v>181825</v>
      </c>
      <c r="AO139" s="174">
        <v>323995</v>
      </c>
      <c r="AP139" s="174">
        <v>344755</v>
      </c>
      <c r="AQ139" s="174">
        <v>126125</v>
      </c>
      <c r="AR139" s="175">
        <v>38090</v>
      </c>
      <c r="AT139" s="168"/>
    </row>
    <row r="140" spans="1:46" hidden="1" x14ac:dyDescent="0.25">
      <c r="B140" s="54"/>
      <c r="C140" s="2"/>
      <c r="D140" s="185"/>
      <c r="E140" s="243" t="s">
        <v>983</v>
      </c>
      <c r="F140" s="77">
        <v>1867087.5</v>
      </c>
      <c r="G140" s="563">
        <v>13275088</v>
      </c>
      <c r="H140" s="563">
        <v>13290088</v>
      </c>
      <c r="I140" s="495">
        <v>13290088</v>
      </c>
      <c r="J140" s="448">
        <v>13280088</v>
      </c>
      <c r="K140" s="77">
        <v>13243319</v>
      </c>
      <c r="L140" s="77">
        <v>13243319</v>
      </c>
      <c r="M140" s="77">
        <f t="shared" ref="M140:M147" si="227">SUM(AL140:AR140)</f>
        <v>13243319</v>
      </c>
      <c r="N140" s="73"/>
      <c r="O140" s="42"/>
      <c r="P140" s="42">
        <f>M140</f>
        <v>13243319</v>
      </c>
      <c r="Q140" s="42"/>
      <c r="R140" s="1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4"/>
      <c r="AF140" s="73">
        <f>290000</f>
        <v>290000</v>
      </c>
      <c r="AG140" s="1">
        <v>285000</v>
      </c>
      <c r="AH140" s="1">
        <f>285000</f>
        <v>285000</v>
      </c>
      <c r="AI140" s="1">
        <f>60588+11405000</f>
        <v>11465588</v>
      </c>
      <c r="AJ140" s="1">
        <f>40000+110125</f>
        <v>150125</v>
      </c>
      <c r="AK140" s="79">
        <v>105125</v>
      </c>
      <c r="AL140" s="404">
        <f t="shared" si="208"/>
        <v>12580838</v>
      </c>
      <c r="AM140" s="367">
        <f>70125+40000</f>
        <v>110125</v>
      </c>
      <c r="AN140" s="1">
        <v>111856</v>
      </c>
      <c r="AO140" s="79">
        <v>110125</v>
      </c>
      <c r="AP140" s="79">
        <v>110125</v>
      </c>
      <c r="AQ140" s="79">
        <v>110125</v>
      </c>
      <c r="AR140" s="44">
        <v>110125</v>
      </c>
      <c r="AT140" s="168"/>
    </row>
    <row r="141" spans="1:46" hidden="1" x14ac:dyDescent="0.25">
      <c r="B141" s="54"/>
      <c r="C141" s="2"/>
      <c r="D141" s="243"/>
      <c r="E141" s="243" t="s">
        <v>984</v>
      </c>
      <c r="F141" s="77">
        <v>60000</v>
      </c>
      <c r="G141" s="563">
        <v>120000</v>
      </c>
      <c r="H141" s="563">
        <v>120000</v>
      </c>
      <c r="I141" s="495">
        <v>105000</v>
      </c>
      <c r="J141" s="448">
        <v>105000</v>
      </c>
      <c r="K141" s="77">
        <v>105000</v>
      </c>
      <c r="L141" s="77">
        <v>105000</v>
      </c>
      <c r="M141" s="77">
        <f t="shared" si="227"/>
        <v>105000</v>
      </c>
      <c r="N141" s="73">
        <f>M141</f>
        <v>105000</v>
      </c>
      <c r="O141" s="42"/>
      <c r="P141" s="42"/>
      <c r="Q141" s="42"/>
      <c r="R141" s="1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4"/>
      <c r="AF141" s="73">
        <v>30000</v>
      </c>
      <c r="AG141" s="1"/>
      <c r="AH141" s="1"/>
      <c r="AI141" s="1"/>
      <c r="AJ141" s="1">
        <v>60000</v>
      </c>
      <c r="AK141" s="79"/>
      <c r="AL141" s="404">
        <f t="shared" si="208"/>
        <v>90000</v>
      </c>
      <c r="AM141" s="367">
        <v>15000</v>
      </c>
      <c r="AN141" s="1"/>
      <c r="AO141" s="79"/>
      <c r="AP141" s="79"/>
      <c r="AQ141" s="79"/>
      <c r="AR141" s="44"/>
      <c r="AT141" s="168"/>
    </row>
    <row r="142" spans="1:46" hidden="1" x14ac:dyDescent="0.25">
      <c r="B142" s="54"/>
      <c r="C142" s="2"/>
      <c r="D142" s="379"/>
      <c r="E142" s="379" t="s">
        <v>1078</v>
      </c>
      <c r="F142" s="77">
        <v>0</v>
      </c>
      <c r="G142" s="563">
        <v>3105</v>
      </c>
      <c r="H142" s="563">
        <v>3455</v>
      </c>
      <c r="I142" s="495">
        <v>3755</v>
      </c>
      <c r="J142" s="448">
        <v>3855</v>
      </c>
      <c r="K142" s="77">
        <v>4605</v>
      </c>
      <c r="L142" s="77">
        <v>4605</v>
      </c>
      <c r="M142" s="77">
        <f t="shared" si="227"/>
        <v>4605</v>
      </c>
      <c r="N142" s="73"/>
      <c r="O142" s="42"/>
      <c r="P142" s="42"/>
      <c r="Q142" s="42"/>
      <c r="R142" s="1"/>
      <c r="S142" s="79"/>
      <c r="T142" s="79"/>
      <c r="U142" s="79"/>
      <c r="V142" s="79"/>
      <c r="W142" s="79"/>
      <c r="X142" s="79"/>
      <c r="Y142" s="79"/>
      <c r="Z142" s="79"/>
      <c r="AA142" s="79">
        <f>M142</f>
        <v>4605</v>
      </c>
      <c r="AB142" s="79"/>
      <c r="AC142" s="79"/>
      <c r="AD142" s="79"/>
      <c r="AE142" s="74"/>
      <c r="AF142" s="73">
        <v>525</v>
      </c>
      <c r="AG142" s="1">
        <v>1050</v>
      </c>
      <c r="AH142" s="1">
        <v>375</v>
      </c>
      <c r="AI142" s="1">
        <v>680</v>
      </c>
      <c r="AJ142" s="1">
        <v>475</v>
      </c>
      <c r="AK142" s="79">
        <v>350</v>
      </c>
      <c r="AL142" s="404">
        <f t="shared" si="208"/>
        <v>3455</v>
      </c>
      <c r="AM142" s="367"/>
      <c r="AN142" s="1">
        <v>300</v>
      </c>
      <c r="AO142" s="79"/>
      <c r="AP142" s="79">
        <v>100</v>
      </c>
      <c r="AQ142" s="79">
        <v>750</v>
      </c>
      <c r="AR142" s="44"/>
      <c r="AT142" s="168"/>
    </row>
    <row r="143" spans="1:46" hidden="1" x14ac:dyDescent="0.25">
      <c r="B143" s="54"/>
      <c r="C143" s="2"/>
      <c r="D143" s="455"/>
      <c r="E143" s="455" t="s">
        <v>1087</v>
      </c>
      <c r="F143" s="77">
        <v>0</v>
      </c>
      <c r="G143" s="563">
        <v>0</v>
      </c>
      <c r="H143" s="563">
        <v>2000</v>
      </c>
      <c r="I143" s="495">
        <v>2000</v>
      </c>
      <c r="J143" s="448">
        <v>2000</v>
      </c>
      <c r="K143" s="77">
        <v>10000</v>
      </c>
      <c r="L143" s="77">
        <v>10000</v>
      </c>
      <c r="M143" s="77">
        <f t="shared" si="227"/>
        <v>10000</v>
      </c>
      <c r="N143" s="73">
        <f>M143</f>
        <v>10000</v>
      </c>
      <c r="O143" s="42"/>
      <c r="P143" s="42"/>
      <c r="Q143" s="42"/>
      <c r="R143" s="1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4"/>
      <c r="AF143" s="73"/>
      <c r="AG143" s="1"/>
      <c r="AH143" s="1"/>
      <c r="AI143" s="1"/>
      <c r="AJ143" s="1"/>
      <c r="AK143" s="79">
        <v>2000</v>
      </c>
      <c r="AL143" s="404">
        <f t="shared" si="208"/>
        <v>2000</v>
      </c>
      <c r="AM143" s="367"/>
      <c r="AN143" s="1"/>
      <c r="AO143" s="79"/>
      <c r="AP143" s="79"/>
      <c r="AQ143" s="79"/>
      <c r="AR143" s="44">
        <v>8000</v>
      </c>
      <c r="AT143" s="168"/>
    </row>
    <row r="144" spans="1:46" hidden="1" x14ac:dyDescent="0.25">
      <c r="B144" s="54"/>
      <c r="C144" s="2"/>
      <c r="D144" s="243"/>
      <c r="E144" s="597" t="s">
        <v>1107</v>
      </c>
      <c r="F144" s="77">
        <v>73400</v>
      </c>
      <c r="G144" s="563">
        <v>148280</v>
      </c>
      <c r="H144" s="563">
        <v>155400</v>
      </c>
      <c r="I144" s="495">
        <v>155400</v>
      </c>
      <c r="J144" s="448">
        <v>162520</v>
      </c>
      <c r="K144" s="77">
        <v>214681</v>
      </c>
      <c r="L144" s="77">
        <v>214681</v>
      </c>
      <c r="M144" s="77">
        <f t="shared" si="227"/>
        <v>214681</v>
      </c>
      <c r="N144" s="73">
        <f>M144</f>
        <v>214681</v>
      </c>
      <c r="O144" s="42"/>
      <c r="P144" s="42"/>
      <c r="Q144" s="42"/>
      <c r="R144" s="1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4"/>
      <c r="AF144" s="73"/>
      <c r="AG144" s="1">
        <v>138280</v>
      </c>
      <c r="AH144" s="1">
        <v>5000</v>
      </c>
      <c r="AI144" s="1">
        <v>5000</v>
      </c>
      <c r="AJ144" s="1"/>
      <c r="AK144" s="79"/>
      <c r="AL144" s="404">
        <f t="shared" si="208"/>
        <v>148280</v>
      </c>
      <c r="AM144" s="367"/>
      <c r="AN144" s="1"/>
      <c r="AO144" s="79"/>
      <c r="AP144" s="79">
        <v>7120</v>
      </c>
      <c r="AQ144" s="79">
        <v>59281</v>
      </c>
      <c r="AR144" s="44"/>
      <c r="AT144" s="168"/>
    </row>
    <row r="145" spans="1:46" hidden="1" x14ac:dyDescent="0.25">
      <c r="B145" s="54"/>
      <c r="C145" s="2"/>
      <c r="D145" s="243"/>
      <c r="E145" s="243" t="s">
        <v>987</v>
      </c>
      <c r="F145" s="77">
        <v>245000</v>
      </c>
      <c r="G145" s="563">
        <v>245000</v>
      </c>
      <c r="H145" s="563">
        <v>245000</v>
      </c>
      <c r="I145" s="495">
        <v>298000</v>
      </c>
      <c r="J145" s="448">
        <v>388500</v>
      </c>
      <c r="K145" s="77">
        <v>459775</v>
      </c>
      <c r="L145" s="77">
        <v>459775</v>
      </c>
      <c r="M145" s="77">
        <f t="shared" si="227"/>
        <v>459775</v>
      </c>
      <c r="N145" s="73"/>
      <c r="O145" s="42"/>
      <c r="P145" s="42"/>
      <c r="Q145" s="42"/>
      <c r="R145" s="1"/>
      <c r="S145" s="79"/>
      <c r="T145" s="79"/>
      <c r="U145" s="79"/>
      <c r="V145" s="79"/>
      <c r="W145" s="79"/>
      <c r="X145" s="79"/>
      <c r="Y145" s="79"/>
      <c r="Z145" s="79"/>
      <c r="AA145" s="79"/>
      <c r="AB145" s="79">
        <f>M145</f>
        <v>459775</v>
      </c>
      <c r="AC145" s="79"/>
      <c r="AD145" s="79"/>
      <c r="AE145" s="74"/>
      <c r="AF145" s="73">
        <v>15750</v>
      </c>
      <c r="AG145" s="1">
        <v>22500</v>
      </c>
      <c r="AH145" s="1">
        <v>18000</v>
      </c>
      <c r="AI145" s="1">
        <v>33000</v>
      </c>
      <c r="AJ145" s="1">
        <v>32250</v>
      </c>
      <c r="AK145" s="79">
        <v>86250</v>
      </c>
      <c r="AL145" s="404">
        <f t="shared" si="208"/>
        <v>207750</v>
      </c>
      <c r="AM145" s="367">
        <v>34500</v>
      </c>
      <c r="AN145" s="1">
        <v>55750</v>
      </c>
      <c r="AO145" s="79"/>
      <c r="AP145" s="79">
        <v>90500</v>
      </c>
      <c r="AQ145" s="79">
        <v>45000</v>
      </c>
      <c r="AR145" s="44">
        <v>26275</v>
      </c>
      <c r="AT145" s="168"/>
    </row>
    <row r="146" spans="1:46" hidden="1" x14ac:dyDescent="0.25">
      <c r="B146" s="54"/>
      <c r="C146" s="2"/>
      <c r="D146" s="185"/>
      <c r="E146" s="243" t="s">
        <v>985</v>
      </c>
      <c r="F146" s="77">
        <v>4800000</v>
      </c>
      <c r="G146" s="563">
        <v>4800000</v>
      </c>
      <c r="H146" s="563">
        <v>4800000</v>
      </c>
      <c r="I146" s="495">
        <v>4800000</v>
      </c>
      <c r="J146" s="448">
        <v>4785000</v>
      </c>
      <c r="K146" s="77">
        <v>4717500</v>
      </c>
      <c r="L146" s="77">
        <v>4717500</v>
      </c>
      <c r="M146" s="77">
        <f t="shared" si="227"/>
        <v>4717500</v>
      </c>
      <c r="N146" s="73"/>
      <c r="O146" s="42"/>
      <c r="P146" s="42"/>
      <c r="Q146" s="42"/>
      <c r="R146" s="1"/>
      <c r="S146" s="79"/>
      <c r="T146" s="79"/>
      <c r="U146" s="79"/>
      <c r="V146" s="79"/>
      <c r="W146" s="79"/>
      <c r="X146" s="79"/>
      <c r="Y146" s="79"/>
      <c r="Z146" s="79">
        <f>M146</f>
        <v>4717500</v>
      </c>
      <c r="AA146" s="79"/>
      <c r="AB146" s="79"/>
      <c r="AC146" s="79"/>
      <c r="AD146" s="79"/>
      <c r="AE146" s="74"/>
      <c r="AF146" s="73">
        <v>695000</v>
      </c>
      <c r="AG146" s="1">
        <v>450000</v>
      </c>
      <c r="AH146" s="1">
        <v>325000</v>
      </c>
      <c r="AI146" s="1">
        <f>247500+272500</f>
        <v>520000</v>
      </c>
      <c r="AJ146" s="1">
        <f>15000+315000</f>
        <v>330000</v>
      </c>
      <c r="AK146" s="79">
        <v>372500</v>
      </c>
      <c r="AL146" s="404">
        <f t="shared" si="208"/>
        <v>2692500</v>
      </c>
      <c r="AM146" s="367">
        <f>220000+40000</f>
        <v>260000</v>
      </c>
      <c r="AN146" s="1">
        <v>30000</v>
      </c>
      <c r="AO146" s="79">
        <v>117500</v>
      </c>
      <c r="AP146" s="79">
        <v>437500</v>
      </c>
      <c r="AQ146" s="79">
        <v>535000</v>
      </c>
      <c r="AR146" s="44">
        <v>645000</v>
      </c>
      <c r="AT146" s="168"/>
    </row>
    <row r="147" spans="1:46" hidden="1" x14ac:dyDescent="0.25">
      <c r="B147" s="54"/>
      <c r="C147" s="2"/>
      <c r="D147" s="185"/>
      <c r="E147" s="243" t="s">
        <v>986</v>
      </c>
      <c r="F147" s="77">
        <v>45000</v>
      </c>
      <c r="G147" s="563">
        <v>45000</v>
      </c>
      <c r="H147" s="563">
        <v>45000</v>
      </c>
      <c r="I147" s="495">
        <v>45000</v>
      </c>
      <c r="J147" s="448">
        <v>48180</v>
      </c>
      <c r="K147" s="77">
        <v>48825</v>
      </c>
      <c r="L147" s="77">
        <v>48825</v>
      </c>
      <c r="M147" s="77">
        <f t="shared" si="227"/>
        <v>48825</v>
      </c>
      <c r="N147" s="73"/>
      <c r="O147" s="42"/>
      <c r="P147" s="42"/>
      <c r="Q147" s="42"/>
      <c r="R147" s="1"/>
      <c r="S147" s="79"/>
      <c r="T147" s="79">
        <f>M147</f>
        <v>48825</v>
      </c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4"/>
      <c r="AF147" s="73"/>
      <c r="AG147" s="1"/>
      <c r="AH147" s="1">
        <v>15900</v>
      </c>
      <c r="AI147" s="1"/>
      <c r="AJ147" s="1">
        <v>3180</v>
      </c>
      <c r="AK147" s="79"/>
      <c r="AL147" s="404">
        <f t="shared" si="208"/>
        <v>19080</v>
      </c>
      <c r="AM147" s="367"/>
      <c r="AN147" s="1"/>
      <c r="AO147" s="79">
        <v>13525</v>
      </c>
      <c r="AP147" s="79">
        <v>3180</v>
      </c>
      <c r="AQ147" s="79"/>
      <c r="AR147" s="44">
        <v>13040</v>
      </c>
      <c r="AT147" s="168"/>
    </row>
    <row r="148" spans="1:46" s="41" customFormat="1" x14ac:dyDescent="0.25">
      <c r="A148" s="125" t="s">
        <v>48</v>
      </c>
      <c r="B148" s="106" t="s">
        <v>742</v>
      </c>
      <c r="C148" s="730" t="s">
        <v>49</v>
      </c>
      <c r="D148" s="731"/>
      <c r="E148" s="731"/>
      <c r="F148" s="107">
        <f t="shared" ref="F148" si="228">F149+F155</f>
        <v>2167228</v>
      </c>
      <c r="G148" s="565">
        <f t="shared" ref="G148:H148" si="229">G149+G155</f>
        <v>2844453</v>
      </c>
      <c r="H148" s="565">
        <f t="shared" si="229"/>
        <v>3569650</v>
      </c>
      <c r="I148" s="496">
        <v>3795116</v>
      </c>
      <c r="J148" s="449">
        <f>J149+J155</f>
        <v>4080609</v>
      </c>
      <c r="K148" s="449">
        <f>K149+K155</f>
        <v>4237162</v>
      </c>
      <c r="L148" s="449">
        <f>L149+L155</f>
        <v>1759295</v>
      </c>
      <c r="M148" s="107">
        <f>M149+M155</f>
        <v>1759295</v>
      </c>
      <c r="N148" s="108">
        <f t="shared" ref="N148:AE148" si="230">N149+N155</f>
        <v>1520322</v>
      </c>
      <c r="O148" s="111">
        <f t="shared" si="230"/>
        <v>0</v>
      </c>
      <c r="P148" s="111">
        <f t="shared" si="230"/>
        <v>0</v>
      </c>
      <c r="Q148" s="111">
        <f t="shared" si="230"/>
        <v>0</v>
      </c>
      <c r="R148" s="109">
        <f t="shared" si="230"/>
        <v>0</v>
      </c>
      <c r="S148" s="109">
        <f t="shared" si="230"/>
        <v>0</v>
      </c>
      <c r="T148" s="112">
        <f t="shared" ref="T148:AB148" si="231">T149+T155</f>
        <v>0</v>
      </c>
      <c r="U148" s="112">
        <f t="shared" si="231"/>
        <v>0</v>
      </c>
      <c r="V148" s="112">
        <f t="shared" si="231"/>
        <v>0</v>
      </c>
      <c r="W148" s="112">
        <f t="shared" ref="W148:X148" si="232">W149+W155</f>
        <v>201725</v>
      </c>
      <c r="X148" s="112">
        <f t="shared" si="232"/>
        <v>0</v>
      </c>
      <c r="Y148" s="112">
        <f t="shared" si="231"/>
        <v>0</v>
      </c>
      <c r="Z148" s="112">
        <f t="shared" ref="Z148:AA148" si="233">Z149+Z155</f>
        <v>37248</v>
      </c>
      <c r="AA148" s="112">
        <f t="shared" si="233"/>
        <v>0</v>
      </c>
      <c r="AB148" s="112">
        <f t="shared" si="231"/>
        <v>0</v>
      </c>
      <c r="AC148" s="112">
        <f t="shared" ref="AC148:AD148" si="234">AC149+AC155</f>
        <v>0</v>
      </c>
      <c r="AD148" s="112">
        <f t="shared" si="234"/>
        <v>0</v>
      </c>
      <c r="AE148" s="110">
        <f t="shared" si="230"/>
        <v>0</v>
      </c>
      <c r="AF148" s="108">
        <f t="shared" ref="AF148" si="235">AF149+AF155</f>
        <v>0</v>
      </c>
      <c r="AG148" s="109">
        <f t="shared" ref="AG148:AR148" si="236">AG149+AG155</f>
        <v>73984</v>
      </c>
      <c r="AH148" s="109">
        <f t="shared" si="236"/>
        <v>0</v>
      </c>
      <c r="AI148" s="109">
        <f t="shared" si="236"/>
        <v>101753</v>
      </c>
      <c r="AJ148" s="109">
        <f t="shared" si="236"/>
        <v>0</v>
      </c>
      <c r="AK148" s="112">
        <f t="shared" si="236"/>
        <v>0</v>
      </c>
      <c r="AL148" s="406">
        <f t="shared" si="208"/>
        <v>175737</v>
      </c>
      <c r="AM148" s="369">
        <f t="shared" si="236"/>
        <v>0</v>
      </c>
      <c r="AN148" s="109">
        <f t="shared" si="236"/>
        <v>66836</v>
      </c>
      <c r="AO148" s="112">
        <f t="shared" si="236"/>
        <v>849247</v>
      </c>
      <c r="AP148" s="112">
        <f t="shared" si="236"/>
        <v>667475</v>
      </c>
      <c r="AQ148" s="112">
        <f t="shared" si="236"/>
        <v>0</v>
      </c>
      <c r="AR148" s="113">
        <f t="shared" si="236"/>
        <v>0</v>
      </c>
      <c r="AT148" s="168"/>
    </row>
    <row r="149" spans="1:46" x14ac:dyDescent="0.25">
      <c r="B149" s="169"/>
      <c r="C149" s="178"/>
      <c r="D149" s="704" t="s">
        <v>404</v>
      </c>
      <c r="E149" s="704"/>
      <c r="F149" s="181">
        <v>1873508</v>
      </c>
      <c r="G149" s="566">
        <f t="shared" ref="G149" si="237">SUM(G150:G154)</f>
        <v>2540066</v>
      </c>
      <c r="H149" s="566">
        <f t="shared" ref="H149" si="238">SUM(H150:H154)</f>
        <v>3261402</v>
      </c>
      <c r="I149" s="497">
        <v>3478944</v>
      </c>
      <c r="J149" s="450">
        <f t="shared" ref="J149:K149" si="239">SUM(J150:J154)</f>
        <v>3764437</v>
      </c>
      <c r="K149" s="450">
        <f t="shared" si="239"/>
        <v>3855446</v>
      </c>
      <c r="L149" s="450">
        <v>1516722</v>
      </c>
      <c r="M149" s="181">
        <f t="shared" ref="M149:M155" si="240">SUM(AL149:AR149)</f>
        <v>1516722</v>
      </c>
      <c r="N149" s="179">
        <v>1516722</v>
      </c>
      <c r="O149" s="172">
        <f t="shared" ref="O149:AE149" si="241">SUM(O150:O154)</f>
        <v>0</v>
      </c>
      <c r="P149" s="172">
        <v>0</v>
      </c>
      <c r="Q149" s="172">
        <f t="shared" si="241"/>
        <v>0</v>
      </c>
      <c r="R149" s="173">
        <f t="shared" si="241"/>
        <v>0</v>
      </c>
      <c r="S149" s="174"/>
      <c r="T149" s="174">
        <f t="shared" ref="T149:AB149" si="242">SUM(T150:T154)</f>
        <v>0</v>
      </c>
      <c r="U149" s="174"/>
      <c r="V149" s="174"/>
      <c r="W149" s="174">
        <f t="shared" ref="W149:X149" si="243">SUM(W150:W154)</f>
        <v>0</v>
      </c>
      <c r="X149" s="174">
        <f t="shared" si="243"/>
        <v>0</v>
      </c>
      <c r="Y149" s="174">
        <f t="shared" si="242"/>
        <v>0</v>
      </c>
      <c r="Z149" s="174">
        <f t="shared" ref="Z149:AA149" si="244">SUM(Z150:Z154)</f>
        <v>0</v>
      </c>
      <c r="AA149" s="174">
        <f t="shared" si="244"/>
        <v>0</v>
      </c>
      <c r="AB149" s="174">
        <f t="shared" si="242"/>
        <v>0</v>
      </c>
      <c r="AC149" s="174">
        <f t="shared" ref="AC149:AD149" si="245">SUM(AC150:AC154)</f>
        <v>0</v>
      </c>
      <c r="AD149" s="174">
        <f t="shared" si="245"/>
        <v>0</v>
      </c>
      <c r="AE149" s="180">
        <f t="shared" si="241"/>
        <v>0</v>
      </c>
      <c r="AF149" s="179">
        <f>SUM(AF150:AF154)</f>
        <v>0</v>
      </c>
      <c r="AG149" s="173"/>
      <c r="AH149" s="173"/>
      <c r="AI149" s="173">
        <f t="shared" ref="AI149:AK149" si="246">SUM(AI150:AI154)</f>
        <v>0</v>
      </c>
      <c r="AJ149" s="173"/>
      <c r="AK149" s="174">
        <f t="shared" si="246"/>
        <v>0</v>
      </c>
      <c r="AL149" s="401">
        <f t="shared" si="208"/>
        <v>0</v>
      </c>
      <c r="AM149" s="364"/>
      <c r="AN149" s="173"/>
      <c r="AO149" s="174">
        <v>849247</v>
      </c>
      <c r="AP149" s="174">
        <v>667475</v>
      </c>
      <c r="AQ149" s="174"/>
      <c r="AR149" s="175"/>
      <c r="AT149" s="168"/>
    </row>
    <row r="150" spans="1:46" hidden="1" x14ac:dyDescent="0.25">
      <c r="B150" s="54"/>
      <c r="C150" s="2"/>
      <c r="D150" s="164"/>
      <c r="E150" s="164" t="s">
        <v>857</v>
      </c>
      <c r="F150" s="77">
        <f>SUM(AE150:AQ150)</f>
        <v>0</v>
      </c>
      <c r="G150" s="563">
        <f>SUM(AE150:AQ150)</f>
        <v>0</v>
      </c>
      <c r="H150" s="563">
        <f>SUM(AE150:AQ150)</f>
        <v>0</v>
      </c>
      <c r="I150" s="495">
        <v>0</v>
      </c>
      <c r="J150" s="448">
        <f>SUM(AD150:AP150)</f>
        <v>0</v>
      </c>
      <c r="K150" s="448">
        <f>SUM(AE150:AQ150)</f>
        <v>0</v>
      </c>
      <c r="L150" s="448">
        <f>SUM(AF150:AR150)</f>
        <v>0</v>
      </c>
      <c r="M150" s="77">
        <f t="shared" si="240"/>
        <v>0</v>
      </c>
      <c r="N150" s="73"/>
      <c r="O150" s="42"/>
      <c r="P150" s="42"/>
      <c r="Q150" s="42"/>
      <c r="R150" s="1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4"/>
      <c r="AF150" s="73"/>
      <c r="AG150" s="1"/>
      <c r="AH150" s="1"/>
      <c r="AI150" s="1"/>
      <c r="AJ150" s="1"/>
      <c r="AK150" s="79"/>
      <c r="AL150" s="404">
        <f t="shared" si="208"/>
        <v>0</v>
      </c>
      <c r="AM150" s="367"/>
      <c r="AN150" s="1"/>
      <c r="AO150" s="79"/>
      <c r="AP150" s="79"/>
      <c r="AQ150" s="79"/>
      <c r="AR150" s="44"/>
      <c r="AT150" s="168"/>
    </row>
    <row r="151" spans="1:46" hidden="1" x14ac:dyDescent="0.25">
      <c r="B151" s="54"/>
      <c r="C151" s="2"/>
      <c r="D151" s="186"/>
      <c r="E151" s="186" t="s">
        <v>988</v>
      </c>
      <c r="F151" s="77">
        <v>490140</v>
      </c>
      <c r="G151" s="563">
        <v>490140</v>
      </c>
      <c r="H151" s="563">
        <v>762036</v>
      </c>
      <c r="I151" s="495">
        <v>979578</v>
      </c>
      <c r="J151" s="448">
        <v>1265071</v>
      </c>
      <c r="K151" s="448">
        <v>1047529</v>
      </c>
      <c r="L151" s="448">
        <v>1047529</v>
      </c>
      <c r="M151" s="77">
        <f t="shared" si="240"/>
        <v>1047529</v>
      </c>
      <c r="N151" s="73">
        <f>M151</f>
        <v>1047529</v>
      </c>
      <c r="O151" s="42"/>
      <c r="P151" s="42"/>
      <c r="Q151" s="42"/>
      <c r="R151" s="1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4"/>
      <c r="AF151" s="73"/>
      <c r="AG151" s="1">
        <v>43140</v>
      </c>
      <c r="AH151" s="1">
        <v>137515</v>
      </c>
      <c r="AI151" s="1"/>
      <c r="AJ151" s="1"/>
      <c r="AK151" s="79"/>
      <c r="AL151" s="404">
        <f t="shared" si="208"/>
        <v>180655</v>
      </c>
      <c r="AM151" s="367"/>
      <c r="AN151" s="1"/>
      <c r="AO151" s="79">
        <v>798923</v>
      </c>
      <c r="AP151" s="79"/>
      <c r="AQ151" s="79"/>
      <c r="AR151" s="44">
        <v>67951</v>
      </c>
      <c r="AT151" s="168"/>
    </row>
    <row r="152" spans="1:46" hidden="1" x14ac:dyDescent="0.25">
      <c r="B152" s="54"/>
      <c r="C152" s="2"/>
      <c r="D152" s="295"/>
      <c r="E152" s="295" t="s">
        <v>1064</v>
      </c>
      <c r="F152" s="77">
        <v>785346</v>
      </c>
      <c r="G152" s="563">
        <v>1100117</v>
      </c>
      <c r="H152" s="563">
        <v>1549557</v>
      </c>
      <c r="I152" s="495">
        <v>1549557</v>
      </c>
      <c r="J152" s="448">
        <v>1549557</v>
      </c>
      <c r="K152" s="448">
        <v>1549557</v>
      </c>
      <c r="L152" s="448">
        <v>1549557</v>
      </c>
      <c r="M152" s="77">
        <f t="shared" si="240"/>
        <v>1549557</v>
      </c>
      <c r="N152" s="73">
        <f t="shared" ref="N152:N153" si="247">M152</f>
        <v>1549557</v>
      </c>
      <c r="O152" s="42"/>
      <c r="P152" s="42"/>
      <c r="Q152" s="42"/>
      <c r="R152" s="1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4"/>
      <c r="AF152" s="73"/>
      <c r="AG152" s="1">
        <v>785346</v>
      </c>
      <c r="AH152" s="1">
        <v>195475</v>
      </c>
      <c r="AI152" s="1"/>
      <c r="AJ152" s="1">
        <f>56558+62738</f>
        <v>119296</v>
      </c>
      <c r="AK152" s="79"/>
      <c r="AL152" s="404">
        <f t="shared" si="208"/>
        <v>1100117</v>
      </c>
      <c r="AM152" s="367"/>
      <c r="AN152" s="1">
        <f>142100+307340</f>
        <v>449440</v>
      </c>
      <c r="AO152" s="79"/>
      <c r="AP152" s="79"/>
      <c r="AQ152" s="79"/>
      <c r="AR152" s="44"/>
      <c r="AT152" s="168"/>
    </row>
    <row r="153" spans="1:46" hidden="1" x14ac:dyDescent="0.25">
      <c r="B153" s="54"/>
      <c r="C153" s="2"/>
      <c r="D153" s="295"/>
      <c r="E153" s="295" t="s">
        <v>1063</v>
      </c>
      <c r="F153" s="77">
        <v>201364</v>
      </c>
      <c r="G153" s="563">
        <v>661561</v>
      </c>
      <c r="H153" s="563">
        <v>661561</v>
      </c>
      <c r="I153" s="495">
        <v>661561</v>
      </c>
      <c r="J153" s="448">
        <v>661561</v>
      </c>
      <c r="K153" s="448">
        <v>898460</v>
      </c>
      <c r="L153" s="448">
        <v>898460</v>
      </c>
      <c r="M153" s="77">
        <f t="shared" si="240"/>
        <v>898460</v>
      </c>
      <c r="N153" s="73">
        <f t="shared" si="247"/>
        <v>898460</v>
      </c>
      <c r="O153" s="42"/>
      <c r="P153" s="42"/>
      <c r="Q153" s="42"/>
      <c r="R153" s="1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4"/>
      <c r="AF153" s="73"/>
      <c r="AG153" s="1">
        <v>201365</v>
      </c>
      <c r="AH153" s="1"/>
      <c r="AI153" s="1"/>
      <c r="AJ153" s="1">
        <f>51754+408442</f>
        <v>460196</v>
      </c>
      <c r="AK153" s="79"/>
      <c r="AL153" s="404">
        <f t="shared" si="208"/>
        <v>661561</v>
      </c>
      <c r="AM153" s="367"/>
      <c r="AN153" s="1"/>
      <c r="AO153" s="79"/>
      <c r="AP153" s="79"/>
      <c r="AQ153" s="79"/>
      <c r="AR153" s="44">
        <v>236899</v>
      </c>
      <c r="AT153" s="168"/>
    </row>
    <row r="154" spans="1:46" hidden="1" x14ac:dyDescent="0.25">
      <c r="B154" s="54"/>
      <c r="C154" s="2"/>
      <c r="D154" s="164"/>
      <c r="E154" s="164" t="s">
        <v>982</v>
      </c>
      <c r="F154" s="77">
        <v>288248</v>
      </c>
      <c r="G154" s="563">
        <v>288248</v>
      </c>
      <c r="H154" s="563">
        <v>288248</v>
      </c>
      <c r="I154" s="495">
        <v>288248</v>
      </c>
      <c r="J154" s="448">
        <v>288248</v>
      </c>
      <c r="K154" s="448">
        <v>359900</v>
      </c>
      <c r="L154" s="448">
        <v>359900</v>
      </c>
      <c r="M154" s="77">
        <f t="shared" si="240"/>
        <v>359900</v>
      </c>
      <c r="N154" s="73">
        <f>M154</f>
        <v>359900</v>
      </c>
      <c r="O154" s="42"/>
      <c r="P154" s="42"/>
      <c r="Q154" s="42"/>
      <c r="R154" s="1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4"/>
      <c r="AF154" s="73"/>
      <c r="AG154" s="1"/>
      <c r="AH154" s="1"/>
      <c r="AI154" s="1"/>
      <c r="AJ154" s="1"/>
      <c r="AK154" s="79"/>
      <c r="AL154" s="404">
        <f t="shared" si="208"/>
        <v>0</v>
      </c>
      <c r="AM154" s="367">
        <v>118845</v>
      </c>
      <c r="AN154" s="1"/>
      <c r="AO154" s="79"/>
      <c r="AP154" s="79"/>
      <c r="AQ154" s="79">
        <v>1905</v>
      </c>
      <c r="AR154" s="44">
        <v>239150</v>
      </c>
      <c r="AT154" s="168"/>
    </row>
    <row r="155" spans="1:46" x14ac:dyDescent="0.25">
      <c r="B155" s="169"/>
      <c r="C155" s="178"/>
      <c r="D155" s="704" t="s">
        <v>405</v>
      </c>
      <c r="E155" s="704"/>
      <c r="F155" s="181">
        <f t="shared" ref="F155" si="248">SUM(F156:F159)</f>
        <v>293720</v>
      </c>
      <c r="G155" s="566">
        <f t="shared" ref="G155" si="249">SUM(G156:G159)</f>
        <v>304387</v>
      </c>
      <c r="H155" s="566">
        <f t="shared" ref="H155" si="250">SUM(H156:H159)</f>
        <v>308248</v>
      </c>
      <c r="I155" s="497">
        <v>316172</v>
      </c>
      <c r="J155" s="450">
        <f t="shared" ref="J155:K155" si="251">SUM(J156:J159)</f>
        <v>316172</v>
      </c>
      <c r="K155" s="450">
        <f t="shared" si="251"/>
        <v>381716</v>
      </c>
      <c r="L155" s="450">
        <v>242573</v>
      </c>
      <c r="M155" s="181">
        <f t="shared" si="240"/>
        <v>242573</v>
      </c>
      <c r="N155" s="179">
        <v>3600</v>
      </c>
      <c r="O155" s="172">
        <v>0</v>
      </c>
      <c r="P155" s="172">
        <v>0</v>
      </c>
      <c r="Q155" s="172">
        <f t="shared" ref="Q155:AR155" si="252">SUM(Q156:Q159)</f>
        <v>0</v>
      </c>
      <c r="R155" s="173">
        <f t="shared" si="252"/>
        <v>0</v>
      </c>
      <c r="S155" s="174"/>
      <c r="T155" s="174">
        <f t="shared" si="252"/>
        <v>0</v>
      </c>
      <c r="U155" s="174"/>
      <c r="V155" s="174"/>
      <c r="W155" s="174">
        <v>201725</v>
      </c>
      <c r="X155" s="174">
        <f t="shared" si="252"/>
        <v>0</v>
      </c>
      <c r="Y155" s="174">
        <f t="shared" si="252"/>
        <v>0</v>
      </c>
      <c r="Z155" s="174">
        <v>37248</v>
      </c>
      <c r="AA155" s="174">
        <v>0</v>
      </c>
      <c r="AB155" s="174">
        <f t="shared" si="252"/>
        <v>0</v>
      </c>
      <c r="AC155" s="174">
        <f t="shared" ref="AC155" si="253">SUM(AC156:AC159)</f>
        <v>0</v>
      </c>
      <c r="AD155" s="174">
        <f t="shared" si="252"/>
        <v>0</v>
      </c>
      <c r="AE155" s="180">
        <f t="shared" si="252"/>
        <v>0</v>
      </c>
      <c r="AF155" s="179"/>
      <c r="AG155" s="173">
        <v>73984</v>
      </c>
      <c r="AH155" s="173"/>
      <c r="AI155" s="173">
        <v>101753</v>
      </c>
      <c r="AJ155" s="173"/>
      <c r="AK155" s="174">
        <f t="shared" si="252"/>
        <v>0</v>
      </c>
      <c r="AL155" s="401">
        <f t="shared" si="208"/>
        <v>175737</v>
      </c>
      <c r="AM155" s="364"/>
      <c r="AN155" s="173">
        <v>66836</v>
      </c>
      <c r="AO155" s="174"/>
      <c r="AP155" s="174"/>
      <c r="AQ155" s="174"/>
      <c r="AR155" s="175">
        <f t="shared" si="252"/>
        <v>0</v>
      </c>
      <c r="AT155" s="168"/>
    </row>
    <row r="156" spans="1:46" hidden="1" x14ac:dyDescent="0.25">
      <c r="B156" s="54"/>
      <c r="C156" s="2"/>
      <c r="D156" s="202"/>
      <c r="E156" s="202" t="s">
        <v>855</v>
      </c>
      <c r="F156" s="77">
        <v>12000</v>
      </c>
      <c r="G156" s="563">
        <v>12000</v>
      </c>
      <c r="H156" s="563">
        <v>12000</v>
      </c>
      <c r="I156" s="495">
        <v>12000</v>
      </c>
      <c r="J156" s="448">
        <v>12000</v>
      </c>
      <c r="K156" s="448">
        <v>10319</v>
      </c>
      <c r="L156" s="448">
        <v>10319</v>
      </c>
      <c r="M156" s="77">
        <f t="shared" ref="M156:M159" si="254">SUM(AL156:AR156)</f>
        <v>10319</v>
      </c>
      <c r="N156" s="73"/>
      <c r="O156" s="42">
        <f>M156</f>
        <v>10319</v>
      </c>
      <c r="P156" s="42"/>
      <c r="Q156" s="42"/>
      <c r="R156" s="1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4"/>
      <c r="AF156" s="73"/>
      <c r="AG156" s="1">
        <v>3548</v>
      </c>
      <c r="AH156" s="1"/>
      <c r="AI156" s="1">
        <v>6771</v>
      </c>
      <c r="AJ156" s="1"/>
      <c r="AK156" s="79"/>
      <c r="AL156" s="404">
        <f t="shared" si="208"/>
        <v>10319</v>
      </c>
      <c r="AM156" s="367"/>
      <c r="AN156" s="1"/>
      <c r="AO156" s="79"/>
      <c r="AP156" s="79"/>
      <c r="AQ156" s="79"/>
      <c r="AR156" s="44"/>
      <c r="AT156" s="168"/>
    </row>
    <row r="157" spans="1:46" hidden="1" x14ac:dyDescent="0.25">
      <c r="B157" s="54"/>
      <c r="C157" s="2"/>
      <c r="D157" s="243"/>
      <c r="E157" s="243" t="s">
        <v>856</v>
      </c>
      <c r="F157" s="77">
        <v>222000</v>
      </c>
      <c r="G157" s="563">
        <v>227907</v>
      </c>
      <c r="H157" s="563">
        <v>231768</v>
      </c>
      <c r="I157" s="495">
        <v>239692</v>
      </c>
      <c r="J157" s="448">
        <v>239692</v>
      </c>
      <c r="K157" s="448">
        <v>306917</v>
      </c>
      <c r="L157" s="448">
        <v>306917</v>
      </c>
      <c r="M157" s="77">
        <f t="shared" si="254"/>
        <v>306917</v>
      </c>
      <c r="N157" s="73"/>
      <c r="O157" s="42"/>
      <c r="P157" s="42"/>
      <c r="Q157" s="42"/>
      <c r="R157" s="1"/>
      <c r="S157" s="79"/>
      <c r="T157" s="79"/>
      <c r="U157" s="79"/>
      <c r="V157" s="79"/>
      <c r="W157" s="79">
        <f>M157</f>
        <v>306917</v>
      </c>
      <c r="X157" s="79"/>
      <c r="Y157" s="79"/>
      <c r="Z157" s="79"/>
      <c r="AA157" s="79"/>
      <c r="AB157" s="79"/>
      <c r="AC157" s="79"/>
      <c r="AD157" s="79"/>
      <c r="AE157" s="74"/>
      <c r="AF157" s="73"/>
      <c r="AG157" s="1"/>
      <c r="AH157" s="1">
        <v>80101</v>
      </c>
      <c r="AI157" s="1">
        <v>88128</v>
      </c>
      <c r="AJ157" s="1">
        <v>59678</v>
      </c>
      <c r="AK157" s="79"/>
      <c r="AL157" s="404">
        <f t="shared" si="208"/>
        <v>227907</v>
      </c>
      <c r="AM157" s="367">
        <v>3861</v>
      </c>
      <c r="AN157" s="1">
        <v>7924</v>
      </c>
      <c r="AO157" s="79"/>
      <c r="AP157" s="79"/>
      <c r="AQ157" s="79">
        <v>67225</v>
      </c>
      <c r="AR157" s="44"/>
      <c r="AT157" s="168"/>
    </row>
    <row r="158" spans="1:46" hidden="1" x14ac:dyDescent="0.25">
      <c r="B158" s="54"/>
      <c r="C158" s="2"/>
      <c r="D158" s="292"/>
      <c r="E158" s="292" t="s">
        <v>1053</v>
      </c>
      <c r="F158" s="77">
        <v>59720</v>
      </c>
      <c r="G158" s="563">
        <v>59720</v>
      </c>
      <c r="H158" s="563">
        <v>59720</v>
      </c>
      <c r="I158" s="495">
        <v>59720</v>
      </c>
      <c r="J158" s="448">
        <v>59720</v>
      </c>
      <c r="K158" s="448">
        <v>59720</v>
      </c>
      <c r="L158" s="448">
        <v>59720</v>
      </c>
      <c r="M158" s="77">
        <f t="shared" si="254"/>
        <v>59720</v>
      </c>
      <c r="N158" s="73"/>
      <c r="O158" s="42"/>
      <c r="P158" s="42"/>
      <c r="Q158" s="42"/>
      <c r="R158" s="1"/>
      <c r="S158" s="79"/>
      <c r="T158" s="79"/>
      <c r="U158" s="79"/>
      <c r="V158" s="79"/>
      <c r="W158" s="79"/>
      <c r="X158" s="79"/>
      <c r="Y158" s="79"/>
      <c r="Z158" s="79">
        <f>M158</f>
        <v>59720</v>
      </c>
      <c r="AA158" s="79"/>
      <c r="AB158" s="79"/>
      <c r="AC158" s="79"/>
      <c r="AD158" s="79"/>
      <c r="AE158" s="74"/>
      <c r="AF158" s="73">
        <v>59720</v>
      </c>
      <c r="AG158" s="1"/>
      <c r="AH158" s="1"/>
      <c r="AI158" s="1"/>
      <c r="AJ158" s="1"/>
      <c r="AK158" s="79"/>
      <c r="AL158" s="404">
        <f t="shared" si="208"/>
        <v>59720</v>
      </c>
      <c r="AM158" s="367"/>
      <c r="AN158" s="1"/>
      <c r="AO158" s="79"/>
      <c r="AP158" s="79"/>
      <c r="AQ158" s="79"/>
      <c r="AR158" s="44"/>
      <c r="AT158" s="168"/>
    </row>
    <row r="159" spans="1:46" hidden="1" x14ac:dyDescent="0.25">
      <c r="B159" s="54"/>
      <c r="C159" s="2"/>
      <c r="D159" s="164"/>
      <c r="E159" s="164" t="s">
        <v>989</v>
      </c>
      <c r="F159" s="77">
        <v>0</v>
      </c>
      <c r="G159" s="563">
        <v>4760</v>
      </c>
      <c r="H159" s="563">
        <v>4760</v>
      </c>
      <c r="I159" s="495">
        <v>4760</v>
      </c>
      <c r="J159" s="448">
        <v>4760</v>
      </c>
      <c r="K159" s="448">
        <v>4760</v>
      </c>
      <c r="L159" s="448">
        <v>4760</v>
      </c>
      <c r="M159" s="77">
        <f t="shared" si="254"/>
        <v>4760</v>
      </c>
      <c r="N159" s="73"/>
      <c r="O159" s="42"/>
      <c r="P159" s="42"/>
      <c r="Q159" s="42"/>
      <c r="R159" s="1"/>
      <c r="S159" s="79"/>
      <c r="T159" s="79"/>
      <c r="U159" s="79"/>
      <c r="V159" s="79"/>
      <c r="W159" s="79"/>
      <c r="X159" s="79"/>
      <c r="Y159" s="79"/>
      <c r="Z159" s="79"/>
      <c r="AA159" s="79">
        <f>M159</f>
        <v>4760</v>
      </c>
      <c r="AB159" s="79"/>
      <c r="AC159" s="79"/>
      <c r="AD159" s="79"/>
      <c r="AE159" s="74"/>
      <c r="AF159" s="73"/>
      <c r="AG159" s="1"/>
      <c r="AH159" s="1">
        <v>2180</v>
      </c>
      <c r="AI159" s="1"/>
      <c r="AJ159" s="1">
        <v>2580</v>
      </c>
      <c r="AK159" s="79"/>
      <c r="AL159" s="404">
        <f t="shared" si="208"/>
        <v>4760</v>
      </c>
      <c r="AM159" s="367"/>
      <c r="AN159" s="1"/>
      <c r="AO159" s="79"/>
      <c r="AP159" s="79"/>
      <c r="AQ159" s="79"/>
      <c r="AR159" s="44"/>
      <c r="AT159" s="168"/>
    </row>
    <row r="160" spans="1:46" s="41" customFormat="1" x14ac:dyDescent="0.25">
      <c r="A160" s="125" t="s">
        <v>50</v>
      </c>
      <c r="B160" s="106" t="s">
        <v>743</v>
      </c>
      <c r="C160" s="730" t="s">
        <v>51</v>
      </c>
      <c r="D160" s="731"/>
      <c r="E160" s="731"/>
      <c r="F160" s="107">
        <f t="shared" ref="F160:AE160" si="255">F161+F162+F163+F164+F165+F166+F167</f>
        <v>4030000</v>
      </c>
      <c r="G160" s="565">
        <f t="shared" ref="G160" si="256">G161+G162+G163+G164+G165+G166+G167</f>
        <v>4950000</v>
      </c>
      <c r="H160" s="565">
        <f t="shared" ref="H160" si="257">H161+H162+H163+H164+H165+H166+H167</f>
        <v>4950000</v>
      </c>
      <c r="I160" s="496">
        <v>4950000</v>
      </c>
      <c r="J160" s="449">
        <f t="shared" ref="J160:K160" si="258">J161+J162+J163+J164+J165+J166+J167</f>
        <v>4950000</v>
      </c>
      <c r="K160" s="449">
        <f t="shared" si="258"/>
        <v>4040657</v>
      </c>
      <c r="L160" s="449">
        <f t="shared" ref="L160" si="259">L161+L162+L163+L164+L165+L166+L167</f>
        <v>4003702</v>
      </c>
      <c r="M160" s="107">
        <f t="shared" si="255"/>
        <v>4003702</v>
      </c>
      <c r="N160" s="108">
        <f t="shared" si="255"/>
        <v>0</v>
      </c>
      <c r="O160" s="111">
        <f t="shared" si="255"/>
        <v>0</v>
      </c>
      <c r="P160" s="111">
        <f t="shared" si="255"/>
        <v>1374814</v>
      </c>
      <c r="Q160" s="111">
        <f t="shared" si="255"/>
        <v>0</v>
      </c>
      <c r="R160" s="109">
        <f t="shared" si="255"/>
        <v>0</v>
      </c>
      <c r="S160" s="109">
        <f t="shared" si="255"/>
        <v>0</v>
      </c>
      <c r="T160" s="112">
        <f t="shared" ref="T160:AB160" si="260">T161+T162+T163+T164+T165+T166+T167</f>
        <v>0</v>
      </c>
      <c r="U160" s="112">
        <f t="shared" si="260"/>
        <v>2628888</v>
      </c>
      <c r="V160" s="112">
        <f t="shared" si="260"/>
        <v>0</v>
      </c>
      <c r="W160" s="112">
        <f t="shared" ref="W160:X160" si="261">W161+W162+W163+W164+W165+W166+W167</f>
        <v>0</v>
      </c>
      <c r="X160" s="112">
        <f t="shared" si="261"/>
        <v>0</v>
      </c>
      <c r="Y160" s="112">
        <f t="shared" si="260"/>
        <v>0</v>
      </c>
      <c r="Z160" s="112">
        <f t="shared" ref="Z160:AA160" si="262">Z161+Z162+Z163+Z164+Z165+Z166+Z167</f>
        <v>0</v>
      </c>
      <c r="AA160" s="112">
        <f t="shared" si="262"/>
        <v>0</v>
      </c>
      <c r="AB160" s="112">
        <f t="shared" si="260"/>
        <v>0</v>
      </c>
      <c r="AC160" s="112">
        <f t="shared" ref="AC160:AD160" si="263">AC161+AC162+AC163+AC164+AC165+AC166+AC167</f>
        <v>0</v>
      </c>
      <c r="AD160" s="112">
        <f t="shared" si="263"/>
        <v>0</v>
      </c>
      <c r="AE160" s="110">
        <f t="shared" si="255"/>
        <v>0</v>
      </c>
      <c r="AF160" s="108">
        <f>AF161+AF162+AF163+AF164+AF165+AF166+AF167</f>
        <v>0</v>
      </c>
      <c r="AG160" s="109">
        <f t="shared" ref="AG160:AR160" si="264">AG161+AG162+AG163+AG164+AG165+AG166+AG167</f>
        <v>0</v>
      </c>
      <c r="AH160" s="109">
        <f t="shared" si="264"/>
        <v>717770</v>
      </c>
      <c r="AI160" s="109">
        <f t="shared" si="264"/>
        <v>0</v>
      </c>
      <c r="AJ160" s="109">
        <f t="shared" si="264"/>
        <v>0</v>
      </c>
      <c r="AK160" s="112">
        <f t="shared" si="264"/>
        <v>0</v>
      </c>
      <c r="AL160" s="406">
        <f t="shared" si="208"/>
        <v>717770</v>
      </c>
      <c r="AM160" s="369">
        <f t="shared" si="264"/>
        <v>0</v>
      </c>
      <c r="AN160" s="109">
        <f t="shared" si="264"/>
        <v>1911118</v>
      </c>
      <c r="AO160" s="112">
        <f t="shared" si="264"/>
        <v>0</v>
      </c>
      <c r="AP160" s="112">
        <f t="shared" si="264"/>
        <v>0</v>
      </c>
      <c r="AQ160" s="112">
        <f t="shared" si="264"/>
        <v>0</v>
      </c>
      <c r="AR160" s="113">
        <f t="shared" si="264"/>
        <v>1374814</v>
      </c>
      <c r="AT160" s="168"/>
    </row>
    <row r="161" spans="1:46" hidden="1" x14ac:dyDescent="0.25">
      <c r="B161" s="54"/>
      <c r="C161" s="2"/>
      <c r="D161" s="705" t="s">
        <v>334</v>
      </c>
      <c r="E161" s="705"/>
      <c r="F161" s="77">
        <f>SUM(AE161:AQ161)</f>
        <v>0</v>
      </c>
      <c r="G161" s="563">
        <f>SUM(AE161:AQ161)</f>
        <v>0</v>
      </c>
      <c r="H161" s="563">
        <f>SUM(AE161:AQ161)</f>
        <v>0</v>
      </c>
      <c r="I161" s="495">
        <v>0</v>
      </c>
      <c r="J161" s="448">
        <f>SUM(AD161:AP161)</f>
        <v>0</v>
      </c>
      <c r="K161" s="448">
        <f>SUM(AE161:AQ161)</f>
        <v>0</v>
      </c>
      <c r="L161" s="448">
        <f>SUM(AF161:AR161)</f>
        <v>0</v>
      </c>
      <c r="M161" s="77">
        <f>SUM(AF161:AR161)</f>
        <v>0</v>
      </c>
      <c r="N161" s="73"/>
      <c r="O161" s="42"/>
      <c r="P161" s="42"/>
      <c r="Q161" s="42"/>
      <c r="R161" s="1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4"/>
      <c r="AF161" s="73"/>
      <c r="AG161" s="1"/>
      <c r="AH161" s="1"/>
      <c r="AI161" s="1"/>
      <c r="AJ161" s="1"/>
      <c r="AK161" s="79"/>
      <c r="AL161" s="404">
        <f t="shared" si="208"/>
        <v>0</v>
      </c>
      <c r="AM161" s="367"/>
      <c r="AN161" s="1"/>
      <c r="AO161" s="79"/>
      <c r="AP161" s="79"/>
      <c r="AQ161" s="79"/>
      <c r="AR161" s="44"/>
      <c r="AT161" s="168"/>
    </row>
    <row r="162" spans="1:46" ht="27" customHeight="1" x14ac:dyDescent="0.25">
      <c r="B162" s="54"/>
      <c r="C162" s="2"/>
      <c r="D162" s="706" t="s">
        <v>491</v>
      </c>
      <c r="E162" s="706"/>
      <c r="F162" s="77">
        <v>3880000</v>
      </c>
      <c r="G162" s="563">
        <v>4800000</v>
      </c>
      <c r="H162" s="563">
        <v>4800000</v>
      </c>
      <c r="I162" s="495">
        <v>4800000</v>
      </c>
      <c r="J162" s="448">
        <v>4800000</v>
      </c>
      <c r="K162" s="448">
        <v>3907909</v>
      </c>
      <c r="L162" s="448">
        <v>3865350</v>
      </c>
      <c r="M162" s="77">
        <f t="shared" ref="M162:M163" si="265">SUM(AL162:AR162)</f>
        <v>3865350</v>
      </c>
      <c r="N162" s="73"/>
      <c r="O162" s="42"/>
      <c r="P162" s="42">
        <v>1327724</v>
      </c>
      <c r="Q162" s="42"/>
      <c r="R162" s="1"/>
      <c r="S162" s="79"/>
      <c r="T162" s="79"/>
      <c r="U162" s="79">
        <v>2537626</v>
      </c>
      <c r="V162" s="79"/>
      <c r="W162" s="79"/>
      <c r="X162" s="79"/>
      <c r="Y162" s="79"/>
      <c r="Z162" s="79"/>
      <c r="AA162" s="79"/>
      <c r="AB162" s="79"/>
      <c r="AC162" s="79"/>
      <c r="AD162" s="79"/>
      <c r="AE162" s="74"/>
      <c r="AF162" s="73"/>
      <c r="AG162" s="1"/>
      <c r="AH162" s="1">
        <v>689266</v>
      </c>
      <c r="AI162" s="1"/>
      <c r="AJ162" s="1"/>
      <c r="AK162" s="79"/>
      <c r="AL162" s="404">
        <f t="shared" si="208"/>
        <v>689266</v>
      </c>
      <c r="AM162" s="367"/>
      <c r="AN162" s="1">
        <v>1848360</v>
      </c>
      <c r="AO162" s="79"/>
      <c r="AP162" s="79"/>
      <c r="AQ162" s="79"/>
      <c r="AR162" s="44">
        <v>1327724</v>
      </c>
      <c r="AT162" s="168"/>
    </row>
    <row r="163" spans="1:46" x14ac:dyDescent="0.25">
      <c r="B163" s="54"/>
      <c r="C163" s="2"/>
      <c r="D163" s="705" t="s">
        <v>802</v>
      </c>
      <c r="E163" s="705"/>
      <c r="F163" s="77">
        <v>150000</v>
      </c>
      <c r="G163" s="563">
        <v>150000</v>
      </c>
      <c r="H163" s="563">
        <v>150000</v>
      </c>
      <c r="I163" s="495">
        <v>150000</v>
      </c>
      <c r="J163" s="448">
        <v>150000</v>
      </c>
      <c r="K163" s="448">
        <v>132748</v>
      </c>
      <c r="L163" s="448">
        <v>138352</v>
      </c>
      <c r="M163" s="77">
        <f t="shared" si="265"/>
        <v>138352</v>
      </c>
      <c r="N163" s="73"/>
      <c r="O163" s="42"/>
      <c r="P163" s="42">
        <v>47090</v>
      </c>
      <c r="Q163" s="42"/>
      <c r="R163" s="1"/>
      <c r="S163" s="79"/>
      <c r="T163" s="79"/>
      <c r="U163" s="79">
        <v>91262</v>
      </c>
      <c r="V163" s="79"/>
      <c r="W163" s="79"/>
      <c r="X163" s="79"/>
      <c r="Y163" s="79"/>
      <c r="Z163" s="79"/>
      <c r="AA163" s="79"/>
      <c r="AB163" s="79"/>
      <c r="AC163" s="79"/>
      <c r="AD163" s="79"/>
      <c r="AE163" s="74"/>
      <c r="AF163" s="73"/>
      <c r="AG163" s="1"/>
      <c r="AH163" s="1">
        <v>28504</v>
      </c>
      <c r="AI163" s="1"/>
      <c r="AJ163" s="1"/>
      <c r="AK163" s="79"/>
      <c r="AL163" s="404">
        <f t="shared" si="208"/>
        <v>28504</v>
      </c>
      <c r="AM163" s="367"/>
      <c r="AN163" s="1">
        <v>62758</v>
      </c>
      <c r="AO163" s="79"/>
      <c r="AP163" s="79"/>
      <c r="AQ163" s="79"/>
      <c r="AR163" s="44">
        <v>47090</v>
      </c>
      <c r="AT163" s="168"/>
    </row>
    <row r="164" spans="1:46" hidden="1" x14ac:dyDescent="0.25">
      <c r="B164" s="54"/>
      <c r="C164" s="2"/>
      <c r="D164" s="705" t="s">
        <v>406</v>
      </c>
      <c r="E164" s="705"/>
      <c r="F164" s="77">
        <f>SUM(AE164:AQ164)</f>
        <v>0</v>
      </c>
      <c r="G164" s="563">
        <f>SUM(AE164:AQ164)</f>
        <v>0</v>
      </c>
      <c r="H164" s="563">
        <f t="shared" ref="H164:H168" si="266">SUM(AE164:AQ164)</f>
        <v>0</v>
      </c>
      <c r="I164" s="495">
        <v>0</v>
      </c>
      <c r="J164" s="448">
        <v>0</v>
      </c>
      <c r="K164" s="448">
        <v>0</v>
      </c>
      <c r="L164" s="448">
        <v>0</v>
      </c>
      <c r="M164" s="77">
        <f>SUM(AF164:AR164)</f>
        <v>0</v>
      </c>
      <c r="N164" s="73"/>
      <c r="O164" s="42"/>
      <c r="P164" s="42"/>
      <c r="Q164" s="42"/>
      <c r="R164" s="1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4"/>
      <c r="AF164" s="73"/>
      <c r="AG164" s="1"/>
      <c r="AH164" s="1"/>
      <c r="AI164" s="1"/>
      <c r="AJ164" s="1"/>
      <c r="AK164" s="79"/>
      <c r="AL164" s="404">
        <f t="shared" si="208"/>
        <v>0</v>
      </c>
      <c r="AM164" s="367"/>
      <c r="AN164" s="1"/>
      <c r="AO164" s="79"/>
      <c r="AP164" s="79"/>
      <c r="AQ164" s="79"/>
      <c r="AR164" s="44"/>
      <c r="AT164" s="168"/>
    </row>
    <row r="165" spans="1:46" hidden="1" x14ac:dyDescent="0.25">
      <c r="B165" s="54"/>
      <c r="C165" s="2"/>
      <c r="D165" s="705" t="s">
        <v>407</v>
      </c>
      <c r="E165" s="705"/>
      <c r="F165" s="77">
        <f>SUM(AE165:AQ165)</f>
        <v>0</v>
      </c>
      <c r="G165" s="563">
        <f>SUM(AE165:AQ165)</f>
        <v>0</v>
      </c>
      <c r="H165" s="563">
        <f t="shared" si="266"/>
        <v>0</v>
      </c>
      <c r="I165" s="495">
        <v>0</v>
      </c>
      <c r="J165" s="448">
        <v>0</v>
      </c>
      <c r="K165" s="448">
        <v>0</v>
      </c>
      <c r="L165" s="448">
        <v>0</v>
      </c>
      <c r="M165" s="77">
        <f>SUM(AF165:AR165)</f>
        <v>0</v>
      </c>
      <c r="N165" s="73"/>
      <c r="O165" s="42"/>
      <c r="P165" s="42"/>
      <c r="Q165" s="42"/>
      <c r="R165" s="1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4"/>
      <c r="AF165" s="73"/>
      <c r="AG165" s="1"/>
      <c r="AH165" s="1"/>
      <c r="AI165" s="1"/>
      <c r="AJ165" s="1"/>
      <c r="AK165" s="79"/>
      <c r="AL165" s="404">
        <f t="shared" si="208"/>
        <v>0</v>
      </c>
      <c r="AM165" s="367"/>
      <c r="AN165" s="1"/>
      <c r="AO165" s="79"/>
      <c r="AP165" s="79"/>
      <c r="AQ165" s="79"/>
      <c r="AR165" s="44"/>
      <c r="AT165" s="168"/>
    </row>
    <row r="166" spans="1:46" hidden="1" x14ac:dyDescent="0.25">
      <c r="B166" s="54"/>
      <c r="C166" s="2"/>
      <c r="D166" s="705" t="s">
        <v>335</v>
      </c>
      <c r="E166" s="705"/>
      <c r="F166" s="77">
        <f>SUM(AE166:AQ166)</f>
        <v>0</v>
      </c>
      <c r="G166" s="563">
        <f>SUM(AE166:AQ166)</f>
        <v>0</v>
      </c>
      <c r="H166" s="563">
        <f t="shared" si="266"/>
        <v>0</v>
      </c>
      <c r="I166" s="495">
        <v>0</v>
      </c>
      <c r="J166" s="448">
        <v>0</v>
      </c>
      <c r="K166" s="448">
        <v>0</v>
      </c>
      <c r="L166" s="448">
        <v>0</v>
      </c>
      <c r="M166" s="77">
        <f>SUM(AF166:AR166)</f>
        <v>0</v>
      </c>
      <c r="N166" s="73"/>
      <c r="O166" s="42"/>
      <c r="P166" s="42"/>
      <c r="Q166" s="42"/>
      <c r="R166" s="1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4"/>
      <c r="AF166" s="73"/>
      <c r="AG166" s="1"/>
      <c r="AH166" s="1"/>
      <c r="AI166" s="1"/>
      <c r="AJ166" s="1"/>
      <c r="AK166" s="79"/>
      <c r="AL166" s="404">
        <f t="shared" si="208"/>
        <v>0</v>
      </c>
      <c r="AM166" s="367"/>
      <c r="AN166" s="1"/>
      <c r="AO166" s="79"/>
      <c r="AP166" s="79"/>
      <c r="AQ166" s="79"/>
      <c r="AR166" s="44"/>
      <c r="AT166" s="168"/>
    </row>
    <row r="167" spans="1:46" hidden="1" x14ac:dyDescent="0.25">
      <c r="B167" s="54"/>
      <c r="C167" s="2"/>
      <c r="D167" s="705" t="s">
        <v>408</v>
      </c>
      <c r="E167" s="705"/>
      <c r="F167" s="77">
        <f>SUM(AE167:AQ167)</f>
        <v>0</v>
      </c>
      <c r="G167" s="563">
        <f>SUM(AE167:AQ167)</f>
        <v>0</v>
      </c>
      <c r="H167" s="563">
        <f t="shared" si="266"/>
        <v>0</v>
      </c>
      <c r="I167" s="495">
        <v>0</v>
      </c>
      <c r="J167" s="448">
        <v>0</v>
      </c>
      <c r="K167" s="448">
        <v>0</v>
      </c>
      <c r="L167" s="448">
        <v>0</v>
      </c>
      <c r="M167" s="77">
        <f>SUM(AF167:AR167)</f>
        <v>0</v>
      </c>
      <c r="N167" s="73"/>
      <c r="O167" s="42"/>
      <c r="P167" s="42"/>
      <c r="Q167" s="42"/>
      <c r="R167" s="1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4"/>
      <c r="AF167" s="73"/>
      <c r="AG167" s="1"/>
      <c r="AH167" s="1"/>
      <c r="AI167" s="1"/>
      <c r="AJ167" s="1"/>
      <c r="AK167" s="79"/>
      <c r="AL167" s="404">
        <f t="shared" si="208"/>
        <v>0</v>
      </c>
      <c r="AM167" s="367"/>
      <c r="AN167" s="1"/>
      <c r="AO167" s="79"/>
      <c r="AP167" s="79"/>
      <c r="AQ167" s="79"/>
      <c r="AR167" s="44"/>
      <c r="AT167" s="168"/>
    </row>
    <row r="168" spans="1:46" s="41" customFormat="1" hidden="1" x14ac:dyDescent="0.25">
      <c r="A168" s="125" t="s">
        <v>52</v>
      </c>
      <c r="B168" s="106" t="s">
        <v>744</v>
      </c>
      <c r="C168" s="730" t="s">
        <v>409</v>
      </c>
      <c r="D168" s="731"/>
      <c r="E168" s="731"/>
      <c r="F168" s="107">
        <f>SUM(AE168:AQ168)</f>
        <v>0</v>
      </c>
      <c r="G168" s="565">
        <f>SUM(AE168:AQ168)</f>
        <v>0</v>
      </c>
      <c r="H168" s="565">
        <f t="shared" si="266"/>
        <v>0</v>
      </c>
      <c r="I168" s="496">
        <v>0</v>
      </c>
      <c r="J168" s="449">
        <v>0</v>
      </c>
      <c r="K168" s="449">
        <v>0</v>
      </c>
      <c r="L168" s="449">
        <v>0</v>
      </c>
      <c r="M168" s="107">
        <f>SUM(AF168:AR168)</f>
        <v>0</v>
      </c>
      <c r="N168" s="108"/>
      <c r="O168" s="111"/>
      <c r="P168" s="111"/>
      <c r="Q168" s="111"/>
      <c r="R168" s="109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0"/>
      <c r="AF168" s="108"/>
      <c r="AG168" s="109"/>
      <c r="AH168" s="109"/>
      <c r="AI168" s="109"/>
      <c r="AJ168" s="109"/>
      <c r="AK168" s="112"/>
      <c r="AL168" s="406">
        <f t="shared" si="208"/>
        <v>0</v>
      </c>
      <c r="AM168" s="369"/>
      <c r="AN168" s="109"/>
      <c r="AO168" s="112"/>
      <c r="AP168" s="112"/>
      <c r="AQ168" s="112"/>
      <c r="AR168" s="113"/>
      <c r="AT168" s="168"/>
    </row>
    <row r="169" spans="1:46" s="41" customFormat="1" x14ac:dyDescent="0.25">
      <c r="A169" s="125" t="s">
        <v>53</v>
      </c>
      <c r="B169" s="106" t="s">
        <v>745</v>
      </c>
      <c r="C169" s="730" t="s">
        <v>410</v>
      </c>
      <c r="D169" s="731"/>
      <c r="E169" s="731"/>
      <c r="F169" s="107">
        <v>1088100</v>
      </c>
      <c r="G169" s="565">
        <v>1336500</v>
      </c>
      <c r="H169" s="565">
        <v>1336500</v>
      </c>
      <c r="I169" s="496">
        <v>1336500</v>
      </c>
      <c r="J169" s="449">
        <v>1336500</v>
      </c>
      <c r="K169" s="449">
        <v>1093138</v>
      </c>
      <c r="L169" s="449">
        <v>1093960</v>
      </c>
      <c r="M169" s="107">
        <f>SUM(AL169:AR169)</f>
        <v>1093960</v>
      </c>
      <c r="N169" s="108">
        <v>12960</v>
      </c>
      <c r="O169" s="111"/>
      <c r="P169" s="111">
        <v>371200</v>
      </c>
      <c r="Q169" s="111"/>
      <c r="R169" s="109"/>
      <c r="S169" s="112"/>
      <c r="T169" s="112"/>
      <c r="U169" s="112">
        <v>709800</v>
      </c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0"/>
      <c r="AF169" s="108"/>
      <c r="AG169" s="109">
        <v>4320</v>
      </c>
      <c r="AH169" s="109">
        <v>193798</v>
      </c>
      <c r="AI169" s="109">
        <v>4320</v>
      </c>
      <c r="AJ169" s="109"/>
      <c r="AK169" s="112"/>
      <c r="AL169" s="406">
        <f t="shared" si="208"/>
        <v>202438</v>
      </c>
      <c r="AM169" s="369"/>
      <c r="AN169" s="109">
        <v>516002</v>
      </c>
      <c r="AO169" s="112"/>
      <c r="AP169" s="112"/>
      <c r="AQ169" s="112">
        <v>4320</v>
      </c>
      <c r="AR169" s="113">
        <v>371200</v>
      </c>
      <c r="AT169" s="168"/>
    </row>
    <row r="170" spans="1:46" s="41" customFormat="1" hidden="1" x14ac:dyDescent="0.25">
      <c r="A170" s="125" t="s">
        <v>54</v>
      </c>
      <c r="B170" s="106" t="s">
        <v>746</v>
      </c>
      <c r="C170" s="730" t="s">
        <v>914</v>
      </c>
      <c r="D170" s="731"/>
      <c r="E170" s="731"/>
      <c r="F170" s="107">
        <f>SUM(AE170:AQ170)</f>
        <v>0</v>
      </c>
      <c r="G170" s="565">
        <f>SUM(AE170:AQ170)</f>
        <v>0</v>
      </c>
      <c r="H170" s="565">
        <f>SUM(AE170:AQ170)</f>
        <v>0</v>
      </c>
      <c r="I170" s="496">
        <v>0</v>
      </c>
      <c r="J170" s="449">
        <f>SUM(AD170:AP170)</f>
        <v>0</v>
      </c>
      <c r="K170" s="449">
        <f>SUM(AE170:AQ170)</f>
        <v>0</v>
      </c>
      <c r="L170" s="449">
        <f>SUM(AF170:AR170)</f>
        <v>0</v>
      </c>
      <c r="M170" s="107">
        <f>SUM(AF170:AR170)</f>
        <v>0</v>
      </c>
      <c r="N170" s="108"/>
      <c r="O170" s="111"/>
      <c r="P170" s="111"/>
      <c r="Q170" s="111"/>
      <c r="R170" s="109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0"/>
      <c r="AF170" s="108"/>
      <c r="AG170" s="109"/>
      <c r="AH170" s="109"/>
      <c r="AI170" s="109"/>
      <c r="AJ170" s="109"/>
      <c r="AK170" s="112"/>
      <c r="AL170" s="406">
        <f t="shared" si="208"/>
        <v>0</v>
      </c>
      <c r="AM170" s="369"/>
      <c r="AN170" s="109"/>
      <c r="AO170" s="112"/>
      <c r="AP170" s="112"/>
      <c r="AQ170" s="112"/>
      <c r="AR170" s="113"/>
      <c r="AT170" s="168"/>
    </row>
    <row r="171" spans="1:46" s="41" customFormat="1" x14ac:dyDescent="0.25">
      <c r="A171" s="125"/>
      <c r="B171" s="106" t="s">
        <v>915</v>
      </c>
      <c r="C171" s="730" t="s">
        <v>916</v>
      </c>
      <c r="D171" s="731"/>
      <c r="E171" s="732"/>
      <c r="F171" s="107">
        <f t="shared" ref="F171:M171" si="267">F172+F173</f>
        <v>40000</v>
      </c>
      <c r="G171" s="565">
        <f t="shared" ref="G171" si="268">G172+G173</f>
        <v>80000</v>
      </c>
      <c r="H171" s="565">
        <f t="shared" ref="H171" si="269">H172+H173</f>
        <v>80000</v>
      </c>
      <c r="I171" s="496">
        <v>80000</v>
      </c>
      <c r="J171" s="449">
        <f t="shared" ref="J171:K171" si="270">J172+J173</f>
        <v>80000</v>
      </c>
      <c r="K171" s="449">
        <f t="shared" si="270"/>
        <v>42128</v>
      </c>
      <c r="L171" s="449">
        <f t="shared" ref="L171" si="271">L172+L173</f>
        <v>8263</v>
      </c>
      <c r="M171" s="107">
        <f t="shared" si="267"/>
        <v>8263</v>
      </c>
      <c r="N171" s="108">
        <f t="shared" ref="N171:AE171" si="272">N172+N173</f>
        <v>8263</v>
      </c>
      <c r="O171" s="111">
        <f t="shared" si="272"/>
        <v>0</v>
      </c>
      <c r="P171" s="111">
        <f t="shared" si="272"/>
        <v>0</v>
      </c>
      <c r="Q171" s="111">
        <f t="shared" si="272"/>
        <v>0</v>
      </c>
      <c r="R171" s="109">
        <f t="shared" si="272"/>
        <v>0</v>
      </c>
      <c r="S171" s="109">
        <f t="shared" si="272"/>
        <v>0</v>
      </c>
      <c r="T171" s="112">
        <f t="shared" ref="T171:AB171" si="273">T172+T173</f>
        <v>0</v>
      </c>
      <c r="U171" s="112">
        <f t="shared" si="273"/>
        <v>0</v>
      </c>
      <c r="V171" s="112">
        <f t="shared" si="273"/>
        <v>0</v>
      </c>
      <c r="W171" s="112">
        <f t="shared" ref="W171:X171" si="274">W172+W173</f>
        <v>0</v>
      </c>
      <c r="X171" s="112">
        <f t="shared" si="274"/>
        <v>0</v>
      </c>
      <c r="Y171" s="112">
        <f t="shared" si="273"/>
        <v>0</v>
      </c>
      <c r="Z171" s="112">
        <f t="shared" ref="Z171:AA171" si="275">Z172+Z173</f>
        <v>0</v>
      </c>
      <c r="AA171" s="112">
        <f t="shared" si="275"/>
        <v>0</v>
      </c>
      <c r="AB171" s="112">
        <f t="shared" si="273"/>
        <v>0</v>
      </c>
      <c r="AC171" s="112">
        <f t="shared" ref="AC171:AD171" si="276">AC172+AC173</f>
        <v>0</v>
      </c>
      <c r="AD171" s="112">
        <f t="shared" si="276"/>
        <v>0</v>
      </c>
      <c r="AE171" s="110">
        <f t="shared" si="272"/>
        <v>0</v>
      </c>
      <c r="AF171" s="108">
        <f>AF172+AF173</f>
        <v>2118</v>
      </c>
      <c r="AG171" s="109">
        <f t="shared" ref="AG171:AR171" si="277">AG172+AG173</f>
        <v>0</v>
      </c>
      <c r="AH171" s="109">
        <f t="shared" si="277"/>
        <v>0</v>
      </c>
      <c r="AI171" s="109">
        <f t="shared" si="277"/>
        <v>1306</v>
      </c>
      <c r="AJ171" s="109">
        <f t="shared" si="277"/>
        <v>0</v>
      </c>
      <c r="AK171" s="112">
        <f t="shared" si="277"/>
        <v>0</v>
      </c>
      <c r="AL171" s="406">
        <f t="shared" si="208"/>
        <v>3424</v>
      </c>
      <c r="AM171" s="369">
        <f t="shared" si="277"/>
        <v>2928</v>
      </c>
      <c r="AN171" s="109">
        <f t="shared" si="277"/>
        <v>0</v>
      </c>
      <c r="AO171" s="112">
        <f t="shared" si="277"/>
        <v>0</v>
      </c>
      <c r="AP171" s="112">
        <f t="shared" si="277"/>
        <v>1911</v>
      </c>
      <c r="AQ171" s="112">
        <f t="shared" si="277"/>
        <v>0</v>
      </c>
      <c r="AR171" s="113">
        <f t="shared" si="277"/>
        <v>0</v>
      </c>
      <c r="AT171" s="168"/>
    </row>
    <row r="172" spans="1:46" s="189" customFormat="1" hidden="1" x14ac:dyDescent="0.25">
      <c r="A172" s="125" t="s">
        <v>917</v>
      </c>
      <c r="B172" s="169" t="s">
        <v>918</v>
      </c>
      <c r="C172" s="213"/>
      <c r="D172" s="210" t="s">
        <v>919</v>
      </c>
      <c r="E172" s="210"/>
      <c r="F172" s="181"/>
      <c r="G172" s="566"/>
      <c r="H172" s="566"/>
      <c r="I172" s="497"/>
      <c r="J172" s="450"/>
      <c r="K172" s="450"/>
      <c r="L172" s="450"/>
      <c r="M172" s="181"/>
      <c r="N172" s="179"/>
      <c r="O172" s="172"/>
      <c r="P172" s="172"/>
      <c r="Q172" s="172"/>
      <c r="R172" s="173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80"/>
      <c r="AF172" s="179"/>
      <c r="AG172" s="173"/>
      <c r="AH172" s="173"/>
      <c r="AI172" s="173"/>
      <c r="AJ172" s="173"/>
      <c r="AK172" s="174"/>
      <c r="AL172" s="401">
        <f t="shared" si="208"/>
        <v>0</v>
      </c>
      <c r="AM172" s="364"/>
      <c r="AN172" s="173"/>
      <c r="AO172" s="174"/>
      <c r="AP172" s="174"/>
      <c r="AQ172" s="174"/>
      <c r="AR172" s="175"/>
      <c r="AT172" s="168"/>
    </row>
    <row r="173" spans="1:46" s="189" customFormat="1" x14ac:dyDescent="0.25">
      <c r="A173" s="125" t="s">
        <v>828</v>
      </c>
      <c r="B173" s="169" t="s">
        <v>858</v>
      </c>
      <c r="C173" s="182"/>
      <c r="D173" s="216" t="s">
        <v>829</v>
      </c>
      <c r="E173" s="217"/>
      <c r="F173" s="181">
        <f t="shared" ref="F173:M173" si="278">F174+F175+F176</f>
        <v>40000</v>
      </c>
      <c r="G173" s="566">
        <f t="shared" ref="G173" si="279">G174+G175+G176</f>
        <v>80000</v>
      </c>
      <c r="H173" s="566">
        <f t="shared" ref="H173" si="280">H174+H175+H176</f>
        <v>80000</v>
      </c>
      <c r="I173" s="497">
        <v>80000</v>
      </c>
      <c r="J173" s="450">
        <f t="shared" ref="J173:K173" si="281">J174+J175+J176</f>
        <v>80000</v>
      </c>
      <c r="K173" s="450">
        <f t="shared" si="281"/>
        <v>42128</v>
      </c>
      <c r="L173" s="450">
        <f t="shared" ref="L173" si="282">L174+L175+L176</f>
        <v>8263</v>
      </c>
      <c r="M173" s="181">
        <f t="shared" si="278"/>
        <v>8263</v>
      </c>
      <c r="N173" s="179">
        <f t="shared" ref="N173:AE173" si="283">N174+N175+N176</f>
        <v>8263</v>
      </c>
      <c r="O173" s="172">
        <f t="shared" si="283"/>
        <v>0</v>
      </c>
      <c r="P173" s="172">
        <f t="shared" si="283"/>
        <v>0</v>
      </c>
      <c r="Q173" s="172">
        <f t="shared" si="283"/>
        <v>0</v>
      </c>
      <c r="R173" s="173">
        <f t="shared" si="283"/>
        <v>0</v>
      </c>
      <c r="S173" s="174"/>
      <c r="T173" s="174">
        <f t="shared" ref="T173:AB173" si="284">T174+T175+T176</f>
        <v>0</v>
      </c>
      <c r="U173" s="174"/>
      <c r="V173" s="174"/>
      <c r="W173" s="174">
        <f t="shared" ref="W173:X173" si="285">W174+W175+W176</f>
        <v>0</v>
      </c>
      <c r="X173" s="174">
        <f t="shared" si="285"/>
        <v>0</v>
      </c>
      <c r="Y173" s="174">
        <f t="shared" si="284"/>
        <v>0</v>
      </c>
      <c r="Z173" s="174">
        <f t="shared" ref="Z173:AA173" si="286">Z174+Z175+Z176</f>
        <v>0</v>
      </c>
      <c r="AA173" s="174">
        <f t="shared" si="286"/>
        <v>0</v>
      </c>
      <c r="AB173" s="174">
        <f t="shared" si="284"/>
        <v>0</v>
      </c>
      <c r="AC173" s="174">
        <f t="shared" ref="AC173:AD173" si="287">AC174+AC175+AC176</f>
        <v>0</v>
      </c>
      <c r="AD173" s="174">
        <f t="shared" si="287"/>
        <v>0</v>
      </c>
      <c r="AE173" s="180">
        <f t="shared" si="283"/>
        <v>0</v>
      </c>
      <c r="AF173" s="179">
        <f>AF174+AF175+AF176</f>
        <v>2118</v>
      </c>
      <c r="AG173" s="173">
        <f t="shared" ref="AG173:AR173" si="288">AG174+AG175+AG176</f>
        <v>0</v>
      </c>
      <c r="AH173" s="173">
        <f t="shared" si="288"/>
        <v>0</v>
      </c>
      <c r="AI173" s="173">
        <f t="shared" si="288"/>
        <v>1306</v>
      </c>
      <c r="AJ173" s="173">
        <f t="shared" si="288"/>
        <v>0</v>
      </c>
      <c r="AK173" s="174">
        <f t="shared" si="288"/>
        <v>0</v>
      </c>
      <c r="AL173" s="401">
        <f t="shared" si="208"/>
        <v>3424</v>
      </c>
      <c r="AM173" s="364">
        <f t="shared" si="288"/>
        <v>2928</v>
      </c>
      <c r="AN173" s="173">
        <f t="shared" si="288"/>
        <v>0</v>
      </c>
      <c r="AO173" s="174"/>
      <c r="AP173" s="174">
        <f t="shared" si="288"/>
        <v>1911</v>
      </c>
      <c r="AQ173" s="174">
        <f t="shared" si="288"/>
        <v>0</v>
      </c>
      <c r="AR173" s="175">
        <f t="shared" si="288"/>
        <v>0</v>
      </c>
      <c r="AT173" s="168"/>
    </row>
    <row r="174" spans="1:46" hidden="1" x14ac:dyDescent="0.25">
      <c r="B174" s="54"/>
      <c r="C174" s="2"/>
      <c r="D174" s="208"/>
      <c r="E174" s="211" t="s">
        <v>830</v>
      </c>
      <c r="F174" s="77">
        <v>0</v>
      </c>
      <c r="G174" s="563">
        <v>0</v>
      </c>
      <c r="H174" s="563">
        <v>0</v>
      </c>
      <c r="I174" s="495">
        <v>0</v>
      </c>
      <c r="J174" s="448">
        <f t="shared" ref="J174:L175" si="289">SUM(AD174:AP174)</f>
        <v>0</v>
      </c>
      <c r="K174" s="448">
        <f t="shared" si="289"/>
        <v>0</v>
      </c>
      <c r="L174" s="448">
        <f t="shared" si="289"/>
        <v>0</v>
      </c>
      <c r="M174" s="77">
        <f t="shared" ref="M174:M175" si="290">SUM(AF174:AR174)</f>
        <v>0</v>
      </c>
      <c r="N174" s="73"/>
      <c r="O174" s="42"/>
      <c r="P174" s="42"/>
      <c r="Q174" s="42"/>
      <c r="R174" s="1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4"/>
      <c r="AF174" s="73"/>
      <c r="AG174" s="1"/>
      <c r="AH174" s="1"/>
      <c r="AI174" s="1"/>
      <c r="AJ174" s="1"/>
      <c r="AK174" s="79"/>
      <c r="AL174" s="404">
        <f t="shared" si="208"/>
        <v>0</v>
      </c>
      <c r="AM174" s="367"/>
      <c r="AN174" s="1"/>
      <c r="AO174" s="79"/>
      <c r="AP174" s="79"/>
      <c r="AQ174" s="79"/>
      <c r="AR174" s="44"/>
      <c r="AT174" s="168"/>
    </row>
    <row r="175" spans="1:46" hidden="1" x14ac:dyDescent="0.25">
      <c r="B175" s="54"/>
      <c r="C175" s="2"/>
      <c r="D175" s="208"/>
      <c r="E175" s="211" t="s">
        <v>336</v>
      </c>
      <c r="F175" s="77">
        <v>0</v>
      </c>
      <c r="G175" s="563">
        <v>0</v>
      </c>
      <c r="H175" s="563">
        <v>0</v>
      </c>
      <c r="I175" s="495">
        <v>0</v>
      </c>
      <c r="J175" s="448">
        <f t="shared" si="289"/>
        <v>0</v>
      </c>
      <c r="K175" s="448">
        <f t="shared" si="289"/>
        <v>0</v>
      </c>
      <c r="L175" s="448">
        <f t="shared" si="289"/>
        <v>0</v>
      </c>
      <c r="M175" s="77">
        <f t="shared" si="290"/>
        <v>0</v>
      </c>
      <c r="N175" s="73"/>
      <c r="O175" s="42"/>
      <c r="P175" s="42"/>
      <c r="Q175" s="42"/>
      <c r="R175" s="1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4"/>
      <c r="AF175" s="73"/>
      <c r="AG175" s="1"/>
      <c r="AH175" s="1"/>
      <c r="AI175" s="1"/>
      <c r="AJ175" s="1"/>
      <c r="AK175" s="79"/>
      <c r="AL175" s="404">
        <f t="shared" si="208"/>
        <v>0</v>
      </c>
      <c r="AM175" s="367"/>
      <c r="AN175" s="1"/>
      <c r="AO175" s="79"/>
      <c r="AP175" s="79"/>
      <c r="AQ175" s="79"/>
      <c r="AR175" s="44"/>
      <c r="AT175" s="168"/>
    </row>
    <row r="176" spans="1:46" x14ac:dyDescent="0.25">
      <c r="B176" s="54"/>
      <c r="C176" s="2"/>
      <c r="D176" s="208"/>
      <c r="E176" s="211" t="s">
        <v>831</v>
      </c>
      <c r="F176" s="77">
        <v>40000</v>
      </c>
      <c r="G176" s="563">
        <v>80000</v>
      </c>
      <c r="H176" s="563">
        <v>80000</v>
      </c>
      <c r="I176" s="495">
        <v>80000</v>
      </c>
      <c r="J176" s="448">
        <v>80000</v>
      </c>
      <c r="K176" s="448">
        <v>42128</v>
      </c>
      <c r="L176" s="448">
        <v>8263</v>
      </c>
      <c r="M176" s="77">
        <f>SUM(AL176:AR176)</f>
        <v>8263</v>
      </c>
      <c r="N176" s="73">
        <f>M176</f>
        <v>8263</v>
      </c>
      <c r="O176" s="42"/>
      <c r="P176" s="42"/>
      <c r="Q176" s="42"/>
      <c r="R176" s="1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4"/>
      <c r="AF176" s="73">
        <v>2118</v>
      </c>
      <c r="AG176" s="1"/>
      <c r="AH176" s="1"/>
      <c r="AI176" s="1">
        <v>1306</v>
      </c>
      <c r="AJ176" s="1"/>
      <c r="AK176" s="79"/>
      <c r="AL176" s="404">
        <f t="shared" si="208"/>
        <v>3424</v>
      </c>
      <c r="AM176" s="367">
        <v>2928</v>
      </c>
      <c r="AN176" s="1"/>
      <c r="AO176" s="79"/>
      <c r="AP176" s="79">
        <v>1911</v>
      </c>
      <c r="AQ176" s="79"/>
      <c r="AR176" s="44"/>
      <c r="AT176" s="168"/>
    </row>
    <row r="177" spans="1:46" s="41" customFormat="1" hidden="1" x14ac:dyDescent="0.25">
      <c r="A177" s="125"/>
      <c r="B177" s="106" t="s">
        <v>747</v>
      </c>
      <c r="C177" s="730" t="s">
        <v>920</v>
      </c>
      <c r="D177" s="731"/>
      <c r="E177" s="731"/>
      <c r="F177" s="107">
        <f>SUM(AE177:AQ177)</f>
        <v>0</v>
      </c>
      <c r="G177" s="565">
        <f>SUM(AE177:AQ177)</f>
        <v>0</v>
      </c>
      <c r="H177" s="565">
        <f t="shared" ref="H177:H179" si="291">SUM(AE177:AQ177)</f>
        <v>0</v>
      </c>
      <c r="I177" s="496">
        <v>0</v>
      </c>
      <c r="J177" s="449">
        <f t="shared" ref="J177:L180" si="292">SUM(AD177:AP177)</f>
        <v>0</v>
      </c>
      <c r="K177" s="449">
        <f t="shared" si="292"/>
        <v>0</v>
      </c>
      <c r="L177" s="449">
        <f t="shared" si="292"/>
        <v>0</v>
      </c>
      <c r="M177" s="107">
        <f t="shared" ref="M177:M180" si="293">SUM(AF177:AR177)</f>
        <v>0</v>
      </c>
      <c r="N177" s="108">
        <f t="shared" ref="N177:AE177" si="294">N178+N179</f>
        <v>0</v>
      </c>
      <c r="O177" s="111">
        <f t="shared" si="294"/>
        <v>0</v>
      </c>
      <c r="P177" s="111">
        <f t="shared" si="294"/>
        <v>0</v>
      </c>
      <c r="Q177" s="111">
        <f t="shared" si="294"/>
        <v>0</v>
      </c>
      <c r="R177" s="109">
        <f t="shared" si="294"/>
        <v>0</v>
      </c>
      <c r="S177" s="112"/>
      <c r="T177" s="112">
        <f t="shared" ref="T177:AB177" si="295">T178+T179</f>
        <v>0</v>
      </c>
      <c r="U177" s="112"/>
      <c r="V177" s="112"/>
      <c r="W177" s="112">
        <f t="shared" ref="W177:X177" si="296">W178+W179</f>
        <v>0</v>
      </c>
      <c r="X177" s="112">
        <f t="shared" si="296"/>
        <v>0</v>
      </c>
      <c r="Y177" s="112">
        <f t="shared" si="295"/>
        <v>0</v>
      </c>
      <c r="Z177" s="112">
        <f t="shared" ref="Z177:AA177" si="297">Z178+Z179</f>
        <v>0</v>
      </c>
      <c r="AA177" s="112">
        <f t="shared" si="297"/>
        <v>0</v>
      </c>
      <c r="AB177" s="112">
        <f t="shared" si="295"/>
        <v>0</v>
      </c>
      <c r="AC177" s="112">
        <f t="shared" ref="AC177:AD177" si="298">AC178+AC179</f>
        <v>0</v>
      </c>
      <c r="AD177" s="112">
        <f t="shared" si="298"/>
        <v>0</v>
      </c>
      <c r="AE177" s="110">
        <f t="shared" si="294"/>
        <v>0</v>
      </c>
      <c r="AF177" s="108">
        <f>AF178+AF179</f>
        <v>0</v>
      </c>
      <c r="AG177" s="109">
        <f t="shared" ref="AG177:AR177" si="299">AG178+AG179</f>
        <v>0</v>
      </c>
      <c r="AH177" s="109">
        <f t="shared" si="299"/>
        <v>0</v>
      </c>
      <c r="AI177" s="109">
        <f t="shared" si="299"/>
        <v>0</v>
      </c>
      <c r="AJ177" s="109">
        <f t="shared" si="299"/>
        <v>0</v>
      </c>
      <c r="AK177" s="112">
        <f t="shared" si="299"/>
        <v>0</v>
      </c>
      <c r="AL177" s="406">
        <f t="shared" si="208"/>
        <v>0</v>
      </c>
      <c r="AM177" s="369">
        <f t="shared" si="299"/>
        <v>0</v>
      </c>
      <c r="AN177" s="109">
        <f t="shared" si="299"/>
        <v>0</v>
      </c>
      <c r="AO177" s="112">
        <f t="shared" si="299"/>
        <v>0</v>
      </c>
      <c r="AP177" s="112">
        <f t="shared" si="299"/>
        <v>0</v>
      </c>
      <c r="AQ177" s="112">
        <f t="shared" si="299"/>
        <v>0</v>
      </c>
      <c r="AR177" s="113">
        <f t="shared" si="299"/>
        <v>0</v>
      </c>
      <c r="AT177" s="168"/>
    </row>
    <row r="178" spans="1:46" s="189" customFormat="1" hidden="1" x14ac:dyDescent="0.25">
      <c r="A178" s="125" t="s">
        <v>924</v>
      </c>
      <c r="B178" s="169" t="s">
        <v>922</v>
      </c>
      <c r="C178" s="178"/>
      <c r="D178" s="704" t="s">
        <v>921</v>
      </c>
      <c r="E178" s="704"/>
      <c r="F178" s="181">
        <f>SUM(AE178:AQ178)</f>
        <v>0</v>
      </c>
      <c r="G178" s="566">
        <f>SUM(AE178:AQ178)</f>
        <v>0</v>
      </c>
      <c r="H178" s="566">
        <f t="shared" si="291"/>
        <v>0</v>
      </c>
      <c r="I178" s="497">
        <v>0</v>
      </c>
      <c r="J178" s="450">
        <f t="shared" si="292"/>
        <v>0</v>
      </c>
      <c r="K178" s="450">
        <f t="shared" si="292"/>
        <v>0</v>
      </c>
      <c r="L178" s="450">
        <f t="shared" si="292"/>
        <v>0</v>
      </c>
      <c r="M178" s="181">
        <f t="shared" si="293"/>
        <v>0</v>
      </c>
      <c r="N178" s="179"/>
      <c r="O178" s="172"/>
      <c r="P178" s="172"/>
      <c r="Q178" s="172"/>
      <c r="R178" s="173"/>
      <c r="S178" s="174"/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80"/>
      <c r="AF178" s="179"/>
      <c r="AG178" s="173"/>
      <c r="AH178" s="173"/>
      <c r="AI178" s="173"/>
      <c r="AJ178" s="173"/>
      <c r="AK178" s="174"/>
      <c r="AL178" s="401">
        <f t="shared" si="208"/>
        <v>0</v>
      </c>
      <c r="AM178" s="364"/>
      <c r="AN178" s="173"/>
      <c r="AO178" s="174"/>
      <c r="AP178" s="174"/>
      <c r="AQ178" s="174"/>
      <c r="AR178" s="175"/>
      <c r="AT178" s="168"/>
    </row>
    <row r="179" spans="1:46" s="189" customFormat="1" hidden="1" x14ac:dyDescent="0.25">
      <c r="A179" s="125" t="s">
        <v>832</v>
      </c>
      <c r="B179" s="169" t="s">
        <v>923</v>
      </c>
      <c r="C179" s="178"/>
      <c r="D179" s="704" t="s">
        <v>833</v>
      </c>
      <c r="E179" s="704"/>
      <c r="F179" s="181">
        <f>SUM(AE179:AQ179)</f>
        <v>0</v>
      </c>
      <c r="G179" s="566">
        <f>SUM(AE179:AQ179)</f>
        <v>0</v>
      </c>
      <c r="H179" s="566">
        <f t="shared" si="291"/>
        <v>0</v>
      </c>
      <c r="I179" s="497">
        <v>0</v>
      </c>
      <c r="J179" s="450">
        <f t="shared" si="292"/>
        <v>0</v>
      </c>
      <c r="K179" s="450">
        <f t="shared" si="292"/>
        <v>0</v>
      </c>
      <c r="L179" s="450">
        <f t="shared" si="292"/>
        <v>0</v>
      </c>
      <c r="M179" s="181">
        <f t="shared" si="293"/>
        <v>0</v>
      </c>
      <c r="N179" s="179"/>
      <c r="O179" s="172"/>
      <c r="P179" s="172"/>
      <c r="Q179" s="172"/>
      <c r="R179" s="173"/>
      <c r="S179" s="174"/>
      <c r="T179" s="174"/>
      <c r="U179" s="174"/>
      <c r="V179" s="174"/>
      <c r="W179" s="174"/>
      <c r="X179" s="174"/>
      <c r="Y179" s="174"/>
      <c r="Z179" s="174"/>
      <c r="AA179" s="174"/>
      <c r="AB179" s="174"/>
      <c r="AC179" s="174"/>
      <c r="AD179" s="174"/>
      <c r="AE179" s="180"/>
      <c r="AF179" s="179"/>
      <c r="AG179" s="173"/>
      <c r="AH179" s="173"/>
      <c r="AI179" s="173"/>
      <c r="AJ179" s="173"/>
      <c r="AK179" s="174"/>
      <c r="AL179" s="401">
        <f t="shared" si="208"/>
        <v>0</v>
      </c>
      <c r="AM179" s="364"/>
      <c r="AN179" s="173"/>
      <c r="AO179" s="174"/>
      <c r="AP179" s="174"/>
      <c r="AQ179" s="174"/>
      <c r="AR179" s="175"/>
      <c r="AT179" s="168"/>
    </row>
    <row r="180" spans="1:46" s="41" customFormat="1" x14ac:dyDescent="0.25">
      <c r="A180" s="125" t="s">
        <v>55</v>
      </c>
      <c r="B180" s="106" t="s">
        <v>748</v>
      </c>
      <c r="C180" s="730" t="s">
        <v>925</v>
      </c>
      <c r="D180" s="731"/>
      <c r="E180" s="731"/>
      <c r="F180" s="107">
        <v>0</v>
      </c>
      <c r="G180" s="565">
        <v>0</v>
      </c>
      <c r="H180" s="565">
        <v>0</v>
      </c>
      <c r="I180" s="496">
        <v>8185</v>
      </c>
      <c r="J180" s="449">
        <f t="shared" si="292"/>
        <v>0</v>
      </c>
      <c r="K180" s="449">
        <f t="shared" si="292"/>
        <v>0</v>
      </c>
      <c r="L180" s="449"/>
      <c r="M180" s="107">
        <f t="shared" si="293"/>
        <v>0</v>
      </c>
      <c r="N180" s="108">
        <f>M180</f>
        <v>0</v>
      </c>
      <c r="O180" s="111"/>
      <c r="P180" s="111"/>
      <c r="Q180" s="111"/>
      <c r="R180" s="109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0"/>
      <c r="AF180" s="108"/>
      <c r="AG180" s="109"/>
      <c r="AH180" s="109"/>
      <c r="AI180" s="109"/>
      <c r="AJ180" s="109"/>
      <c r="AK180" s="112"/>
      <c r="AL180" s="406">
        <f t="shared" si="208"/>
        <v>0</v>
      </c>
      <c r="AM180" s="369"/>
      <c r="AN180" s="109"/>
      <c r="AO180" s="112"/>
      <c r="AP180" s="112"/>
      <c r="AQ180" s="112"/>
      <c r="AR180" s="113"/>
      <c r="AT180" s="168"/>
    </row>
    <row r="181" spans="1:46" s="41" customFormat="1" x14ac:dyDescent="0.25">
      <c r="A181" s="125" t="s">
        <v>56</v>
      </c>
      <c r="B181" s="106" t="s">
        <v>749</v>
      </c>
      <c r="C181" s="730" t="s">
        <v>57</v>
      </c>
      <c r="D181" s="731"/>
      <c r="E181" s="731"/>
      <c r="F181" s="107">
        <f t="shared" ref="F181:AE181" si="300">F182+F183+F184</f>
        <v>0</v>
      </c>
      <c r="G181" s="565">
        <f t="shared" ref="G181" si="301">G182+G183+G184</f>
        <v>608256</v>
      </c>
      <c r="H181" s="565">
        <f t="shared" ref="H181" si="302">H182+H183+H184</f>
        <v>736369</v>
      </c>
      <c r="I181" s="496">
        <v>750273</v>
      </c>
      <c r="J181" s="449">
        <f t="shared" ref="J181:K181" si="303">J182+J183+J184</f>
        <v>750273</v>
      </c>
      <c r="K181" s="449">
        <f t="shared" si="303"/>
        <v>750275</v>
      </c>
      <c r="L181" s="449">
        <f t="shared" ref="L181" si="304">L182+L183+L184</f>
        <v>43542</v>
      </c>
      <c r="M181" s="107">
        <f t="shared" si="300"/>
        <v>43542</v>
      </c>
      <c r="N181" s="108">
        <f t="shared" si="300"/>
        <v>43542</v>
      </c>
      <c r="O181" s="111">
        <f t="shared" si="300"/>
        <v>0</v>
      </c>
      <c r="P181" s="111">
        <f t="shared" si="300"/>
        <v>0</v>
      </c>
      <c r="Q181" s="111">
        <f t="shared" si="300"/>
        <v>0</v>
      </c>
      <c r="R181" s="109">
        <f t="shared" si="300"/>
        <v>0</v>
      </c>
      <c r="S181" s="109">
        <f t="shared" si="300"/>
        <v>0</v>
      </c>
      <c r="T181" s="112">
        <f t="shared" ref="T181:AB181" si="305">T182+T183+T184</f>
        <v>0</v>
      </c>
      <c r="U181" s="112">
        <f t="shared" si="305"/>
        <v>0</v>
      </c>
      <c r="V181" s="112">
        <f t="shared" si="305"/>
        <v>0</v>
      </c>
      <c r="W181" s="112">
        <f t="shared" ref="W181:X181" si="306">W182+W183+W184</f>
        <v>0</v>
      </c>
      <c r="X181" s="112">
        <f t="shared" si="306"/>
        <v>0</v>
      </c>
      <c r="Y181" s="112">
        <f t="shared" si="305"/>
        <v>0</v>
      </c>
      <c r="Z181" s="112">
        <f t="shared" ref="Z181:AA181" si="307">Z182+Z183+Z184</f>
        <v>0</v>
      </c>
      <c r="AA181" s="112">
        <f t="shared" si="307"/>
        <v>0</v>
      </c>
      <c r="AB181" s="112">
        <f t="shared" si="305"/>
        <v>0</v>
      </c>
      <c r="AC181" s="112">
        <f t="shared" ref="AC181:AD181" si="308">AC182+AC183+AC184</f>
        <v>0</v>
      </c>
      <c r="AD181" s="112">
        <f t="shared" si="308"/>
        <v>0</v>
      </c>
      <c r="AE181" s="110">
        <f t="shared" si="300"/>
        <v>0</v>
      </c>
      <c r="AF181" s="108">
        <f>AF182+AF183+AF184</f>
        <v>0</v>
      </c>
      <c r="AG181" s="109">
        <f t="shared" ref="AG181:AR181" si="309">AG182+AG183+AG184</f>
        <v>0</v>
      </c>
      <c r="AH181" s="109">
        <f t="shared" si="309"/>
        <v>0</v>
      </c>
      <c r="AI181" s="109">
        <f t="shared" si="309"/>
        <v>0</v>
      </c>
      <c r="AJ181" s="109">
        <f t="shared" si="309"/>
        <v>0</v>
      </c>
      <c r="AK181" s="112">
        <f t="shared" si="309"/>
        <v>0</v>
      </c>
      <c r="AL181" s="406">
        <f t="shared" si="208"/>
        <v>0</v>
      </c>
      <c r="AM181" s="369">
        <f t="shared" si="309"/>
        <v>0</v>
      </c>
      <c r="AN181" s="109">
        <f t="shared" si="309"/>
        <v>0</v>
      </c>
      <c r="AO181" s="112">
        <f t="shared" si="309"/>
        <v>0</v>
      </c>
      <c r="AP181" s="112">
        <f t="shared" si="309"/>
        <v>0</v>
      </c>
      <c r="AQ181" s="112">
        <f t="shared" si="309"/>
        <v>1865</v>
      </c>
      <c r="AR181" s="113">
        <f t="shared" si="309"/>
        <v>41677</v>
      </c>
      <c r="AT181" s="168"/>
    </row>
    <row r="182" spans="1:46" hidden="1" x14ac:dyDescent="0.25">
      <c r="B182" s="54"/>
      <c r="C182" s="2"/>
      <c r="D182" s="705" t="s">
        <v>411</v>
      </c>
      <c r="E182" s="705"/>
      <c r="F182" s="77">
        <f>SUM(AE182:AQ182)</f>
        <v>0</v>
      </c>
      <c r="G182" s="563">
        <f>SUM(AE182:AQ182)</f>
        <v>0</v>
      </c>
      <c r="H182" s="563">
        <f>SUM(AE182:AQ182)</f>
        <v>0</v>
      </c>
      <c r="I182" s="495">
        <v>0</v>
      </c>
      <c r="J182" s="448">
        <f>SUM(AD182:AP182)</f>
        <v>0</v>
      </c>
      <c r="K182" s="448">
        <f>SUM(AE182:AQ182)</f>
        <v>0</v>
      </c>
      <c r="L182" s="448">
        <f>SUM(AF182:AR182)</f>
        <v>0</v>
      </c>
      <c r="M182" s="77">
        <f>SUM(AF182:AR182)</f>
        <v>0</v>
      </c>
      <c r="N182" s="73"/>
      <c r="O182" s="42"/>
      <c r="P182" s="42"/>
      <c r="Q182" s="42"/>
      <c r="R182" s="1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4"/>
      <c r="AF182" s="73"/>
      <c r="AG182" s="1"/>
      <c r="AH182" s="1"/>
      <c r="AI182" s="1"/>
      <c r="AJ182" s="1"/>
      <c r="AK182" s="79"/>
      <c r="AL182" s="404">
        <f t="shared" si="208"/>
        <v>0</v>
      </c>
      <c r="AM182" s="367"/>
      <c r="AN182" s="1"/>
      <c r="AO182" s="79"/>
      <c r="AP182" s="79"/>
      <c r="AQ182" s="79"/>
      <c r="AR182" s="44"/>
      <c r="AT182" s="168"/>
    </row>
    <row r="183" spans="1:46" hidden="1" x14ac:dyDescent="0.25">
      <c r="B183" s="54"/>
      <c r="C183" s="2"/>
      <c r="D183" s="705" t="s">
        <v>337</v>
      </c>
      <c r="E183" s="705"/>
      <c r="F183" s="77">
        <v>0</v>
      </c>
      <c r="G183" s="563">
        <v>606660</v>
      </c>
      <c r="H183" s="563">
        <v>734766</v>
      </c>
      <c r="I183" s="495">
        <v>748659</v>
      </c>
      <c r="J183" s="448">
        <v>748659</v>
      </c>
      <c r="K183" s="448">
        <v>748659</v>
      </c>
      <c r="L183" s="448"/>
      <c r="M183" s="77">
        <f t="shared" ref="M183:M184" si="310">SUM(AL183:AR183)</f>
        <v>0</v>
      </c>
      <c r="N183" s="73">
        <f>M183</f>
        <v>0</v>
      </c>
      <c r="O183" s="42"/>
      <c r="P183" s="42"/>
      <c r="Q183" s="42"/>
      <c r="R183" s="1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4"/>
      <c r="AF183" s="73"/>
      <c r="AG183" s="1"/>
      <c r="AH183" s="1"/>
      <c r="AI183" s="1"/>
      <c r="AJ183" s="1"/>
      <c r="AK183" s="79"/>
      <c r="AL183" s="404">
        <f t="shared" si="208"/>
        <v>0</v>
      </c>
      <c r="AM183" s="367"/>
      <c r="AN183" s="1"/>
      <c r="AO183" s="79"/>
      <c r="AP183" s="79"/>
      <c r="AQ183" s="79"/>
      <c r="AR183" s="44"/>
      <c r="AT183" s="168"/>
    </row>
    <row r="184" spans="1:46" ht="15.75" thickBot="1" x14ac:dyDescent="0.3">
      <c r="B184" s="56"/>
      <c r="C184" s="20"/>
      <c r="D184" s="707" t="s">
        <v>338</v>
      </c>
      <c r="E184" s="707"/>
      <c r="F184" s="77">
        <v>0</v>
      </c>
      <c r="G184" s="563">
        <v>1596</v>
      </c>
      <c r="H184" s="563">
        <v>1603</v>
      </c>
      <c r="I184" s="495">
        <v>1614</v>
      </c>
      <c r="J184" s="448">
        <v>1614</v>
      </c>
      <c r="K184" s="448">
        <v>1616</v>
      </c>
      <c r="L184" s="448">
        <v>43542</v>
      </c>
      <c r="M184" s="77">
        <f t="shared" si="310"/>
        <v>43542</v>
      </c>
      <c r="N184" s="73">
        <f>M184</f>
        <v>43542</v>
      </c>
      <c r="O184" s="42"/>
      <c r="P184" s="42"/>
      <c r="Q184" s="42"/>
      <c r="R184" s="1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4"/>
      <c r="AF184" s="73"/>
      <c r="AG184" s="1"/>
      <c r="AH184" s="1"/>
      <c r="AI184" s="1"/>
      <c r="AJ184" s="1"/>
      <c r="AK184" s="79"/>
      <c r="AL184" s="404">
        <f t="shared" si="208"/>
        <v>0</v>
      </c>
      <c r="AM184" s="367"/>
      <c r="AN184" s="1"/>
      <c r="AO184" s="79"/>
      <c r="AP184" s="79"/>
      <c r="AQ184" s="79">
        <v>1865</v>
      </c>
      <c r="AR184" s="44">
        <v>41677</v>
      </c>
      <c r="AT184" s="168"/>
    </row>
    <row r="185" spans="1:46" ht="15.75" thickBot="1" x14ac:dyDescent="0.3">
      <c r="B185" s="98" t="s">
        <v>58</v>
      </c>
      <c r="C185" s="725" t="s">
        <v>59</v>
      </c>
      <c r="D185" s="726"/>
      <c r="E185" s="726"/>
      <c r="F185" s="83">
        <f t="shared" ref="F185:M185" si="311">F186+F187+F190+F191+F194</f>
        <v>10000000</v>
      </c>
      <c r="G185" s="560">
        <f t="shared" ref="G185" si="312">G186+G187+G190+G191+G194</f>
        <v>18000000</v>
      </c>
      <c r="H185" s="560">
        <f t="shared" ref="H185" si="313">H186+H187+H190+H191+H194</f>
        <v>24011000</v>
      </c>
      <c r="I185" s="492">
        <v>24011000</v>
      </c>
      <c r="J185" s="444">
        <f t="shared" ref="J185:K185" si="314">J186+J187+J190+J191+J194</f>
        <v>24011000</v>
      </c>
      <c r="K185" s="444">
        <f t="shared" si="314"/>
        <v>24011000</v>
      </c>
      <c r="L185" s="444">
        <f t="shared" ref="L185" si="315">L186+L187+L190+L191+L194</f>
        <v>23508040</v>
      </c>
      <c r="M185" s="83">
        <f t="shared" si="311"/>
        <v>23508040</v>
      </c>
      <c r="N185" s="84">
        <f t="shared" ref="N185:AE185" si="316">N186+N187+N190+N191+N194</f>
        <v>0</v>
      </c>
      <c r="O185" s="87">
        <f t="shared" si="316"/>
        <v>0</v>
      </c>
      <c r="P185" s="87">
        <f t="shared" si="316"/>
        <v>23508040</v>
      </c>
      <c r="Q185" s="87">
        <f t="shared" si="316"/>
        <v>0</v>
      </c>
      <c r="R185" s="85">
        <f t="shared" si="316"/>
        <v>0</v>
      </c>
      <c r="S185" s="85">
        <f t="shared" si="316"/>
        <v>0</v>
      </c>
      <c r="T185" s="88">
        <f t="shared" ref="T185:AB185" si="317">T186+T187+T190+T191+T194</f>
        <v>0</v>
      </c>
      <c r="U185" s="88">
        <f t="shared" si="317"/>
        <v>0</v>
      </c>
      <c r="V185" s="88">
        <f t="shared" si="317"/>
        <v>0</v>
      </c>
      <c r="W185" s="88">
        <f t="shared" ref="W185:X185" si="318">W186+W187+W190+W191+W194</f>
        <v>0</v>
      </c>
      <c r="X185" s="88">
        <f t="shared" si="318"/>
        <v>0</v>
      </c>
      <c r="Y185" s="88">
        <f t="shared" si="317"/>
        <v>0</v>
      </c>
      <c r="Z185" s="88">
        <f t="shared" ref="Z185:AA185" si="319">Z186+Z187+Z190+Z191+Z194</f>
        <v>0</v>
      </c>
      <c r="AA185" s="88">
        <f t="shared" si="319"/>
        <v>0</v>
      </c>
      <c r="AB185" s="88">
        <f t="shared" si="317"/>
        <v>0</v>
      </c>
      <c r="AC185" s="88">
        <f t="shared" ref="AC185:AD185" si="320">AC186+AC187+AC190+AC191+AC194</f>
        <v>0</v>
      </c>
      <c r="AD185" s="88">
        <f t="shared" si="320"/>
        <v>0</v>
      </c>
      <c r="AE185" s="86">
        <f t="shared" si="316"/>
        <v>0</v>
      </c>
      <c r="AF185" s="84">
        <f>AF186+AF187+AF190+AF191+AF194</f>
        <v>0</v>
      </c>
      <c r="AG185" s="85">
        <f t="shared" ref="AG185:AR185" si="321">AG186+AG187+AG190+AG191+AG194</f>
        <v>0</v>
      </c>
      <c r="AH185" s="85">
        <f t="shared" si="321"/>
        <v>0</v>
      </c>
      <c r="AI185" s="85">
        <f t="shared" si="321"/>
        <v>0</v>
      </c>
      <c r="AJ185" s="85">
        <f t="shared" si="321"/>
        <v>4685000</v>
      </c>
      <c r="AK185" s="88">
        <f t="shared" si="321"/>
        <v>2552500</v>
      </c>
      <c r="AL185" s="399">
        <f t="shared" si="208"/>
        <v>7237500</v>
      </c>
      <c r="AM185" s="362">
        <f t="shared" si="321"/>
        <v>2249020</v>
      </c>
      <c r="AN185" s="85">
        <f t="shared" si="321"/>
        <v>0</v>
      </c>
      <c r="AO185" s="88">
        <f t="shared" si="321"/>
        <v>0</v>
      </c>
      <c r="AP185" s="88">
        <f t="shared" si="321"/>
        <v>2552500</v>
      </c>
      <c r="AQ185" s="88">
        <f t="shared" si="321"/>
        <v>11469020</v>
      </c>
      <c r="AR185" s="89">
        <f t="shared" si="321"/>
        <v>0</v>
      </c>
      <c r="AT185" s="168"/>
    </row>
    <row r="186" spans="1:46" s="18" customFormat="1" hidden="1" x14ac:dyDescent="0.25">
      <c r="A186" s="125" t="s">
        <v>60</v>
      </c>
      <c r="B186" s="114" t="s">
        <v>750</v>
      </c>
      <c r="C186" s="733" t="s">
        <v>412</v>
      </c>
      <c r="D186" s="734"/>
      <c r="E186" s="734"/>
      <c r="F186" s="91"/>
      <c r="G186" s="564"/>
      <c r="H186" s="564"/>
      <c r="I186" s="494"/>
      <c r="J186" s="447"/>
      <c r="K186" s="447"/>
      <c r="L186" s="447"/>
      <c r="M186" s="91"/>
      <c r="N186" s="92"/>
      <c r="O186" s="95"/>
      <c r="P186" s="95"/>
      <c r="Q186" s="95"/>
      <c r="R186" s="93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4"/>
      <c r="AF186" s="92"/>
      <c r="AG186" s="93"/>
      <c r="AH186" s="93"/>
      <c r="AI186" s="93"/>
      <c r="AJ186" s="93"/>
      <c r="AK186" s="96"/>
      <c r="AL186" s="402">
        <f t="shared" si="208"/>
        <v>0</v>
      </c>
      <c r="AM186" s="365"/>
      <c r="AN186" s="93"/>
      <c r="AO186" s="96"/>
      <c r="AP186" s="96"/>
      <c r="AQ186" s="96"/>
      <c r="AR186" s="97"/>
      <c r="AT186" s="168"/>
    </row>
    <row r="187" spans="1:46" s="18" customFormat="1" x14ac:dyDescent="0.25">
      <c r="A187" s="125" t="s">
        <v>61</v>
      </c>
      <c r="B187" s="90" t="s">
        <v>751</v>
      </c>
      <c r="C187" s="716" t="s">
        <v>62</v>
      </c>
      <c r="D187" s="717"/>
      <c r="E187" s="717"/>
      <c r="F187" s="91">
        <f t="shared" ref="F187:M187" si="322">F188+F189</f>
        <v>10000000</v>
      </c>
      <c r="G187" s="564">
        <f t="shared" ref="G187" si="323">G188+G189</f>
        <v>18000000</v>
      </c>
      <c r="H187" s="564">
        <f t="shared" ref="H187" si="324">H188+H189</f>
        <v>24011000</v>
      </c>
      <c r="I187" s="494">
        <v>24011000</v>
      </c>
      <c r="J187" s="447">
        <f t="shared" ref="J187:K187" si="325">J188+J189</f>
        <v>24011000</v>
      </c>
      <c r="K187" s="447">
        <f t="shared" si="325"/>
        <v>24011000</v>
      </c>
      <c r="L187" s="447">
        <f t="shared" ref="L187" si="326">L188+L189</f>
        <v>23508040</v>
      </c>
      <c r="M187" s="91">
        <f t="shared" si="322"/>
        <v>23508040</v>
      </c>
      <c r="N187" s="92">
        <f t="shared" ref="N187:AE187" si="327">N188+N189</f>
        <v>0</v>
      </c>
      <c r="O187" s="95">
        <f t="shared" si="327"/>
        <v>0</v>
      </c>
      <c r="P187" s="95">
        <f t="shared" si="327"/>
        <v>23508040</v>
      </c>
      <c r="Q187" s="95">
        <f t="shared" si="327"/>
        <v>0</v>
      </c>
      <c r="R187" s="93">
        <f t="shared" si="327"/>
        <v>0</v>
      </c>
      <c r="S187" s="93">
        <f t="shared" si="327"/>
        <v>0</v>
      </c>
      <c r="T187" s="96">
        <f t="shared" ref="T187:AB187" si="328">T188+T189</f>
        <v>0</v>
      </c>
      <c r="U187" s="96">
        <f t="shared" si="328"/>
        <v>0</v>
      </c>
      <c r="V187" s="96">
        <f t="shared" si="328"/>
        <v>0</v>
      </c>
      <c r="W187" s="96">
        <f t="shared" ref="W187:X187" si="329">W188+W189</f>
        <v>0</v>
      </c>
      <c r="X187" s="96">
        <f t="shared" si="329"/>
        <v>0</v>
      </c>
      <c r="Y187" s="96">
        <f t="shared" si="328"/>
        <v>0</v>
      </c>
      <c r="Z187" s="96">
        <f t="shared" ref="Z187:AA187" si="330">Z188+Z189</f>
        <v>0</v>
      </c>
      <c r="AA187" s="96">
        <f t="shared" si="330"/>
        <v>0</v>
      </c>
      <c r="AB187" s="96">
        <f t="shared" si="328"/>
        <v>0</v>
      </c>
      <c r="AC187" s="96">
        <f t="shared" ref="AC187:AD187" si="331">AC188+AC189</f>
        <v>0</v>
      </c>
      <c r="AD187" s="96">
        <f t="shared" si="331"/>
        <v>0</v>
      </c>
      <c r="AE187" s="94">
        <f t="shared" si="327"/>
        <v>0</v>
      </c>
      <c r="AF187" s="92">
        <f t="shared" ref="AF187" si="332">AF188+AF189</f>
        <v>0</v>
      </c>
      <c r="AG187" s="93">
        <f t="shared" ref="AG187:AR187" si="333">AG188+AG189</f>
        <v>0</v>
      </c>
      <c r="AH187" s="93">
        <f t="shared" si="333"/>
        <v>0</v>
      </c>
      <c r="AI187" s="93">
        <f t="shared" si="333"/>
        <v>0</v>
      </c>
      <c r="AJ187" s="93">
        <f t="shared" si="333"/>
        <v>4685000</v>
      </c>
      <c r="AK187" s="96">
        <f t="shared" si="333"/>
        <v>2552500</v>
      </c>
      <c r="AL187" s="402">
        <f t="shared" si="208"/>
        <v>7237500</v>
      </c>
      <c r="AM187" s="365">
        <f t="shared" si="333"/>
        <v>2249020</v>
      </c>
      <c r="AN187" s="93">
        <f t="shared" si="333"/>
        <v>0</v>
      </c>
      <c r="AO187" s="96">
        <f t="shared" si="333"/>
        <v>0</v>
      </c>
      <c r="AP187" s="96">
        <f t="shared" si="333"/>
        <v>2552500</v>
      </c>
      <c r="AQ187" s="96">
        <f t="shared" si="333"/>
        <v>11469020</v>
      </c>
      <c r="AR187" s="97">
        <f t="shared" si="333"/>
        <v>0</v>
      </c>
      <c r="AT187" s="168"/>
    </row>
    <row r="188" spans="1:46" hidden="1" x14ac:dyDescent="0.25">
      <c r="B188" s="54"/>
      <c r="C188" s="2"/>
      <c r="D188" s="705" t="s">
        <v>339</v>
      </c>
      <c r="E188" s="705"/>
      <c r="F188" s="77">
        <f>SUM(AE188:AQ188)</f>
        <v>0</v>
      </c>
      <c r="G188" s="563">
        <f>SUM(AE188:AQ188)</f>
        <v>0</v>
      </c>
      <c r="H188" s="563">
        <f>SUM(AE188:AQ188)</f>
        <v>0</v>
      </c>
      <c r="I188" s="495">
        <v>0</v>
      </c>
      <c r="J188" s="448">
        <f>SUM(AD188:AP188)</f>
        <v>0</v>
      </c>
      <c r="K188" s="448">
        <f>SUM(AE188:AQ188)</f>
        <v>0</v>
      </c>
      <c r="L188" s="448">
        <f>SUM(AF188:AR188)</f>
        <v>0</v>
      </c>
      <c r="M188" s="77">
        <f>SUM(AF188:AR188)</f>
        <v>0</v>
      </c>
      <c r="N188" s="73"/>
      <c r="O188" s="42"/>
      <c r="P188" s="42"/>
      <c r="Q188" s="42"/>
      <c r="R188" s="1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4"/>
      <c r="AF188" s="73"/>
      <c r="AG188" s="1"/>
      <c r="AH188" s="1"/>
      <c r="AI188" s="1"/>
      <c r="AJ188" s="1"/>
      <c r="AK188" s="79"/>
      <c r="AL188" s="404">
        <f t="shared" si="208"/>
        <v>0</v>
      </c>
      <c r="AM188" s="367"/>
      <c r="AN188" s="1"/>
      <c r="AO188" s="79"/>
      <c r="AP188" s="79"/>
      <c r="AQ188" s="79"/>
      <c r="AR188" s="44"/>
      <c r="AT188" s="168"/>
    </row>
    <row r="189" spans="1:46" ht="15.75" thickBot="1" x14ac:dyDescent="0.3">
      <c r="B189" s="54"/>
      <c r="C189" s="2"/>
      <c r="D189" s="705" t="s">
        <v>340</v>
      </c>
      <c r="E189" s="705"/>
      <c r="F189" s="77">
        <v>10000000</v>
      </c>
      <c r="G189" s="563">
        <v>18000000</v>
      </c>
      <c r="H189" s="563">
        <v>24011000</v>
      </c>
      <c r="I189" s="495">
        <v>24011000</v>
      </c>
      <c r="J189" s="448">
        <v>24011000</v>
      </c>
      <c r="K189" s="448">
        <v>24011000</v>
      </c>
      <c r="L189" s="448">
        <v>23508040</v>
      </c>
      <c r="M189" s="77">
        <f>SUM(AL189:AR189)</f>
        <v>23508040</v>
      </c>
      <c r="N189" s="73"/>
      <c r="O189" s="42"/>
      <c r="P189" s="42">
        <f>M189</f>
        <v>23508040</v>
      </c>
      <c r="Q189" s="42"/>
      <c r="R189" s="1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4"/>
      <c r="AF189" s="73"/>
      <c r="AG189" s="1"/>
      <c r="AH189" s="1"/>
      <c r="AI189" s="1"/>
      <c r="AJ189" s="1">
        <v>4685000</v>
      </c>
      <c r="AK189" s="79">
        <v>2552500</v>
      </c>
      <c r="AL189" s="404">
        <f t="shared" si="208"/>
        <v>7237500</v>
      </c>
      <c r="AM189" s="367">
        <v>2249020</v>
      </c>
      <c r="AN189" s="1"/>
      <c r="AO189" s="79"/>
      <c r="AP189" s="79">
        <v>2552500</v>
      </c>
      <c r="AQ189" s="79">
        <v>11469020</v>
      </c>
      <c r="AR189" s="44"/>
      <c r="AT189" s="168"/>
    </row>
    <row r="190" spans="1:46" s="18" customFormat="1" ht="15.75" hidden="1" thickBot="1" x14ac:dyDescent="0.3">
      <c r="A190" s="125" t="s">
        <v>63</v>
      </c>
      <c r="B190" s="90" t="s">
        <v>752</v>
      </c>
      <c r="C190" s="712" t="s">
        <v>413</v>
      </c>
      <c r="D190" s="713"/>
      <c r="E190" s="713"/>
      <c r="F190" s="91">
        <f>SUM(AE190:AQ190)</f>
        <v>0</v>
      </c>
      <c r="G190" s="564">
        <f>SUM(AE190:AQ190)</f>
        <v>0</v>
      </c>
      <c r="H190" s="564">
        <f t="shared" ref="H190:H194" si="334">SUM(AE190:AQ190)</f>
        <v>0</v>
      </c>
      <c r="I190" s="494">
        <v>0</v>
      </c>
      <c r="J190" s="447">
        <f t="shared" ref="J190:L194" si="335">SUM(AD190:AP190)</f>
        <v>0</v>
      </c>
      <c r="K190" s="447">
        <f t="shared" si="335"/>
        <v>0</v>
      </c>
      <c r="L190" s="447">
        <f t="shared" si="335"/>
        <v>0</v>
      </c>
      <c r="M190" s="91">
        <f t="shared" ref="M190:M194" si="336">SUM(AF190:AR190)</f>
        <v>0</v>
      </c>
      <c r="N190" s="92"/>
      <c r="O190" s="95"/>
      <c r="P190" s="95"/>
      <c r="Q190" s="95"/>
      <c r="R190" s="93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4"/>
      <c r="AF190" s="92"/>
      <c r="AG190" s="93"/>
      <c r="AH190" s="93"/>
      <c r="AI190" s="93"/>
      <c r="AJ190" s="93"/>
      <c r="AK190" s="96"/>
      <c r="AL190" s="402">
        <f t="shared" si="208"/>
        <v>0</v>
      </c>
      <c r="AM190" s="365"/>
      <c r="AN190" s="93"/>
      <c r="AO190" s="96"/>
      <c r="AP190" s="96"/>
      <c r="AQ190" s="96"/>
      <c r="AR190" s="97"/>
      <c r="AT190" s="168"/>
    </row>
    <row r="191" spans="1:46" s="18" customFormat="1" ht="15.75" hidden="1" thickBot="1" x14ac:dyDescent="0.3">
      <c r="A191" s="125" t="s">
        <v>64</v>
      </c>
      <c r="B191" s="90" t="s">
        <v>753</v>
      </c>
      <c r="C191" s="712" t="s">
        <v>65</v>
      </c>
      <c r="D191" s="713"/>
      <c r="E191" s="713"/>
      <c r="F191" s="91">
        <f>SUM(AE191:AQ191)</f>
        <v>0</v>
      </c>
      <c r="G191" s="564">
        <f>SUM(AE191:AQ191)</f>
        <v>0</v>
      </c>
      <c r="H191" s="564">
        <f t="shared" si="334"/>
        <v>0</v>
      </c>
      <c r="I191" s="494">
        <v>0</v>
      </c>
      <c r="J191" s="447">
        <f t="shared" si="335"/>
        <v>0</v>
      </c>
      <c r="K191" s="447">
        <f t="shared" si="335"/>
        <v>0</v>
      </c>
      <c r="L191" s="447">
        <f t="shared" si="335"/>
        <v>0</v>
      </c>
      <c r="M191" s="91">
        <f t="shared" si="336"/>
        <v>0</v>
      </c>
      <c r="N191" s="92">
        <f t="shared" ref="N191:AE191" si="337">N192+N193</f>
        <v>0</v>
      </c>
      <c r="O191" s="95">
        <f t="shared" si="337"/>
        <v>0</v>
      </c>
      <c r="P191" s="95">
        <f t="shared" si="337"/>
        <v>0</v>
      </c>
      <c r="Q191" s="95">
        <f t="shared" si="337"/>
        <v>0</v>
      </c>
      <c r="R191" s="93">
        <f t="shared" si="337"/>
        <v>0</v>
      </c>
      <c r="S191" s="96"/>
      <c r="T191" s="96">
        <f t="shared" ref="T191:AB191" si="338">T192+T193</f>
        <v>0</v>
      </c>
      <c r="U191" s="96"/>
      <c r="V191" s="96"/>
      <c r="W191" s="96">
        <f t="shared" ref="W191:X191" si="339">W192+W193</f>
        <v>0</v>
      </c>
      <c r="X191" s="96">
        <f t="shared" si="339"/>
        <v>0</v>
      </c>
      <c r="Y191" s="96">
        <f t="shared" si="338"/>
        <v>0</v>
      </c>
      <c r="Z191" s="96">
        <f t="shared" ref="Z191:AA191" si="340">Z192+Z193</f>
        <v>0</v>
      </c>
      <c r="AA191" s="96">
        <f t="shared" si="340"/>
        <v>0</v>
      </c>
      <c r="AB191" s="96">
        <f t="shared" si="338"/>
        <v>0</v>
      </c>
      <c r="AC191" s="96">
        <f t="shared" ref="AC191:AD191" si="341">AC192+AC193</f>
        <v>0</v>
      </c>
      <c r="AD191" s="96">
        <f t="shared" si="341"/>
        <v>0</v>
      </c>
      <c r="AE191" s="94">
        <f t="shared" si="337"/>
        <v>0</v>
      </c>
      <c r="AF191" s="92">
        <f t="shared" ref="AF191" si="342">AF192+AF193</f>
        <v>0</v>
      </c>
      <c r="AG191" s="93">
        <f t="shared" ref="AG191:AR191" si="343">AG192+AG193</f>
        <v>0</v>
      </c>
      <c r="AH191" s="93">
        <f t="shared" si="343"/>
        <v>0</v>
      </c>
      <c r="AI191" s="93">
        <f t="shared" si="343"/>
        <v>0</v>
      </c>
      <c r="AJ191" s="93">
        <f t="shared" si="343"/>
        <v>0</v>
      </c>
      <c r="AK191" s="96">
        <f t="shared" si="343"/>
        <v>0</v>
      </c>
      <c r="AL191" s="402">
        <f t="shared" si="208"/>
        <v>0</v>
      </c>
      <c r="AM191" s="365">
        <f t="shared" si="343"/>
        <v>0</v>
      </c>
      <c r="AN191" s="93">
        <f t="shared" si="343"/>
        <v>0</v>
      </c>
      <c r="AO191" s="96">
        <f t="shared" si="343"/>
        <v>0</v>
      </c>
      <c r="AP191" s="96">
        <f t="shared" si="343"/>
        <v>0</v>
      </c>
      <c r="AQ191" s="96">
        <f t="shared" si="343"/>
        <v>0</v>
      </c>
      <c r="AR191" s="97">
        <f t="shared" si="343"/>
        <v>0</v>
      </c>
      <c r="AT191" s="168"/>
    </row>
    <row r="192" spans="1:46" ht="15.75" hidden="1" thickBot="1" x14ac:dyDescent="0.3">
      <c r="B192" s="54"/>
      <c r="C192" s="2"/>
      <c r="D192" s="705" t="s">
        <v>341</v>
      </c>
      <c r="E192" s="705"/>
      <c r="F192" s="77">
        <f>SUM(AE192:AQ192)</f>
        <v>0</v>
      </c>
      <c r="G192" s="563">
        <f>SUM(AE192:AQ192)</f>
        <v>0</v>
      </c>
      <c r="H192" s="563">
        <f t="shared" si="334"/>
        <v>0</v>
      </c>
      <c r="I192" s="495">
        <v>0</v>
      </c>
      <c r="J192" s="448">
        <f t="shared" si="335"/>
        <v>0</v>
      </c>
      <c r="K192" s="448">
        <f t="shared" si="335"/>
        <v>0</v>
      </c>
      <c r="L192" s="448">
        <f t="shared" si="335"/>
        <v>0</v>
      </c>
      <c r="M192" s="77">
        <f t="shared" si="336"/>
        <v>0</v>
      </c>
      <c r="N192" s="73"/>
      <c r="O192" s="42"/>
      <c r="P192" s="42"/>
      <c r="Q192" s="42"/>
      <c r="R192" s="1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4"/>
      <c r="AF192" s="73"/>
      <c r="AG192" s="1"/>
      <c r="AH192" s="1"/>
      <c r="AI192" s="1"/>
      <c r="AJ192" s="1"/>
      <c r="AK192" s="79"/>
      <c r="AL192" s="404">
        <f t="shared" si="208"/>
        <v>0</v>
      </c>
      <c r="AM192" s="367"/>
      <c r="AN192" s="1"/>
      <c r="AO192" s="79"/>
      <c r="AP192" s="79"/>
      <c r="AQ192" s="79"/>
      <c r="AR192" s="44"/>
      <c r="AT192" s="168"/>
    </row>
    <row r="193" spans="1:46" ht="15.75" hidden="1" thickBot="1" x14ac:dyDescent="0.3">
      <c r="B193" s="54"/>
      <c r="C193" s="2"/>
      <c r="D193" s="705" t="s">
        <v>342</v>
      </c>
      <c r="E193" s="705"/>
      <c r="F193" s="77">
        <f>SUM(AE193:AQ193)</f>
        <v>0</v>
      </c>
      <c r="G193" s="563">
        <f>SUM(AE193:AQ193)</f>
        <v>0</v>
      </c>
      <c r="H193" s="563">
        <f t="shared" si="334"/>
        <v>0</v>
      </c>
      <c r="I193" s="495">
        <v>0</v>
      </c>
      <c r="J193" s="448">
        <f t="shared" si="335"/>
        <v>0</v>
      </c>
      <c r="K193" s="448">
        <f t="shared" si="335"/>
        <v>0</v>
      </c>
      <c r="L193" s="448">
        <f t="shared" si="335"/>
        <v>0</v>
      </c>
      <c r="M193" s="77">
        <f t="shared" si="336"/>
        <v>0</v>
      </c>
      <c r="N193" s="73"/>
      <c r="O193" s="42"/>
      <c r="P193" s="42"/>
      <c r="Q193" s="42"/>
      <c r="R193" s="1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4"/>
      <c r="AF193" s="73"/>
      <c r="AG193" s="1"/>
      <c r="AH193" s="1"/>
      <c r="AI193" s="1"/>
      <c r="AJ193" s="1"/>
      <c r="AK193" s="79"/>
      <c r="AL193" s="404">
        <f t="shared" si="208"/>
        <v>0</v>
      </c>
      <c r="AM193" s="367"/>
      <c r="AN193" s="1"/>
      <c r="AO193" s="79"/>
      <c r="AP193" s="79"/>
      <c r="AQ193" s="79"/>
      <c r="AR193" s="44"/>
      <c r="AT193" s="168"/>
    </row>
    <row r="194" spans="1:46" s="18" customFormat="1" ht="15.75" hidden="1" thickBot="1" x14ac:dyDescent="0.3">
      <c r="A194" s="125" t="s">
        <v>66</v>
      </c>
      <c r="B194" s="124" t="s">
        <v>754</v>
      </c>
      <c r="C194" s="700" t="s">
        <v>414</v>
      </c>
      <c r="D194" s="701"/>
      <c r="E194" s="701"/>
      <c r="F194" s="91">
        <f>SUM(AE194:AQ194)</f>
        <v>0</v>
      </c>
      <c r="G194" s="564">
        <f>SUM(AE194:AQ194)</f>
        <v>0</v>
      </c>
      <c r="H194" s="564">
        <f t="shared" si="334"/>
        <v>0</v>
      </c>
      <c r="I194" s="494">
        <v>0</v>
      </c>
      <c r="J194" s="447">
        <f t="shared" si="335"/>
        <v>0</v>
      </c>
      <c r="K194" s="447">
        <f t="shared" si="335"/>
        <v>0</v>
      </c>
      <c r="L194" s="447">
        <f t="shared" si="335"/>
        <v>0</v>
      </c>
      <c r="M194" s="91">
        <f t="shared" si="336"/>
        <v>0</v>
      </c>
      <c r="N194" s="92"/>
      <c r="O194" s="95"/>
      <c r="P194" s="95"/>
      <c r="Q194" s="95"/>
      <c r="R194" s="93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4"/>
      <c r="AF194" s="92"/>
      <c r="AG194" s="93"/>
      <c r="AH194" s="93"/>
      <c r="AI194" s="93"/>
      <c r="AJ194" s="93"/>
      <c r="AK194" s="96"/>
      <c r="AL194" s="402">
        <f t="shared" si="208"/>
        <v>0</v>
      </c>
      <c r="AM194" s="365"/>
      <c r="AN194" s="93"/>
      <c r="AO194" s="96"/>
      <c r="AP194" s="96"/>
      <c r="AQ194" s="96"/>
      <c r="AR194" s="97"/>
      <c r="AT194" s="168"/>
    </row>
    <row r="195" spans="1:46" ht="15.75" thickBot="1" x14ac:dyDescent="0.3">
      <c r="B195" s="98" t="s">
        <v>67</v>
      </c>
      <c r="C195" s="725" t="s">
        <v>68</v>
      </c>
      <c r="D195" s="726"/>
      <c r="E195" s="726"/>
      <c r="F195" s="83">
        <f t="shared" ref="F195:M195" si="344">F196+F197+F198+F199+F209</f>
        <v>0</v>
      </c>
      <c r="G195" s="560">
        <f t="shared" ref="G195" si="345">G196+G197+G198+G199+G209</f>
        <v>37159</v>
      </c>
      <c r="H195" s="560">
        <f t="shared" ref="H195" si="346">H196+H197+H198+H199+H209</f>
        <v>37159</v>
      </c>
      <c r="I195" s="492">
        <v>37159</v>
      </c>
      <c r="J195" s="444">
        <f t="shared" ref="J195:K195" si="347">J196+J197+J198+J199+J209</f>
        <v>37159</v>
      </c>
      <c r="K195" s="444">
        <f t="shared" si="347"/>
        <v>0</v>
      </c>
      <c r="L195" s="444">
        <f t="shared" ref="L195" si="348">L196+L197+L198+L199+L209</f>
        <v>2310</v>
      </c>
      <c r="M195" s="83">
        <f t="shared" si="344"/>
        <v>2310</v>
      </c>
      <c r="N195" s="84">
        <f t="shared" ref="N195:AE195" si="349">N196+N197+N198+N199+N209</f>
        <v>2310</v>
      </c>
      <c r="O195" s="87">
        <f t="shared" si="349"/>
        <v>0</v>
      </c>
      <c r="P195" s="87">
        <f t="shared" si="349"/>
        <v>0</v>
      </c>
      <c r="Q195" s="87">
        <f t="shared" si="349"/>
        <v>0</v>
      </c>
      <c r="R195" s="85">
        <f>R196+R197+R198+R199+R209</f>
        <v>0</v>
      </c>
      <c r="S195" s="85">
        <f>S196+S197+S198+S199+S209</f>
        <v>0</v>
      </c>
      <c r="T195" s="88">
        <f>T196+T197+T198+T199+T209</f>
        <v>0</v>
      </c>
      <c r="U195" s="88">
        <f t="shared" ref="U195:V195" si="350">U196+U197+U198+U199+U209</f>
        <v>0</v>
      </c>
      <c r="V195" s="88">
        <f t="shared" si="350"/>
        <v>0</v>
      </c>
      <c r="W195" s="88">
        <f t="shared" ref="W195:X195" si="351">W196+W197+W198+W199+W209</f>
        <v>0</v>
      </c>
      <c r="X195" s="88">
        <f t="shared" si="351"/>
        <v>0</v>
      </c>
      <c r="Y195" s="88">
        <f t="shared" ref="Y195:AB195" si="352">Y196+Y197+Y198+Y199+Y209</f>
        <v>0</v>
      </c>
      <c r="Z195" s="88">
        <f t="shared" ref="Z195:AA195" si="353">Z196+Z197+Z198+Z199+Z209</f>
        <v>0</v>
      </c>
      <c r="AA195" s="88">
        <f t="shared" si="353"/>
        <v>0</v>
      </c>
      <c r="AB195" s="88">
        <f t="shared" si="352"/>
        <v>0</v>
      </c>
      <c r="AC195" s="88">
        <f t="shared" ref="AC195:AD195" si="354">AC196+AC197+AC198+AC199+AC209</f>
        <v>0</v>
      </c>
      <c r="AD195" s="88">
        <f t="shared" si="354"/>
        <v>0</v>
      </c>
      <c r="AE195" s="86">
        <f t="shared" si="349"/>
        <v>0</v>
      </c>
      <c r="AF195" s="84">
        <f>AF196+AF197+AF198+AF199+AF209</f>
        <v>0</v>
      </c>
      <c r="AG195" s="85">
        <f t="shared" ref="AG195:AR195" si="355">AG196+AG197+AG198+AG199+AG209</f>
        <v>0</v>
      </c>
      <c r="AH195" s="85">
        <f t="shared" si="355"/>
        <v>0</v>
      </c>
      <c r="AI195" s="85">
        <f t="shared" si="355"/>
        <v>0</v>
      </c>
      <c r="AJ195" s="85">
        <f t="shared" si="355"/>
        <v>0</v>
      </c>
      <c r="AK195" s="88">
        <f t="shared" si="355"/>
        <v>0</v>
      </c>
      <c r="AL195" s="399">
        <f t="shared" si="208"/>
        <v>0</v>
      </c>
      <c r="AM195" s="362">
        <f t="shared" si="355"/>
        <v>0</v>
      </c>
      <c r="AN195" s="85">
        <f t="shared" si="355"/>
        <v>0</v>
      </c>
      <c r="AO195" s="88">
        <f t="shared" si="355"/>
        <v>2310</v>
      </c>
      <c r="AP195" s="88">
        <f t="shared" si="355"/>
        <v>0</v>
      </c>
      <c r="AQ195" s="88">
        <f t="shared" si="355"/>
        <v>0</v>
      </c>
      <c r="AR195" s="89">
        <f t="shared" si="355"/>
        <v>0</v>
      </c>
      <c r="AT195" s="168"/>
    </row>
    <row r="196" spans="1:46" s="18" customFormat="1" ht="25.5" hidden="1" customHeight="1" x14ac:dyDescent="0.25">
      <c r="A196" s="125" t="s">
        <v>69</v>
      </c>
      <c r="B196" s="90" t="s">
        <v>755</v>
      </c>
      <c r="C196" s="723" t="s">
        <v>415</v>
      </c>
      <c r="D196" s="724"/>
      <c r="E196" s="724"/>
      <c r="F196" s="91"/>
      <c r="G196" s="564"/>
      <c r="H196" s="564"/>
      <c r="I196" s="494"/>
      <c r="J196" s="447"/>
      <c r="K196" s="447"/>
      <c r="L196" s="447"/>
      <c r="M196" s="91"/>
      <c r="N196" s="92"/>
      <c r="O196" s="95"/>
      <c r="P196" s="95"/>
      <c r="Q196" s="95"/>
      <c r="R196" s="93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4"/>
      <c r="AF196" s="92"/>
      <c r="AG196" s="93"/>
      <c r="AH196" s="93"/>
      <c r="AI196" s="93"/>
      <c r="AJ196" s="93"/>
      <c r="AK196" s="96"/>
      <c r="AL196" s="402">
        <f t="shared" si="208"/>
        <v>0</v>
      </c>
      <c r="AM196" s="365"/>
      <c r="AN196" s="93"/>
      <c r="AO196" s="96"/>
      <c r="AP196" s="96"/>
      <c r="AQ196" s="96"/>
      <c r="AR196" s="97"/>
      <c r="AT196" s="168"/>
    </row>
    <row r="197" spans="1:46" s="18" customFormat="1" ht="25.5" hidden="1" customHeight="1" x14ac:dyDescent="0.25">
      <c r="A197" s="125" t="s">
        <v>70</v>
      </c>
      <c r="B197" s="90" t="s">
        <v>756</v>
      </c>
      <c r="C197" s="723" t="s">
        <v>71</v>
      </c>
      <c r="D197" s="724"/>
      <c r="E197" s="724"/>
      <c r="F197" s="91"/>
      <c r="G197" s="564"/>
      <c r="H197" s="564"/>
      <c r="I197" s="494"/>
      <c r="J197" s="447"/>
      <c r="K197" s="447"/>
      <c r="L197" s="447"/>
      <c r="M197" s="91"/>
      <c r="N197" s="92"/>
      <c r="O197" s="95"/>
      <c r="P197" s="95"/>
      <c r="Q197" s="95"/>
      <c r="R197" s="93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4"/>
      <c r="AF197" s="92"/>
      <c r="AG197" s="93"/>
      <c r="AH197" s="93"/>
      <c r="AI197" s="93"/>
      <c r="AJ197" s="93"/>
      <c r="AK197" s="96"/>
      <c r="AL197" s="402">
        <f t="shared" si="208"/>
        <v>0</v>
      </c>
      <c r="AM197" s="365"/>
      <c r="AN197" s="93"/>
      <c r="AO197" s="96"/>
      <c r="AP197" s="96"/>
      <c r="AQ197" s="96"/>
      <c r="AR197" s="97"/>
      <c r="AT197" s="168"/>
    </row>
    <row r="198" spans="1:46" s="18" customFormat="1" ht="25.5" hidden="1" customHeight="1" x14ac:dyDescent="0.25">
      <c r="A198" s="125" t="s">
        <v>72</v>
      </c>
      <c r="B198" s="90" t="s">
        <v>757</v>
      </c>
      <c r="C198" s="723" t="s">
        <v>73</v>
      </c>
      <c r="D198" s="724"/>
      <c r="E198" s="724"/>
      <c r="F198" s="91"/>
      <c r="G198" s="564"/>
      <c r="H198" s="564"/>
      <c r="I198" s="494"/>
      <c r="J198" s="447"/>
      <c r="K198" s="447"/>
      <c r="L198" s="447"/>
      <c r="M198" s="91"/>
      <c r="N198" s="92"/>
      <c r="O198" s="95"/>
      <c r="P198" s="95"/>
      <c r="Q198" s="95"/>
      <c r="R198" s="93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4"/>
      <c r="AF198" s="92"/>
      <c r="AG198" s="93"/>
      <c r="AH198" s="93"/>
      <c r="AI198" s="93"/>
      <c r="AJ198" s="93"/>
      <c r="AK198" s="96"/>
      <c r="AL198" s="402">
        <f t="shared" si="208"/>
        <v>0</v>
      </c>
      <c r="AM198" s="365"/>
      <c r="AN198" s="93"/>
      <c r="AO198" s="96"/>
      <c r="AP198" s="96"/>
      <c r="AQ198" s="96"/>
      <c r="AR198" s="97"/>
      <c r="AT198" s="168"/>
    </row>
    <row r="199" spans="1:46" s="18" customFormat="1" ht="25.5" hidden="1" customHeight="1" x14ac:dyDescent="0.25">
      <c r="A199" s="125" t="s">
        <v>74</v>
      </c>
      <c r="B199" s="90" t="s">
        <v>758</v>
      </c>
      <c r="C199" s="723" t="s">
        <v>605</v>
      </c>
      <c r="D199" s="724"/>
      <c r="E199" s="724"/>
      <c r="F199" s="91">
        <f t="shared" ref="F199:M199" si="356">F200+F201+F202+F203+F204+F205+F206+F207+F208</f>
        <v>0</v>
      </c>
      <c r="G199" s="564">
        <f t="shared" ref="G199" si="357">G200+G201+G202+G203+G204+G205+G206+G207+G208</f>
        <v>0</v>
      </c>
      <c r="H199" s="564">
        <f t="shared" ref="H199" si="358">H200+H201+H202+H203+H204+H205+H206+H207+H208</f>
        <v>0</v>
      </c>
      <c r="I199" s="494">
        <v>0</v>
      </c>
      <c r="J199" s="447">
        <f t="shared" ref="J199:K199" si="359">J200+J201+J202+J203+J204+J205+J206+J207+J208</f>
        <v>0</v>
      </c>
      <c r="K199" s="447">
        <f t="shared" si="359"/>
        <v>0</v>
      </c>
      <c r="L199" s="447">
        <f t="shared" ref="L199" si="360">L200+L201+L202+L203+L204+L205+L206+L207+L208</f>
        <v>0</v>
      </c>
      <c r="M199" s="91">
        <f t="shared" si="356"/>
        <v>0</v>
      </c>
      <c r="N199" s="92">
        <f t="shared" ref="N199:AE199" si="361">N200+N201+N202+N203+N204+N205+N206+N207+N208</f>
        <v>0</v>
      </c>
      <c r="O199" s="95">
        <f t="shared" si="361"/>
        <v>0</v>
      </c>
      <c r="P199" s="95">
        <f t="shared" si="361"/>
        <v>0</v>
      </c>
      <c r="Q199" s="95">
        <f t="shared" si="361"/>
        <v>0</v>
      </c>
      <c r="R199" s="93">
        <f t="shared" si="361"/>
        <v>0</v>
      </c>
      <c r="S199" s="96"/>
      <c r="T199" s="96">
        <f t="shared" ref="T199:AB199" si="362">T200+T201+T202+T203+T204+T205+T206+T207+T208</f>
        <v>0</v>
      </c>
      <c r="U199" s="96"/>
      <c r="V199" s="96"/>
      <c r="W199" s="96">
        <f t="shared" ref="W199:X199" si="363">W200+W201+W202+W203+W204+W205+W206+W207+W208</f>
        <v>0</v>
      </c>
      <c r="X199" s="96">
        <f t="shared" si="363"/>
        <v>0</v>
      </c>
      <c r="Y199" s="96">
        <f t="shared" si="362"/>
        <v>0</v>
      </c>
      <c r="Z199" s="96">
        <f t="shared" ref="Z199:AA199" si="364">Z200+Z201+Z202+Z203+Z204+Z205+Z206+Z207+Z208</f>
        <v>0</v>
      </c>
      <c r="AA199" s="96">
        <f t="shared" si="364"/>
        <v>0</v>
      </c>
      <c r="AB199" s="96">
        <f t="shared" si="362"/>
        <v>0</v>
      </c>
      <c r="AC199" s="96">
        <f t="shared" ref="AC199:AD199" si="365">AC200+AC201+AC202+AC203+AC204+AC205+AC206+AC207+AC208</f>
        <v>0</v>
      </c>
      <c r="AD199" s="96">
        <f t="shared" si="365"/>
        <v>0</v>
      </c>
      <c r="AE199" s="94">
        <f t="shared" si="361"/>
        <v>0</v>
      </c>
      <c r="AF199" s="92">
        <f>AF200+AF201+AF202+AF203+AF204+AF205+AF206+AF207+AF208</f>
        <v>0</v>
      </c>
      <c r="AG199" s="93">
        <f t="shared" ref="AG199:AR199" si="366">AG200+AG201+AG202+AG203+AG204+AG205+AG206+AG207+AG208</f>
        <v>0</v>
      </c>
      <c r="AH199" s="93">
        <f t="shared" si="366"/>
        <v>0</v>
      </c>
      <c r="AI199" s="93">
        <f t="shared" si="366"/>
        <v>0</v>
      </c>
      <c r="AJ199" s="93">
        <f t="shared" si="366"/>
        <v>0</v>
      </c>
      <c r="AK199" s="96">
        <f t="shared" si="366"/>
        <v>0</v>
      </c>
      <c r="AL199" s="402">
        <f t="shared" si="208"/>
        <v>0</v>
      </c>
      <c r="AM199" s="365">
        <f t="shared" si="366"/>
        <v>0</v>
      </c>
      <c r="AN199" s="93">
        <f t="shared" si="366"/>
        <v>0</v>
      </c>
      <c r="AO199" s="96">
        <f t="shared" si="366"/>
        <v>0</v>
      </c>
      <c r="AP199" s="96">
        <f t="shared" si="366"/>
        <v>0</v>
      </c>
      <c r="AQ199" s="96">
        <f t="shared" si="366"/>
        <v>0</v>
      </c>
      <c r="AR199" s="97">
        <f t="shared" si="366"/>
        <v>0</v>
      </c>
      <c r="AT199" s="168"/>
    </row>
    <row r="200" spans="1:46" hidden="1" x14ac:dyDescent="0.25">
      <c r="B200" s="54"/>
      <c r="C200" s="2"/>
      <c r="D200" s="705" t="s">
        <v>416</v>
      </c>
      <c r="E200" s="705"/>
      <c r="F200" s="77"/>
      <c r="G200" s="563"/>
      <c r="H200" s="563"/>
      <c r="I200" s="495"/>
      <c r="J200" s="448"/>
      <c r="K200" s="448"/>
      <c r="L200" s="448"/>
      <c r="M200" s="77"/>
      <c r="N200" s="73"/>
      <c r="O200" s="42"/>
      <c r="P200" s="42"/>
      <c r="Q200" s="42"/>
      <c r="R200" s="1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4"/>
      <c r="AF200" s="73"/>
      <c r="AG200" s="1"/>
      <c r="AH200" s="1"/>
      <c r="AI200" s="1"/>
      <c r="AJ200" s="1"/>
      <c r="AK200" s="79"/>
      <c r="AL200" s="404">
        <f t="shared" ref="AL200:AL264" si="367">SUM(AF200:AK200)</f>
        <v>0</v>
      </c>
      <c r="AM200" s="367"/>
      <c r="AN200" s="1"/>
      <c r="AO200" s="79"/>
      <c r="AP200" s="79"/>
      <c r="AQ200" s="79"/>
      <c r="AR200" s="44"/>
      <c r="AT200" s="168"/>
    </row>
    <row r="201" spans="1:46" hidden="1" x14ac:dyDescent="0.25">
      <c r="B201" s="54"/>
      <c r="C201" s="2"/>
      <c r="D201" s="705" t="s">
        <v>418</v>
      </c>
      <c r="E201" s="705"/>
      <c r="F201" s="77"/>
      <c r="G201" s="563"/>
      <c r="H201" s="563"/>
      <c r="I201" s="495"/>
      <c r="J201" s="448"/>
      <c r="K201" s="448"/>
      <c r="L201" s="448"/>
      <c r="M201" s="77"/>
      <c r="N201" s="73"/>
      <c r="O201" s="42"/>
      <c r="P201" s="42"/>
      <c r="Q201" s="42"/>
      <c r="R201" s="1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4"/>
      <c r="AF201" s="73"/>
      <c r="AG201" s="1"/>
      <c r="AH201" s="1"/>
      <c r="AI201" s="1"/>
      <c r="AJ201" s="1"/>
      <c r="AK201" s="79"/>
      <c r="AL201" s="404">
        <f t="shared" si="367"/>
        <v>0</v>
      </c>
      <c r="AM201" s="367"/>
      <c r="AN201" s="1"/>
      <c r="AO201" s="79"/>
      <c r="AP201" s="79"/>
      <c r="AQ201" s="79"/>
      <c r="AR201" s="44"/>
      <c r="AT201" s="168"/>
    </row>
    <row r="202" spans="1:46" hidden="1" x14ac:dyDescent="0.25">
      <c r="B202" s="54"/>
      <c r="C202" s="2"/>
      <c r="D202" s="705" t="s">
        <v>419</v>
      </c>
      <c r="E202" s="705"/>
      <c r="F202" s="77"/>
      <c r="G202" s="563"/>
      <c r="H202" s="563"/>
      <c r="I202" s="495"/>
      <c r="J202" s="448"/>
      <c r="K202" s="448"/>
      <c r="L202" s="448"/>
      <c r="M202" s="77"/>
      <c r="N202" s="73"/>
      <c r="O202" s="42"/>
      <c r="P202" s="42"/>
      <c r="Q202" s="42"/>
      <c r="R202" s="1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4"/>
      <c r="AF202" s="73"/>
      <c r="AG202" s="1"/>
      <c r="AH202" s="1"/>
      <c r="AI202" s="1"/>
      <c r="AJ202" s="1"/>
      <c r="AK202" s="79"/>
      <c r="AL202" s="404">
        <f t="shared" si="367"/>
        <v>0</v>
      </c>
      <c r="AM202" s="367"/>
      <c r="AN202" s="1"/>
      <c r="AO202" s="79"/>
      <c r="AP202" s="79"/>
      <c r="AQ202" s="79"/>
      <c r="AR202" s="44"/>
      <c r="AT202" s="168"/>
    </row>
    <row r="203" spans="1:46" hidden="1" x14ac:dyDescent="0.25">
      <c r="B203" s="54"/>
      <c r="C203" s="2"/>
      <c r="D203" s="705" t="s">
        <v>417</v>
      </c>
      <c r="E203" s="705"/>
      <c r="F203" s="77"/>
      <c r="G203" s="563"/>
      <c r="H203" s="563"/>
      <c r="I203" s="495"/>
      <c r="J203" s="448"/>
      <c r="K203" s="448"/>
      <c r="L203" s="448"/>
      <c r="M203" s="77"/>
      <c r="N203" s="73"/>
      <c r="O203" s="42"/>
      <c r="P203" s="42"/>
      <c r="Q203" s="42"/>
      <c r="R203" s="1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4"/>
      <c r="AF203" s="73"/>
      <c r="AG203" s="1"/>
      <c r="AH203" s="1"/>
      <c r="AI203" s="1"/>
      <c r="AJ203" s="1"/>
      <c r="AK203" s="79"/>
      <c r="AL203" s="404">
        <f t="shared" si="367"/>
        <v>0</v>
      </c>
      <c r="AM203" s="367"/>
      <c r="AN203" s="1"/>
      <c r="AO203" s="79"/>
      <c r="AP203" s="79"/>
      <c r="AQ203" s="79"/>
      <c r="AR203" s="44"/>
      <c r="AT203" s="168"/>
    </row>
    <row r="204" spans="1:46" hidden="1" x14ac:dyDescent="0.25">
      <c r="B204" s="54"/>
      <c r="C204" s="2"/>
      <c r="D204" s="705" t="s">
        <v>420</v>
      </c>
      <c r="E204" s="705"/>
      <c r="F204" s="77"/>
      <c r="G204" s="563"/>
      <c r="H204" s="563"/>
      <c r="I204" s="495"/>
      <c r="J204" s="448"/>
      <c r="K204" s="448"/>
      <c r="L204" s="448"/>
      <c r="M204" s="77"/>
      <c r="N204" s="73"/>
      <c r="O204" s="42"/>
      <c r="P204" s="42"/>
      <c r="Q204" s="42"/>
      <c r="R204" s="1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4"/>
      <c r="AF204" s="73"/>
      <c r="AG204" s="1"/>
      <c r="AH204" s="1"/>
      <c r="AI204" s="1"/>
      <c r="AJ204" s="1"/>
      <c r="AK204" s="79"/>
      <c r="AL204" s="404">
        <f t="shared" si="367"/>
        <v>0</v>
      </c>
      <c r="AM204" s="367"/>
      <c r="AN204" s="1"/>
      <c r="AO204" s="79"/>
      <c r="AP204" s="79"/>
      <c r="AQ204" s="79"/>
      <c r="AR204" s="44"/>
      <c r="AT204" s="168"/>
    </row>
    <row r="205" spans="1:46" ht="25.5" hidden="1" customHeight="1" x14ac:dyDescent="0.25">
      <c r="B205" s="54"/>
      <c r="C205" s="2"/>
      <c r="D205" s="706" t="s">
        <v>492</v>
      </c>
      <c r="E205" s="706"/>
      <c r="F205" s="77"/>
      <c r="G205" s="563"/>
      <c r="H205" s="563"/>
      <c r="I205" s="495"/>
      <c r="J205" s="448"/>
      <c r="K205" s="448"/>
      <c r="L205" s="448"/>
      <c r="M205" s="77"/>
      <c r="N205" s="73"/>
      <c r="O205" s="42"/>
      <c r="P205" s="42"/>
      <c r="Q205" s="42"/>
      <c r="R205" s="1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4"/>
      <c r="AF205" s="73"/>
      <c r="AG205" s="1"/>
      <c r="AH205" s="1"/>
      <c r="AI205" s="1"/>
      <c r="AJ205" s="1"/>
      <c r="AK205" s="79"/>
      <c r="AL205" s="404">
        <f t="shared" si="367"/>
        <v>0</v>
      </c>
      <c r="AM205" s="367"/>
      <c r="AN205" s="1"/>
      <c r="AO205" s="79"/>
      <c r="AP205" s="79"/>
      <c r="AQ205" s="79"/>
      <c r="AR205" s="44"/>
      <c r="AT205" s="168"/>
    </row>
    <row r="206" spans="1:46" ht="25.5" hidden="1" customHeight="1" x14ac:dyDescent="0.25">
      <c r="B206" s="54"/>
      <c r="C206" s="2"/>
      <c r="D206" s="706" t="s">
        <v>493</v>
      </c>
      <c r="E206" s="706"/>
      <c r="F206" s="77"/>
      <c r="G206" s="563"/>
      <c r="H206" s="563"/>
      <c r="I206" s="495"/>
      <c r="J206" s="448"/>
      <c r="K206" s="448"/>
      <c r="L206" s="448"/>
      <c r="M206" s="77"/>
      <c r="N206" s="73"/>
      <c r="O206" s="42"/>
      <c r="P206" s="42"/>
      <c r="Q206" s="42"/>
      <c r="R206" s="1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4"/>
      <c r="AF206" s="73"/>
      <c r="AG206" s="1"/>
      <c r="AH206" s="1"/>
      <c r="AI206" s="1"/>
      <c r="AJ206" s="1"/>
      <c r="AK206" s="79"/>
      <c r="AL206" s="404">
        <f t="shared" si="367"/>
        <v>0</v>
      </c>
      <c r="AM206" s="367"/>
      <c r="AN206" s="1"/>
      <c r="AO206" s="79"/>
      <c r="AP206" s="79"/>
      <c r="AQ206" s="79"/>
      <c r="AR206" s="44"/>
      <c r="AT206" s="168"/>
    </row>
    <row r="207" spans="1:46" hidden="1" x14ac:dyDescent="0.25">
      <c r="B207" s="54"/>
      <c r="C207" s="2"/>
      <c r="D207" s="705" t="s">
        <v>421</v>
      </c>
      <c r="E207" s="705"/>
      <c r="F207" s="77"/>
      <c r="G207" s="563"/>
      <c r="H207" s="563"/>
      <c r="I207" s="495"/>
      <c r="J207" s="448"/>
      <c r="K207" s="448"/>
      <c r="L207" s="448"/>
      <c r="M207" s="77"/>
      <c r="N207" s="73"/>
      <c r="O207" s="42"/>
      <c r="P207" s="42"/>
      <c r="Q207" s="42"/>
      <c r="R207" s="1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4"/>
      <c r="AF207" s="73"/>
      <c r="AG207" s="1"/>
      <c r="AH207" s="1"/>
      <c r="AI207" s="1"/>
      <c r="AJ207" s="1"/>
      <c r="AK207" s="79"/>
      <c r="AL207" s="404">
        <f t="shared" si="367"/>
        <v>0</v>
      </c>
      <c r="AM207" s="367"/>
      <c r="AN207" s="1"/>
      <c r="AO207" s="79"/>
      <c r="AP207" s="79"/>
      <c r="AQ207" s="79"/>
      <c r="AR207" s="44"/>
      <c r="AT207" s="168"/>
    </row>
    <row r="208" spans="1:46" ht="26.25" hidden="1" customHeight="1" x14ac:dyDescent="0.25">
      <c r="B208" s="54"/>
      <c r="C208" s="2"/>
      <c r="D208" s="706" t="s">
        <v>494</v>
      </c>
      <c r="E208" s="706"/>
      <c r="F208" s="77"/>
      <c r="G208" s="563"/>
      <c r="H208" s="563"/>
      <c r="I208" s="495"/>
      <c r="J208" s="448"/>
      <c r="K208" s="448"/>
      <c r="L208" s="448"/>
      <c r="M208" s="77"/>
      <c r="N208" s="73"/>
      <c r="O208" s="42"/>
      <c r="P208" s="42"/>
      <c r="Q208" s="42"/>
      <c r="R208" s="1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4"/>
      <c r="AF208" s="73"/>
      <c r="AG208" s="1"/>
      <c r="AH208" s="1"/>
      <c r="AI208" s="1"/>
      <c r="AJ208" s="1"/>
      <c r="AK208" s="79"/>
      <c r="AL208" s="404">
        <f t="shared" si="367"/>
        <v>0</v>
      </c>
      <c r="AM208" s="367"/>
      <c r="AN208" s="1"/>
      <c r="AO208" s="79"/>
      <c r="AP208" s="79"/>
      <c r="AQ208" s="79"/>
      <c r="AR208" s="44"/>
      <c r="AT208" s="168"/>
    </row>
    <row r="209" spans="1:46" s="18" customFormat="1" x14ac:dyDescent="0.25">
      <c r="A209" s="125" t="s">
        <v>75</v>
      </c>
      <c r="B209" s="90" t="s">
        <v>759</v>
      </c>
      <c r="C209" s="712" t="s">
        <v>76</v>
      </c>
      <c r="D209" s="713"/>
      <c r="E209" s="713"/>
      <c r="F209" s="91">
        <f t="shared" ref="F209:M209" si="368">F210+F211+F212+F213+F214+F215+F216+F217+F218+F219+F220</f>
        <v>0</v>
      </c>
      <c r="G209" s="564">
        <f t="shared" ref="G209" si="369">G210+G211+G212+G213+G214+G215+G216+G217+G218+G219+G220</f>
        <v>37159</v>
      </c>
      <c r="H209" s="564">
        <f t="shared" ref="H209" si="370">H210+H211+H212+H213+H214+H215+H216+H217+H218+H219+H220</f>
        <v>37159</v>
      </c>
      <c r="I209" s="494">
        <v>37159</v>
      </c>
      <c r="J209" s="447">
        <f t="shared" ref="J209:K209" si="371">J210+J211+J212+J213+J214+J215+J216+J217+J218+J219+J220</f>
        <v>37159</v>
      </c>
      <c r="K209" s="447">
        <f t="shared" si="371"/>
        <v>0</v>
      </c>
      <c r="L209" s="447">
        <f t="shared" ref="L209" si="372">L210+L211+L212+L213+L214+L215+L216+L217+L218+L219+L220</f>
        <v>2310</v>
      </c>
      <c r="M209" s="91">
        <f t="shared" si="368"/>
        <v>2310</v>
      </c>
      <c r="N209" s="92">
        <f t="shared" ref="N209:AE209" si="373">N210+N211+N212+N213+N214+N215+N216+N217+N218+N219+N220</f>
        <v>2310</v>
      </c>
      <c r="O209" s="95">
        <f t="shared" si="373"/>
        <v>0</v>
      </c>
      <c r="P209" s="95">
        <f t="shared" si="373"/>
        <v>0</v>
      </c>
      <c r="Q209" s="95">
        <f t="shared" si="373"/>
        <v>0</v>
      </c>
      <c r="R209" s="93">
        <f>R210+R211+R212+R213+R214+R215+R216+R217+R218+R219+R220</f>
        <v>0</v>
      </c>
      <c r="S209" s="93">
        <f>S210+S211+S212+S213+S214+S215+S216+S217+S218+S219+S220</f>
        <v>0</v>
      </c>
      <c r="T209" s="96">
        <f t="shared" ref="T209:AB209" si="374">T210+T211+T212+T213+T214+T215+T216+T217+T218+T219+T220</f>
        <v>0</v>
      </c>
      <c r="U209" s="96">
        <f t="shared" si="374"/>
        <v>0</v>
      </c>
      <c r="V209" s="96">
        <f t="shared" si="374"/>
        <v>0</v>
      </c>
      <c r="W209" s="96">
        <f t="shared" ref="W209:X209" si="375">W210+W211+W212+W213+W214+W215+W216+W217+W218+W219+W220</f>
        <v>0</v>
      </c>
      <c r="X209" s="96">
        <f t="shared" si="375"/>
        <v>0</v>
      </c>
      <c r="Y209" s="96">
        <f t="shared" si="374"/>
        <v>0</v>
      </c>
      <c r="Z209" s="96">
        <f t="shared" ref="Z209:AA209" si="376">Z210+Z211+Z212+Z213+Z214+Z215+Z216+Z217+Z218+Z219+Z220</f>
        <v>0</v>
      </c>
      <c r="AA209" s="96">
        <f t="shared" si="376"/>
        <v>0</v>
      </c>
      <c r="AB209" s="96">
        <f t="shared" si="374"/>
        <v>0</v>
      </c>
      <c r="AC209" s="96">
        <f t="shared" ref="AC209:AD209" si="377">AC210+AC211+AC212+AC213+AC214+AC215+AC216+AC217+AC218+AC219+AC220</f>
        <v>0</v>
      </c>
      <c r="AD209" s="96">
        <f t="shared" si="377"/>
        <v>0</v>
      </c>
      <c r="AE209" s="94">
        <f t="shared" si="373"/>
        <v>0</v>
      </c>
      <c r="AF209" s="92">
        <f>AF210+AF211+AF212+AF213+AF214+AF215+AF216+AF217+AF218+AF219+AF220</f>
        <v>0</v>
      </c>
      <c r="AG209" s="93">
        <f t="shared" ref="AG209:AR209" si="378">AG210+AG211+AG212+AG213+AG214+AG215+AG216+AG217+AG218+AG219+AG220</f>
        <v>0</v>
      </c>
      <c r="AH209" s="93">
        <f t="shared" si="378"/>
        <v>0</v>
      </c>
      <c r="AI209" s="93">
        <f t="shared" si="378"/>
        <v>0</v>
      </c>
      <c r="AJ209" s="93">
        <f t="shared" si="378"/>
        <v>0</v>
      </c>
      <c r="AK209" s="96">
        <f t="shared" si="378"/>
        <v>0</v>
      </c>
      <c r="AL209" s="402">
        <f t="shared" si="367"/>
        <v>0</v>
      </c>
      <c r="AM209" s="365">
        <f t="shared" si="378"/>
        <v>0</v>
      </c>
      <c r="AN209" s="93">
        <f t="shared" si="378"/>
        <v>0</v>
      </c>
      <c r="AO209" s="96">
        <f t="shared" si="378"/>
        <v>2310</v>
      </c>
      <c r="AP209" s="96">
        <f t="shared" si="378"/>
        <v>0</v>
      </c>
      <c r="AQ209" s="96">
        <f t="shared" si="378"/>
        <v>0</v>
      </c>
      <c r="AR209" s="97">
        <f t="shared" si="378"/>
        <v>0</v>
      </c>
      <c r="AT209" s="168"/>
    </row>
    <row r="210" spans="1:46" hidden="1" x14ac:dyDescent="0.25">
      <c r="B210" s="54"/>
      <c r="C210" s="2"/>
      <c r="D210" s="705" t="s">
        <v>422</v>
      </c>
      <c r="E210" s="705"/>
      <c r="F210" s="77"/>
      <c r="G210" s="563"/>
      <c r="H210" s="563"/>
      <c r="I210" s="495"/>
      <c r="J210" s="448"/>
      <c r="K210" s="448"/>
      <c r="L210" s="448"/>
      <c r="M210" s="77"/>
      <c r="N210" s="73"/>
      <c r="O210" s="42"/>
      <c r="P210" s="42"/>
      <c r="Q210" s="42"/>
      <c r="R210" s="1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4"/>
      <c r="AF210" s="73"/>
      <c r="AG210" s="1"/>
      <c r="AH210" s="1"/>
      <c r="AI210" s="1"/>
      <c r="AJ210" s="1"/>
      <c r="AK210" s="79"/>
      <c r="AL210" s="404">
        <f t="shared" si="367"/>
        <v>0</v>
      </c>
      <c r="AM210" s="367"/>
      <c r="AN210" s="1"/>
      <c r="AO210" s="79"/>
      <c r="AP210" s="79"/>
      <c r="AQ210" s="79"/>
      <c r="AR210" s="44"/>
      <c r="AT210" s="168"/>
    </row>
    <row r="211" spans="1:46" hidden="1" x14ac:dyDescent="0.25">
      <c r="B211" s="54"/>
      <c r="C211" s="2"/>
      <c r="D211" s="705" t="s">
        <v>425</v>
      </c>
      <c r="E211" s="705"/>
      <c r="F211" s="77">
        <v>0</v>
      </c>
      <c r="G211" s="563">
        <v>0</v>
      </c>
      <c r="H211" s="563">
        <v>0</v>
      </c>
      <c r="I211" s="495">
        <v>0</v>
      </c>
      <c r="J211" s="448">
        <f>SUM(AD211:AP211)</f>
        <v>0</v>
      </c>
      <c r="K211" s="448">
        <f>SUM(AE211:AQ211)</f>
        <v>0</v>
      </c>
      <c r="L211" s="448">
        <f>SUM(AF211:AR211)</f>
        <v>0</v>
      </c>
      <c r="M211" s="77">
        <f t="shared" ref="M211" si="379">SUM(AF211:AR211)</f>
        <v>0</v>
      </c>
      <c r="N211" s="73"/>
      <c r="O211" s="42"/>
      <c r="P211" s="42"/>
      <c r="Q211" s="42"/>
      <c r="R211" s="1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4"/>
      <c r="AF211" s="73"/>
      <c r="AG211" s="1"/>
      <c r="AH211" s="1"/>
      <c r="AI211" s="1"/>
      <c r="AJ211" s="1"/>
      <c r="AK211" s="79"/>
      <c r="AL211" s="404">
        <f t="shared" si="367"/>
        <v>0</v>
      </c>
      <c r="AM211" s="367"/>
      <c r="AN211" s="1"/>
      <c r="AO211" s="79"/>
      <c r="AP211" s="79"/>
      <c r="AQ211" s="79"/>
      <c r="AR211" s="44"/>
      <c r="AT211" s="168"/>
    </row>
    <row r="212" spans="1:46" hidden="1" x14ac:dyDescent="0.25">
      <c r="B212" s="54"/>
      <c r="C212" s="2"/>
      <c r="D212" s="705" t="s">
        <v>426</v>
      </c>
      <c r="E212" s="705"/>
      <c r="F212" s="77">
        <v>0</v>
      </c>
      <c r="G212" s="563">
        <v>37159</v>
      </c>
      <c r="H212" s="563">
        <v>37159</v>
      </c>
      <c r="I212" s="495">
        <v>37159</v>
      </c>
      <c r="J212" s="448">
        <v>37159</v>
      </c>
      <c r="K212" s="448">
        <f>SUM(AK212:AQ212)</f>
        <v>0</v>
      </c>
      <c r="L212" s="448"/>
      <c r="M212" s="77">
        <f>SUM(AL212:AR212)</f>
        <v>0</v>
      </c>
      <c r="N212" s="73"/>
      <c r="O212" s="42"/>
      <c r="P212" s="42"/>
      <c r="Q212" s="42"/>
      <c r="R212" s="1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>
        <f>K212</f>
        <v>0</v>
      </c>
      <c r="AD212" s="79"/>
      <c r="AE212" s="74"/>
      <c r="AF212" s="73"/>
      <c r="AG212" s="1"/>
      <c r="AH212" s="1"/>
      <c r="AI212" s="1"/>
      <c r="AJ212" s="1"/>
      <c r="AK212" s="79"/>
      <c r="AL212" s="404">
        <f t="shared" si="367"/>
        <v>0</v>
      </c>
      <c r="AM212" s="367"/>
      <c r="AN212" s="1"/>
      <c r="AO212" s="79"/>
      <c r="AP212" s="79"/>
      <c r="AQ212" s="79"/>
      <c r="AR212" s="44"/>
      <c r="AT212" s="168"/>
    </row>
    <row r="213" spans="1:46" ht="15.75" thickBot="1" x14ac:dyDescent="0.3">
      <c r="B213" s="54"/>
      <c r="C213" s="2"/>
      <c r="D213" s="705" t="s">
        <v>423</v>
      </c>
      <c r="E213" s="705"/>
      <c r="F213" s="77"/>
      <c r="G213" s="563"/>
      <c r="H213" s="563"/>
      <c r="I213" s="495"/>
      <c r="J213" s="448"/>
      <c r="K213" s="448"/>
      <c r="L213" s="448">
        <v>2310</v>
      </c>
      <c r="M213" s="77">
        <f>SUM(AL213:AR213)</f>
        <v>2310</v>
      </c>
      <c r="N213" s="73">
        <v>2310</v>
      </c>
      <c r="O213" s="42"/>
      <c r="P213" s="42"/>
      <c r="Q213" s="42"/>
      <c r="R213" s="1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4"/>
      <c r="AF213" s="73"/>
      <c r="AG213" s="1"/>
      <c r="AH213" s="1"/>
      <c r="AI213" s="1"/>
      <c r="AJ213" s="1"/>
      <c r="AK213" s="79"/>
      <c r="AL213" s="404">
        <f t="shared" si="367"/>
        <v>0</v>
      </c>
      <c r="AM213" s="367"/>
      <c r="AN213" s="1"/>
      <c r="AO213" s="79">
        <v>2310</v>
      </c>
      <c r="AP213" s="79"/>
      <c r="AQ213" s="79"/>
      <c r="AR213" s="44"/>
      <c r="AT213" s="168"/>
    </row>
    <row r="214" spans="1:46" hidden="1" x14ac:dyDescent="0.25">
      <c r="B214" s="54"/>
      <c r="C214" s="2"/>
      <c r="D214" s="705" t="s">
        <v>427</v>
      </c>
      <c r="E214" s="705"/>
      <c r="F214" s="77"/>
      <c r="G214" s="563"/>
      <c r="H214" s="563"/>
      <c r="I214" s="495"/>
      <c r="J214" s="448"/>
      <c r="K214" s="448"/>
      <c r="L214" s="448"/>
      <c r="M214" s="77"/>
      <c r="N214" s="73"/>
      <c r="O214" s="42"/>
      <c r="P214" s="42"/>
      <c r="Q214" s="42"/>
      <c r="R214" s="1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4"/>
      <c r="AF214" s="73"/>
      <c r="AG214" s="1"/>
      <c r="AH214" s="1"/>
      <c r="AI214" s="1"/>
      <c r="AJ214" s="1"/>
      <c r="AK214" s="79"/>
      <c r="AL214" s="404">
        <f t="shared" si="367"/>
        <v>0</v>
      </c>
      <c r="AM214" s="367"/>
      <c r="AN214" s="1"/>
      <c r="AO214" s="79"/>
      <c r="AP214" s="79"/>
      <c r="AQ214" s="79"/>
      <c r="AR214" s="44"/>
      <c r="AT214" s="168"/>
    </row>
    <row r="215" spans="1:46" ht="25.5" hidden="1" customHeight="1" x14ac:dyDescent="0.25">
      <c r="B215" s="54"/>
      <c r="C215" s="2"/>
      <c r="D215" s="706" t="s">
        <v>495</v>
      </c>
      <c r="E215" s="706"/>
      <c r="F215" s="77"/>
      <c r="G215" s="563"/>
      <c r="H215" s="563"/>
      <c r="I215" s="495"/>
      <c r="J215" s="448"/>
      <c r="K215" s="448"/>
      <c r="L215" s="448"/>
      <c r="M215" s="77"/>
      <c r="N215" s="73"/>
      <c r="O215" s="42"/>
      <c r="P215" s="42"/>
      <c r="Q215" s="42"/>
      <c r="R215" s="1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4"/>
      <c r="AF215" s="73"/>
      <c r="AG215" s="1"/>
      <c r="AH215" s="1"/>
      <c r="AI215" s="1"/>
      <c r="AJ215" s="1"/>
      <c r="AK215" s="79"/>
      <c r="AL215" s="404">
        <f t="shared" si="367"/>
        <v>0</v>
      </c>
      <c r="AM215" s="367"/>
      <c r="AN215" s="1"/>
      <c r="AO215" s="79"/>
      <c r="AP215" s="79"/>
      <c r="AQ215" s="79"/>
      <c r="AR215" s="44"/>
      <c r="AT215" s="168"/>
    </row>
    <row r="216" spans="1:46" ht="25.5" hidden="1" customHeight="1" x14ac:dyDescent="0.25">
      <c r="B216" s="54"/>
      <c r="C216" s="2"/>
      <c r="D216" s="706" t="s">
        <v>496</v>
      </c>
      <c r="E216" s="706"/>
      <c r="F216" s="77"/>
      <c r="G216" s="563"/>
      <c r="H216" s="563"/>
      <c r="I216" s="495"/>
      <c r="J216" s="448"/>
      <c r="K216" s="448"/>
      <c r="L216" s="448"/>
      <c r="M216" s="77"/>
      <c r="N216" s="73"/>
      <c r="O216" s="42"/>
      <c r="P216" s="42"/>
      <c r="Q216" s="42"/>
      <c r="R216" s="1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4"/>
      <c r="AF216" s="73"/>
      <c r="AG216" s="1"/>
      <c r="AH216" s="1"/>
      <c r="AI216" s="1"/>
      <c r="AJ216" s="1"/>
      <c r="AK216" s="79"/>
      <c r="AL216" s="404">
        <f t="shared" si="367"/>
        <v>0</v>
      </c>
      <c r="AM216" s="367"/>
      <c r="AN216" s="1"/>
      <c r="AO216" s="79"/>
      <c r="AP216" s="79"/>
      <c r="AQ216" s="79"/>
      <c r="AR216" s="44"/>
      <c r="AT216" s="168"/>
    </row>
    <row r="217" spans="1:46" hidden="1" x14ac:dyDescent="0.25">
      <c r="B217" s="54"/>
      <c r="C217" s="2"/>
      <c r="D217" s="705" t="s">
        <v>428</v>
      </c>
      <c r="E217" s="705"/>
      <c r="F217" s="77"/>
      <c r="G217" s="563"/>
      <c r="H217" s="563"/>
      <c r="I217" s="495"/>
      <c r="J217" s="448"/>
      <c r="K217" s="448"/>
      <c r="L217" s="448"/>
      <c r="M217" s="77"/>
      <c r="N217" s="73"/>
      <c r="O217" s="42"/>
      <c r="P217" s="42"/>
      <c r="Q217" s="42"/>
      <c r="R217" s="1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4"/>
      <c r="AF217" s="73"/>
      <c r="AG217" s="1"/>
      <c r="AH217" s="1"/>
      <c r="AI217" s="1"/>
      <c r="AJ217" s="1"/>
      <c r="AK217" s="79"/>
      <c r="AL217" s="404">
        <f t="shared" si="367"/>
        <v>0</v>
      </c>
      <c r="AM217" s="367"/>
      <c r="AN217" s="1"/>
      <c r="AO217" s="79"/>
      <c r="AP217" s="79"/>
      <c r="AQ217" s="79"/>
      <c r="AR217" s="44"/>
      <c r="AT217" s="168"/>
    </row>
    <row r="218" spans="1:46" hidden="1" x14ac:dyDescent="0.25">
      <c r="B218" s="54"/>
      <c r="C218" s="2"/>
      <c r="D218" s="705" t="s">
        <v>424</v>
      </c>
      <c r="E218" s="705"/>
      <c r="F218" s="77"/>
      <c r="G218" s="563"/>
      <c r="H218" s="563"/>
      <c r="I218" s="495"/>
      <c r="J218" s="448"/>
      <c r="K218" s="448"/>
      <c r="L218" s="448"/>
      <c r="M218" s="77"/>
      <c r="N218" s="73"/>
      <c r="O218" s="42"/>
      <c r="P218" s="42"/>
      <c r="Q218" s="42"/>
      <c r="R218" s="1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4"/>
      <c r="AF218" s="73"/>
      <c r="AG218" s="1"/>
      <c r="AH218" s="1"/>
      <c r="AI218" s="1"/>
      <c r="AJ218" s="1"/>
      <c r="AK218" s="79"/>
      <c r="AL218" s="404">
        <f t="shared" si="367"/>
        <v>0</v>
      </c>
      <c r="AM218" s="367"/>
      <c r="AN218" s="1"/>
      <c r="AO218" s="79"/>
      <c r="AP218" s="79"/>
      <c r="AQ218" s="79"/>
      <c r="AR218" s="44"/>
      <c r="AT218" s="168"/>
    </row>
    <row r="219" spans="1:46" ht="25.5" hidden="1" customHeight="1" x14ac:dyDescent="0.25">
      <c r="B219" s="54"/>
      <c r="C219" s="2"/>
      <c r="D219" s="706" t="s">
        <v>497</v>
      </c>
      <c r="E219" s="706"/>
      <c r="F219" s="77"/>
      <c r="G219" s="563"/>
      <c r="H219" s="563"/>
      <c r="I219" s="495"/>
      <c r="J219" s="448"/>
      <c r="K219" s="448"/>
      <c r="L219" s="448"/>
      <c r="M219" s="77"/>
      <c r="N219" s="73"/>
      <c r="O219" s="42"/>
      <c r="P219" s="42"/>
      <c r="Q219" s="42"/>
      <c r="R219" s="1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4"/>
      <c r="AF219" s="73"/>
      <c r="AG219" s="1"/>
      <c r="AH219" s="1"/>
      <c r="AI219" s="1"/>
      <c r="AJ219" s="1"/>
      <c r="AK219" s="79"/>
      <c r="AL219" s="404">
        <f t="shared" si="367"/>
        <v>0</v>
      </c>
      <c r="AM219" s="367"/>
      <c r="AN219" s="1"/>
      <c r="AO219" s="79"/>
      <c r="AP219" s="79"/>
      <c r="AQ219" s="79"/>
      <c r="AR219" s="44"/>
      <c r="AT219" s="168"/>
    </row>
    <row r="220" spans="1:46" ht="15.75" hidden="1" thickBot="1" x14ac:dyDescent="0.3">
      <c r="B220" s="56"/>
      <c r="C220" s="20"/>
      <c r="D220" s="707" t="s">
        <v>498</v>
      </c>
      <c r="E220" s="707"/>
      <c r="F220" s="77"/>
      <c r="G220" s="563"/>
      <c r="H220" s="563"/>
      <c r="I220" s="495"/>
      <c r="J220" s="448"/>
      <c r="K220" s="448"/>
      <c r="L220" s="448"/>
      <c r="M220" s="77"/>
      <c r="N220" s="73"/>
      <c r="O220" s="42"/>
      <c r="P220" s="42"/>
      <c r="Q220" s="42"/>
      <c r="R220" s="1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4"/>
      <c r="AF220" s="73"/>
      <c r="AG220" s="1"/>
      <c r="AH220" s="1"/>
      <c r="AI220" s="1"/>
      <c r="AJ220" s="1"/>
      <c r="AK220" s="79"/>
      <c r="AL220" s="404">
        <f t="shared" si="367"/>
        <v>0</v>
      </c>
      <c r="AM220" s="367"/>
      <c r="AN220" s="1"/>
      <c r="AO220" s="79"/>
      <c r="AP220" s="79"/>
      <c r="AQ220" s="79"/>
      <c r="AR220" s="44"/>
      <c r="AT220" s="168"/>
    </row>
    <row r="221" spans="1:46" ht="15.75" thickBot="1" x14ac:dyDescent="0.3">
      <c r="B221" s="98" t="s">
        <v>77</v>
      </c>
      <c r="C221" s="725" t="s">
        <v>78</v>
      </c>
      <c r="D221" s="726"/>
      <c r="E221" s="726"/>
      <c r="F221" s="83">
        <f t="shared" ref="F221:M221" si="380">F222+F223+F224+F225+F235</f>
        <v>0</v>
      </c>
      <c r="G221" s="560">
        <f t="shared" ref="G221" si="381">G222+G223+G224+G225+G235</f>
        <v>0</v>
      </c>
      <c r="H221" s="560">
        <f t="shared" ref="H221" si="382">H222+H223+H224+H225+H235</f>
        <v>0</v>
      </c>
      <c r="I221" s="492">
        <v>0</v>
      </c>
      <c r="J221" s="444">
        <f t="shared" ref="J221:K221" si="383">J222+J223+J224+J225+J235</f>
        <v>0</v>
      </c>
      <c r="K221" s="444">
        <f t="shared" si="383"/>
        <v>0</v>
      </c>
      <c r="L221" s="444">
        <f t="shared" ref="L221" si="384">L222+L223+L224+L225+L235</f>
        <v>0</v>
      </c>
      <c r="M221" s="83">
        <f t="shared" si="380"/>
        <v>0</v>
      </c>
      <c r="N221" s="84">
        <f t="shared" ref="N221:AE221" si="385">N222+N223+N224+N225+N235</f>
        <v>0</v>
      </c>
      <c r="O221" s="87">
        <f t="shared" si="385"/>
        <v>0</v>
      </c>
      <c r="P221" s="87">
        <f t="shared" si="385"/>
        <v>0</v>
      </c>
      <c r="Q221" s="87">
        <f t="shared" si="385"/>
        <v>0</v>
      </c>
      <c r="R221" s="85">
        <f t="shared" si="385"/>
        <v>0</v>
      </c>
      <c r="S221" s="85">
        <f t="shared" si="385"/>
        <v>0</v>
      </c>
      <c r="T221" s="88">
        <f t="shared" ref="T221:AB221" si="386">T222+T223+T224+T225+T235</f>
        <v>0</v>
      </c>
      <c r="U221" s="88">
        <f t="shared" si="386"/>
        <v>0</v>
      </c>
      <c r="V221" s="88">
        <f t="shared" si="386"/>
        <v>0</v>
      </c>
      <c r="W221" s="88">
        <f t="shared" ref="W221:X221" si="387">W222+W223+W224+W225+W235</f>
        <v>0</v>
      </c>
      <c r="X221" s="88">
        <f t="shared" si="387"/>
        <v>0</v>
      </c>
      <c r="Y221" s="88">
        <f t="shared" si="386"/>
        <v>0</v>
      </c>
      <c r="Z221" s="88">
        <f t="shared" ref="Z221:AA221" si="388">Z222+Z223+Z224+Z225+Z235</f>
        <v>0</v>
      </c>
      <c r="AA221" s="88">
        <f t="shared" si="388"/>
        <v>0</v>
      </c>
      <c r="AB221" s="88">
        <f t="shared" si="386"/>
        <v>0</v>
      </c>
      <c r="AC221" s="88">
        <f t="shared" ref="AC221:AD221" si="389">AC222+AC223+AC224+AC225+AC235</f>
        <v>0</v>
      </c>
      <c r="AD221" s="88">
        <f t="shared" si="389"/>
        <v>0</v>
      </c>
      <c r="AE221" s="86">
        <f t="shared" si="385"/>
        <v>0</v>
      </c>
      <c r="AF221" s="84">
        <f>AF222+AF223+AF224+AF225+AF235</f>
        <v>0</v>
      </c>
      <c r="AG221" s="85">
        <f t="shared" ref="AG221:AR221" si="390">AG222+AG223+AG224+AG225+AG235</f>
        <v>0</v>
      </c>
      <c r="AH221" s="85">
        <f t="shared" si="390"/>
        <v>0</v>
      </c>
      <c r="AI221" s="85">
        <f t="shared" si="390"/>
        <v>0</v>
      </c>
      <c r="AJ221" s="85">
        <f t="shared" si="390"/>
        <v>0</v>
      </c>
      <c r="AK221" s="88">
        <f t="shared" si="390"/>
        <v>0</v>
      </c>
      <c r="AL221" s="399">
        <f t="shared" si="367"/>
        <v>0</v>
      </c>
      <c r="AM221" s="362">
        <f t="shared" si="390"/>
        <v>0</v>
      </c>
      <c r="AN221" s="85">
        <f t="shared" si="390"/>
        <v>0</v>
      </c>
      <c r="AO221" s="88">
        <f t="shared" si="390"/>
        <v>0</v>
      </c>
      <c r="AP221" s="88">
        <f t="shared" si="390"/>
        <v>0</v>
      </c>
      <c r="AQ221" s="88">
        <f t="shared" si="390"/>
        <v>0</v>
      </c>
      <c r="AR221" s="89">
        <f t="shared" si="390"/>
        <v>0</v>
      </c>
      <c r="AT221" s="168"/>
    </row>
    <row r="222" spans="1:46" s="18" customFormat="1" ht="25.5" hidden="1" customHeight="1" x14ac:dyDescent="0.25">
      <c r="A222" s="125" t="s">
        <v>79</v>
      </c>
      <c r="B222" s="114" t="s">
        <v>760</v>
      </c>
      <c r="C222" s="727" t="s">
        <v>80</v>
      </c>
      <c r="D222" s="728"/>
      <c r="E222" s="728"/>
      <c r="F222" s="91"/>
      <c r="G222" s="564"/>
      <c r="H222" s="564"/>
      <c r="I222" s="494"/>
      <c r="J222" s="447"/>
      <c r="K222" s="447"/>
      <c r="L222" s="447"/>
      <c r="M222" s="91"/>
      <c r="N222" s="92"/>
      <c r="O222" s="95"/>
      <c r="P222" s="95"/>
      <c r="Q222" s="95"/>
      <c r="R222" s="93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4"/>
      <c r="AF222" s="92"/>
      <c r="AG222" s="93"/>
      <c r="AH222" s="93"/>
      <c r="AI222" s="93"/>
      <c r="AJ222" s="93"/>
      <c r="AK222" s="96"/>
      <c r="AL222" s="402">
        <f t="shared" si="367"/>
        <v>0</v>
      </c>
      <c r="AM222" s="365"/>
      <c r="AN222" s="93"/>
      <c r="AO222" s="96"/>
      <c r="AP222" s="96"/>
      <c r="AQ222" s="96"/>
      <c r="AR222" s="97"/>
      <c r="AT222" s="168"/>
    </row>
    <row r="223" spans="1:46" s="18" customFormat="1" ht="15.75" hidden="1" thickBot="1" x14ac:dyDescent="0.3">
      <c r="A223" s="125" t="s">
        <v>81</v>
      </c>
      <c r="B223" s="90" t="s">
        <v>761</v>
      </c>
      <c r="C223" s="716" t="s">
        <v>926</v>
      </c>
      <c r="D223" s="717"/>
      <c r="E223" s="717"/>
      <c r="F223" s="91"/>
      <c r="G223" s="564"/>
      <c r="H223" s="564"/>
      <c r="I223" s="494"/>
      <c r="J223" s="447"/>
      <c r="K223" s="447"/>
      <c r="L223" s="447"/>
      <c r="M223" s="91"/>
      <c r="N223" s="92"/>
      <c r="O223" s="95"/>
      <c r="P223" s="95"/>
      <c r="Q223" s="95"/>
      <c r="R223" s="93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4"/>
      <c r="AF223" s="92"/>
      <c r="AG223" s="93"/>
      <c r="AH223" s="93"/>
      <c r="AI223" s="93"/>
      <c r="AJ223" s="93"/>
      <c r="AK223" s="96"/>
      <c r="AL223" s="402">
        <f t="shared" si="367"/>
        <v>0</v>
      </c>
      <c r="AM223" s="365"/>
      <c r="AN223" s="93"/>
      <c r="AO223" s="96"/>
      <c r="AP223" s="96"/>
      <c r="AQ223" s="96"/>
      <c r="AR223" s="97"/>
      <c r="AT223" s="168"/>
    </row>
    <row r="224" spans="1:46" s="18" customFormat="1" ht="25.5" hidden="1" customHeight="1" x14ac:dyDescent="0.25">
      <c r="A224" s="125" t="s">
        <v>82</v>
      </c>
      <c r="B224" s="90" t="s">
        <v>762</v>
      </c>
      <c r="C224" s="723" t="s">
        <v>927</v>
      </c>
      <c r="D224" s="724"/>
      <c r="E224" s="729"/>
      <c r="F224" s="91"/>
      <c r="G224" s="564"/>
      <c r="H224" s="564"/>
      <c r="I224" s="494"/>
      <c r="J224" s="447"/>
      <c r="K224" s="447"/>
      <c r="L224" s="447"/>
      <c r="M224" s="91"/>
      <c r="N224" s="92"/>
      <c r="O224" s="95"/>
      <c r="P224" s="95"/>
      <c r="Q224" s="95"/>
      <c r="R224" s="93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4"/>
      <c r="AF224" s="92"/>
      <c r="AG224" s="93"/>
      <c r="AH224" s="93"/>
      <c r="AI224" s="93"/>
      <c r="AJ224" s="93"/>
      <c r="AK224" s="96"/>
      <c r="AL224" s="402">
        <f t="shared" si="367"/>
        <v>0</v>
      </c>
      <c r="AM224" s="365"/>
      <c r="AN224" s="93"/>
      <c r="AO224" s="96"/>
      <c r="AP224" s="96"/>
      <c r="AQ224" s="96"/>
      <c r="AR224" s="97"/>
      <c r="AT224" s="168"/>
    </row>
    <row r="225" spans="1:46" s="18" customFormat="1" ht="25.5" hidden="1" customHeight="1" x14ac:dyDescent="0.25">
      <c r="A225" s="125" t="s">
        <v>83</v>
      </c>
      <c r="B225" s="90" t="s">
        <v>763</v>
      </c>
      <c r="C225" s="723" t="s">
        <v>84</v>
      </c>
      <c r="D225" s="724"/>
      <c r="E225" s="724"/>
      <c r="F225" s="91">
        <f t="shared" ref="F225:M225" si="391">F226+F227+F228+F229+F230+F231+F232+F233+F234</f>
        <v>0</v>
      </c>
      <c r="G225" s="564">
        <f t="shared" ref="G225" si="392">G226+G227+G228+G229+G230+G231+G232+G233+G234</f>
        <v>0</v>
      </c>
      <c r="H225" s="564">
        <f t="shared" ref="H225" si="393">H226+H227+H228+H229+H230+H231+H232+H233+H234</f>
        <v>0</v>
      </c>
      <c r="I225" s="494">
        <v>0</v>
      </c>
      <c r="J225" s="447">
        <f t="shared" ref="J225:K225" si="394">J226+J227+J228+J229+J230+J231+J232+J233+J234</f>
        <v>0</v>
      </c>
      <c r="K225" s="447">
        <f t="shared" si="394"/>
        <v>0</v>
      </c>
      <c r="L225" s="447">
        <f t="shared" ref="L225" si="395">L226+L227+L228+L229+L230+L231+L232+L233+L234</f>
        <v>0</v>
      </c>
      <c r="M225" s="91">
        <f t="shared" si="391"/>
        <v>0</v>
      </c>
      <c r="N225" s="92">
        <f t="shared" ref="N225:AE225" si="396">N226+N227+N228+N229+N230+N231+N232+N233+N234</f>
        <v>0</v>
      </c>
      <c r="O225" s="95">
        <f t="shared" si="396"/>
        <v>0</v>
      </c>
      <c r="P225" s="95">
        <f t="shared" si="396"/>
        <v>0</v>
      </c>
      <c r="Q225" s="95">
        <f t="shared" si="396"/>
        <v>0</v>
      </c>
      <c r="R225" s="93">
        <f t="shared" si="396"/>
        <v>0</v>
      </c>
      <c r="S225" s="96"/>
      <c r="T225" s="96">
        <f t="shared" ref="T225:AB225" si="397">T226+T227+T228+T229+T230+T231+T232+T233+T234</f>
        <v>0</v>
      </c>
      <c r="U225" s="96"/>
      <c r="V225" s="96"/>
      <c r="W225" s="96">
        <f t="shared" ref="W225:X225" si="398">W226+W227+W228+W229+W230+W231+W232+W233+W234</f>
        <v>0</v>
      </c>
      <c r="X225" s="96">
        <f t="shared" si="398"/>
        <v>0</v>
      </c>
      <c r="Y225" s="96">
        <f t="shared" si="397"/>
        <v>0</v>
      </c>
      <c r="Z225" s="96">
        <f t="shared" ref="Z225:AA225" si="399">Z226+Z227+Z228+Z229+Z230+Z231+Z232+Z233+Z234</f>
        <v>0</v>
      </c>
      <c r="AA225" s="96">
        <f t="shared" si="399"/>
        <v>0</v>
      </c>
      <c r="AB225" s="96">
        <f t="shared" si="397"/>
        <v>0</v>
      </c>
      <c r="AC225" s="96">
        <f t="shared" ref="AC225:AD225" si="400">AC226+AC227+AC228+AC229+AC230+AC231+AC232+AC233+AC234</f>
        <v>0</v>
      </c>
      <c r="AD225" s="96">
        <f t="shared" si="400"/>
        <v>0</v>
      </c>
      <c r="AE225" s="94">
        <f t="shared" si="396"/>
        <v>0</v>
      </c>
      <c r="AF225" s="92">
        <f>AF226+AF227+AF228+AF229+AF230+AF231+AF232+AF233+AF234</f>
        <v>0</v>
      </c>
      <c r="AG225" s="93">
        <f t="shared" ref="AG225:AR225" si="401">AG226+AG227+AG228+AG229+AG230+AG231+AG232+AG233+AG234</f>
        <v>0</v>
      </c>
      <c r="AH225" s="93">
        <f t="shared" si="401"/>
        <v>0</v>
      </c>
      <c r="AI225" s="93">
        <f t="shared" si="401"/>
        <v>0</v>
      </c>
      <c r="AJ225" s="93">
        <f t="shared" si="401"/>
        <v>0</v>
      </c>
      <c r="AK225" s="96">
        <f t="shared" si="401"/>
        <v>0</v>
      </c>
      <c r="AL225" s="402">
        <f t="shared" si="367"/>
        <v>0</v>
      </c>
      <c r="AM225" s="365">
        <f t="shared" si="401"/>
        <v>0</v>
      </c>
      <c r="AN225" s="93">
        <f t="shared" si="401"/>
        <v>0</v>
      </c>
      <c r="AO225" s="96">
        <f t="shared" si="401"/>
        <v>0</v>
      </c>
      <c r="AP225" s="96">
        <f t="shared" si="401"/>
        <v>0</v>
      </c>
      <c r="AQ225" s="96">
        <f t="shared" si="401"/>
        <v>0</v>
      </c>
      <c r="AR225" s="97">
        <f t="shared" si="401"/>
        <v>0</v>
      </c>
      <c r="AT225" s="168"/>
    </row>
    <row r="226" spans="1:46" ht="15.75" hidden="1" thickBot="1" x14ac:dyDescent="0.3">
      <c r="B226" s="54"/>
      <c r="C226" s="2"/>
      <c r="D226" s="705" t="s">
        <v>429</v>
      </c>
      <c r="E226" s="705"/>
      <c r="F226" s="77"/>
      <c r="G226" s="563"/>
      <c r="H226" s="563"/>
      <c r="I226" s="495"/>
      <c r="J226" s="448"/>
      <c r="K226" s="448"/>
      <c r="L226" s="448"/>
      <c r="M226" s="77"/>
      <c r="N226" s="73"/>
      <c r="O226" s="42"/>
      <c r="P226" s="42"/>
      <c r="Q226" s="42"/>
      <c r="R226" s="1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4"/>
      <c r="AF226" s="73"/>
      <c r="AG226" s="1"/>
      <c r="AH226" s="1"/>
      <c r="AI226" s="1"/>
      <c r="AJ226" s="1"/>
      <c r="AK226" s="79"/>
      <c r="AL226" s="404">
        <f t="shared" si="367"/>
        <v>0</v>
      </c>
      <c r="AM226" s="367"/>
      <c r="AN226" s="1"/>
      <c r="AO226" s="79"/>
      <c r="AP226" s="79"/>
      <c r="AQ226" s="79"/>
      <c r="AR226" s="44"/>
      <c r="AT226" s="168"/>
    </row>
    <row r="227" spans="1:46" ht="15.75" hidden="1" thickBot="1" x14ac:dyDescent="0.3">
      <c r="B227" s="54"/>
      <c r="C227" s="2"/>
      <c r="D227" s="705" t="s">
        <v>431</v>
      </c>
      <c r="E227" s="705"/>
      <c r="F227" s="77"/>
      <c r="G227" s="563"/>
      <c r="H227" s="563"/>
      <c r="I227" s="495"/>
      <c r="J227" s="448"/>
      <c r="K227" s="448"/>
      <c r="L227" s="448"/>
      <c r="M227" s="77"/>
      <c r="N227" s="73"/>
      <c r="O227" s="42"/>
      <c r="P227" s="42"/>
      <c r="Q227" s="42"/>
      <c r="R227" s="1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4"/>
      <c r="AF227" s="73"/>
      <c r="AG227" s="1"/>
      <c r="AH227" s="1"/>
      <c r="AI227" s="1"/>
      <c r="AJ227" s="1"/>
      <c r="AK227" s="79"/>
      <c r="AL227" s="404">
        <f t="shared" si="367"/>
        <v>0</v>
      </c>
      <c r="AM227" s="367"/>
      <c r="AN227" s="1"/>
      <c r="AO227" s="79"/>
      <c r="AP227" s="79"/>
      <c r="AQ227" s="79"/>
      <c r="AR227" s="44"/>
      <c r="AT227" s="168"/>
    </row>
    <row r="228" spans="1:46" ht="15.75" hidden="1" thickBot="1" x14ac:dyDescent="0.3">
      <c r="B228" s="54"/>
      <c r="C228" s="2"/>
      <c r="D228" s="705" t="s">
        <v>432</v>
      </c>
      <c r="E228" s="705"/>
      <c r="F228" s="77"/>
      <c r="G228" s="563"/>
      <c r="H228" s="563"/>
      <c r="I228" s="495"/>
      <c r="J228" s="448"/>
      <c r="K228" s="448"/>
      <c r="L228" s="448"/>
      <c r="M228" s="77"/>
      <c r="N228" s="73"/>
      <c r="O228" s="42"/>
      <c r="P228" s="42"/>
      <c r="Q228" s="42"/>
      <c r="R228" s="1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4"/>
      <c r="AF228" s="73"/>
      <c r="AG228" s="1"/>
      <c r="AH228" s="1"/>
      <c r="AI228" s="1"/>
      <c r="AJ228" s="1"/>
      <c r="AK228" s="79"/>
      <c r="AL228" s="404">
        <f t="shared" si="367"/>
        <v>0</v>
      </c>
      <c r="AM228" s="367"/>
      <c r="AN228" s="1"/>
      <c r="AO228" s="79"/>
      <c r="AP228" s="79"/>
      <c r="AQ228" s="79"/>
      <c r="AR228" s="44"/>
      <c r="AT228" s="168"/>
    </row>
    <row r="229" spans="1:46" ht="15.75" hidden="1" thickBot="1" x14ac:dyDescent="0.3">
      <c r="B229" s="54"/>
      <c r="C229" s="2"/>
      <c r="D229" s="705" t="s">
        <v>430</v>
      </c>
      <c r="E229" s="705"/>
      <c r="F229" s="77"/>
      <c r="G229" s="563"/>
      <c r="H229" s="563"/>
      <c r="I229" s="495"/>
      <c r="J229" s="448"/>
      <c r="K229" s="448"/>
      <c r="L229" s="448"/>
      <c r="M229" s="77"/>
      <c r="N229" s="73"/>
      <c r="O229" s="42"/>
      <c r="P229" s="42"/>
      <c r="Q229" s="42"/>
      <c r="R229" s="1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4"/>
      <c r="AF229" s="73"/>
      <c r="AG229" s="1"/>
      <c r="AH229" s="1"/>
      <c r="AI229" s="1"/>
      <c r="AJ229" s="1"/>
      <c r="AK229" s="79"/>
      <c r="AL229" s="404">
        <f t="shared" si="367"/>
        <v>0</v>
      </c>
      <c r="AM229" s="367"/>
      <c r="AN229" s="1"/>
      <c r="AO229" s="79"/>
      <c r="AP229" s="79"/>
      <c r="AQ229" s="79"/>
      <c r="AR229" s="44"/>
      <c r="AT229" s="168"/>
    </row>
    <row r="230" spans="1:46" ht="15.75" hidden="1" thickBot="1" x14ac:dyDescent="0.3">
      <c r="B230" s="54"/>
      <c r="C230" s="2"/>
      <c r="D230" s="705" t="s">
        <v>433</v>
      </c>
      <c r="E230" s="705"/>
      <c r="F230" s="77"/>
      <c r="G230" s="563"/>
      <c r="H230" s="563"/>
      <c r="I230" s="495"/>
      <c r="J230" s="448"/>
      <c r="K230" s="448"/>
      <c r="L230" s="448"/>
      <c r="M230" s="77"/>
      <c r="N230" s="73"/>
      <c r="O230" s="42"/>
      <c r="P230" s="42"/>
      <c r="Q230" s="42"/>
      <c r="R230" s="1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4"/>
      <c r="AF230" s="73"/>
      <c r="AG230" s="1"/>
      <c r="AH230" s="1"/>
      <c r="AI230" s="1"/>
      <c r="AJ230" s="1"/>
      <c r="AK230" s="79"/>
      <c r="AL230" s="404">
        <f t="shared" si="367"/>
        <v>0</v>
      </c>
      <c r="AM230" s="367"/>
      <c r="AN230" s="1"/>
      <c r="AO230" s="79"/>
      <c r="AP230" s="79"/>
      <c r="AQ230" s="79"/>
      <c r="AR230" s="44"/>
      <c r="AT230" s="168"/>
    </row>
    <row r="231" spans="1:46" ht="25.5" hidden="1" customHeight="1" x14ac:dyDescent="0.25">
      <c r="B231" s="54"/>
      <c r="C231" s="2"/>
      <c r="D231" s="706" t="s">
        <v>499</v>
      </c>
      <c r="E231" s="706"/>
      <c r="F231" s="77"/>
      <c r="G231" s="563"/>
      <c r="H231" s="563"/>
      <c r="I231" s="495"/>
      <c r="J231" s="448"/>
      <c r="K231" s="448"/>
      <c r="L231" s="448"/>
      <c r="M231" s="77"/>
      <c r="N231" s="73"/>
      <c r="O231" s="42"/>
      <c r="P231" s="42"/>
      <c r="Q231" s="42"/>
      <c r="R231" s="1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4"/>
      <c r="AF231" s="73"/>
      <c r="AG231" s="1"/>
      <c r="AH231" s="1"/>
      <c r="AI231" s="1"/>
      <c r="AJ231" s="1"/>
      <c r="AK231" s="79"/>
      <c r="AL231" s="404">
        <f t="shared" si="367"/>
        <v>0</v>
      </c>
      <c r="AM231" s="367"/>
      <c r="AN231" s="1"/>
      <c r="AO231" s="79"/>
      <c r="AP231" s="79"/>
      <c r="AQ231" s="79"/>
      <c r="AR231" s="44"/>
      <c r="AT231" s="168"/>
    </row>
    <row r="232" spans="1:46" ht="25.5" hidden="1" customHeight="1" x14ac:dyDescent="0.25">
      <c r="B232" s="54"/>
      <c r="C232" s="2"/>
      <c r="D232" s="706" t="s">
        <v>500</v>
      </c>
      <c r="E232" s="706"/>
      <c r="F232" s="77"/>
      <c r="G232" s="563"/>
      <c r="H232" s="563"/>
      <c r="I232" s="495"/>
      <c r="J232" s="448"/>
      <c r="K232" s="448"/>
      <c r="L232" s="448"/>
      <c r="M232" s="77"/>
      <c r="N232" s="73"/>
      <c r="O232" s="42"/>
      <c r="P232" s="42"/>
      <c r="Q232" s="42"/>
      <c r="R232" s="1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4"/>
      <c r="AF232" s="73"/>
      <c r="AG232" s="1"/>
      <c r="AH232" s="1"/>
      <c r="AI232" s="1"/>
      <c r="AJ232" s="1"/>
      <c r="AK232" s="79"/>
      <c r="AL232" s="404">
        <f t="shared" si="367"/>
        <v>0</v>
      </c>
      <c r="AM232" s="367"/>
      <c r="AN232" s="1"/>
      <c r="AO232" s="79"/>
      <c r="AP232" s="79"/>
      <c r="AQ232" s="79"/>
      <c r="AR232" s="44"/>
      <c r="AT232" s="168"/>
    </row>
    <row r="233" spans="1:46" ht="15.75" hidden="1" thickBot="1" x14ac:dyDescent="0.3">
      <c r="B233" s="54"/>
      <c r="C233" s="2"/>
      <c r="D233" s="705" t="s">
        <v>434</v>
      </c>
      <c r="E233" s="705"/>
      <c r="F233" s="77"/>
      <c r="G233" s="563"/>
      <c r="H233" s="563"/>
      <c r="I233" s="495"/>
      <c r="J233" s="448"/>
      <c r="K233" s="448"/>
      <c r="L233" s="448"/>
      <c r="M233" s="77"/>
      <c r="N233" s="73"/>
      <c r="O233" s="42"/>
      <c r="P233" s="42"/>
      <c r="Q233" s="42"/>
      <c r="R233" s="1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4"/>
      <c r="AF233" s="73"/>
      <c r="AG233" s="1"/>
      <c r="AH233" s="1"/>
      <c r="AI233" s="1"/>
      <c r="AJ233" s="1"/>
      <c r="AK233" s="79"/>
      <c r="AL233" s="404">
        <f t="shared" si="367"/>
        <v>0</v>
      </c>
      <c r="AM233" s="367"/>
      <c r="AN233" s="1"/>
      <c r="AO233" s="79"/>
      <c r="AP233" s="79"/>
      <c r="AQ233" s="79"/>
      <c r="AR233" s="44"/>
      <c r="AT233" s="168"/>
    </row>
    <row r="234" spans="1:46" ht="15.75" hidden="1" thickBot="1" x14ac:dyDescent="0.3">
      <c r="B234" s="54"/>
      <c r="C234" s="2"/>
      <c r="D234" s="705" t="s">
        <v>501</v>
      </c>
      <c r="E234" s="705"/>
      <c r="F234" s="77"/>
      <c r="G234" s="563"/>
      <c r="H234" s="563"/>
      <c r="I234" s="495"/>
      <c r="J234" s="448"/>
      <c r="K234" s="448"/>
      <c r="L234" s="448"/>
      <c r="M234" s="77"/>
      <c r="N234" s="73"/>
      <c r="O234" s="42"/>
      <c r="P234" s="42"/>
      <c r="Q234" s="42"/>
      <c r="R234" s="1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4"/>
      <c r="AF234" s="73"/>
      <c r="AG234" s="1"/>
      <c r="AH234" s="1"/>
      <c r="AI234" s="1"/>
      <c r="AJ234" s="1"/>
      <c r="AK234" s="79"/>
      <c r="AL234" s="404">
        <f t="shared" si="367"/>
        <v>0</v>
      </c>
      <c r="AM234" s="367"/>
      <c r="AN234" s="1"/>
      <c r="AO234" s="79"/>
      <c r="AP234" s="79"/>
      <c r="AQ234" s="79"/>
      <c r="AR234" s="44"/>
      <c r="AT234" s="168"/>
    </row>
    <row r="235" spans="1:46" s="18" customFormat="1" ht="15.75" hidden="1" thickBot="1" x14ac:dyDescent="0.3">
      <c r="A235" s="125" t="s">
        <v>85</v>
      </c>
      <c r="B235" s="90" t="s">
        <v>764</v>
      </c>
      <c r="C235" s="712" t="s">
        <v>86</v>
      </c>
      <c r="D235" s="713"/>
      <c r="E235" s="713"/>
      <c r="F235" s="91">
        <f t="shared" ref="F235:M235" si="402">F236+F237+F238+F239+F240+F241+F242+F243+F244+F245+F246</f>
        <v>0</v>
      </c>
      <c r="G235" s="564">
        <f t="shared" ref="G235" si="403">G236+G237+G238+G239+G240+G241+G242+G243+G244+G245+G246</f>
        <v>0</v>
      </c>
      <c r="H235" s="564">
        <f t="shared" ref="H235" si="404">H236+H237+H238+H239+H240+H241+H242+H243+H244+H245+H246</f>
        <v>0</v>
      </c>
      <c r="I235" s="494">
        <v>0</v>
      </c>
      <c r="J235" s="447">
        <f t="shared" ref="J235:K235" si="405">J236+J237+J238+J239+J240+J241+J242+J243+J244+J245+J246</f>
        <v>0</v>
      </c>
      <c r="K235" s="447">
        <f t="shared" si="405"/>
        <v>0</v>
      </c>
      <c r="L235" s="447">
        <f t="shared" ref="L235" si="406">L236+L237+L238+L239+L240+L241+L242+L243+L244+L245+L246</f>
        <v>0</v>
      </c>
      <c r="M235" s="91">
        <f t="shared" si="402"/>
        <v>0</v>
      </c>
      <c r="N235" s="92">
        <f t="shared" ref="N235:AE235" si="407">N236+N237+N238+N239+N240+N241+N242+N243+N244+N245+N246</f>
        <v>0</v>
      </c>
      <c r="O235" s="95">
        <f t="shared" si="407"/>
        <v>0</v>
      </c>
      <c r="P235" s="95">
        <f t="shared" si="407"/>
        <v>0</v>
      </c>
      <c r="Q235" s="95">
        <f t="shared" si="407"/>
        <v>0</v>
      </c>
      <c r="R235" s="93">
        <f t="shared" si="407"/>
        <v>0</v>
      </c>
      <c r="S235" s="96"/>
      <c r="T235" s="96">
        <f t="shared" ref="T235:AB235" si="408">T236+T237+T238+T239+T240+T241+T242+T243+T244+T245+T246</f>
        <v>0</v>
      </c>
      <c r="U235" s="96"/>
      <c r="V235" s="96"/>
      <c r="W235" s="96">
        <f t="shared" ref="W235:X235" si="409">W236+W237+W238+W239+W240+W241+W242+W243+W244+W245+W246</f>
        <v>0</v>
      </c>
      <c r="X235" s="96">
        <f t="shared" si="409"/>
        <v>0</v>
      </c>
      <c r="Y235" s="96">
        <f t="shared" si="408"/>
        <v>0</v>
      </c>
      <c r="Z235" s="96">
        <f t="shared" ref="Z235:AA235" si="410">Z236+Z237+Z238+Z239+Z240+Z241+Z242+Z243+Z244+Z245+Z246</f>
        <v>0</v>
      </c>
      <c r="AA235" s="96">
        <f t="shared" si="410"/>
        <v>0</v>
      </c>
      <c r="AB235" s="96">
        <f t="shared" si="408"/>
        <v>0</v>
      </c>
      <c r="AC235" s="96">
        <f t="shared" ref="AC235:AD235" si="411">AC236+AC237+AC238+AC239+AC240+AC241+AC242+AC243+AC244+AC245+AC246</f>
        <v>0</v>
      </c>
      <c r="AD235" s="96">
        <f t="shared" si="411"/>
        <v>0</v>
      </c>
      <c r="AE235" s="94">
        <f t="shared" si="407"/>
        <v>0</v>
      </c>
      <c r="AF235" s="92">
        <f>AF236+AF237+AF238+AF239+AF240+AF241+AF242+AF243+AF244+AF245+AF246</f>
        <v>0</v>
      </c>
      <c r="AG235" s="93">
        <f t="shared" ref="AG235:AR235" si="412">AG236+AG237+AG238+AG239+AG240+AG241+AG242+AG243+AG244+AG245+AG246</f>
        <v>0</v>
      </c>
      <c r="AH235" s="93">
        <f t="shared" si="412"/>
        <v>0</v>
      </c>
      <c r="AI235" s="93">
        <f t="shared" si="412"/>
        <v>0</v>
      </c>
      <c r="AJ235" s="93">
        <f t="shared" si="412"/>
        <v>0</v>
      </c>
      <c r="AK235" s="96">
        <f t="shared" si="412"/>
        <v>0</v>
      </c>
      <c r="AL235" s="402">
        <f t="shared" si="367"/>
        <v>0</v>
      </c>
      <c r="AM235" s="365">
        <f t="shared" si="412"/>
        <v>0</v>
      </c>
      <c r="AN235" s="93">
        <f t="shared" si="412"/>
        <v>0</v>
      </c>
      <c r="AO235" s="96">
        <f t="shared" si="412"/>
        <v>0</v>
      </c>
      <c r="AP235" s="96">
        <f t="shared" si="412"/>
        <v>0</v>
      </c>
      <c r="AQ235" s="96">
        <f t="shared" si="412"/>
        <v>0</v>
      </c>
      <c r="AR235" s="97">
        <f t="shared" si="412"/>
        <v>0</v>
      </c>
      <c r="AT235" s="168"/>
    </row>
    <row r="236" spans="1:46" ht="15.75" hidden="1" thickBot="1" x14ac:dyDescent="0.3">
      <c r="B236" s="54"/>
      <c r="C236" s="2"/>
      <c r="D236" s="705" t="s">
        <v>435</v>
      </c>
      <c r="E236" s="705"/>
      <c r="F236" s="77"/>
      <c r="G236" s="563"/>
      <c r="H236" s="563"/>
      <c r="I236" s="495"/>
      <c r="J236" s="448"/>
      <c r="K236" s="448"/>
      <c r="L236" s="448"/>
      <c r="M236" s="77"/>
      <c r="N236" s="73"/>
      <c r="O236" s="42"/>
      <c r="P236" s="42"/>
      <c r="Q236" s="42"/>
      <c r="R236" s="1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4"/>
      <c r="AF236" s="73"/>
      <c r="AG236" s="1"/>
      <c r="AH236" s="1"/>
      <c r="AI236" s="1"/>
      <c r="AJ236" s="1"/>
      <c r="AK236" s="79"/>
      <c r="AL236" s="404">
        <f t="shared" si="367"/>
        <v>0</v>
      </c>
      <c r="AM236" s="367"/>
      <c r="AN236" s="1"/>
      <c r="AO236" s="79"/>
      <c r="AP236" s="79"/>
      <c r="AQ236" s="79"/>
      <c r="AR236" s="44"/>
      <c r="AT236" s="168"/>
    </row>
    <row r="237" spans="1:46" ht="15.75" hidden="1" thickBot="1" x14ac:dyDescent="0.3">
      <c r="B237" s="54"/>
      <c r="C237" s="2"/>
      <c r="D237" s="705" t="s">
        <v>438</v>
      </c>
      <c r="E237" s="705"/>
      <c r="F237" s="77"/>
      <c r="G237" s="563"/>
      <c r="H237" s="563"/>
      <c r="I237" s="495"/>
      <c r="J237" s="448"/>
      <c r="K237" s="448"/>
      <c r="L237" s="448"/>
      <c r="M237" s="77"/>
      <c r="N237" s="73"/>
      <c r="O237" s="42"/>
      <c r="P237" s="42"/>
      <c r="Q237" s="42"/>
      <c r="R237" s="1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4"/>
      <c r="AF237" s="73"/>
      <c r="AG237" s="1"/>
      <c r="AH237" s="1"/>
      <c r="AI237" s="1"/>
      <c r="AJ237" s="1"/>
      <c r="AK237" s="79"/>
      <c r="AL237" s="404">
        <f t="shared" si="367"/>
        <v>0</v>
      </c>
      <c r="AM237" s="367"/>
      <c r="AN237" s="1"/>
      <c r="AO237" s="79"/>
      <c r="AP237" s="79"/>
      <c r="AQ237" s="79"/>
      <c r="AR237" s="44"/>
      <c r="AT237" s="168"/>
    </row>
    <row r="238" spans="1:46" ht="15.75" hidden="1" thickBot="1" x14ac:dyDescent="0.3">
      <c r="B238" s="54"/>
      <c r="C238" s="2"/>
      <c r="D238" s="705" t="s">
        <v>439</v>
      </c>
      <c r="E238" s="705"/>
      <c r="F238" s="77"/>
      <c r="G238" s="563"/>
      <c r="H238" s="563"/>
      <c r="I238" s="495"/>
      <c r="J238" s="448"/>
      <c r="K238" s="448"/>
      <c r="L238" s="448"/>
      <c r="M238" s="77"/>
      <c r="N238" s="73"/>
      <c r="O238" s="42"/>
      <c r="P238" s="42"/>
      <c r="Q238" s="42"/>
      <c r="R238" s="1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4"/>
      <c r="AF238" s="73"/>
      <c r="AG238" s="1"/>
      <c r="AH238" s="1"/>
      <c r="AI238" s="1"/>
      <c r="AJ238" s="1"/>
      <c r="AK238" s="79"/>
      <c r="AL238" s="404">
        <f t="shared" si="367"/>
        <v>0</v>
      </c>
      <c r="AM238" s="367"/>
      <c r="AN238" s="1"/>
      <c r="AO238" s="79"/>
      <c r="AP238" s="79"/>
      <c r="AQ238" s="79"/>
      <c r="AR238" s="44"/>
      <c r="AT238" s="168"/>
    </row>
    <row r="239" spans="1:46" ht="15.75" hidden="1" thickBot="1" x14ac:dyDescent="0.3">
      <c r="B239" s="54"/>
      <c r="C239" s="2"/>
      <c r="D239" s="705" t="s">
        <v>436</v>
      </c>
      <c r="E239" s="705"/>
      <c r="F239" s="77"/>
      <c r="G239" s="563"/>
      <c r="H239" s="563"/>
      <c r="I239" s="495"/>
      <c r="J239" s="448"/>
      <c r="K239" s="448"/>
      <c r="L239" s="448"/>
      <c r="M239" s="77"/>
      <c r="N239" s="73"/>
      <c r="O239" s="42"/>
      <c r="P239" s="42"/>
      <c r="Q239" s="42"/>
      <c r="R239" s="1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4"/>
      <c r="AF239" s="73"/>
      <c r="AG239" s="1"/>
      <c r="AH239" s="1"/>
      <c r="AI239" s="1"/>
      <c r="AJ239" s="1"/>
      <c r="AK239" s="79"/>
      <c r="AL239" s="404">
        <f t="shared" si="367"/>
        <v>0</v>
      </c>
      <c r="AM239" s="367"/>
      <c r="AN239" s="1"/>
      <c r="AO239" s="79"/>
      <c r="AP239" s="79"/>
      <c r="AQ239" s="79"/>
      <c r="AR239" s="44"/>
      <c r="AT239" s="168"/>
    </row>
    <row r="240" spans="1:46" ht="15.75" hidden="1" thickBot="1" x14ac:dyDescent="0.3">
      <c r="B240" s="54"/>
      <c r="C240" s="2"/>
      <c r="D240" s="705" t="s">
        <v>440</v>
      </c>
      <c r="E240" s="705"/>
      <c r="F240" s="77"/>
      <c r="G240" s="563"/>
      <c r="H240" s="563"/>
      <c r="I240" s="495"/>
      <c r="J240" s="448"/>
      <c r="K240" s="448"/>
      <c r="L240" s="448"/>
      <c r="M240" s="77"/>
      <c r="N240" s="73"/>
      <c r="O240" s="42"/>
      <c r="P240" s="42"/>
      <c r="Q240" s="42"/>
      <c r="R240" s="1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4"/>
      <c r="AF240" s="73"/>
      <c r="AG240" s="1"/>
      <c r="AH240" s="1"/>
      <c r="AI240" s="1"/>
      <c r="AJ240" s="1"/>
      <c r="AK240" s="79"/>
      <c r="AL240" s="404">
        <f t="shared" si="367"/>
        <v>0</v>
      </c>
      <c r="AM240" s="367"/>
      <c r="AN240" s="1"/>
      <c r="AO240" s="79"/>
      <c r="AP240" s="79"/>
      <c r="AQ240" s="79"/>
      <c r="AR240" s="44"/>
      <c r="AT240" s="168"/>
    </row>
    <row r="241" spans="1:46" ht="25.5" hidden="1" customHeight="1" x14ac:dyDescent="0.25">
      <c r="B241" s="54"/>
      <c r="C241" s="2"/>
      <c r="D241" s="706" t="s">
        <v>502</v>
      </c>
      <c r="E241" s="706"/>
      <c r="F241" s="77"/>
      <c r="G241" s="563"/>
      <c r="H241" s="563"/>
      <c r="I241" s="495"/>
      <c r="J241" s="448"/>
      <c r="K241" s="448"/>
      <c r="L241" s="448"/>
      <c r="M241" s="77"/>
      <c r="N241" s="73"/>
      <c r="O241" s="42"/>
      <c r="P241" s="42"/>
      <c r="Q241" s="42"/>
      <c r="R241" s="1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4"/>
      <c r="AF241" s="73"/>
      <c r="AG241" s="1"/>
      <c r="AH241" s="1"/>
      <c r="AI241" s="1"/>
      <c r="AJ241" s="1"/>
      <c r="AK241" s="79"/>
      <c r="AL241" s="404">
        <f t="shared" si="367"/>
        <v>0</v>
      </c>
      <c r="AM241" s="367"/>
      <c r="AN241" s="1"/>
      <c r="AO241" s="79"/>
      <c r="AP241" s="79"/>
      <c r="AQ241" s="79"/>
      <c r="AR241" s="44"/>
      <c r="AT241" s="168"/>
    </row>
    <row r="242" spans="1:46" ht="25.5" hidden="1" customHeight="1" x14ac:dyDescent="0.25">
      <c r="B242" s="54"/>
      <c r="C242" s="2"/>
      <c r="D242" s="706" t="s">
        <v>503</v>
      </c>
      <c r="E242" s="706"/>
      <c r="F242" s="77"/>
      <c r="G242" s="563"/>
      <c r="H242" s="563"/>
      <c r="I242" s="495"/>
      <c r="J242" s="448"/>
      <c r="K242" s="448"/>
      <c r="L242" s="448"/>
      <c r="M242" s="77"/>
      <c r="N242" s="73"/>
      <c r="O242" s="42"/>
      <c r="P242" s="42"/>
      <c r="Q242" s="42"/>
      <c r="R242" s="1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4"/>
      <c r="AF242" s="73"/>
      <c r="AG242" s="1"/>
      <c r="AH242" s="1"/>
      <c r="AI242" s="1"/>
      <c r="AJ242" s="1"/>
      <c r="AK242" s="79"/>
      <c r="AL242" s="404">
        <f t="shared" si="367"/>
        <v>0</v>
      </c>
      <c r="AM242" s="367"/>
      <c r="AN242" s="1"/>
      <c r="AO242" s="79"/>
      <c r="AP242" s="79"/>
      <c r="AQ242" s="79"/>
      <c r="AR242" s="44"/>
      <c r="AT242" s="168"/>
    </row>
    <row r="243" spans="1:46" ht="15.75" hidden="1" thickBot="1" x14ac:dyDescent="0.3">
      <c r="B243" s="54"/>
      <c r="C243" s="2"/>
      <c r="D243" s="705" t="s">
        <v>441</v>
      </c>
      <c r="E243" s="705"/>
      <c r="F243" s="77"/>
      <c r="G243" s="563"/>
      <c r="H243" s="563"/>
      <c r="I243" s="495"/>
      <c r="J243" s="448"/>
      <c r="K243" s="448"/>
      <c r="L243" s="448"/>
      <c r="M243" s="77"/>
      <c r="N243" s="73"/>
      <c r="O243" s="42"/>
      <c r="P243" s="42"/>
      <c r="Q243" s="42"/>
      <c r="R243" s="1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4"/>
      <c r="AF243" s="73"/>
      <c r="AG243" s="1"/>
      <c r="AH243" s="1"/>
      <c r="AI243" s="1"/>
      <c r="AJ243" s="1"/>
      <c r="AK243" s="79"/>
      <c r="AL243" s="404">
        <f t="shared" si="367"/>
        <v>0</v>
      </c>
      <c r="AM243" s="367"/>
      <c r="AN243" s="1"/>
      <c r="AO243" s="79"/>
      <c r="AP243" s="79"/>
      <c r="AQ243" s="79"/>
      <c r="AR243" s="44"/>
      <c r="AT243" s="168"/>
    </row>
    <row r="244" spans="1:46" ht="15.75" hidden="1" thickBot="1" x14ac:dyDescent="0.3">
      <c r="B244" s="54"/>
      <c r="C244" s="2"/>
      <c r="D244" s="705" t="s">
        <v>437</v>
      </c>
      <c r="E244" s="705"/>
      <c r="F244" s="77"/>
      <c r="G244" s="563"/>
      <c r="H244" s="563"/>
      <c r="I244" s="495"/>
      <c r="J244" s="448"/>
      <c r="K244" s="448"/>
      <c r="L244" s="448"/>
      <c r="M244" s="77"/>
      <c r="N244" s="73"/>
      <c r="O244" s="42"/>
      <c r="P244" s="42"/>
      <c r="Q244" s="42"/>
      <c r="R244" s="1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4"/>
      <c r="AF244" s="73"/>
      <c r="AG244" s="1"/>
      <c r="AH244" s="1"/>
      <c r="AI244" s="1"/>
      <c r="AJ244" s="1"/>
      <c r="AK244" s="79"/>
      <c r="AL244" s="404">
        <f t="shared" si="367"/>
        <v>0</v>
      </c>
      <c r="AM244" s="367"/>
      <c r="AN244" s="1"/>
      <c r="AO244" s="79"/>
      <c r="AP244" s="79"/>
      <c r="AQ244" s="79"/>
      <c r="AR244" s="44"/>
      <c r="AT244" s="168"/>
    </row>
    <row r="245" spans="1:46" ht="25.5" hidden="1" customHeight="1" x14ac:dyDescent="0.25">
      <c r="B245" s="54"/>
      <c r="C245" s="2"/>
      <c r="D245" s="706" t="s">
        <v>504</v>
      </c>
      <c r="E245" s="706"/>
      <c r="F245" s="77"/>
      <c r="G245" s="563"/>
      <c r="H245" s="563"/>
      <c r="I245" s="495"/>
      <c r="J245" s="448"/>
      <c r="K245" s="448"/>
      <c r="L245" s="448"/>
      <c r="M245" s="77"/>
      <c r="N245" s="73"/>
      <c r="O245" s="42"/>
      <c r="P245" s="42"/>
      <c r="Q245" s="42"/>
      <c r="R245" s="1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4"/>
      <c r="AF245" s="73"/>
      <c r="AG245" s="1"/>
      <c r="AH245" s="1"/>
      <c r="AI245" s="1"/>
      <c r="AJ245" s="1"/>
      <c r="AK245" s="79"/>
      <c r="AL245" s="404">
        <f t="shared" si="367"/>
        <v>0</v>
      </c>
      <c r="AM245" s="367"/>
      <c r="AN245" s="1"/>
      <c r="AO245" s="79"/>
      <c r="AP245" s="79"/>
      <c r="AQ245" s="79"/>
      <c r="AR245" s="44"/>
      <c r="AT245" s="168"/>
    </row>
    <row r="246" spans="1:46" ht="15.75" hidden="1" thickBot="1" x14ac:dyDescent="0.3">
      <c r="B246" s="56"/>
      <c r="C246" s="20"/>
      <c r="D246" s="707" t="s">
        <v>505</v>
      </c>
      <c r="E246" s="707"/>
      <c r="F246" s="77"/>
      <c r="G246" s="563"/>
      <c r="H246" s="563"/>
      <c r="I246" s="495"/>
      <c r="J246" s="448"/>
      <c r="K246" s="448"/>
      <c r="L246" s="448"/>
      <c r="M246" s="77"/>
      <c r="N246" s="73"/>
      <c r="O246" s="42"/>
      <c r="P246" s="42"/>
      <c r="Q246" s="42"/>
      <c r="R246" s="1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4"/>
      <c r="AF246" s="73"/>
      <c r="AG246" s="1"/>
      <c r="AH246" s="1"/>
      <c r="AI246" s="1"/>
      <c r="AJ246" s="1"/>
      <c r="AK246" s="79"/>
      <c r="AL246" s="404">
        <f t="shared" si="367"/>
        <v>0</v>
      </c>
      <c r="AM246" s="367"/>
      <c r="AN246" s="1"/>
      <c r="AO246" s="79"/>
      <c r="AP246" s="79"/>
      <c r="AQ246" s="79"/>
      <c r="AR246" s="44"/>
      <c r="AT246" s="168"/>
    </row>
    <row r="247" spans="1:46" ht="15.75" thickBot="1" x14ac:dyDescent="0.3">
      <c r="B247" s="98"/>
      <c r="C247" s="708" t="s">
        <v>1119</v>
      </c>
      <c r="D247" s="709"/>
      <c r="E247" s="709"/>
      <c r="F247" s="83">
        <f t="shared" ref="F247:L247" si="413">F5+F63+F99+F134+F185+F195+F221</f>
        <v>564136630.10000002</v>
      </c>
      <c r="G247" s="560">
        <f t="shared" si="413"/>
        <v>237385341.69999999</v>
      </c>
      <c r="H247" s="560">
        <f t="shared" si="413"/>
        <v>247053474</v>
      </c>
      <c r="I247" s="492">
        <f t="shared" si="413"/>
        <v>303981814</v>
      </c>
      <c r="J247" s="444">
        <f t="shared" si="413"/>
        <v>301274216</v>
      </c>
      <c r="K247" s="444">
        <f t="shared" si="413"/>
        <v>318228004</v>
      </c>
      <c r="L247" s="444">
        <f t="shared" si="413"/>
        <v>400714167</v>
      </c>
      <c r="M247" s="83">
        <f>M5+M63+M99+M134+M185+M195+M221</f>
        <v>400714167</v>
      </c>
      <c r="N247" s="84">
        <f t="shared" ref="N247:AR247" si="414">N5+N63+N99+N134+N185+N195+N221</f>
        <v>1839612</v>
      </c>
      <c r="O247" s="87">
        <f t="shared" si="414"/>
        <v>0</v>
      </c>
      <c r="P247" s="87">
        <f t="shared" si="414"/>
        <v>27151487</v>
      </c>
      <c r="Q247" s="87">
        <f t="shared" si="414"/>
        <v>180774119</v>
      </c>
      <c r="R247" s="85">
        <f t="shared" si="414"/>
        <v>589097</v>
      </c>
      <c r="S247" s="85">
        <f t="shared" si="414"/>
        <v>184288</v>
      </c>
      <c r="T247" s="88">
        <f>T5+T63+T99+T134+T185+T195+T221</f>
        <v>43565</v>
      </c>
      <c r="U247" s="88">
        <f>U5+U63+U99+U134+U185+U195+U221</f>
        <v>123989344</v>
      </c>
      <c r="V247" s="88">
        <f>V5+V63+V99+V134+V185+V195+V221</f>
        <v>3257568</v>
      </c>
      <c r="W247" s="88">
        <f t="shared" si="414"/>
        <v>201725</v>
      </c>
      <c r="X247" s="88">
        <f t="shared" si="414"/>
        <v>67424</v>
      </c>
      <c r="Y247" s="88">
        <f t="shared" si="414"/>
        <v>5260000</v>
      </c>
      <c r="Z247" s="88">
        <f t="shared" si="414"/>
        <v>3889748</v>
      </c>
      <c r="AA247" s="88">
        <f t="shared" si="414"/>
        <v>575</v>
      </c>
      <c r="AB247" s="88">
        <f t="shared" si="414"/>
        <v>335700</v>
      </c>
      <c r="AC247" s="88">
        <f t="shared" si="414"/>
        <v>0</v>
      </c>
      <c r="AD247" s="88">
        <f t="shared" si="414"/>
        <v>142500</v>
      </c>
      <c r="AE247" s="86">
        <f t="shared" si="414"/>
        <v>52987415</v>
      </c>
      <c r="AF247" s="84">
        <f t="shared" si="414"/>
        <v>19065176</v>
      </c>
      <c r="AG247" s="85">
        <f t="shared" si="414"/>
        <v>43296049</v>
      </c>
      <c r="AH247" s="85">
        <f t="shared" si="414"/>
        <v>27560398</v>
      </c>
      <c r="AI247" s="85">
        <f t="shared" si="414"/>
        <v>18076421</v>
      </c>
      <c r="AJ247" s="85">
        <f t="shared" si="414"/>
        <v>140552945</v>
      </c>
      <c r="AK247" s="88">
        <f t="shared" si="414"/>
        <v>18138595</v>
      </c>
      <c r="AL247" s="399">
        <f t="shared" si="414"/>
        <v>266689584</v>
      </c>
      <c r="AM247" s="362">
        <f t="shared" si="414"/>
        <v>16637589</v>
      </c>
      <c r="AN247" s="85">
        <f t="shared" si="414"/>
        <v>17073200</v>
      </c>
      <c r="AO247" s="88">
        <f t="shared" si="414"/>
        <v>32304338</v>
      </c>
      <c r="AP247" s="88">
        <f t="shared" si="414"/>
        <v>19441714</v>
      </c>
      <c r="AQ247" s="88">
        <f t="shared" si="414"/>
        <v>28700445</v>
      </c>
      <c r="AR247" s="89">
        <f t="shared" si="414"/>
        <v>19867297</v>
      </c>
      <c r="AT247" s="168"/>
    </row>
    <row r="248" spans="1:46" ht="15.75" thickBot="1" x14ac:dyDescent="0.3">
      <c r="B248" s="98" t="s">
        <v>87</v>
      </c>
      <c r="C248" s="708" t="s">
        <v>88</v>
      </c>
      <c r="D248" s="709"/>
      <c r="E248" s="709"/>
      <c r="F248" s="83">
        <f t="shared" ref="F248:M248" si="415">F249+F273+F279+F280</f>
        <v>122210555</v>
      </c>
      <c r="G248" s="560">
        <f t="shared" ref="G248" si="416">G249+G273+G279+G280</f>
        <v>49360482</v>
      </c>
      <c r="H248" s="560">
        <f t="shared" ref="H248" si="417">H249+H273+H279+H280</f>
        <v>49360482</v>
      </c>
      <c r="I248" s="492">
        <v>49360482</v>
      </c>
      <c r="J248" s="444">
        <f t="shared" ref="J248:K248" si="418">J249+J273+J279+J280</f>
        <v>49360482</v>
      </c>
      <c r="K248" s="444">
        <f t="shared" si="418"/>
        <v>127314557</v>
      </c>
      <c r="L248" s="444">
        <f t="shared" ref="L248" si="419">L249+L273+L279+L280</f>
        <v>127611923</v>
      </c>
      <c r="M248" s="83">
        <f t="shared" si="415"/>
        <v>127611923</v>
      </c>
      <c r="N248" s="84">
        <f t="shared" ref="N248:AE248" si="420">N249+N273+N279+N280</f>
        <v>0</v>
      </c>
      <c r="O248" s="87">
        <f t="shared" si="420"/>
        <v>0</v>
      </c>
      <c r="P248" s="87">
        <f t="shared" si="420"/>
        <v>0</v>
      </c>
      <c r="Q248" s="87">
        <f t="shared" si="420"/>
        <v>5401368</v>
      </c>
      <c r="R248" s="85">
        <f t="shared" si="420"/>
        <v>122210555</v>
      </c>
      <c r="S248" s="85">
        <f t="shared" si="420"/>
        <v>0</v>
      </c>
      <c r="T248" s="88">
        <f t="shared" ref="T248:AB248" si="421">T249+T273+T279+T280</f>
        <v>0</v>
      </c>
      <c r="U248" s="88">
        <f t="shared" si="421"/>
        <v>0</v>
      </c>
      <c r="V248" s="88">
        <f t="shared" si="421"/>
        <v>0</v>
      </c>
      <c r="W248" s="88">
        <f t="shared" ref="W248:X248" si="422">W249+W273+W279+W280</f>
        <v>0</v>
      </c>
      <c r="X248" s="88">
        <f t="shared" si="422"/>
        <v>0</v>
      </c>
      <c r="Y248" s="88">
        <f t="shared" si="421"/>
        <v>0</v>
      </c>
      <c r="Z248" s="88">
        <f t="shared" ref="Z248:AA248" si="423">Z249+Z273+Z279+Z280</f>
        <v>0</v>
      </c>
      <c r="AA248" s="88">
        <f t="shared" si="423"/>
        <v>0</v>
      </c>
      <c r="AB248" s="88">
        <f t="shared" si="421"/>
        <v>0</v>
      </c>
      <c r="AC248" s="88">
        <f t="shared" ref="AC248:AD248" si="424">AC249+AC273+AC279+AC280</f>
        <v>0</v>
      </c>
      <c r="AD248" s="88">
        <f t="shared" si="424"/>
        <v>0</v>
      </c>
      <c r="AE248" s="86">
        <f t="shared" si="420"/>
        <v>0</v>
      </c>
      <c r="AF248" s="84">
        <f>AF249+AF273+AF279+AF280</f>
        <v>122210555</v>
      </c>
      <c r="AG248" s="85">
        <f t="shared" ref="AG248:AR248" si="425">AG249+AG273+AG279+AG280</f>
        <v>0</v>
      </c>
      <c r="AH248" s="85">
        <f t="shared" si="425"/>
        <v>0</v>
      </c>
      <c r="AI248" s="85">
        <f t="shared" si="425"/>
        <v>0</v>
      </c>
      <c r="AJ248" s="85">
        <f t="shared" si="425"/>
        <v>0</v>
      </c>
      <c r="AK248" s="88">
        <f t="shared" si="425"/>
        <v>0</v>
      </c>
      <c r="AL248" s="399">
        <f t="shared" si="367"/>
        <v>122210555</v>
      </c>
      <c r="AM248" s="362">
        <f t="shared" si="425"/>
        <v>0</v>
      </c>
      <c r="AN248" s="85">
        <f t="shared" si="425"/>
        <v>0</v>
      </c>
      <c r="AO248" s="88">
        <f t="shared" si="425"/>
        <v>0</v>
      </c>
      <c r="AP248" s="88">
        <f t="shared" si="425"/>
        <v>0</v>
      </c>
      <c r="AQ248" s="88">
        <f t="shared" si="425"/>
        <v>0</v>
      </c>
      <c r="AR248" s="89">
        <f t="shared" si="425"/>
        <v>5401368</v>
      </c>
      <c r="AT248" s="168"/>
    </row>
    <row r="249" spans="1:46" x14ac:dyDescent="0.25">
      <c r="B249" s="114" t="s">
        <v>765</v>
      </c>
      <c r="C249" s="710" t="s">
        <v>89</v>
      </c>
      <c r="D249" s="711"/>
      <c r="E249" s="711"/>
      <c r="F249" s="115">
        <f t="shared" ref="F249:M249" si="426">F250+F254+F262+F265+F266+F267+F268+F269+F270</f>
        <v>122210555</v>
      </c>
      <c r="G249" s="561">
        <f t="shared" ref="G249" si="427">G250+G254+G262+G265+G266+G267+G268+G269+G270</f>
        <v>49360482</v>
      </c>
      <c r="H249" s="561">
        <f t="shared" ref="H249" si="428">H250+H254+H262+H265+H266+H267+H268+H269+H270</f>
        <v>49360482</v>
      </c>
      <c r="I249" s="493">
        <v>49360482</v>
      </c>
      <c r="J249" s="445">
        <f t="shared" ref="J249:K249" si="429">J250+J254+J262+J265+J266+J267+J268+J269+J270</f>
        <v>49360482</v>
      </c>
      <c r="K249" s="445">
        <f t="shared" si="429"/>
        <v>127314557</v>
      </c>
      <c r="L249" s="445">
        <f t="shared" ref="L249" si="430">L250+L254+L262+L265+L266+L267+L268+L269+L270</f>
        <v>127611923</v>
      </c>
      <c r="M249" s="115">
        <f t="shared" si="426"/>
        <v>127611923</v>
      </c>
      <c r="N249" s="116">
        <f t="shared" ref="N249:AE249" si="431">N250+N254+N262+N265+N266+N267+N268+N269+N270</f>
        <v>0</v>
      </c>
      <c r="O249" s="119">
        <f t="shared" si="431"/>
        <v>0</v>
      </c>
      <c r="P249" s="119">
        <f t="shared" si="431"/>
        <v>0</v>
      </c>
      <c r="Q249" s="119">
        <f t="shared" si="431"/>
        <v>5401368</v>
      </c>
      <c r="R249" s="117">
        <f t="shared" si="431"/>
        <v>122210555</v>
      </c>
      <c r="S249" s="117">
        <f t="shared" si="431"/>
        <v>0</v>
      </c>
      <c r="T249" s="120">
        <f t="shared" ref="T249:AB249" si="432">T250+T254+T262+T265+T266+T267+T268+T269+T270</f>
        <v>0</v>
      </c>
      <c r="U249" s="120">
        <f t="shared" si="432"/>
        <v>0</v>
      </c>
      <c r="V249" s="120">
        <f t="shared" si="432"/>
        <v>0</v>
      </c>
      <c r="W249" s="120">
        <f t="shared" ref="W249:X249" si="433">W250+W254+W262+W265+W266+W267+W268+W269+W270</f>
        <v>0</v>
      </c>
      <c r="X249" s="120">
        <f t="shared" si="433"/>
        <v>0</v>
      </c>
      <c r="Y249" s="120">
        <f t="shared" si="432"/>
        <v>0</v>
      </c>
      <c r="Z249" s="120">
        <f t="shared" ref="Z249:AA249" si="434">Z250+Z254+Z262+Z265+Z266+Z267+Z268+Z269+Z270</f>
        <v>0</v>
      </c>
      <c r="AA249" s="120">
        <f t="shared" si="434"/>
        <v>0</v>
      </c>
      <c r="AB249" s="120">
        <f t="shared" si="432"/>
        <v>0</v>
      </c>
      <c r="AC249" s="120">
        <f t="shared" ref="AC249:AD249" si="435">AC250+AC254+AC262+AC265+AC266+AC267+AC268+AC269+AC270</f>
        <v>0</v>
      </c>
      <c r="AD249" s="120">
        <f t="shared" si="435"/>
        <v>0</v>
      </c>
      <c r="AE249" s="118">
        <f t="shared" si="431"/>
        <v>0</v>
      </c>
      <c r="AF249" s="116">
        <f>AF250+AF254+AF262+AF265+AF266+AF267+AF268+AF269+AF270</f>
        <v>122210555</v>
      </c>
      <c r="AG249" s="117">
        <f t="shared" ref="AG249:AR249" si="436">AG250+AG254+AG262+AG265+AG266+AG267+AG268+AG269+AG270</f>
        <v>0</v>
      </c>
      <c r="AH249" s="117">
        <f t="shared" si="436"/>
        <v>0</v>
      </c>
      <c r="AI249" s="117">
        <f t="shared" si="436"/>
        <v>0</v>
      </c>
      <c r="AJ249" s="117">
        <f t="shared" si="436"/>
        <v>0</v>
      </c>
      <c r="AK249" s="120">
        <f t="shared" si="436"/>
        <v>0</v>
      </c>
      <c r="AL249" s="400">
        <f t="shared" si="367"/>
        <v>122210555</v>
      </c>
      <c r="AM249" s="363">
        <f t="shared" si="436"/>
        <v>0</v>
      </c>
      <c r="AN249" s="117">
        <f t="shared" si="436"/>
        <v>0</v>
      </c>
      <c r="AO249" s="120">
        <f t="shared" si="436"/>
        <v>0</v>
      </c>
      <c r="AP249" s="120">
        <f t="shared" si="436"/>
        <v>0</v>
      </c>
      <c r="AQ249" s="120">
        <f t="shared" si="436"/>
        <v>0</v>
      </c>
      <c r="AR249" s="121">
        <f t="shared" si="436"/>
        <v>5401368</v>
      </c>
      <c r="AT249" s="168"/>
    </row>
    <row r="250" spans="1:46" s="18" customFormat="1" hidden="1" x14ac:dyDescent="0.25">
      <c r="A250" s="125"/>
      <c r="B250" s="52" t="s">
        <v>766</v>
      </c>
      <c r="C250" s="702" t="s">
        <v>90</v>
      </c>
      <c r="D250" s="703"/>
      <c r="E250" s="703"/>
      <c r="F250" s="78">
        <f t="shared" ref="F250:M250" si="437">F251+F252+F253</f>
        <v>0</v>
      </c>
      <c r="G250" s="562">
        <f t="shared" ref="G250" si="438">G251+G252+G253</f>
        <v>0</v>
      </c>
      <c r="H250" s="562">
        <f t="shared" ref="H250" si="439">H251+H252+H253</f>
        <v>0</v>
      </c>
      <c r="I250" s="491">
        <v>0</v>
      </c>
      <c r="J250" s="446">
        <f t="shared" ref="J250:K250" si="440">J251+J252+J253</f>
        <v>0</v>
      </c>
      <c r="K250" s="446">
        <f t="shared" si="440"/>
        <v>0</v>
      </c>
      <c r="L250" s="446">
        <f t="shared" ref="L250" si="441">L251+L252+L253</f>
        <v>0</v>
      </c>
      <c r="M250" s="78">
        <f t="shared" si="437"/>
        <v>0</v>
      </c>
      <c r="N250" s="75">
        <f t="shared" ref="N250:AE250" si="442">N251+N252+N253</f>
        <v>0</v>
      </c>
      <c r="O250" s="43">
        <f t="shared" si="442"/>
        <v>0</v>
      </c>
      <c r="P250" s="43">
        <f t="shared" si="442"/>
        <v>0</v>
      </c>
      <c r="Q250" s="43">
        <f t="shared" si="442"/>
        <v>0</v>
      </c>
      <c r="R250" s="13">
        <f t="shared" si="442"/>
        <v>0</v>
      </c>
      <c r="S250" s="80"/>
      <c r="T250" s="80">
        <f t="shared" ref="T250:AB250" si="443">T251+T252+T253</f>
        <v>0</v>
      </c>
      <c r="U250" s="80"/>
      <c r="V250" s="80"/>
      <c r="W250" s="80">
        <f t="shared" ref="W250:X250" si="444">W251+W252+W253</f>
        <v>0</v>
      </c>
      <c r="X250" s="80">
        <f t="shared" si="444"/>
        <v>0</v>
      </c>
      <c r="Y250" s="80">
        <f t="shared" si="443"/>
        <v>0</v>
      </c>
      <c r="Z250" s="80">
        <f t="shared" ref="Z250:AA250" si="445">Z251+Z252+Z253</f>
        <v>0</v>
      </c>
      <c r="AA250" s="80">
        <f t="shared" si="445"/>
        <v>0</v>
      </c>
      <c r="AB250" s="80">
        <f t="shared" si="443"/>
        <v>0</v>
      </c>
      <c r="AC250" s="80">
        <f t="shared" ref="AC250:AD250" si="446">AC251+AC252+AC253</f>
        <v>0</v>
      </c>
      <c r="AD250" s="80">
        <f t="shared" si="446"/>
        <v>0</v>
      </c>
      <c r="AE250" s="76">
        <f t="shared" si="442"/>
        <v>0</v>
      </c>
      <c r="AF250" s="75">
        <f>AF251+AF252+AF253</f>
        <v>0</v>
      </c>
      <c r="AG250" s="13">
        <f t="shared" ref="AG250:AR250" si="447">AG251+AG252+AG253</f>
        <v>0</v>
      </c>
      <c r="AH250" s="13">
        <f t="shared" si="447"/>
        <v>0</v>
      </c>
      <c r="AI250" s="13">
        <f t="shared" si="447"/>
        <v>0</v>
      </c>
      <c r="AJ250" s="13">
        <f t="shared" si="447"/>
        <v>0</v>
      </c>
      <c r="AK250" s="80">
        <f t="shared" si="447"/>
        <v>0</v>
      </c>
      <c r="AL250" s="403">
        <f t="shared" si="367"/>
        <v>0</v>
      </c>
      <c r="AM250" s="366">
        <f t="shared" si="447"/>
        <v>0</v>
      </c>
      <c r="AN250" s="13">
        <f t="shared" si="447"/>
        <v>0</v>
      </c>
      <c r="AO250" s="80">
        <f t="shared" si="447"/>
        <v>0</v>
      </c>
      <c r="AP250" s="80">
        <f t="shared" si="447"/>
        <v>0</v>
      </c>
      <c r="AQ250" s="80">
        <f t="shared" si="447"/>
        <v>0</v>
      </c>
      <c r="AR250" s="45">
        <f t="shared" si="447"/>
        <v>0</v>
      </c>
      <c r="AT250" s="168"/>
    </row>
    <row r="251" spans="1:46" s="189" customFormat="1" hidden="1" x14ac:dyDescent="0.25">
      <c r="A251" s="125" t="s">
        <v>91</v>
      </c>
      <c r="B251" s="169" t="s">
        <v>768</v>
      </c>
      <c r="C251" s="182"/>
      <c r="D251" s="704" t="s">
        <v>951</v>
      </c>
      <c r="E251" s="704"/>
      <c r="F251" s="181"/>
      <c r="G251" s="566"/>
      <c r="H251" s="566"/>
      <c r="I251" s="497"/>
      <c r="J251" s="450"/>
      <c r="K251" s="450"/>
      <c r="L251" s="450"/>
      <c r="M251" s="181"/>
      <c r="N251" s="179"/>
      <c r="O251" s="172"/>
      <c r="P251" s="172"/>
      <c r="Q251" s="172"/>
      <c r="R251" s="173"/>
      <c r="S251" s="174"/>
      <c r="T251" s="174"/>
      <c r="U251" s="174"/>
      <c r="V251" s="174"/>
      <c r="W251" s="174"/>
      <c r="X251" s="174"/>
      <c r="Y251" s="174"/>
      <c r="Z251" s="174"/>
      <c r="AA251" s="174"/>
      <c r="AB251" s="174"/>
      <c r="AC251" s="174"/>
      <c r="AD251" s="174"/>
      <c r="AE251" s="180"/>
      <c r="AF251" s="179"/>
      <c r="AG251" s="173"/>
      <c r="AH251" s="173"/>
      <c r="AI251" s="173"/>
      <c r="AJ251" s="173"/>
      <c r="AK251" s="174"/>
      <c r="AL251" s="401">
        <f t="shared" si="367"/>
        <v>0</v>
      </c>
      <c r="AM251" s="364"/>
      <c r="AN251" s="173"/>
      <c r="AO251" s="174"/>
      <c r="AP251" s="174"/>
      <c r="AQ251" s="174"/>
      <c r="AR251" s="175"/>
      <c r="AT251" s="168"/>
    </row>
    <row r="252" spans="1:46" s="189" customFormat="1" hidden="1" x14ac:dyDescent="0.25">
      <c r="A252" s="125" t="s">
        <v>92</v>
      </c>
      <c r="B252" s="169" t="s">
        <v>769</v>
      </c>
      <c r="C252" s="182"/>
      <c r="D252" s="704" t="s">
        <v>952</v>
      </c>
      <c r="E252" s="704"/>
      <c r="F252" s="181"/>
      <c r="G252" s="566"/>
      <c r="H252" s="566"/>
      <c r="I252" s="497"/>
      <c r="J252" s="450"/>
      <c r="K252" s="450"/>
      <c r="L252" s="450"/>
      <c r="M252" s="181"/>
      <c r="N252" s="179"/>
      <c r="O252" s="172"/>
      <c r="P252" s="172"/>
      <c r="Q252" s="172"/>
      <c r="R252" s="173"/>
      <c r="S252" s="174"/>
      <c r="T252" s="174"/>
      <c r="U252" s="174"/>
      <c r="V252" s="174"/>
      <c r="W252" s="174"/>
      <c r="X252" s="174"/>
      <c r="Y252" s="174"/>
      <c r="Z252" s="174"/>
      <c r="AA252" s="174"/>
      <c r="AB252" s="174"/>
      <c r="AC252" s="174"/>
      <c r="AD252" s="174"/>
      <c r="AE252" s="180"/>
      <c r="AF252" s="179"/>
      <c r="AG252" s="173"/>
      <c r="AH252" s="173"/>
      <c r="AI252" s="173"/>
      <c r="AJ252" s="173"/>
      <c r="AK252" s="174"/>
      <c r="AL252" s="401">
        <f t="shared" si="367"/>
        <v>0</v>
      </c>
      <c r="AM252" s="364"/>
      <c r="AN252" s="173"/>
      <c r="AO252" s="174"/>
      <c r="AP252" s="174"/>
      <c r="AQ252" s="174"/>
      <c r="AR252" s="175"/>
      <c r="AT252" s="168"/>
    </row>
    <row r="253" spans="1:46" s="189" customFormat="1" hidden="1" x14ac:dyDescent="0.25">
      <c r="A253" s="125" t="s">
        <v>93</v>
      </c>
      <c r="B253" s="169" t="s">
        <v>770</v>
      </c>
      <c r="C253" s="182"/>
      <c r="D253" s="704" t="s">
        <v>953</v>
      </c>
      <c r="E253" s="704"/>
      <c r="F253" s="181"/>
      <c r="G253" s="566"/>
      <c r="H253" s="566"/>
      <c r="I253" s="497"/>
      <c r="J253" s="450"/>
      <c r="K253" s="450"/>
      <c r="L253" s="450"/>
      <c r="M253" s="181"/>
      <c r="N253" s="179"/>
      <c r="O253" s="172"/>
      <c r="P253" s="172"/>
      <c r="Q253" s="172"/>
      <c r="R253" s="173"/>
      <c r="S253" s="174"/>
      <c r="T253" s="174"/>
      <c r="U253" s="174"/>
      <c r="V253" s="174"/>
      <c r="W253" s="174"/>
      <c r="X253" s="174"/>
      <c r="Y253" s="174"/>
      <c r="Z253" s="174"/>
      <c r="AA253" s="174"/>
      <c r="AB253" s="174"/>
      <c r="AC253" s="174"/>
      <c r="AD253" s="174"/>
      <c r="AE253" s="180"/>
      <c r="AF253" s="179"/>
      <c r="AG253" s="173"/>
      <c r="AH253" s="173"/>
      <c r="AI253" s="173"/>
      <c r="AJ253" s="173"/>
      <c r="AK253" s="174"/>
      <c r="AL253" s="401">
        <f t="shared" si="367"/>
        <v>0</v>
      </c>
      <c r="AM253" s="364"/>
      <c r="AN253" s="173"/>
      <c r="AO253" s="174"/>
      <c r="AP253" s="174"/>
      <c r="AQ253" s="174"/>
      <c r="AR253" s="175"/>
      <c r="AT253" s="168"/>
    </row>
    <row r="254" spans="1:46" s="18" customFormat="1" hidden="1" x14ac:dyDescent="0.25">
      <c r="A254" s="125"/>
      <c r="B254" s="52" t="s">
        <v>771</v>
      </c>
      <c r="C254" s="702" t="s">
        <v>94</v>
      </c>
      <c r="D254" s="703"/>
      <c r="E254" s="703"/>
      <c r="F254" s="78">
        <f t="shared" ref="F254:M254" si="448">F255+F259+F260+F261</f>
        <v>0</v>
      </c>
      <c r="G254" s="562">
        <f t="shared" ref="G254" si="449">G255+G259+G260+G261</f>
        <v>0</v>
      </c>
      <c r="H254" s="562">
        <f t="shared" ref="H254" si="450">H255+H259+H260+H261</f>
        <v>0</v>
      </c>
      <c r="I254" s="491">
        <v>0</v>
      </c>
      <c r="J254" s="446">
        <f t="shared" ref="J254:K254" si="451">J255+J259+J260+J261</f>
        <v>0</v>
      </c>
      <c r="K254" s="446">
        <f t="shared" si="451"/>
        <v>0</v>
      </c>
      <c r="L254" s="446">
        <f t="shared" ref="L254" si="452">L255+L259+L260+L261</f>
        <v>0</v>
      </c>
      <c r="M254" s="78">
        <f t="shared" si="448"/>
        <v>0</v>
      </c>
      <c r="N254" s="75">
        <f t="shared" ref="N254:AE254" si="453">N255+N259+N260+N261</f>
        <v>0</v>
      </c>
      <c r="O254" s="43">
        <f t="shared" si="453"/>
        <v>0</v>
      </c>
      <c r="P254" s="43">
        <f t="shared" si="453"/>
        <v>0</v>
      </c>
      <c r="Q254" s="43">
        <f t="shared" si="453"/>
        <v>0</v>
      </c>
      <c r="R254" s="13">
        <f t="shared" si="453"/>
        <v>0</v>
      </c>
      <c r="S254" s="80"/>
      <c r="T254" s="80">
        <f t="shared" ref="T254:AB254" si="454">T255+T259+T260+T261</f>
        <v>0</v>
      </c>
      <c r="U254" s="80"/>
      <c r="V254" s="80"/>
      <c r="W254" s="80">
        <f t="shared" ref="W254:X254" si="455">W255+W259+W260+W261</f>
        <v>0</v>
      </c>
      <c r="X254" s="80">
        <f t="shared" si="455"/>
        <v>0</v>
      </c>
      <c r="Y254" s="80">
        <f t="shared" si="454"/>
        <v>0</v>
      </c>
      <c r="Z254" s="80">
        <f t="shared" ref="Z254:AA254" si="456">Z255+Z259+Z260+Z261</f>
        <v>0</v>
      </c>
      <c r="AA254" s="80">
        <f t="shared" si="456"/>
        <v>0</v>
      </c>
      <c r="AB254" s="80">
        <f t="shared" si="454"/>
        <v>0</v>
      </c>
      <c r="AC254" s="80">
        <f t="shared" ref="AC254:AD254" si="457">AC255+AC259+AC260+AC261</f>
        <v>0</v>
      </c>
      <c r="AD254" s="80">
        <f t="shared" si="457"/>
        <v>0</v>
      </c>
      <c r="AE254" s="76">
        <f t="shared" si="453"/>
        <v>0</v>
      </c>
      <c r="AF254" s="75">
        <f>AF255+AF259+AF260+AF261</f>
        <v>0</v>
      </c>
      <c r="AG254" s="13">
        <f t="shared" ref="AG254:AR254" si="458">AG255+AG259+AG260+AG261</f>
        <v>0</v>
      </c>
      <c r="AH254" s="13">
        <f t="shared" si="458"/>
        <v>0</v>
      </c>
      <c r="AI254" s="13">
        <f t="shared" si="458"/>
        <v>0</v>
      </c>
      <c r="AJ254" s="13">
        <f t="shared" si="458"/>
        <v>0</v>
      </c>
      <c r="AK254" s="80">
        <f t="shared" si="458"/>
        <v>0</v>
      </c>
      <c r="AL254" s="403">
        <f t="shared" si="367"/>
        <v>0</v>
      </c>
      <c r="AM254" s="366">
        <f t="shared" si="458"/>
        <v>0</v>
      </c>
      <c r="AN254" s="13">
        <f t="shared" si="458"/>
        <v>0</v>
      </c>
      <c r="AO254" s="80">
        <f t="shared" si="458"/>
        <v>0</v>
      </c>
      <c r="AP254" s="80">
        <f t="shared" si="458"/>
        <v>0</v>
      </c>
      <c r="AQ254" s="80">
        <f t="shared" si="458"/>
        <v>0</v>
      </c>
      <c r="AR254" s="45">
        <f t="shared" si="458"/>
        <v>0</v>
      </c>
      <c r="AT254" s="168"/>
    </row>
    <row r="255" spans="1:46" s="189" customFormat="1" hidden="1" x14ac:dyDescent="0.25">
      <c r="A255" s="125" t="s">
        <v>95</v>
      </c>
      <c r="B255" s="169" t="s">
        <v>772</v>
      </c>
      <c r="C255" s="182"/>
      <c r="D255" s="216" t="s">
        <v>96</v>
      </c>
      <c r="E255" s="217"/>
      <c r="F255" s="181">
        <f t="shared" ref="F255:M255" si="459">F256+F257+F258</f>
        <v>0</v>
      </c>
      <c r="G255" s="566">
        <f t="shared" ref="G255" si="460">G256+G257+G258</f>
        <v>0</v>
      </c>
      <c r="H255" s="566">
        <f t="shared" ref="H255" si="461">H256+H257+H258</f>
        <v>0</v>
      </c>
      <c r="I255" s="497">
        <v>0</v>
      </c>
      <c r="J255" s="450">
        <f t="shared" ref="J255:K255" si="462">J256+J257+J258</f>
        <v>0</v>
      </c>
      <c r="K255" s="450">
        <f t="shared" si="462"/>
        <v>0</v>
      </c>
      <c r="L255" s="450">
        <f t="shared" ref="L255" si="463">L256+L257+L258</f>
        <v>0</v>
      </c>
      <c r="M255" s="181">
        <f t="shared" si="459"/>
        <v>0</v>
      </c>
      <c r="N255" s="179">
        <f t="shared" ref="N255:AE255" si="464">N256+N257+N258</f>
        <v>0</v>
      </c>
      <c r="O255" s="172">
        <f t="shared" si="464"/>
        <v>0</v>
      </c>
      <c r="P255" s="172">
        <f t="shared" si="464"/>
        <v>0</v>
      </c>
      <c r="Q255" s="172">
        <f t="shared" si="464"/>
        <v>0</v>
      </c>
      <c r="R255" s="173">
        <f t="shared" si="464"/>
        <v>0</v>
      </c>
      <c r="S255" s="174"/>
      <c r="T255" s="174">
        <f t="shared" ref="T255:AB255" si="465">T256+T257+T258</f>
        <v>0</v>
      </c>
      <c r="U255" s="174"/>
      <c r="V255" s="174"/>
      <c r="W255" s="174">
        <f t="shared" ref="W255:X255" si="466">W256+W257+W258</f>
        <v>0</v>
      </c>
      <c r="X255" s="174">
        <f t="shared" si="466"/>
        <v>0</v>
      </c>
      <c r="Y255" s="174">
        <f t="shared" si="465"/>
        <v>0</v>
      </c>
      <c r="Z255" s="174">
        <f t="shared" ref="Z255:AA255" si="467">Z256+Z257+Z258</f>
        <v>0</v>
      </c>
      <c r="AA255" s="174">
        <f t="shared" si="467"/>
        <v>0</v>
      </c>
      <c r="AB255" s="174">
        <f t="shared" si="465"/>
        <v>0</v>
      </c>
      <c r="AC255" s="174">
        <f t="shared" ref="AC255:AD255" si="468">AC256+AC257+AC258</f>
        <v>0</v>
      </c>
      <c r="AD255" s="174">
        <f t="shared" si="468"/>
        <v>0</v>
      </c>
      <c r="AE255" s="180">
        <f t="shared" si="464"/>
        <v>0</v>
      </c>
      <c r="AF255" s="179">
        <f>AF256+AF257+AF258</f>
        <v>0</v>
      </c>
      <c r="AG255" s="173">
        <f t="shared" ref="AG255:AR255" si="469">AG256+AG257+AG258</f>
        <v>0</v>
      </c>
      <c r="AH255" s="173">
        <f t="shared" si="469"/>
        <v>0</v>
      </c>
      <c r="AI255" s="173">
        <f t="shared" si="469"/>
        <v>0</v>
      </c>
      <c r="AJ255" s="173">
        <f t="shared" si="469"/>
        <v>0</v>
      </c>
      <c r="AK255" s="174">
        <f t="shared" si="469"/>
        <v>0</v>
      </c>
      <c r="AL255" s="401">
        <f t="shared" si="367"/>
        <v>0</v>
      </c>
      <c r="AM255" s="364">
        <f t="shared" si="469"/>
        <v>0</v>
      </c>
      <c r="AN255" s="173">
        <f t="shared" si="469"/>
        <v>0</v>
      </c>
      <c r="AO255" s="174">
        <f t="shared" si="469"/>
        <v>0</v>
      </c>
      <c r="AP255" s="174">
        <f t="shared" si="469"/>
        <v>0</v>
      </c>
      <c r="AQ255" s="174">
        <f t="shared" si="469"/>
        <v>0</v>
      </c>
      <c r="AR255" s="175">
        <f t="shared" si="469"/>
        <v>0</v>
      </c>
      <c r="AT255" s="168"/>
    </row>
    <row r="256" spans="1:46" hidden="1" x14ac:dyDescent="0.25">
      <c r="B256" s="54"/>
      <c r="C256" s="2"/>
      <c r="D256" s="208"/>
      <c r="E256" s="211" t="s">
        <v>391</v>
      </c>
      <c r="F256" s="77"/>
      <c r="G256" s="563"/>
      <c r="H256" s="563"/>
      <c r="I256" s="495"/>
      <c r="J256" s="448"/>
      <c r="K256" s="448"/>
      <c r="L256" s="448"/>
      <c r="M256" s="77"/>
      <c r="N256" s="73"/>
      <c r="O256" s="42"/>
      <c r="P256" s="42"/>
      <c r="Q256" s="42"/>
      <c r="R256" s="1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4"/>
      <c r="AF256" s="73"/>
      <c r="AG256" s="1"/>
      <c r="AH256" s="1"/>
      <c r="AI256" s="1"/>
      <c r="AJ256" s="1"/>
      <c r="AK256" s="79"/>
      <c r="AL256" s="404">
        <f t="shared" si="367"/>
        <v>0</v>
      </c>
      <c r="AM256" s="367"/>
      <c r="AN256" s="1"/>
      <c r="AO256" s="79"/>
      <c r="AP256" s="79"/>
      <c r="AQ256" s="79"/>
      <c r="AR256" s="44"/>
      <c r="AT256" s="168"/>
    </row>
    <row r="257" spans="1:46" hidden="1" x14ac:dyDescent="0.25">
      <c r="B257" s="54"/>
      <c r="C257" s="2"/>
      <c r="D257" s="208"/>
      <c r="E257" s="211" t="s">
        <v>392</v>
      </c>
      <c r="F257" s="77"/>
      <c r="G257" s="563"/>
      <c r="H257" s="563"/>
      <c r="I257" s="495"/>
      <c r="J257" s="448"/>
      <c r="K257" s="448"/>
      <c r="L257" s="448"/>
      <c r="M257" s="77"/>
      <c r="N257" s="73"/>
      <c r="O257" s="42"/>
      <c r="P257" s="42"/>
      <c r="Q257" s="42"/>
      <c r="R257" s="1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4"/>
      <c r="AF257" s="73"/>
      <c r="AG257" s="1"/>
      <c r="AH257" s="1"/>
      <c r="AI257" s="1"/>
      <c r="AJ257" s="1"/>
      <c r="AK257" s="79"/>
      <c r="AL257" s="404">
        <f t="shared" si="367"/>
        <v>0</v>
      </c>
      <c r="AM257" s="367"/>
      <c r="AN257" s="1"/>
      <c r="AO257" s="79"/>
      <c r="AP257" s="79"/>
      <c r="AQ257" s="79"/>
      <c r="AR257" s="44"/>
      <c r="AT257" s="168"/>
    </row>
    <row r="258" spans="1:46" hidden="1" x14ac:dyDescent="0.25">
      <c r="B258" s="54"/>
      <c r="C258" s="2"/>
      <c r="D258" s="208"/>
      <c r="E258" s="211" t="s">
        <v>442</v>
      </c>
      <c r="F258" s="77"/>
      <c r="G258" s="563"/>
      <c r="H258" s="563"/>
      <c r="I258" s="495"/>
      <c r="J258" s="448"/>
      <c r="K258" s="448"/>
      <c r="L258" s="448"/>
      <c r="M258" s="77"/>
      <c r="N258" s="73"/>
      <c r="O258" s="42"/>
      <c r="P258" s="42"/>
      <c r="Q258" s="42"/>
      <c r="R258" s="1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4"/>
      <c r="AF258" s="73"/>
      <c r="AG258" s="1"/>
      <c r="AH258" s="1"/>
      <c r="AI258" s="1"/>
      <c r="AJ258" s="1"/>
      <c r="AK258" s="79"/>
      <c r="AL258" s="404">
        <f t="shared" si="367"/>
        <v>0</v>
      </c>
      <c r="AM258" s="367"/>
      <c r="AN258" s="1"/>
      <c r="AO258" s="79"/>
      <c r="AP258" s="79"/>
      <c r="AQ258" s="79"/>
      <c r="AR258" s="44"/>
      <c r="AT258" s="168"/>
    </row>
    <row r="259" spans="1:46" s="189" customFormat="1" hidden="1" x14ac:dyDescent="0.25">
      <c r="A259" s="125" t="s">
        <v>97</v>
      </c>
      <c r="B259" s="169" t="s">
        <v>773</v>
      </c>
      <c r="C259" s="182"/>
      <c r="D259" s="216" t="s">
        <v>98</v>
      </c>
      <c r="E259" s="217"/>
      <c r="F259" s="181"/>
      <c r="G259" s="566"/>
      <c r="H259" s="566"/>
      <c r="I259" s="497"/>
      <c r="J259" s="450"/>
      <c r="K259" s="450"/>
      <c r="L259" s="450"/>
      <c r="M259" s="181"/>
      <c r="N259" s="179"/>
      <c r="O259" s="172"/>
      <c r="P259" s="172"/>
      <c r="Q259" s="172"/>
      <c r="R259" s="173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80"/>
      <c r="AF259" s="179"/>
      <c r="AG259" s="173"/>
      <c r="AH259" s="173"/>
      <c r="AI259" s="173"/>
      <c r="AJ259" s="173"/>
      <c r="AK259" s="174"/>
      <c r="AL259" s="401">
        <f t="shared" si="367"/>
        <v>0</v>
      </c>
      <c r="AM259" s="364"/>
      <c r="AN259" s="173"/>
      <c r="AO259" s="174"/>
      <c r="AP259" s="174"/>
      <c r="AQ259" s="174"/>
      <c r="AR259" s="175"/>
      <c r="AT259" s="168"/>
    </row>
    <row r="260" spans="1:46" s="189" customFormat="1" hidden="1" x14ac:dyDescent="0.25">
      <c r="A260" s="125" t="s">
        <v>99</v>
      </c>
      <c r="B260" s="169" t="s">
        <v>774</v>
      </c>
      <c r="C260" s="182"/>
      <c r="D260" s="216" t="s">
        <v>100</v>
      </c>
      <c r="E260" s="217"/>
      <c r="F260" s="181"/>
      <c r="G260" s="566"/>
      <c r="H260" s="566"/>
      <c r="I260" s="497"/>
      <c r="J260" s="450"/>
      <c r="K260" s="450"/>
      <c r="L260" s="450"/>
      <c r="M260" s="181"/>
      <c r="N260" s="179"/>
      <c r="O260" s="172"/>
      <c r="P260" s="172"/>
      <c r="Q260" s="172"/>
      <c r="R260" s="173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80"/>
      <c r="AF260" s="179"/>
      <c r="AG260" s="173"/>
      <c r="AH260" s="173"/>
      <c r="AI260" s="173"/>
      <c r="AJ260" s="173"/>
      <c r="AK260" s="174"/>
      <c r="AL260" s="401">
        <f t="shared" si="367"/>
        <v>0</v>
      </c>
      <c r="AM260" s="364"/>
      <c r="AN260" s="173"/>
      <c r="AO260" s="174"/>
      <c r="AP260" s="174"/>
      <c r="AQ260" s="174"/>
      <c r="AR260" s="175"/>
      <c r="AT260" s="168"/>
    </row>
    <row r="261" spans="1:46" s="189" customFormat="1" hidden="1" x14ac:dyDescent="0.25">
      <c r="A261" s="125" t="s">
        <v>101</v>
      </c>
      <c r="B261" s="169" t="s">
        <v>775</v>
      </c>
      <c r="C261" s="182"/>
      <c r="D261" s="216" t="s">
        <v>102</v>
      </c>
      <c r="E261" s="217"/>
      <c r="F261" s="181"/>
      <c r="G261" s="566"/>
      <c r="H261" s="566"/>
      <c r="I261" s="497"/>
      <c r="J261" s="450"/>
      <c r="K261" s="450"/>
      <c r="L261" s="450"/>
      <c r="M261" s="181"/>
      <c r="N261" s="179"/>
      <c r="O261" s="172"/>
      <c r="P261" s="172"/>
      <c r="Q261" s="172"/>
      <c r="R261" s="173"/>
      <c r="S261" s="174"/>
      <c r="T261" s="174"/>
      <c r="U261" s="174"/>
      <c r="V261" s="174"/>
      <c r="W261" s="174"/>
      <c r="X261" s="174"/>
      <c r="Y261" s="174"/>
      <c r="Z261" s="174"/>
      <c r="AA261" s="174"/>
      <c r="AB261" s="174"/>
      <c r="AC261" s="174"/>
      <c r="AD261" s="174"/>
      <c r="AE261" s="180"/>
      <c r="AF261" s="179"/>
      <c r="AG261" s="173"/>
      <c r="AH261" s="173"/>
      <c r="AI261" s="173"/>
      <c r="AJ261" s="173"/>
      <c r="AK261" s="174"/>
      <c r="AL261" s="401">
        <f t="shared" si="367"/>
        <v>0</v>
      </c>
      <c r="AM261" s="364"/>
      <c r="AN261" s="173"/>
      <c r="AO261" s="174"/>
      <c r="AP261" s="174"/>
      <c r="AQ261" s="174"/>
      <c r="AR261" s="175"/>
      <c r="AT261" s="168"/>
    </row>
    <row r="262" spans="1:46" s="18" customFormat="1" x14ac:dyDescent="0.25">
      <c r="A262" s="125"/>
      <c r="B262" s="52" t="s">
        <v>776</v>
      </c>
      <c r="C262" s="718" t="s">
        <v>103</v>
      </c>
      <c r="D262" s="719"/>
      <c r="E262" s="719"/>
      <c r="F262" s="78">
        <f t="shared" ref="F262:M262" si="470">F263+F264</f>
        <v>122210555</v>
      </c>
      <c r="G262" s="562">
        <f t="shared" ref="G262" si="471">G263+G264</f>
        <v>49360482</v>
      </c>
      <c r="H262" s="562">
        <f t="shared" ref="H262" si="472">H263+H264</f>
        <v>49360482</v>
      </c>
      <c r="I262" s="491">
        <v>49360482</v>
      </c>
      <c r="J262" s="446">
        <f t="shared" ref="J262:K262" si="473">J263+J264</f>
        <v>49360482</v>
      </c>
      <c r="K262" s="446">
        <f t="shared" si="473"/>
        <v>122210555</v>
      </c>
      <c r="L262" s="446">
        <f t="shared" ref="L262" si="474">L263+L264</f>
        <v>122210555</v>
      </c>
      <c r="M262" s="78">
        <f t="shared" si="470"/>
        <v>122210555</v>
      </c>
      <c r="N262" s="75">
        <f t="shared" ref="N262:AE262" si="475">N263+N264</f>
        <v>0</v>
      </c>
      <c r="O262" s="43">
        <f t="shared" si="475"/>
        <v>0</v>
      </c>
      <c r="P262" s="43">
        <f t="shared" si="475"/>
        <v>0</v>
      </c>
      <c r="Q262" s="43">
        <f t="shared" si="475"/>
        <v>0</v>
      </c>
      <c r="R262" s="13">
        <f t="shared" si="475"/>
        <v>122210555</v>
      </c>
      <c r="S262" s="80"/>
      <c r="T262" s="80">
        <f t="shared" ref="T262:AB262" si="476">T263+T264</f>
        <v>0</v>
      </c>
      <c r="U262" s="80"/>
      <c r="V262" s="80"/>
      <c r="W262" s="80">
        <f t="shared" ref="W262:X262" si="477">W263+W264</f>
        <v>0</v>
      </c>
      <c r="X262" s="80">
        <f t="shared" si="477"/>
        <v>0</v>
      </c>
      <c r="Y262" s="80">
        <f t="shared" si="476"/>
        <v>0</v>
      </c>
      <c r="Z262" s="80">
        <f t="shared" ref="Z262:AA262" si="478">Z263+Z264</f>
        <v>0</v>
      </c>
      <c r="AA262" s="80">
        <f t="shared" si="478"/>
        <v>0</v>
      </c>
      <c r="AB262" s="80">
        <f t="shared" si="476"/>
        <v>0</v>
      </c>
      <c r="AC262" s="80">
        <f t="shared" ref="AC262:AD262" si="479">AC263+AC264</f>
        <v>0</v>
      </c>
      <c r="AD262" s="80">
        <f t="shared" si="479"/>
        <v>0</v>
      </c>
      <c r="AE262" s="76">
        <f t="shared" si="475"/>
        <v>0</v>
      </c>
      <c r="AF262" s="75">
        <f>AF263+AF264</f>
        <v>122210555</v>
      </c>
      <c r="AG262" s="13">
        <f t="shared" ref="AG262:AR262" si="480">AG263+AG264</f>
        <v>0</v>
      </c>
      <c r="AH262" s="13">
        <f t="shared" si="480"/>
        <v>0</v>
      </c>
      <c r="AI262" s="13">
        <f t="shared" si="480"/>
        <v>0</v>
      </c>
      <c r="AJ262" s="13">
        <f t="shared" si="480"/>
        <v>0</v>
      </c>
      <c r="AK262" s="80">
        <f t="shared" si="480"/>
        <v>0</v>
      </c>
      <c r="AL262" s="403">
        <f t="shared" si="367"/>
        <v>122210555</v>
      </c>
      <c r="AM262" s="366">
        <f t="shared" si="480"/>
        <v>0</v>
      </c>
      <c r="AN262" s="13">
        <f t="shared" si="480"/>
        <v>0</v>
      </c>
      <c r="AO262" s="80">
        <f t="shared" si="480"/>
        <v>0</v>
      </c>
      <c r="AP262" s="80">
        <f t="shared" si="480"/>
        <v>0</v>
      </c>
      <c r="AQ262" s="80">
        <f t="shared" si="480"/>
        <v>0</v>
      </c>
      <c r="AR262" s="45">
        <f t="shared" si="480"/>
        <v>0</v>
      </c>
      <c r="AT262" s="168"/>
    </row>
    <row r="263" spans="1:46" s="189" customFormat="1" x14ac:dyDescent="0.25">
      <c r="A263" s="125" t="s">
        <v>104</v>
      </c>
      <c r="B263" s="169" t="s">
        <v>777</v>
      </c>
      <c r="C263" s="182"/>
      <c r="D263" s="704" t="s">
        <v>767</v>
      </c>
      <c r="E263" s="704"/>
      <c r="F263" s="181">
        <v>122210555</v>
      </c>
      <c r="G263" s="566">
        <v>49360482</v>
      </c>
      <c r="H263" s="566">
        <v>49360482</v>
      </c>
      <c r="I263" s="497">
        <v>49360482</v>
      </c>
      <c r="J263" s="450">
        <v>49360482</v>
      </c>
      <c r="K263" s="450">
        <f>SUM(AK263:AQ263)</f>
        <v>122210555</v>
      </c>
      <c r="L263" s="450">
        <v>122210555</v>
      </c>
      <c r="M263" s="181">
        <f>SUM(AL263:AR263)</f>
        <v>122210555</v>
      </c>
      <c r="N263" s="179"/>
      <c r="O263" s="172"/>
      <c r="P263" s="172"/>
      <c r="Q263" s="172"/>
      <c r="R263" s="173">
        <f>M263</f>
        <v>122210555</v>
      </c>
      <c r="S263" s="174"/>
      <c r="T263" s="174"/>
      <c r="U263" s="174"/>
      <c r="V263" s="174"/>
      <c r="W263" s="174"/>
      <c r="X263" s="174"/>
      <c r="Y263" s="174"/>
      <c r="Z263" s="174"/>
      <c r="AA263" s="174"/>
      <c r="AB263" s="174"/>
      <c r="AC263" s="174"/>
      <c r="AD263" s="174"/>
      <c r="AE263" s="180"/>
      <c r="AF263" s="179">
        <v>122210555</v>
      </c>
      <c r="AG263" s="173"/>
      <c r="AH263" s="173"/>
      <c r="AI263" s="173"/>
      <c r="AJ263" s="173"/>
      <c r="AK263" s="174"/>
      <c r="AL263" s="401">
        <f t="shared" si="367"/>
        <v>122210555</v>
      </c>
      <c r="AM263" s="364"/>
      <c r="AN263" s="173"/>
      <c r="AO263" s="174"/>
      <c r="AP263" s="174"/>
      <c r="AQ263" s="174"/>
      <c r="AR263" s="175"/>
      <c r="AT263" s="168"/>
    </row>
    <row r="264" spans="1:46" s="189" customFormat="1" hidden="1" x14ac:dyDescent="0.25">
      <c r="A264" s="125" t="s">
        <v>105</v>
      </c>
      <c r="B264" s="169" t="s">
        <v>778</v>
      </c>
      <c r="C264" s="182"/>
      <c r="D264" s="704" t="s">
        <v>779</v>
      </c>
      <c r="E264" s="704"/>
      <c r="F264" s="181">
        <f t="shared" ref="F264:F280" si="481">SUM(AE264:AQ264)</f>
        <v>0</v>
      </c>
      <c r="G264" s="566">
        <f t="shared" ref="G264:G280" si="482">SUM(AE264:AQ264)</f>
        <v>0</v>
      </c>
      <c r="H264" s="566">
        <f t="shared" ref="H264:H280" si="483">SUM(AE264:AQ264)</f>
        <v>0</v>
      </c>
      <c r="I264" s="497">
        <v>0</v>
      </c>
      <c r="J264" s="450">
        <f>SUM(AD264:AP264)</f>
        <v>0</v>
      </c>
      <c r="K264" s="450">
        <f>SUM(AE264:AQ264)</f>
        <v>0</v>
      </c>
      <c r="L264" s="450">
        <f>SUM(AF264:AR264)</f>
        <v>0</v>
      </c>
      <c r="M264" s="181">
        <f t="shared" ref="M264:M280" si="484">SUM(AF264:AR264)</f>
        <v>0</v>
      </c>
      <c r="N264" s="179"/>
      <c r="O264" s="172"/>
      <c r="P264" s="172"/>
      <c r="Q264" s="172"/>
      <c r="R264" s="173"/>
      <c r="S264" s="174"/>
      <c r="T264" s="174"/>
      <c r="U264" s="174"/>
      <c r="V264" s="174"/>
      <c r="W264" s="174"/>
      <c r="X264" s="174"/>
      <c r="Y264" s="174"/>
      <c r="Z264" s="174"/>
      <c r="AA264" s="174"/>
      <c r="AB264" s="174"/>
      <c r="AC264" s="174"/>
      <c r="AD264" s="174"/>
      <c r="AE264" s="180"/>
      <c r="AF264" s="179"/>
      <c r="AG264" s="173"/>
      <c r="AH264" s="173"/>
      <c r="AI264" s="173"/>
      <c r="AJ264" s="173"/>
      <c r="AK264" s="174"/>
      <c r="AL264" s="401">
        <f t="shared" si="367"/>
        <v>0</v>
      </c>
      <c r="AM264" s="364"/>
      <c r="AN264" s="173"/>
      <c r="AO264" s="174"/>
      <c r="AP264" s="174"/>
      <c r="AQ264" s="174"/>
      <c r="AR264" s="175"/>
      <c r="AT264" s="168"/>
    </row>
    <row r="265" spans="1:46" s="41" customFormat="1" ht="15.75" thickBot="1" x14ac:dyDescent="0.3">
      <c r="A265" s="125" t="s">
        <v>106</v>
      </c>
      <c r="B265" s="52" t="s">
        <v>780</v>
      </c>
      <c r="C265" s="718" t="s">
        <v>390</v>
      </c>
      <c r="D265" s="719"/>
      <c r="E265" s="719"/>
      <c r="F265" s="78">
        <f t="shared" si="481"/>
        <v>0</v>
      </c>
      <c r="G265" s="562">
        <f t="shared" si="482"/>
        <v>0</v>
      </c>
      <c r="H265" s="562">
        <f t="shared" si="483"/>
        <v>0</v>
      </c>
      <c r="I265" s="491">
        <v>0</v>
      </c>
      <c r="J265" s="446">
        <f t="shared" ref="J265:J280" si="485">SUM(AD265:AP265)</f>
        <v>0</v>
      </c>
      <c r="K265" s="446">
        <v>5104002</v>
      </c>
      <c r="L265" s="446">
        <v>5401368</v>
      </c>
      <c r="M265" s="78">
        <f t="shared" si="484"/>
        <v>5401368</v>
      </c>
      <c r="N265" s="75"/>
      <c r="O265" s="43"/>
      <c r="P265" s="43"/>
      <c r="Q265" s="43">
        <f>M265</f>
        <v>5401368</v>
      </c>
      <c r="R265" s="13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76"/>
      <c r="AF265" s="75"/>
      <c r="AG265" s="13"/>
      <c r="AH265" s="13"/>
      <c r="AI265" s="13"/>
      <c r="AJ265" s="13"/>
      <c r="AK265" s="80"/>
      <c r="AL265" s="403">
        <f t="shared" ref="AL265:AL281" si="486">SUM(AF265:AK265)</f>
        <v>0</v>
      </c>
      <c r="AM265" s="366"/>
      <c r="AN265" s="13"/>
      <c r="AO265" s="80"/>
      <c r="AP265" s="80"/>
      <c r="AQ265" s="80"/>
      <c r="AR265" s="45">
        <v>5401368</v>
      </c>
      <c r="AT265" s="168"/>
    </row>
    <row r="266" spans="1:46" s="41" customFormat="1" hidden="1" x14ac:dyDescent="0.25">
      <c r="A266" s="125" t="s">
        <v>928</v>
      </c>
      <c r="B266" s="52" t="s">
        <v>929</v>
      </c>
      <c r="C266" s="718" t="s">
        <v>930</v>
      </c>
      <c r="D266" s="719"/>
      <c r="E266" s="719"/>
      <c r="F266" s="78">
        <f t="shared" si="481"/>
        <v>0</v>
      </c>
      <c r="G266" s="562">
        <f t="shared" si="482"/>
        <v>0</v>
      </c>
      <c r="H266" s="562">
        <f t="shared" si="483"/>
        <v>0</v>
      </c>
      <c r="I266" s="491">
        <v>0</v>
      </c>
      <c r="J266" s="446">
        <f t="shared" si="485"/>
        <v>0</v>
      </c>
      <c r="K266" s="446">
        <f t="shared" ref="K266:L280" si="487">SUM(AE266:AQ266)</f>
        <v>0</v>
      </c>
      <c r="L266" s="446">
        <f t="shared" si="487"/>
        <v>0</v>
      </c>
      <c r="M266" s="78">
        <f t="shared" si="484"/>
        <v>0</v>
      </c>
      <c r="N266" s="75"/>
      <c r="O266" s="43"/>
      <c r="P266" s="43"/>
      <c r="Q266" s="43"/>
      <c r="R266" s="13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76"/>
      <c r="AF266" s="75"/>
      <c r="AG266" s="13"/>
      <c r="AH266" s="13"/>
      <c r="AI266" s="13"/>
      <c r="AJ266" s="13"/>
      <c r="AK266" s="80"/>
      <c r="AL266" s="403">
        <f t="shared" si="486"/>
        <v>0</v>
      </c>
      <c r="AM266" s="366"/>
      <c r="AN266" s="13"/>
      <c r="AO266" s="80"/>
      <c r="AP266" s="80"/>
      <c r="AQ266" s="80"/>
      <c r="AR266" s="45"/>
      <c r="AT266" s="168"/>
    </row>
    <row r="267" spans="1:46" s="41" customFormat="1" hidden="1" x14ac:dyDescent="0.25">
      <c r="A267" s="125" t="s">
        <v>107</v>
      </c>
      <c r="B267" s="52" t="s">
        <v>781</v>
      </c>
      <c r="C267" s="718" t="s">
        <v>931</v>
      </c>
      <c r="D267" s="719"/>
      <c r="E267" s="719"/>
      <c r="F267" s="78">
        <f t="shared" si="481"/>
        <v>0</v>
      </c>
      <c r="G267" s="562">
        <f t="shared" si="482"/>
        <v>0</v>
      </c>
      <c r="H267" s="562">
        <f t="shared" si="483"/>
        <v>0</v>
      </c>
      <c r="I267" s="491">
        <v>0</v>
      </c>
      <c r="J267" s="446">
        <f t="shared" si="485"/>
        <v>0</v>
      </c>
      <c r="K267" s="446">
        <f t="shared" si="487"/>
        <v>0</v>
      </c>
      <c r="L267" s="446">
        <f t="shared" si="487"/>
        <v>0</v>
      </c>
      <c r="M267" s="78">
        <f t="shared" si="484"/>
        <v>0</v>
      </c>
      <c r="N267" s="75"/>
      <c r="O267" s="43"/>
      <c r="P267" s="43"/>
      <c r="Q267" s="43"/>
      <c r="R267" s="13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76"/>
      <c r="AF267" s="75"/>
      <c r="AG267" s="13"/>
      <c r="AH267" s="13"/>
      <c r="AI267" s="13"/>
      <c r="AJ267" s="13"/>
      <c r="AK267" s="80"/>
      <c r="AL267" s="403">
        <f t="shared" si="486"/>
        <v>0</v>
      </c>
      <c r="AM267" s="366"/>
      <c r="AN267" s="13"/>
      <c r="AO267" s="80"/>
      <c r="AP267" s="80"/>
      <c r="AQ267" s="80"/>
      <c r="AR267" s="45"/>
      <c r="AT267" s="168"/>
    </row>
    <row r="268" spans="1:46" s="41" customFormat="1" hidden="1" x14ac:dyDescent="0.25">
      <c r="A268" s="125" t="s">
        <v>108</v>
      </c>
      <c r="B268" s="52" t="s">
        <v>782</v>
      </c>
      <c r="C268" s="718" t="s">
        <v>389</v>
      </c>
      <c r="D268" s="719"/>
      <c r="E268" s="719"/>
      <c r="F268" s="78">
        <f t="shared" si="481"/>
        <v>0</v>
      </c>
      <c r="G268" s="562">
        <f t="shared" si="482"/>
        <v>0</v>
      </c>
      <c r="H268" s="562">
        <f t="shared" si="483"/>
        <v>0</v>
      </c>
      <c r="I268" s="491">
        <v>0</v>
      </c>
      <c r="J268" s="446">
        <f t="shared" si="485"/>
        <v>0</v>
      </c>
      <c r="K268" s="446">
        <f t="shared" si="487"/>
        <v>0</v>
      </c>
      <c r="L268" s="446">
        <f t="shared" si="487"/>
        <v>0</v>
      </c>
      <c r="M268" s="78">
        <f t="shared" si="484"/>
        <v>0</v>
      </c>
      <c r="N268" s="75"/>
      <c r="O268" s="43"/>
      <c r="P268" s="43"/>
      <c r="Q268" s="43"/>
      <c r="R268" s="13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76"/>
      <c r="AF268" s="75"/>
      <c r="AG268" s="13"/>
      <c r="AH268" s="13"/>
      <c r="AI268" s="13"/>
      <c r="AJ268" s="13"/>
      <c r="AK268" s="80"/>
      <c r="AL268" s="403">
        <f t="shared" si="486"/>
        <v>0</v>
      </c>
      <c r="AM268" s="366"/>
      <c r="AN268" s="13"/>
      <c r="AO268" s="80"/>
      <c r="AP268" s="80"/>
      <c r="AQ268" s="80"/>
      <c r="AR268" s="45"/>
      <c r="AT268" s="168"/>
    </row>
    <row r="269" spans="1:46" s="41" customFormat="1" hidden="1" x14ac:dyDescent="0.25">
      <c r="A269" s="125" t="s">
        <v>932</v>
      </c>
      <c r="B269" s="52" t="s">
        <v>933</v>
      </c>
      <c r="C269" s="718" t="s">
        <v>935</v>
      </c>
      <c r="D269" s="719"/>
      <c r="E269" s="719"/>
      <c r="F269" s="78">
        <f t="shared" si="481"/>
        <v>0</v>
      </c>
      <c r="G269" s="562">
        <f t="shared" si="482"/>
        <v>0</v>
      </c>
      <c r="H269" s="562">
        <f t="shared" si="483"/>
        <v>0</v>
      </c>
      <c r="I269" s="491">
        <v>0</v>
      </c>
      <c r="J269" s="446">
        <f t="shared" si="485"/>
        <v>0</v>
      </c>
      <c r="K269" s="446">
        <f t="shared" si="487"/>
        <v>0</v>
      </c>
      <c r="L269" s="446">
        <f t="shared" si="487"/>
        <v>0</v>
      </c>
      <c r="M269" s="78">
        <f t="shared" si="484"/>
        <v>0</v>
      </c>
      <c r="N269" s="75"/>
      <c r="O269" s="43"/>
      <c r="P269" s="43"/>
      <c r="Q269" s="43"/>
      <c r="R269" s="13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76"/>
      <c r="AF269" s="75"/>
      <c r="AG269" s="13"/>
      <c r="AH269" s="13"/>
      <c r="AI269" s="13"/>
      <c r="AJ269" s="13"/>
      <c r="AK269" s="80"/>
      <c r="AL269" s="403">
        <f t="shared" si="486"/>
        <v>0</v>
      </c>
      <c r="AM269" s="366"/>
      <c r="AN269" s="13"/>
      <c r="AO269" s="80"/>
      <c r="AP269" s="80"/>
      <c r="AQ269" s="80"/>
      <c r="AR269" s="45"/>
      <c r="AT269" s="168"/>
    </row>
    <row r="270" spans="1:46" s="41" customFormat="1" hidden="1" x14ac:dyDescent="0.25">
      <c r="A270" s="125"/>
      <c r="B270" s="52" t="s">
        <v>934</v>
      </c>
      <c r="C270" s="718" t="s">
        <v>936</v>
      </c>
      <c r="D270" s="719"/>
      <c r="E270" s="719"/>
      <c r="F270" s="78">
        <f t="shared" si="481"/>
        <v>0</v>
      </c>
      <c r="G270" s="562">
        <f t="shared" si="482"/>
        <v>0</v>
      </c>
      <c r="H270" s="562">
        <f t="shared" si="483"/>
        <v>0</v>
      </c>
      <c r="I270" s="491">
        <v>0</v>
      </c>
      <c r="J270" s="446">
        <f t="shared" si="485"/>
        <v>0</v>
      </c>
      <c r="K270" s="446">
        <f t="shared" si="487"/>
        <v>0</v>
      </c>
      <c r="L270" s="446">
        <f t="shared" si="487"/>
        <v>0</v>
      </c>
      <c r="M270" s="78">
        <f t="shared" si="484"/>
        <v>0</v>
      </c>
      <c r="N270" s="75">
        <f t="shared" ref="N270:AE270" si="488">N271+N272</f>
        <v>0</v>
      </c>
      <c r="O270" s="43">
        <f t="shared" si="488"/>
        <v>0</v>
      </c>
      <c r="P270" s="43">
        <f t="shared" si="488"/>
        <v>0</v>
      </c>
      <c r="Q270" s="43">
        <f t="shared" si="488"/>
        <v>0</v>
      </c>
      <c r="R270" s="13">
        <f t="shared" si="488"/>
        <v>0</v>
      </c>
      <c r="S270" s="80"/>
      <c r="T270" s="80">
        <f t="shared" ref="T270:AB270" si="489">T271+T272</f>
        <v>0</v>
      </c>
      <c r="U270" s="80"/>
      <c r="V270" s="80"/>
      <c r="W270" s="80">
        <f t="shared" ref="W270:X270" si="490">W271+W272</f>
        <v>0</v>
      </c>
      <c r="X270" s="80">
        <f t="shared" si="490"/>
        <v>0</v>
      </c>
      <c r="Y270" s="80">
        <f t="shared" si="489"/>
        <v>0</v>
      </c>
      <c r="Z270" s="80">
        <f t="shared" ref="Z270:AA270" si="491">Z271+Z272</f>
        <v>0</v>
      </c>
      <c r="AA270" s="80">
        <f t="shared" si="491"/>
        <v>0</v>
      </c>
      <c r="AB270" s="80">
        <f t="shared" si="489"/>
        <v>0</v>
      </c>
      <c r="AC270" s="80">
        <f t="shared" ref="AC270:AD270" si="492">AC271+AC272</f>
        <v>0</v>
      </c>
      <c r="AD270" s="80">
        <f t="shared" si="492"/>
        <v>0</v>
      </c>
      <c r="AE270" s="76">
        <f t="shared" si="488"/>
        <v>0</v>
      </c>
      <c r="AF270" s="75">
        <f>AF271+AF272</f>
        <v>0</v>
      </c>
      <c r="AG270" s="13">
        <f t="shared" ref="AG270:AR270" si="493">AG271+AG272</f>
        <v>0</v>
      </c>
      <c r="AH270" s="13">
        <f t="shared" si="493"/>
        <v>0</v>
      </c>
      <c r="AI270" s="13">
        <f t="shared" si="493"/>
        <v>0</v>
      </c>
      <c r="AJ270" s="13">
        <f t="shared" si="493"/>
        <v>0</v>
      </c>
      <c r="AK270" s="80">
        <f t="shared" si="493"/>
        <v>0</v>
      </c>
      <c r="AL270" s="403">
        <f t="shared" si="486"/>
        <v>0</v>
      </c>
      <c r="AM270" s="366">
        <f t="shared" si="493"/>
        <v>0</v>
      </c>
      <c r="AN270" s="13">
        <f t="shared" si="493"/>
        <v>0</v>
      </c>
      <c r="AO270" s="80">
        <f t="shared" si="493"/>
        <v>0</v>
      </c>
      <c r="AP270" s="80">
        <f t="shared" si="493"/>
        <v>0</v>
      </c>
      <c r="AQ270" s="80">
        <f t="shared" si="493"/>
        <v>0</v>
      </c>
      <c r="AR270" s="45">
        <f t="shared" si="493"/>
        <v>0</v>
      </c>
      <c r="AT270" s="168"/>
    </row>
    <row r="271" spans="1:46" s="189" customFormat="1" hidden="1" x14ac:dyDescent="0.25">
      <c r="A271" s="125" t="s">
        <v>939</v>
      </c>
      <c r="B271" s="169" t="s">
        <v>941</v>
      </c>
      <c r="C271" s="182"/>
      <c r="D271" s="704" t="s">
        <v>937</v>
      </c>
      <c r="E271" s="704"/>
      <c r="F271" s="181">
        <f t="shared" si="481"/>
        <v>0</v>
      </c>
      <c r="G271" s="566">
        <f t="shared" si="482"/>
        <v>0</v>
      </c>
      <c r="H271" s="566">
        <f t="shared" si="483"/>
        <v>0</v>
      </c>
      <c r="I271" s="497">
        <v>0</v>
      </c>
      <c r="J271" s="450">
        <f t="shared" si="485"/>
        <v>0</v>
      </c>
      <c r="K271" s="450">
        <f t="shared" si="487"/>
        <v>0</v>
      </c>
      <c r="L271" s="450">
        <f t="shared" si="487"/>
        <v>0</v>
      </c>
      <c r="M271" s="181">
        <f t="shared" si="484"/>
        <v>0</v>
      </c>
      <c r="N271" s="179"/>
      <c r="O271" s="172"/>
      <c r="P271" s="172"/>
      <c r="Q271" s="172"/>
      <c r="R271" s="173"/>
      <c r="S271" s="174"/>
      <c r="T271" s="174"/>
      <c r="U271" s="174"/>
      <c r="V271" s="174"/>
      <c r="W271" s="174"/>
      <c r="X271" s="174"/>
      <c r="Y271" s="174"/>
      <c r="Z271" s="174"/>
      <c r="AA271" s="174"/>
      <c r="AB271" s="174"/>
      <c r="AC271" s="174"/>
      <c r="AD271" s="174"/>
      <c r="AE271" s="180"/>
      <c r="AF271" s="179"/>
      <c r="AG271" s="173"/>
      <c r="AH271" s="173"/>
      <c r="AI271" s="173"/>
      <c r="AJ271" s="173"/>
      <c r="AK271" s="174"/>
      <c r="AL271" s="401">
        <f t="shared" si="486"/>
        <v>0</v>
      </c>
      <c r="AM271" s="364"/>
      <c r="AN271" s="173"/>
      <c r="AO271" s="174"/>
      <c r="AP271" s="174"/>
      <c r="AQ271" s="174"/>
      <c r="AR271" s="175"/>
      <c r="AT271" s="168"/>
    </row>
    <row r="272" spans="1:46" s="189" customFormat="1" hidden="1" x14ac:dyDescent="0.25">
      <c r="A272" s="125" t="s">
        <v>940</v>
      </c>
      <c r="B272" s="169" t="s">
        <v>942</v>
      </c>
      <c r="C272" s="182"/>
      <c r="D272" s="704" t="s">
        <v>938</v>
      </c>
      <c r="E272" s="704"/>
      <c r="F272" s="181">
        <f t="shared" si="481"/>
        <v>0</v>
      </c>
      <c r="G272" s="566">
        <f t="shared" si="482"/>
        <v>0</v>
      </c>
      <c r="H272" s="566">
        <f t="shared" si="483"/>
        <v>0</v>
      </c>
      <c r="I272" s="497">
        <v>0</v>
      </c>
      <c r="J272" s="450">
        <f t="shared" si="485"/>
        <v>0</v>
      </c>
      <c r="K272" s="450">
        <f t="shared" si="487"/>
        <v>0</v>
      </c>
      <c r="L272" s="450">
        <f t="shared" si="487"/>
        <v>0</v>
      </c>
      <c r="M272" s="181">
        <f t="shared" si="484"/>
        <v>0</v>
      </c>
      <c r="N272" s="179"/>
      <c r="O272" s="172"/>
      <c r="P272" s="172"/>
      <c r="Q272" s="172"/>
      <c r="R272" s="173"/>
      <c r="S272" s="174"/>
      <c r="T272" s="174"/>
      <c r="U272" s="174"/>
      <c r="V272" s="174"/>
      <c r="W272" s="174"/>
      <c r="X272" s="174"/>
      <c r="Y272" s="174"/>
      <c r="Z272" s="174"/>
      <c r="AA272" s="174"/>
      <c r="AB272" s="174"/>
      <c r="AC272" s="174"/>
      <c r="AD272" s="174"/>
      <c r="AE272" s="180"/>
      <c r="AF272" s="179"/>
      <c r="AG272" s="173"/>
      <c r="AH272" s="173"/>
      <c r="AI272" s="173"/>
      <c r="AJ272" s="173"/>
      <c r="AK272" s="174"/>
      <c r="AL272" s="401">
        <f t="shared" si="486"/>
        <v>0</v>
      </c>
      <c r="AM272" s="364"/>
      <c r="AN272" s="173"/>
      <c r="AO272" s="174"/>
      <c r="AP272" s="174"/>
      <c r="AQ272" s="174"/>
      <c r="AR272" s="175"/>
      <c r="AT272" s="168"/>
    </row>
    <row r="273" spans="1:46" hidden="1" x14ac:dyDescent="0.25">
      <c r="B273" s="90" t="s">
        <v>783</v>
      </c>
      <c r="C273" s="716" t="s">
        <v>109</v>
      </c>
      <c r="D273" s="717"/>
      <c r="E273" s="717"/>
      <c r="F273" s="91">
        <f t="shared" si="481"/>
        <v>0</v>
      </c>
      <c r="G273" s="564">
        <f t="shared" si="482"/>
        <v>0</v>
      </c>
      <c r="H273" s="564">
        <f t="shared" si="483"/>
        <v>0</v>
      </c>
      <c r="I273" s="494">
        <v>0</v>
      </c>
      <c r="J273" s="447">
        <f t="shared" si="485"/>
        <v>0</v>
      </c>
      <c r="K273" s="447">
        <f t="shared" si="487"/>
        <v>0</v>
      </c>
      <c r="L273" s="447">
        <f t="shared" si="487"/>
        <v>0</v>
      </c>
      <c r="M273" s="91">
        <f t="shared" si="484"/>
        <v>0</v>
      </c>
      <c r="N273" s="92">
        <f t="shared" ref="N273:AE273" si="494">N274+N275+N276+N277+N278</f>
        <v>0</v>
      </c>
      <c r="O273" s="95">
        <f t="shared" si="494"/>
        <v>0</v>
      </c>
      <c r="P273" s="95">
        <f t="shared" si="494"/>
        <v>0</v>
      </c>
      <c r="Q273" s="95">
        <f t="shared" si="494"/>
        <v>0</v>
      </c>
      <c r="R273" s="93">
        <f t="shared" si="494"/>
        <v>0</v>
      </c>
      <c r="S273" s="96"/>
      <c r="T273" s="96">
        <f t="shared" ref="T273:AB273" si="495">T274+T275+T276+T277+T278</f>
        <v>0</v>
      </c>
      <c r="U273" s="96"/>
      <c r="V273" s="96"/>
      <c r="W273" s="96">
        <f t="shared" ref="W273:X273" si="496">W274+W275+W276+W277+W278</f>
        <v>0</v>
      </c>
      <c r="X273" s="96">
        <f t="shared" si="496"/>
        <v>0</v>
      </c>
      <c r="Y273" s="96">
        <f t="shared" si="495"/>
        <v>0</v>
      </c>
      <c r="Z273" s="96">
        <f t="shared" ref="Z273:AA273" si="497">Z274+Z275+Z276+Z277+Z278</f>
        <v>0</v>
      </c>
      <c r="AA273" s="96">
        <f t="shared" si="497"/>
        <v>0</v>
      </c>
      <c r="AB273" s="96">
        <f t="shared" si="495"/>
        <v>0</v>
      </c>
      <c r="AC273" s="96">
        <f t="shared" ref="AC273:AD273" si="498">AC274+AC275+AC276+AC277+AC278</f>
        <v>0</v>
      </c>
      <c r="AD273" s="96">
        <f t="shared" si="498"/>
        <v>0</v>
      </c>
      <c r="AE273" s="94">
        <f t="shared" si="494"/>
        <v>0</v>
      </c>
      <c r="AF273" s="92">
        <f>AF274+AF275+AF276+AF277+AF278</f>
        <v>0</v>
      </c>
      <c r="AG273" s="93">
        <f t="shared" ref="AG273:AR273" si="499">AG274+AG275+AG276+AG277+AG278</f>
        <v>0</v>
      </c>
      <c r="AH273" s="93">
        <f t="shared" si="499"/>
        <v>0</v>
      </c>
      <c r="AI273" s="93">
        <f t="shared" si="499"/>
        <v>0</v>
      </c>
      <c r="AJ273" s="93">
        <f t="shared" si="499"/>
        <v>0</v>
      </c>
      <c r="AK273" s="96">
        <f t="shared" si="499"/>
        <v>0</v>
      </c>
      <c r="AL273" s="402">
        <f t="shared" si="486"/>
        <v>0</v>
      </c>
      <c r="AM273" s="365">
        <f t="shared" si="499"/>
        <v>0</v>
      </c>
      <c r="AN273" s="93">
        <f t="shared" si="499"/>
        <v>0</v>
      </c>
      <c r="AO273" s="96">
        <f t="shared" si="499"/>
        <v>0</v>
      </c>
      <c r="AP273" s="96">
        <f t="shared" si="499"/>
        <v>0</v>
      </c>
      <c r="AQ273" s="96">
        <f t="shared" si="499"/>
        <v>0</v>
      </c>
      <c r="AR273" s="97">
        <f t="shared" si="499"/>
        <v>0</v>
      </c>
      <c r="AT273" s="168"/>
    </row>
    <row r="274" spans="1:46" s="41" customFormat="1" hidden="1" x14ac:dyDescent="0.25">
      <c r="A274" s="125" t="s">
        <v>110</v>
      </c>
      <c r="B274" s="52" t="s">
        <v>784</v>
      </c>
      <c r="C274" s="718" t="s">
        <v>943</v>
      </c>
      <c r="D274" s="719"/>
      <c r="E274" s="719"/>
      <c r="F274" s="78">
        <f t="shared" si="481"/>
        <v>0</v>
      </c>
      <c r="G274" s="562">
        <f t="shared" si="482"/>
        <v>0</v>
      </c>
      <c r="H274" s="562">
        <f t="shared" si="483"/>
        <v>0</v>
      </c>
      <c r="I274" s="491">
        <v>0</v>
      </c>
      <c r="J274" s="446">
        <f t="shared" si="485"/>
        <v>0</v>
      </c>
      <c r="K274" s="446">
        <f t="shared" si="487"/>
        <v>0</v>
      </c>
      <c r="L274" s="446">
        <f t="shared" si="487"/>
        <v>0</v>
      </c>
      <c r="M274" s="78">
        <f t="shared" si="484"/>
        <v>0</v>
      </c>
      <c r="N274" s="75"/>
      <c r="O274" s="43"/>
      <c r="P274" s="43"/>
      <c r="Q274" s="43"/>
      <c r="R274" s="13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76"/>
      <c r="AF274" s="75"/>
      <c r="AG274" s="13"/>
      <c r="AH274" s="13"/>
      <c r="AI274" s="13"/>
      <c r="AJ274" s="13"/>
      <c r="AK274" s="80"/>
      <c r="AL274" s="403">
        <f t="shared" si="486"/>
        <v>0</v>
      </c>
      <c r="AM274" s="366"/>
      <c r="AN274" s="13"/>
      <c r="AO274" s="80"/>
      <c r="AP274" s="80"/>
      <c r="AQ274" s="80"/>
      <c r="AR274" s="45"/>
      <c r="AT274" s="168"/>
    </row>
    <row r="275" spans="1:46" s="41" customFormat="1" hidden="1" x14ac:dyDescent="0.25">
      <c r="A275" s="125" t="s">
        <v>111</v>
      </c>
      <c r="B275" s="52" t="s">
        <v>785</v>
      </c>
      <c r="C275" s="718" t="s">
        <v>944</v>
      </c>
      <c r="D275" s="719"/>
      <c r="E275" s="719"/>
      <c r="F275" s="78">
        <f t="shared" si="481"/>
        <v>0</v>
      </c>
      <c r="G275" s="562">
        <f t="shared" si="482"/>
        <v>0</v>
      </c>
      <c r="H275" s="562">
        <f t="shared" si="483"/>
        <v>0</v>
      </c>
      <c r="I275" s="491">
        <v>0</v>
      </c>
      <c r="J275" s="446">
        <f t="shared" si="485"/>
        <v>0</v>
      </c>
      <c r="K275" s="446">
        <f t="shared" si="487"/>
        <v>0</v>
      </c>
      <c r="L275" s="446">
        <f t="shared" si="487"/>
        <v>0</v>
      </c>
      <c r="M275" s="78">
        <f t="shared" si="484"/>
        <v>0</v>
      </c>
      <c r="N275" s="75"/>
      <c r="O275" s="43"/>
      <c r="P275" s="43"/>
      <c r="Q275" s="43"/>
      <c r="R275" s="13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76"/>
      <c r="AF275" s="75"/>
      <c r="AG275" s="13"/>
      <c r="AH275" s="13"/>
      <c r="AI275" s="13"/>
      <c r="AJ275" s="13"/>
      <c r="AK275" s="80"/>
      <c r="AL275" s="403">
        <f t="shared" si="486"/>
        <v>0</v>
      </c>
      <c r="AM275" s="366"/>
      <c r="AN275" s="13"/>
      <c r="AO275" s="80"/>
      <c r="AP275" s="80"/>
      <c r="AQ275" s="80"/>
      <c r="AR275" s="45"/>
      <c r="AT275" s="168"/>
    </row>
    <row r="276" spans="1:46" s="41" customFormat="1" hidden="1" x14ac:dyDescent="0.25">
      <c r="A276" s="125" t="s">
        <v>112</v>
      </c>
      <c r="B276" s="52" t="s">
        <v>786</v>
      </c>
      <c r="C276" s="718" t="s">
        <v>388</v>
      </c>
      <c r="D276" s="719"/>
      <c r="E276" s="719"/>
      <c r="F276" s="78">
        <f t="shared" si="481"/>
        <v>0</v>
      </c>
      <c r="G276" s="562">
        <f t="shared" si="482"/>
        <v>0</v>
      </c>
      <c r="H276" s="562">
        <f t="shared" si="483"/>
        <v>0</v>
      </c>
      <c r="I276" s="491">
        <v>0</v>
      </c>
      <c r="J276" s="446">
        <f t="shared" si="485"/>
        <v>0</v>
      </c>
      <c r="K276" s="446">
        <f t="shared" si="487"/>
        <v>0</v>
      </c>
      <c r="L276" s="446">
        <f t="shared" si="487"/>
        <v>0</v>
      </c>
      <c r="M276" s="78">
        <f t="shared" si="484"/>
        <v>0</v>
      </c>
      <c r="N276" s="75"/>
      <c r="O276" s="43"/>
      <c r="P276" s="43"/>
      <c r="Q276" s="43"/>
      <c r="R276" s="13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76"/>
      <c r="AF276" s="75"/>
      <c r="AG276" s="13"/>
      <c r="AH276" s="13"/>
      <c r="AI276" s="13"/>
      <c r="AJ276" s="13"/>
      <c r="AK276" s="80"/>
      <c r="AL276" s="403">
        <f t="shared" si="486"/>
        <v>0</v>
      </c>
      <c r="AM276" s="366"/>
      <c r="AN276" s="13"/>
      <c r="AO276" s="80"/>
      <c r="AP276" s="80"/>
      <c r="AQ276" s="80"/>
      <c r="AR276" s="45"/>
      <c r="AT276" s="168"/>
    </row>
    <row r="277" spans="1:46" s="41" customFormat="1" ht="25.5" hidden="1" customHeight="1" x14ac:dyDescent="0.25">
      <c r="A277" s="125" t="s">
        <v>113</v>
      </c>
      <c r="B277" s="52" t="s">
        <v>787</v>
      </c>
      <c r="C277" s="720" t="s">
        <v>945</v>
      </c>
      <c r="D277" s="721"/>
      <c r="E277" s="722"/>
      <c r="F277" s="78">
        <f t="shared" si="481"/>
        <v>0</v>
      </c>
      <c r="G277" s="562">
        <f t="shared" si="482"/>
        <v>0</v>
      </c>
      <c r="H277" s="562">
        <f t="shared" si="483"/>
        <v>0</v>
      </c>
      <c r="I277" s="491">
        <v>0</v>
      </c>
      <c r="J277" s="446">
        <f t="shared" si="485"/>
        <v>0</v>
      </c>
      <c r="K277" s="446">
        <f t="shared" si="487"/>
        <v>0</v>
      </c>
      <c r="L277" s="446">
        <f t="shared" si="487"/>
        <v>0</v>
      </c>
      <c r="M277" s="78">
        <f t="shared" si="484"/>
        <v>0</v>
      </c>
      <c r="N277" s="75"/>
      <c r="O277" s="43"/>
      <c r="P277" s="43"/>
      <c r="Q277" s="43"/>
      <c r="R277" s="13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76"/>
      <c r="AF277" s="75"/>
      <c r="AG277" s="13"/>
      <c r="AH277" s="13"/>
      <c r="AI277" s="13"/>
      <c r="AJ277" s="13"/>
      <c r="AK277" s="80"/>
      <c r="AL277" s="403">
        <f t="shared" si="486"/>
        <v>0</v>
      </c>
      <c r="AM277" s="366"/>
      <c r="AN277" s="13"/>
      <c r="AO277" s="80"/>
      <c r="AP277" s="80"/>
      <c r="AQ277" s="80"/>
      <c r="AR277" s="45"/>
      <c r="AT277" s="168"/>
    </row>
    <row r="278" spans="1:46" s="41" customFormat="1" hidden="1" x14ac:dyDescent="0.25">
      <c r="A278" s="125" t="s">
        <v>114</v>
      </c>
      <c r="B278" s="52" t="s">
        <v>788</v>
      </c>
      <c r="C278" s="718" t="s">
        <v>946</v>
      </c>
      <c r="D278" s="719"/>
      <c r="E278" s="719"/>
      <c r="F278" s="78">
        <f t="shared" si="481"/>
        <v>0</v>
      </c>
      <c r="G278" s="562">
        <f t="shared" si="482"/>
        <v>0</v>
      </c>
      <c r="H278" s="562">
        <f t="shared" si="483"/>
        <v>0</v>
      </c>
      <c r="I278" s="491">
        <v>0</v>
      </c>
      <c r="J278" s="446">
        <f t="shared" si="485"/>
        <v>0</v>
      </c>
      <c r="K278" s="446">
        <f t="shared" si="487"/>
        <v>0</v>
      </c>
      <c r="L278" s="446">
        <f t="shared" si="487"/>
        <v>0</v>
      </c>
      <c r="M278" s="78">
        <f t="shared" si="484"/>
        <v>0</v>
      </c>
      <c r="N278" s="75"/>
      <c r="O278" s="43"/>
      <c r="P278" s="43"/>
      <c r="Q278" s="43"/>
      <c r="R278" s="13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76"/>
      <c r="AF278" s="75"/>
      <c r="AG278" s="13"/>
      <c r="AH278" s="13"/>
      <c r="AI278" s="13"/>
      <c r="AJ278" s="13"/>
      <c r="AK278" s="80"/>
      <c r="AL278" s="403">
        <f t="shared" si="486"/>
        <v>0</v>
      </c>
      <c r="AM278" s="366"/>
      <c r="AN278" s="13"/>
      <c r="AO278" s="80"/>
      <c r="AP278" s="80"/>
      <c r="AQ278" s="80"/>
      <c r="AR278" s="45"/>
      <c r="AT278" s="168"/>
    </row>
    <row r="279" spans="1:46" s="18" customFormat="1" hidden="1" x14ac:dyDescent="0.25">
      <c r="A279" s="125" t="s">
        <v>115</v>
      </c>
      <c r="B279" s="124" t="s">
        <v>789</v>
      </c>
      <c r="C279" s="700" t="s">
        <v>116</v>
      </c>
      <c r="D279" s="701"/>
      <c r="E279" s="701"/>
      <c r="F279" s="91">
        <f t="shared" si="481"/>
        <v>0</v>
      </c>
      <c r="G279" s="564">
        <f t="shared" si="482"/>
        <v>0</v>
      </c>
      <c r="H279" s="564">
        <f t="shared" si="483"/>
        <v>0</v>
      </c>
      <c r="I279" s="494">
        <v>0</v>
      </c>
      <c r="J279" s="447">
        <f t="shared" si="485"/>
        <v>0</v>
      </c>
      <c r="K279" s="447">
        <f t="shared" si="487"/>
        <v>0</v>
      </c>
      <c r="L279" s="447">
        <f t="shared" si="487"/>
        <v>0</v>
      </c>
      <c r="M279" s="91">
        <f t="shared" si="484"/>
        <v>0</v>
      </c>
      <c r="N279" s="92"/>
      <c r="O279" s="95"/>
      <c r="P279" s="95"/>
      <c r="Q279" s="95"/>
      <c r="R279" s="93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4"/>
      <c r="AF279" s="92"/>
      <c r="AG279" s="93"/>
      <c r="AH279" s="93"/>
      <c r="AI279" s="93"/>
      <c r="AJ279" s="93"/>
      <c r="AK279" s="96"/>
      <c r="AL279" s="402">
        <f t="shared" si="486"/>
        <v>0</v>
      </c>
      <c r="AM279" s="365"/>
      <c r="AN279" s="93"/>
      <c r="AO279" s="96"/>
      <c r="AP279" s="96"/>
      <c r="AQ279" s="96"/>
      <c r="AR279" s="97"/>
      <c r="AT279" s="168"/>
    </row>
    <row r="280" spans="1:46" s="18" customFormat="1" ht="15.75" hidden="1" thickBot="1" x14ac:dyDescent="0.3">
      <c r="A280" s="125" t="s">
        <v>947</v>
      </c>
      <c r="B280" s="124" t="s">
        <v>948</v>
      </c>
      <c r="C280" s="700" t="s">
        <v>949</v>
      </c>
      <c r="D280" s="701"/>
      <c r="E280" s="701"/>
      <c r="F280" s="91">
        <f t="shared" si="481"/>
        <v>0</v>
      </c>
      <c r="G280" s="564">
        <f t="shared" si="482"/>
        <v>0</v>
      </c>
      <c r="H280" s="564">
        <f t="shared" si="483"/>
        <v>0</v>
      </c>
      <c r="I280" s="494">
        <v>0</v>
      </c>
      <c r="J280" s="447">
        <f t="shared" si="485"/>
        <v>0</v>
      </c>
      <c r="K280" s="447">
        <f t="shared" si="487"/>
        <v>0</v>
      </c>
      <c r="L280" s="447">
        <f t="shared" si="487"/>
        <v>0</v>
      </c>
      <c r="M280" s="91">
        <f t="shared" si="484"/>
        <v>0</v>
      </c>
      <c r="N280" s="92"/>
      <c r="O280" s="95"/>
      <c r="P280" s="95"/>
      <c r="Q280" s="95"/>
      <c r="R280" s="93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4"/>
      <c r="AF280" s="92"/>
      <c r="AG280" s="93"/>
      <c r="AH280" s="93"/>
      <c r="AI280" s="93"/>
      <c r="AJ280" s="93"/>
      <c r="AK280" s="96"/>
      <c r="AL280" s="402">
        <f t="shared" si="486"/>
        <v>0</v>
      </c>
      <c r="AM280" s="365"/>
      <c r="AN280" s="93"/>
      <c r="AO280" s="96"/>
      <c r="AP280" s="96"/>
      <c r="AQ280" s="96"/>
      <c r="AR280" s="97"/>
      <c r="AT280" s="168"/>
    </row>
    <row r="281" spans="1:46" s="58" customFormat="1" ht="16.5" thickBot="1" x14ac:dyDescent="0.3">
      <c r="A281" s="126"/>
      <c r="B281" s="714" t="s">
        <v>117</v>
      </c>
      <c r="C281" s="715"/>
      <c r="D281" s="715"/>
      <c r="E281" s="715"/>
      <c r="F281" s="99">
        <f>F5+F63+F99+F134+F185+F195+F221+F248</f>
        <v>686347185.10000002</v>
      </c>
      <c r="G281" s="567">
        <f t="shared" ref="G281" si="500">G5+G63+G99+G134+G185+G195+G221+G248</f>
        <v>286745823.69999999</v>
      </c>
      <c r="H281" s="567">
        <f t="shared" ref="H281" si="501">H5+H63+H99+H134+H185+H195+H221+H248</f>
        <v>296413956</v>
      </c>
      <c r="I281" s="498">
        <v>353342296</v>
      </c>
      <c r="J281" s="451">
        <f t="shared" ref="J281:K281" si="502">J5+J63+J99+J134+J185+J195+J221+J248</f>
        <v>350634698</v>
      </c>
      <c r="K281" s="451">
        <f t="shared" si="502"/>
        <v>445542561</v>
      </c>
      <c r="L281" s="451">
        <f t="shared" ref="L281:AB281" si="503">L5+L63+L99+L134+L185+L195+L221+L248</f>
        <v>528326090</v>
      </c>
      <c r="M281" s="451">
        <f t="shared" si="503"/>
        <v>528326090</v>
      </c>
      <c r="N281" s="100">
        <f t="shared" si="503"/>
        <v>1839612</v>
      </c>
      <c r="O281" s="103">
        <f t="shared" si="503"/>
        <v>0</v>
      </c>
      <c r="P281" s="103">
        <f t="shared" si="503"/>
        <v>27151487</v>
      </c>
      <c r="Q281" s="103">
        <f t="shared" si="503"/>
        <v>186175487</v>
      </c>
      <c r="R281" s="101">
        <f t="shared" si="503"/>
        <v>122799652</v>
      </c>
      <c r="S281" s="101">
        <f t="shared" si="503"/>
        <v>184288</v>
      </c>
      <c r="T281" s="104">
        <f>T5+T63+T99+T134+T185+T195+T221+T248</f>
        <v>43565</v>
      </c>
      <c r="U281" s="104">
        <f t="shared" ref="U281:V281" si="504">U5+U63+U99+U134+U185+U195+U221+U248</f>
        <v>123989344</v>
      </c>
      <c r="V281" s="104">
        <f t="shared" si="504"/>
        <v>3257568</v>
      </c>
      <c r="W281" s="104">
        <f t="shared" si="503"/>
        <v>201725</v>
      </c>
      <c r="X281" s="104">
        <f t="shared" si="503"/>
        <v>67424</v>
      </c>
      <c r="Y281" s="104">
        <f t="shared" si="503"/>
        <v>5260000</v>
      </c>
      <c r="Z281" s="104">
        <f t="shared" si="503"/>
        <v>3889748</v>
      </c>
      <c r="AA281" s="104">
        <f t="shared" si="503"/>
        <v>575</v>
      </c>
      <c r="AB281" s="104">
        <f t="shared" si="503"/>
        <v>335700</v>
      </c>
      <c r="AC281" s="104">
        <f t="shared" ref="AC281:AD281" si="505">AC5+AC63+AC99+AC134+AC185+AC195+AC221+AC248</f>
        <v>0</v>
      </c>
      <c r="AD281" s="104">
        <f t="shared" si="505"/>
        <v>142500</v>
      </c>
      <c r="AE281" s="102">
        <f t="shared" ref="AE281:AK281" si="506">AE5+AE63+AE99+AE134+AE185+AE195+AE221+AE248</f>
        <v>52987415</v>
      </c>
      <c r="AF281" s="100">
        <f t="shared" si="506"/>
        <v>141275731</v>
      </c>
      <c r="AG281" s="101">
        <f t="shared" si="506"/>
        <v>43296049</v>
      </c>
      <c r="AH281" s="101">
        <f t="shared" si="506"/>
        <v>27560398</v>
      </c>
      <c r="AI281" s="101">
        <f t="shared" si="506"/>
        <v>18076421</v>
      </c>
      <c r="AJ281" s="101">
        <f t="shared" si="506"/>
        <v>140552945</v>
      </c>
      <c r="AK281" s="104">
        <f t="shared" si="506"/>
        <v>18138595</v>
      </c>
      <c r="AL281" s="452">
        <f t="shared" si="486"/>
        <v>388900139</v>
      </c>
      <c r="AM281" s="375">
        <f t="shared" ref="AM281:AR281" si="507">AM5+AM63+AM99+AM134+AM185+AM195+AM221+AM248</f>
        <v>16637589</v>
      </c>
      <c r="AN281" s="101">
        <f t="shared" si="507"/>
        <v>17073200</v>
      </c>
      <c r="AO281" s="104">
        <f t="shared" si="507"/>
        <v>32304338</v>
      </c>
      <c r="AP281" s="104">
        <f t="shared" si="507"/>
        <v>19441714</v>
      </c>
      <c r="AQ281" s="104">
        <f t="shared" si="507"/>
        <v>28700445</v>
      </c>
      <c r="AR281" s="105">
        <f t="shared" si="507"/>
        <v>25268665</v>
      </c>
      <c r="AT281" s="168"/>
    </row>
    <row r="282" spans="1:46" x14ac:dyDescent="0.25">
      <c r="A282" s="127"/>
      <c r="B282" s="27"/>
      <c r="C282" s="28"/>
      <c r="D282" s="28"/>
      <c r="E282" s="2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T282" s="168"/>
    </row>
    <row r="283" spans="1:46" x14ac:dyDescent="0.25">
      <c r="A283" s="127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T283" s="168"/>
    </row>
    <row r="284" spans="1:46" x14ac:dyDescent="0.25">
      <c r="A284" s="127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T284" s="168"/>
    </row>
    <row r="285" spans="1:46" x14ac:dyDescent="0.25">
      <c r="A285" s="127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T285" s="168"/>
    </row>
    <row r="286" spans="1:46" x14ac:dyDescent="0.25">
      <c r="A286" s="127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T286" s="168"/>
    </row>
    <row r="287" spans="1:46" x14ac:dyDescent="0.25">
      <c r="A287" s="127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T287" s="168"/>
    </row>
    <row r="288" spans="1:46" x14ac:dyDescent="0.25">
      <c r="A288" s="127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T288" s="168"/>
    </row>
    <row r="289" spans="1:46" x14ac:dyDescent="0.25">
      <c r="A289" s="127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T289" s="168"/>
    </row>
    <row r="290" spans="1:46" x14ac:dyDescent="0.25">
      <c r="A290" s="127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T290" s="168"/>
    </row>
    <row r="291" spans="1:46" x14ac:dyDescent="0.25">
      <c r="A291" s="127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T291" s="168"/>
    </row>
    <row r="292" spans="1:46" x14ac:dyDescent="0.25">
      <c r="A292" s="127"/>
      <c r="B292" s="27"/>
      <c r="C292" s="24"/>
      <c r="D292" s="24"/>
      <c r="E292" s="28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T292" s="168"/>
    </row>
    <row r="293" spans="1:46" x14ac:dyDescent="0.25">
      <c r="A293" s="127"/>
      <c r="B293" s="27"/>
      <c r="C293" s="28"/>
      <c r="D293" s="28"/>
      <c r="E293" s="2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T293" s="168"/>
    </row>
    <row r="294" spans="1:46" x14ac:dyDescent="0.25">
      <c r="A294" s="127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T294" s="168"/>
    </row>
    <row r="295" spans="1:46" x14ac:dyDescent="0.25">
      <c r="A295" s="127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T295" s="168"/>
    </row>
    <row r="296" spans="1:46" x14ac:dyDescent="0.25">
      <c r="A296" s="127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T296" s="168"/>
    </row>
    <row r="297" spans="1:46" x14ac:dyDescent="0.25">
      <c r="A297" s="127"/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168"/>
    </row>
    <row r="298" spans="1:46" x14ac:dyDescent="0.25"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T298" s="168"/>
    </row>
    <row r="299" spans="1:46" s="12" customFormat="1" x14ac:dyDescent="0.25">
      <c r="A299" s="128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168"/>
    </row>
    <row r="300" spans="1:46" s="12" customFormat="1" x14ac:dyDescent="0.25">
      <c r="A300" s="128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168"/>
    </row>
    <row r="301" spans="1:46" s="12" customFormat="1" x14ac:dyDescent="0.25">
      <c r="A301" s="128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168"/>
    </row>
    <row r="302" spans="1:46" s="12" customFormat="1" x14ac:dyDescent="0.25">
      <c r="A302" s="128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168"/>
    </row>
    <row r="303" spans="1:46" s="12" customFormat="1" x14ac:dyDescent="0.25">
      <c r="A303" s="128"/>
      <c r="B303" s="27"/>
      <c r="C303" s="24"/>
      <c r="D303" s="24"/>
      <c r="E303" s="28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168"/>
    </row>
    <row r="304" spans="1:46" s="12" customFormat="1" x14ac:dyDescent="0.25">
      <c r="A304" s="128"/>
      <c r="B304" s="27"/>
      <c r="C304" s="28"/>
      <c r="D304" s="28"/>
      <c r="E304" s="2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168"/>
    </row>
    <row r="305" spans="1:46" s="12" customFormat="1" x14ac:dyDescent="0.25">
      <c r="A305" s="128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168"/>
    </row>
    <row r="306" spans="1:46" s="12" customFormat="1" x14ac:dyDescent="0.25">
      <c r="A306" s="128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168"/>
    </row>
    <row r="307" spans="1:46" s="12" customFormat="1" x14ac:dyDescent="0.25">
      <c r="A307" s="128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168"/>
    </row>
    <row r="308" spans="1:46" s="12" customFormat="1" x14ac:dyDescent="0.25">
      <c r="A308" s="128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168"/>
    </row>
    <row r="309" spans="1:46" s="12" customFormat="1" x14ac:dyDescent="0.25">
      <c r="A309" s="128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168"/>
    </row>
    <row r="310" spans="1:46" s="12" customFormat="1" x14ac:dyDescent="0.25">
      <c r="A310" s="128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168"/>
    </row>
    <row r="311" spans="1:46" s="12" customFormat="1" x14ac:dyDescent="0.25">
      <c r="A311" s="128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168"/>
    </row>
    <row r="312" spans="1:46" s="12" customFormat="1" x14ac:dyDescent="0.25">
      <c r="A312" s="128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168"/>
    </row>
    <row r="313" spans="1:46" s="12" customFormat="1" x14ac:dyDescent="0.25">
      <c r="A313" s="128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168"/>
    </row>
    <row r="314" spans="1:46" s="12" customFormat="1" x14ac:dyDescent="0.25">
      <c r="A314" s="128"/>
      <c r="B314" s="27"/>
      <c r="C314" s="24"/>
      <c r="D314" s="24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168"/>
    </row>
    <row r="315" spans="1:46" x14ac:dyDescent="0.25">
      <c r="B315" s="29"/>
      <c r="C315" s="23"/>
      <c r="D315" s="23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168"/>
    </row>
    <row r="316" spans="1:46" x14ac:dyDescent="0.25">
      <c r="B316" s="30"/>
      <c r="C316" s="26"/>
      <c r="D316" s="26"/>
      <c r="E316" s="24"/>
      <c r="AT316" s="168"/>
    </row>
    <row r="317" spans="1:46" x14ac:dyDescent="0.25">
      <c r="B317" s="27"/>
      <c r="C317" s="24"/>
      <c r="D317" s="24"/>
      <c r="E317" s="28"/>
      <c r="AT317" s="168"/>
    </row>
    <row r="318" spans="1:46" x14ac:dyDescent="0.25">
      <c r="B318" s="27"/>
      <c r="C318" s="28"/>
      <c r="D318" s="28"/>
      <c r="E318" s="24"/>
      <c r="AT318" s="168"/>
    </row>
    <row r="319" spans="1:46" x14ac:dyDescent="0.25">
      <c r="B319" s="27"/>
      <c r="C319" s="24"/>
      <c r="D319" s="24"/>
      <c r="E319" s="28"/>
      <c r="AT319" s="168"/>
    </row>
    <row r="320" spans="1:46" x14ac:dyDescent="0.25">
      <c r="B320" s="27"/>
      <c r="C320" s="24"/>
      <c r="D320" s="24"/>
      <c r="E320" s="28"/>
      <c r="AT320" s="168"/>
    </row>
    <row r="321" spans="1:46" x14ac:dyDescent="0.25">
      <c r="B321" s="27"/>
      <c r="C321" s="24"/>
      <c r="D321" s="24"/>
      <c r="E321" s="28"/>
      <c r="AT321" s="168"/>
    </row>
    <row r="322" spans="1:46" x14ac:dyDescent="0.25">
      <c r="B322" s="27"/>
      <c r="C322" s="24"/>
      <c r="D322" s="24"/>
      <c r="E322" s="28"/>
      <c r="AT322" s="168"/>
    </row>
    <row r="323" spans="1:46" x14ac:dyDescent="0.25">
      <c r="B323" s="27"/>
      <c r="C323" s="28"/>
      <c r="D323" s="28"/>
      <c r="E323" s="2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T323" s="168"/>
    </row>
    <row r="324" spans="1:46" x14ac:dyDescent="0.25">
      <c r="B324" s="27"/>
      <c r="C324" s="24"/>
      <c r="D324" s="24"/>
      <c r="E324" s="28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T324" s="168"/>
    </row>
    <row r="325" spans="1:46" x14ac:dyDescent="0.25">
      <c r="B325" s="27"/>
      <c r="C325" s="24"/>
      <c r="D325" s="24"/>
      <c r="E325" s="28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T325" s="168"/>
    </row>
    <row r="326" spans="1:46" x14ac:dyDescent="0.25">
      <c r="B326" s="27"/>
      <c r="C326" s="28"/>
      <c r="D326" s="28"/>
      <c r="E326" s="2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T326" s="168"/>
    </row>
    <row r="327" spans="1:46" x14ac:dyDescent="0.25">
      <c r="B327" s="27"/>
      <c r="C327" s="28"/>
      <c r="D327" s="28"/>
      <c r="E327" s="2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T327" s="168"/>
    </row>
    <row r="328" spans="1:46" x14ac:dyDescent="0.25">
      <c r="B328" s="27"/>
      <c r="C328" s="24"/>
      <c r="D328" s="24"/>
      <c r="E328" s="28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T328" s="168"/>
    </row>
    <row r="329" spans="1:46" x14ac:dyDescent="0.25">
      <c r="B329" s="27"/>
      <c r="C329" s="24"/>
      <c r="D329" s="24"/>
      <c r="E329" s="28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T329" s="168"/>
    </row>
    <row r="330" spans="1:46" x14ac:dyDescent="0.25">
      <c r="A330" s="127"/>
      <c r="B330" s="27"/>
      <c r="C330" s="24"/>
      <c r="D330" s="24"/>
      <c r="E330" s="28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T330" s="168"/>
    </row>
    <row r="331" spans="1:46" x14ac:dyDescent="0.25">
      <c r="A331" s="127"/>
      <c r="B331" s="27"/>
      <c r="C331" s="28"/>
      <c r="D331" s="28"/>
      <c r="E331" s="2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T331" s="168"/>
    </row>
    <row r="332" spans="1:46" x14ac:dyDescent="0.25">
      <c r="A332" s="127"/>
      <c r="B332" s="27"/>
      <c r="C332" s="24"/>
      <c r="D332" s="24"/>
      <c r="E332" s="28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T332" s="168"/>
    </row>
    <row r="333" spans="1:46" x14ac:dyDescent="0.25">
      <c r="A333" s="127"/>
      <c r="B333" s="27"/>
      <c r="C333" s="24"/>
      <c r="D333" s="24"/>
      <c r="E333" s="28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T333" s="168"/>
    </row>
    <row r="334" spans="1:46" x14ac:dyDescent="0.25">
      <c r="A334" s="127"/>
      <c r="B334" s="27"/>
      <c r="C334" s="24"/>
      <c r="D334" s="24"/>
      <c r="E334" s="28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T334" s="168"/>
    </row>
    <row r="335" spans="1:46" x14ac:dyDescent="0.25">
      <c r="A335" s="127"/>
      <c r="B335" s="27"/>
      <c r="C335" s="24"/>
      <c r="D335" s="24"/>
      <c r="E335" s="28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T335" s="168"/>
    </row>
    <row r="336" spans="1:46" x14ac:dyDescent="0.25">
      <c r="A336" s="127"/>
      <c r="B336" s="27"/>
      <c r="C336" s="24"/>
      <c r="D336" s="24"/>
      <c r="E336" s="28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T336" s="168"/>
    </row>
    <row r="337" spans="1:46" x14ac:dyDescent="0.25">
      <c r="A337" s="127"/>
      <c r="B337" s="27"/>
      <c r="C337" s="24"/>
      <c r="D337" s="24"/>
      <c r="E337" s="28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T337" s="168"/>
    </row>
    <row r="338" spans="1:46" x14ac:dyDescent="0.25">
      <c r="A338" s="127"/>
      <c r="B338" s="27"/>
      <c r="C338" s="24"/>
      <c r="D338" s="24"/>
      <c r="E338" s="28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T338" s="168"/>
    </row>
    <row r="339" spans="1:46" x14ac:dyDescent="0.25">
      <c r="A339" s="127"/>
      <c r="B339" s="27"/>
      <c r="C339" s="24"/>
      <c r="D339" s="24"/>
      <c r="E339" s="28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T339" s="168"/>
    </row>
    <row r="340" spans="1:46" x14ac:dyDescent="0.25">
      <c r="A340" s="127"/>
      <c r="B340" s="27"/>
      <c r="C340" s="24"/>
      <c r="D340" s="24"/>
      <c r="E340" s="28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T340" s="168"/>
    </row>
    <row r="341" spans="1:46" x14ac:dyDescent="0.25">
      <c r="A341" s="127"/>
      <c r="B341" s="27"/>
      <c r="C341" s="24"/>
      <c r="D341" s="24"/>
      <c r="E341" s="28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T341" s="168"/>
    </row>
    <row r="342" spans="1:46" x14ac:dyDescent="0.25">
      <c r="A342" s="127"/>
      <c r="B342" s="29"/>
      <c r="C342" s="23"/>
      <c r="D342" s="23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T342" s="168"/>
    </row>
    <row r="343" spans="1:46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T343" s="168"/>
    </row>
    <row r="344" spans="1:46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T344" s="168"/>
    </row>
    <row r="345" spans="1:46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T345" s="168"/>
    </row>
    <row r="346" spans="1:46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T346" s="168"/>
    </row>
    <row r="347" spans="1:46" x14ac:dyDescent="0.25">
      <c r="A347" s="127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T347" s="168"/>
    </row>
    <row r="348" spans="1:46" x14ac:dyDescent="0.25">
      <c r="A348" s="127"/>
      <c r="B348" s="27"/>
      <c r="C348" s="28"/>
      <c r="D348" s="28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T348" s="168"/>
    </row>
    <row r="349" spans="1:46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T349" s="168"/>
    </row>
    <row r="350" spans="1:46" x14ac:dyDescent="0.25">
      <c r="A350" s="127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T350" s="168"/>
    </row>
    <row r="351" spans="1:46" x14ac:dyDescent="0.25">
      <c r="A351" s="127"/>
      <c r="B351" s="27"/>
      <c r="C351" s="28"/>
      <c r="D351" s="28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T351" s="168"/>
    </row>
    <row r="352" spans="1:46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T352" s="168"/>
    </row>
    <row r="353" spans="1:46" x14ac:dyDescent="0.25">
      <c r="A353" s="127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T353" s="168"/>
    </row>
    <row r="354" spans="1:46" x14ac:dyDescent="0.25">
      <c r="A354" s="127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T354" s="168"/>
    </row>
    <row r="355" spans="1:46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T355" s="168"/>
    </row>
    <row r="356" spans="1:46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T356" s="168"/>
    </row>
    <row r="357" spans="1:46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T357" s="168"/>
    </row>
    <row r="358" spans="1:46" x14ac:dyDescent="0.25">
      <c r="A358" s="127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T358" s="168"/>
    </row>
    <row r="359" spans="1:46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T359" s="168"/>
    </row>
    <row r="360" spans="1:46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T360" s="168"/>
    </row>
    <row r="361" spans="1:46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T361" s="168"/>
    </row>
    <row r="362" spans="1:46" x14ac:dyDescent="0.25">
      <c r="A362" s="127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T362" s="168"/>
    </row>
    <row r="363" spans="1:46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T363" s="168"/>
    </row>
    <row r="364" spans="1:46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T364" s="168"/>
    </row>
    <row r="365" spans="1:46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</row>
    <row r="366" spans="1:46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</row>
    <row r="367" spans="1:46" x14ac:dyDescent="0.25">
      <c r="A367" s="127"/>
      <c r="B367" s="27"/>
      <c r="C367" s="28"/>
      <c r="D367" s="28"/>
      <c r="E367" s="2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</row>
    <row r="368" spans="1:46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</row>
    <row r="369" spans="1:44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</row>
    <row r="370" spans="1:44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</row>
    <row r="371" spans="1:44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</row>
    <row r="372" spans="1:44" x14ac:dyDescent="0.25">
      <c r="A372" s="127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</row>
    <row r="373" spans="1:44" x14ac:dyDescent="0.25">
      <c r="A373" s="127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</row>
    <row r="374" spans="1:44" x14ac:dyDescent="0.25">
      <c r="A374" s="127"/>
      <c r="B374" s="27"/>
      <c r="C374" s="28"/>
      <c r="D374" s="28"/>
      <c r="E374" s="2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</row>
    <row r="375" spans="1:44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</row>
    <row r="376" spans="1:44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</row>
    <row r="377" spans="1:44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</row>
    <row r="378" spans="1:44" x14ac:dyDescent="0.25">
      <c r="A378" s="127"/>
      <c r="B378" s="29"/>
      <c r="C378" s="23"/>
      <c r="D378" s="23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</row>
    <row r="379" spans="1:44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</row>
    <row r="380" spans="1:44" x14ac:dyDescent="0.25">
      <c r="A380" s="127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</row>
    <row r="381" spans="1:44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</row>
    <row r="382" spans="1:44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</row>
    <row r="383" spans="1:44" x14ac:dyDescent="0.25">
      <c r="A383" s="127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</row>
    <row r="384" spans="1:44" x14ac:dyDescent="0.25">
      <c r="A384" s="127"/>
      <c r="B384" s="27"/>
      <c r="C384" s="28"/>
      <c r="D384" s="28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</row>
    <row r="385" spans="1:44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</row>
    <row r="386" spans="1:44" x14ac:dyDescent="0.25">
      <c r="A386" s="127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</row>
    <row r="387" spans="1:44" x14ac:dyDescent="0.25">
      <c r="A387" s="127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</row>
    <row r="388" spans="1:44" x14ac:dyDescent="0.25">
      <c r="A388" s="127"/>
      <c r="B388" s="29"/>
      <c r="C388" s="23"/>
      <c r="D388" s="23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</row>
    <row r="389" spans="1:44" x14ac:dyDescent="0.25">
      <c r="A389" s="127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</row>
    <row r="390" spans="1:44" x14ac:dyDescent="0.25">
      <c r="A390" s="127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</row>
    <row r="391" spans="1:44" x14ac:dyDescent="0.25">
      <c r="A391" s="127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</row>
    <row r="392" spans="1:44" x14ac:dyDescent="0.25">
      <c r="A392" s="127"/>
      <c r="B392" s="27"/>
      <c r="C392" s="28"/>
      <c r="D392" s="28"/>
      <c r="E392" s="2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</row>
    <row r="393" spans="1:44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</row>
    <row r="394" spans="1:44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</row>
    <row r="395" spans="1:44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</row>
    <row r="396" spans="1:44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</row>
    <row r="397" spans="1:44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</row>
    <row r="398" spans="1:44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</row>
    <row r="399" spans="1:44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</row>
    <row r="400" spans="1:44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</row>
    <row r="401" spans="1:44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</row>
    <row r="402" spans="1:44" x14ac:dyDescent="0.25">
      <c r="A402" s="127"/>
      <c r="B402" s="27"/>
      <c r="C402" s="28"/>
      <c r="D402" s="28"/>
      <c r="E402" s="2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</row>
    <row r="403" spans="1:44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</row>
    <row r="404" spans="1:44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</row>
    <row r="405" spans="1:44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</row>
    <row r="406" spans="1:44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</row>
    <row r="407" spans="1:44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</row>
    <row r="408" spans="1:44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</row>
    <row r="409" spans="1:44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</row>
    <row r="410" spans="1:44" x14ac:dyDescent="0.25">
      <c r="A410" s="127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</row>
    <row r="411" spans="1:44" x14ac:dyDescent="0.25">
      <c r="A411" s="127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</row>
    <row r="412" spans="1:44" x14ac:dyDescent="0.25">
      <c r="A412" s="127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</row>
    <row r="413" spans="1:44" x14ac:dyDescent="0.25">
      <c r="A413" s="127"/>
      <c r="B413" s="27"/>
      <c r="C413" s="24"/>
      <c r="D413" s="24"/>
      <c r="E413" s="28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</row>
    <row r="414" spans="1:44" x14ac:dyDescent="0.25">
      <c r="A414" s="127"/>
      <c r="B414" s="29"/>
      <c r="C414" s="23"/>
      <c r="D414" s="23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</row>
    <row r="415" spans="1:44" x14ac:dyDescent="0.25">
      <c r="A415" s="127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</row>
    <row r="416" spans="1:44" x14ac:dyDescent="0.25">
      <c r="A416" s="127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</row>
    <row r="417" spans="1:44" x14ac:dyDescent="0.25">
      <c r="A417" s="127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</row>
    <row r="418" spans="1:44" x14ac:dyDescent="0.25">
      <c r="A418" s="127"/>
      <c r="B418" s="27"/>
      <c r="C418" s="28"/>
      <c r="D418" s="28"/>
      <c r="E418" s="2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</row>
    <row r="419" spans="1:44" x14ac:dyDescent="0.25">
      <c r="A419" s="127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</row>
    <row r="420" spans="1:44" x14ac:dyDescent="0.25">
      <c r="A420" s="127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</row>
    <row r="421" spans="1:44" x14ac:dyDescent="0.25">
      <c r="A421" s="127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</row>
    <row r="422" spans="1:44" x14ac:dyDescent="0.25">
      <c r="A422" s="127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</row>
    <row r="423" spans="1:44" x14ac:dyDescent="0.25">
      <c r="A423" s="127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</row>
    <row r="424" spans="1:44" x14ac:dyDescent="0.25">
      <c r="A424" s="127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</row>
    <row r="425" spans="1:44" x14ac:dyDescent="0.25">
      <c r="A425" s="127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</row>
    <row r="426" spans="1:44" x14ac:dyDescent="0.25">
      <c r="A426" s="127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</row>
    <row r="427" spans="1:44" x14ac:dyDescent="0.25">
      <c r="A427" s="127"/>
      <c r="B427" s="27"/>
      <c r="C427" s="24"/>
      <c r="D427" s="24"/>
      <c r="E427" s="28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</row>
    <row r="428" spans="1:44" x14ac:dyDescent="0.25">
      <c r="A428" s="127"/>
      <c r="B428" s="27"/>
      <c r="C428" s="28"/>
      <c r="D428" s="28"/>
      <c r="E428" s="2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</row>
    <row r="429" spans="1:44" x14ac:dyDescent="0.25">
      <c r="A429" s="127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</row>
    <row r="430" spans="1:44" x14ac:dyDescent="0.25">
      <c r="A430" s="127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</row>
    <row r="431" spans="1:44" x14ac:dyDescent="0.25">
      <c r="A431" s="127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</row>
    <row r="432" spans="1:44" x14ac:dyDescent="0.25">
      <c r="A432" s="127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</row>
    <row r="433" spans="1:44" x14ac:dyDescent="0.25">
      <c r="A433" s="127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</row>
    <row r="434" spans="1:44" x14ac:dyDescent="0.25">
      <c r="A434" s="127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</row>
    <row r="435" spans="1:44" x14ac:dyDescent="0.25">
      <c r="A435" s="127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</row>
    <row r="436" spans="1:44" x14ac:dyDescent="0.25">
      <c r="A436" s="127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</row>
    <row r="437" spans="1:44" x14ac:dyDescent="0.25">
      <c r="A437" s="127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</row>
    <row r="438" spans="1:44" x14ac:dyDescent="0.25">
      <c r="A438" s="127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</row>
    <row r="439" spans="1:44" x14ac:dyDescent="0.25">
      <c r="A439" s="127"/>
      <c r="B439" s="27"/>
      <c r="C439" s="24"/>
      <c r="D439" s="24"/>
      <c r="E439" s="28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</row>
    <row r="440" spans="1:44" x14ac:dyDescent="0.25">
      <c r="A440" s="127"/>
      <c r="B440" s="29"/>
      <c r="C440" s="23"/>
      <c r="D440" s="2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</row>
    <row r="441" spans="1:44" x14ac:dyDescent="0.25">
      <c r="A441" s="127"/>
      <c r="B441" s="32"/>
      <c r="C441" s="33"/>
      <c r="D441" s="33"/>
      <c r="E441" s="2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</row>
    <row r="442" spans="1:44" x14ac:dyDescent="0.25">
      <c r="A442" s="127"/>
      <c r="B442" s="34"/>
      <c r="C442" s="35"/>
      <c r="D442" s="35"/>
      <c r="E442" s="36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</row>
    <row r="443" spans="1:44" x14ac:dyDescent="0.25">
      <c r="A443" s="127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</row>
    <row r="444" spans="1:44" x14ac:dyDescent="0.25">
      <c r="A444" s="127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</row>
    <row r="445" spans="1:44" x14ac:dyDescent="0.25">
      <c r="A445" s="127"/>
      <c r="B445" s="19"/>
      <c r="C445" s="37"/>
      <c r="D445" s="37"/>
      <c r="E445" s="2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</row>
    <row r="446" spans="1:44" x14ac:dyDescent="0.25">
      <c r="A446" s="127"/>
      <c r="B446" s="34"/>
      <c r="C446" s="35"/>
      <c r="D446" s="35"/>
      <c r="E446" s="36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</row>
    <row r="447" spans="1:44" x14ac:dyDescent="0.25">
      <c r="A447" s="127"/>
      <c r="B447" s="19"/>
      <c r="C447" s="37"/>
      <c r="D447" s="37"/>
      <c r="E447" s="2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</row>
    <row r="448" spans="1:44" x14ac:dyDescent="0.25">
      <c r="A448" s="127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44" x14ac:dyDescent="0.25">
      <c r="A449" s="127"/>
      <c r="B449" s="19"/>
      <c r="C449" s="24"/>
      <c r="D449" s="24"/>
      <c r="E449" s="37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44" x14ac:dyDescent="0.25">
      <c r="A450" s="127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44" x14ac:dyDescent="0.25">
      <c r="A451" s="127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44" x14ac:dyDescent="0.25">
      <c r="A452" s="127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44" x14ac:dyDescent="0.25">
      <c r="A453" s="127"/>
      <c r="B453" s="19"/>
      <c r="C453" s="24"/>
      <c r="D453" s="24"/>
      <c r="E453" s="37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44" x14ac:dyDescent="0.25">
      <c r="A454" s="127"/>
      <c r="B454" s="34"/>
      <c r="C454" s="35"/>
      <c r="D454" s="35"/>
      <c r="E454" s="36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44" x14ac:dyDescent="0.25">
      <c r="A455" s="127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44" x14ac:dyDescent="0.25">
      <c r="A456" s="127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44" x14ac:dyDescent="0.25">
      <c r="A457" s="127"/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44" x14ac:dyDescent="0.25"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</row>
    <row r="459" spans="1:44" s="12" customFormat="1" x14ac:dyDescent="0.25">
      <c r="A459" s="128"/>
      <c r="B459" s="19"/>
      <c r="C459" s="37"/>
      <c r="D459" s="37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44" s="12" customFormat="1" x14ac:dyDescent="0.25">
      <c r="A460" s="128"/>
      <c r="B460" s="32"/>
      <c r="C460" s="33"/>
      <c r="D460" s="33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44" s="12" customFormat="1" x14ac:dyDescent="0.25">
      <c r="A461" s="128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44" s="12" customFormat="1" x14ac:dyDescent="0.25">
      <c r="A462" s="128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44" s="12" customFormat="1" x14ac:dyDescent="0.25">
      <c r="A463" s="128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44" s="12" customFormat="1" x14ac:dyDescent="0.25">
      <c r="A464" s="128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s="12" customFormat="1" x14ac:dyDescent="0.25">
      <c r="A465" s="128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s="12" customFormat="1" x14ac:dyDescent="0.25">
      <c r="A466" s="128"/>
      <c r="B466" s="19"/>
      <c r="C466" s="37"/>
      <c r="D466" s="37"/>
      <c r="E466" s="24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</sheetData>
  <mergeCells count="247">
    <mergeCell ref="F2:F4"/>
    <mergeCell ref="C18:E18"/>
    <mergeCell ref="C5:E5"/>
    <mergeCell ref="C6:E6"/>
    <mergeCell ref="B2:E4"/>
    <mergeCell ref="M2:M4"/>
    <mergeCell ref="N2:AE2"/>
    <mergeCell ref="N3:N4"/>
    <mergeCell ref="O3:O4"/>
    <mergeCell ref="P3:P4"/>
    <mergeCell ref="Q3:Q4"/>
    <mergeCell ref="R3:R4"/>
    <mergeCell ref="AE3:AE4"/>
    <mergeCell ref="AB3:AB4"/>
    <mergeCell ref="Z3:Z4"/>
    <mergeCell ref="AA3:AA4"/>
    <mergeCell ref="G2:G4"/>
    <mergeCell ref="K2:K4"/>
    <mergeCell ref="I2:I4"/>
    <mergeCell ref="J2:J4"/>
    <mergeCell ref="L2:L4"/>
    <mergeCell ref="S3:S4"/>
    <mergeCell ref="U3:U4"/>
    <mergeCell ref="V3:V4"/>
    <mergeCell ref="C26:E26"/>
    <mergeCell ref="C27:E27"/>
    <mergeCell ref="D28:E28"/>
    <mergeCell ref="C25:E25"/>
    <mergeCell ref="T3:T4"/>
    <mergeCell ref="Y3:Y4"/>
    <mergeCell ref="W3:W4"/>
    <mergeCell ref="AD3:AD4"/>
    <mergeCell ref="D56:E56"/>
    <mergeCell ref="H2:H4"/>
    <mergeCell ref="AC3:AC4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D40:E40"/>
    <mergeCell ref="D41:E41"/>
    <mergeCell ref="D43:E43"/>
    <mergeCell ref="X3:X4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36:E236"/>
    <mergeCell ref="C247:E247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C280:E280"/>
    <mergeCell ref="B281:E281"/>
    <mergeCell ref="C273:E273"/>
    <mergeCell ref="C274:E274"/>
    <mergeCell ref="C275:E275"/>
    <mergeCell ref="C276:E276"/>
    <mergeCell ref="C277:E277"/>
    <mergeCell ref="C278:E278"/>
    <mergeCell ref="C262:E262"/>
    <mergeCell ref="D263:E263"/>
    <mergeCell ref="D264:E264"/>
    <mergeCell ref="C265:E265"/>
    <mergeCell ref="C267:E267"/>
    <mergeCell ref="C270:E270"/>
    <mergeCell ref="C266:E266"/>
    <mergeCell ref="C268:E268"/>
    <mergeCell ref="C269:E269"/>
    <mergeCell ref="D271:E271"/>
    <mergeCell ref="D272:E272"/>
    <mergeCell ref="AF2:AR3"/>
    <mergeCell ref="C279:E279"/>
    <mergeCell ref="C250:E250"/>
    <mergeCell ref="D251:E251"/>
    <mergeCell ref="D252:E252"/>
    <mergeCell ref="D253:E253"/>
    <mergeCell ref="C254:E254"/>
    <mergeCell ref="D243:E243"/>
    <mergeCell ref="D244:E244"/>
    <mergeCell ref="D245:E245"/>
    <mergeCell ref="D246:E246"/>
    <mergeCell ref="C248:E248"/>
    <mergeCell ref="C249:E249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</mergeCells>
  <pageMargins left="0.25" right="0.25" top="0.75" bottom="0.75" header="0.3" footer="0.3"/>
  <pageSetup paperSize="9" scale="32" orientation="landscape" horizontalDpi="4294967293" r:id="rId1"/>
  <headerFooter>
    <oddHeader>&amp;C&amp;"Times New Roman,Félkövér"&amp;12Szár Községi Önkormányzat bevételei - 2018.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E722"/>
  <sheetViews>
    <sheetView topLeftCell="A50" zoomScaleNormal="100" workbookViewId="0">
      <selection activeCell="L151" sqref="L151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3" style="12" bestFit="1" customWidth="1"/>
    <col min="7" max="11" width="13" style="12" hidden="1" customWidth="1"/>
    <col min="12" max="12" width="13" style="12" bestFit="1" customWidth="1"/>
    <col min="13" max="13" width="13" style="12" customWidth="1"/>
    <col min="14" max="14" width="10.7109375" style="12" customWidth="1"/>
    <col min="15" max="15" width="13" style="49" customWidth="1"/>
    <col min="16" max="16" width="11.28515625" style="12" customWidth="1"/>
    <col min="17" max="17" width="11.85546875" style="12" customWidth="1"/>
    <col min="18" max="21" width="11.28515625" style="12" customWidth="1"/>
    <col min="22" max="22" width="12.42578125" style="12" customWidth="1"/>
    <col min="23" max="27" width="11.28515625" style="12" customWidth="1"/>
    <col min="28" max="28" width="13" style="12" customWidth="1"/>
    <col min="29" max="29" width="9.85546875" style="17" bestFit="1" customWidth="1"/>
    <col min="30" max="16384" width="9.140625" style="17"/>
  </cols>
  <sheetData>
    <row r="1" spans="1:31" ht="15.75" thickBot="1" x14ac:dyDescent="0.3">
      <c r="AB1" s="11" t="s">
        <v>827</v>
      </c>
    </row>
    <row r="2" spans="1:31" ht="15" customHeight="1" x14ac:dyDescent="0.25">
      <c r="B2" s="750" t="s">
        <v>0</v>
      </c>
      <c r="C2" s="695"/>
      <c r="D2" s="695"/>
      <c r="E2" s="695"/>
      <c r="F2" s="742" t="s">
        <v>1125</v>
      </c>
      <c r="G2" s="742" t="s">
        <v>1085</v>
      </c>
      <c r="H2" s="742" t="s">
        <v>1092</v>
      </c>
      <c r="I2" s="742" t="s">
        <v>1099</v>
      </c>
      <c r="J2" s="779" t="s">
        <v>1106</v>
      </c>
      <c r="K2" s="779" t="s">
        <v>1117</v>
      </c>
      <c r="L2" s="766" t="s">
        <v>1118</v>
      </c>
      <c r="M2" s="756" t="s">
        <v>1076</v>
      </c>
      <c r="N2" s="756"/>
      <c r="O2" s="757"/>
      <c r="P2" s="694" t="s">
        <v>1111</v>
      </c>
      <c r="Q2" s="695"/>
      <c r="R2" s="695"/>
      <c r="S2" s="695"/>
      <c r="T2" s="695"/>
      <c r="U2" s="695"/>
      <c r="V2" s="695"/>
      <c r="W2" s="695"/>
      <c r="X2" s="695"/>
      <c r="Y2" s="695"/>
      <c r="Z2" s="695"/>
      <c r="AA2" s="695"/>
      <c r="AB2" s="696"/>
    </row>
    <row r="3" spans="1:31" ht="22.5" customHeight="1" x14ac:dyDescent="0.25">
      <c r="B3" s="751"/>
      <c r="C3" s="752"/>
      <c r="D3" s="752"/>
      <c r="E3" s="752"/>
      <c r="F3" s="743"/>
      <c r="G3" s="743"/>
      <c r="H3" s="743"/>
      <c r="I3" s="743"/>
      <c r="J3" s="780"/>
      <c r="K3" s="780"/>
      <c r="L3" s="767"/>
      <c r="M3" s="790" t="s">
        <v>1068</v>
      </c>
      <c r="N3" s="771" t="s">
        <v>1069</v>
      </c>
      <c r="O3" s="773" t="s">
        <v>571</v>
      </c>
      <c r="P3" s="697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9"/>
    </row>
    <row r="4" spans="1:31" ht="21.75" customHeight="1" thickBot="1" x14ac:dyDescent="0.3">
      <c r="B4" s="753"/>
      <c r="C4" s="754"/>
      <c r="D4" s="754"/>
      <c r="E4" s="754"/>
      <c r="F4" s="744"/>
      <c r="G4" s="744"/>
      <c r="H4" s="744"/>
      <c r="I4" s="744"/>
      <c r="J4" s="781"/>
      <c r="K4" s="781"/>
      <c r="L4" s="768"/>
      <c r="M4" s="791"/>
      <c r="N4" s="772"/>
      <c r="O4" s="774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457" t="s">
        <v>598</v>
      </c>
      <c r="V4" s="398" t="s">
        <v>1086</v>
      </c>
      <c r="W4" s="420" t="s">
        <v>599</v>
      </c>
      <c r="X4" s="81" t="s">
        <v>600</v>
      </c>
      <c r="Y4" s="503" t="s">
        <v>601</v>
      </c>
      <c r="Z4" s="376" t="s">
        <v>602</v>
      </c>
      <c r="AA4" s="376" t="s">
        <v>603</v>
      </c>
      <c r="AB4" s="530" t="s">
        <v>604</v>
      </c>
    </row>
    <row r="5" spans="1:31" ht="15.75" thickBot="1" x14ac:dyDescent="0.3">
      <c r="B5" s="82" t="s">
        <v>118</v>
      </c>
      <c r="C5" s="775" t="s">
        <v>119</v>
      </c>
      <c r="D5" s="776"/>
      <c r="E5" s="776"/>
      <c r="F5" s="506">
        <f t="shared" ref="F5" si="0">F6+F20</f>
        <v>23180877</v>
      </c>
      <c r="G5" s="506" t="e">
        <f t="shared" ref="G5" si="1">G6+G20</f>
        <v>#REF!</v>
      </c>
      <c r="H5" s="506" t="e">
        <f t="shared" ref="H5" si="2">H6+H20</f>
        <v>#REF!</v>
      </c>
      <c r="I5" s="506" t="e">
        <f t="shared" ref="I5" si="3">I6+I20</f>
        <v>#REF!</v>
      </c>
      <c r="J5" s="532" t="e">
        <f t="shared" ref="J5" si="4">J6+J20</f>
        <v>#REF!</v>
      </c>
      <c r="K5" s="532" t="e">
        <f t="shared" ref="K5" si="5">K6+K20</f>
        <v>#REF!</v>
      </c>
      <c r="L5" s="532">
        <f t="shared" ref="L5" si="6">L6+L20</f>
        <v>27773703</v>
      </c>
      <c r="M5" s="458">
        <f t="shared" ref="M5:AB5" si="7">M6+M20</f>
        <v>27622489</v>
      </c>
      <c r="N5" s="139">
        <f t="shared" si="7"/>
        <v>151214</v>
      </c>
      <c r="O5" s="156">
        <f>M5+N5</f>
        <v>27773703</v>
      </c>
      <c r="P5" s="84">
        <f t="shared" si="7"/>
        <v>1741029</v>
      </c>
      <c r="Q5" s="85">
        <f t="shared" si="7"/>
        <v>1894283</v>
      </c>
      <c r="R5" s="85">
        <f t="shared" si="7"/>
        <v>1791702</v>
      </c>
      <c r="S5" s="85">
        <f t="shared" si="7"/>
        <v>1886398</v>
      </c>
      <c r="T5" s="85">
        <f t="shared" si="7"/>
        <v>1837262</v>
      </c>
      <c r="U5" s="88">
        <f t="shared" si="7"/>
        <v>1839408</v>
      </c>
      <c r="V5" s="399">
        <f>SUM(P5:U5)</f>
        <v>10990082</v>
      </c>
      <c r="W5" s="362">
        <f t="shared" si="7"/>
        <v>3425295</v>
      </c>
      <c r="X5" s="85">
        <f t="shared" si="7"/>
        <v>1814056</v>
      </c>
      <c r="Y5" s="88">
        <f t="shared" si="7"/>
        <v>1995193</v>
      </c>
      <c r="Z5" s="88">
        <f t="shared" si="7"/>
        <v>1893422</v>
      </c>
      <c r="AA5" s="88">
        <f t="shared" si="7"/>
        <v>1894584</v>
      </c>
      <c r="AB5" s="89">
        <f t="shared" si="7"/>
        <v>5761071</v>
      </c>
      <c r="AC5" s="168"/>
      <c r="AE5" s="168"/>
    </row>
    <row r="6" spans="1:31" x14ac:dyDescent="0.25">
      <c r="B6" s="122" t="s">
        <v>609</v>
      </c>
      <c r="C6" s="733" t="s">
        <v>120</v>
      </c>
      <c r="D6" s="734"/>
      <c r="E6" s="734"/>
      <c r="F6" s="507">
        <f t="shared" ref="F6:L6" si="8">F7+F15+F13+F19</f>
        <v>17197677</v>
      </c>
      <c r="G6" s="507" t="e">
        <f t="shared" si="8"/>
        <v>#REF!</v>
      </c>
      <c r="H6" s="507" t="e">
        <f t="shared" si="8"/>
        <v>#REF!</v>
      </c>
      <c r="I6" s="507" t="e">
        <f t="shared" si="8"/>
        <v>#REF!</v>
      </c>
      <c r="J6" s="533" t="e">
        <f t="shared" si="8"/>
        <v>#REF!</v>
      </c>
      <c r="K6" s="533" t="e">
        <f t="shared" si="8"/>
        <v>#REF!</v>
      </c>
      <c r="L6" s="533">
        <f t="shared" si="8"/>
        <v>13322931</v>
      </c>
      <c r="M6" s="459">
        <f>M7+M15+M13+M19</f>
        <v>13322931</v>
      </c>
      <c r="N6" s="140">
        <f>N7+N15+N19</f>
        <v>0</v>
      </c>
      <c r="O6" s="157">
        <f t="shared" ref="O6:O69" si="9">M6+N6</f>
        <v>13322931</v>
      </c>
      <c r="P6" s="116">
        <f>P7+P13+P15+P19</f>
        <v>935852</v>
      </c>
      <c r="Q6" s="117">
        <f>Q7+Q13+Q15+Q19</f>
        <v>1089902</v>
      </c>
      <c r="R6" s="117">
        <f t="shared" ref="R6:U6" si="10">R7+R13+R15+R19</f>
        <v>1030099</v>
      </c>
      <c r="S6" s="117">
        <f t="shared" si="10"/>
        <v>1078571</v>
      </c>
      <c r="T6" s="117">
        <f t="shared" si="10"/>
        <v>1038925</v>
      </c>
      <c r="U6" s="120">
        <f t="shared" si="10"/>
        <v>1030250</v>
      </c>
      <c r="V6" s="400">
        <f t="shared" ref="V6:V69" si="11">SUM(P6:U6)</f>
        <v>6203599</v>
      </c>
      <c r="W6" s="363">
        <f t="shared" ref="W6:AB6" si="12">W7+W13+W15+W19</f>
        <v>1164277</v>
      </c>
      <c r="X6" s="117">
        <f t="shared" si="12"/>
        <v>1020728</v>
      </c>
      <c r="Y6" s="120">
        <f t="shared" si="12"/>
        <v>1022408</v>
      </c>
      <c r="Z6" s="120">
        <f t="shared" si="12"/>
        <v>1095660</v>
      </c>
      <c r="AA6" s="120">
        <f t="shared" si="12"/>
        <v>1067110</v>
      </c>
      <c r="AB6" s="121">
        <f t="shared" si="12"/>
        <v>1749149</v>
      </c>
      <c r="AC6" s="168"/>
      <c r="AE6" s="168"/>
    </row>
    <row r="7" spans="1:31" s="189" customFormat="1" x14ac:dyDescent="0.25">
      <c r="A7" s="125" t="s">
        <v>121</v>
      </c>
      <c r="B7" s="169" t="s">
        <v>610</v>
      </c>
      <c r="C7" s="182"/>
      <c r="D7" s="216" t="s">
        <v>122</v>
      </c>
      <c r="E7" s="216"/>
      <c r="F7" s="508">
        <v>14388028</v>
      </c>
      <c r="G7" s="508" t="e">
        <f>Igazgatás!G7+'Informatikai fejl.'!G7+Községgazd!G7+Vagyongazd!G7+Közfoglalkoztatás!G7+Közút!G7+Környezetvédelem!G7+Egészségügy!G7+Sport!G7+Közművelődés!G7+Támogatás!G7</f>
        <v>#REF!</v>
      </c>
      <c r="H7" s="508" t="e">
        <f>Igazgatás!H7+'Informatikai fejl.'!H7+Községgazd!H7+Vagyongazd!H7+Közfoglalkoztatás!H7+Közút!H7+Környezetvédelem!H7+Egészségügy!H7+Sport!H7+Közművelődés!H7+Támogatás!H7</f>
        <v>#REF!</v>
      </c>
      <c r="I7" s="508" t="e">
        <f>Igazgatás!I7+'Informatikai fejl.'!I7+Községgazd!I7+Vagyongazd!I7+Közfoglalkoztatás!I7+Közút!I7+Környezetvédelem!I7+Egészségügy!I7+Sport!I7+Közművelődés!I7+Támogatás!I7</f>
        <v>#REF!</v>
      </c>
      <c r="J7" s="534" t="e">
        <f>Igazgatás!J7+'Informatikai fejl.'!J7+Községgazd!J7+Vagyongazd!J7+Közfoglalkoztatás!J7+Közút!J7+Környezetvédelem!J7+Egészségügy!J7+Sport!J7+Közművelődés!J7+Támogatás!J7</f>
        <v>#REF!</v>
      </c>
      <c r="K7" s="534" t="e">
        <f>Igazgatás!K7+'Informatikai fejl.'!K7+Községgazd!K7+Vagyongazd!K7+Közfoglalkoztatás!K7+Közút!K7+Környezetvédelem!K7+Egészségügy!K7+Sport!K7+Közművelődés!K7+Támogatás!K7</f>
        <v>#REF!</v>
      </c>
      <c r="L7" s="534">
        <v>13017339</v>
      </c>
      <c r="M7" s="460">
        <f>V7+W7+X7+Y7+Z7+AA7+AB7</f>
        <v>13017339</v>
      </c>
      <c r="N7" s="170">
        <v>0</v>
      </c>
      <c r="O7" s="171">
        <f t="shared" si="9"/>
        <v>13017339</v>
      </c>
      <c r="P7" s="179">
        <v>927872</v>
      </c>
      <c r="Q7" s="173">
        <v>1084862</v>
      </c>
      <c r="R7" s="173">
        <v>1022539</v>
      </c>
      <c r="S7" s="173">
        <v>1066811</v>
      </c>
      <c r="T7" s="173">
        <v>1038925</v>
      </c>
      <c r="U7" s="174">
        <v>1015269</v>
      </c>
      <c r="V7" s="401">
        <f t="shared" si="11"/>
        <v>6156278</v>
      </c>
      <c r="W7" s="364">
        <v>1015268</v>
      </c>
      <c r="X7" s="173">
        <v>1015268</v>
      </c>
      <c r="Y7" s="174">
        <v>1015268</v>
      </c>
      <c r="Z7" s="174">
        <v>1090620</v>
      </c>
      <c r="AA7" s="174">
        <v>1060390</v>
      </c>
      <c r="AB7" s="175">
        <v>1664247</v>
      </c>
      <c r="AC7" s="168"/>
      <c r="AE7" s="168"/>
    </row>
    <row r="8" spans="1:31" s="189" customFormat="1" hidden="1" x14ac:dyDescent="0.25">
      <c r="A8" s="125" t="s">
        <v>123</v>
      </c>
      <c r="B8" s="169" t="s">
        <v>611</v>
      </c>
      <c r="C8" s="182"/>
      <c r="D8" s="216" t="s">
        <v>124</v>
      </c>
      <c r="E8" s="216"/>
      <c r="F8" s="508" t="e">
        <f>Igazgatás!F10+'Informatikai fejl.'!F8+Községgazd!F8+Vagyongazd!F8+Közfoglalkoztatás!F8+Közút!F8+Környezetvédelem!F8+Egészségügy!F11+Sport!F8+Közművelődés!F8+Támogatás!F8</f>
        <v>#REF!</v>
      </c>
      <c r="G8" s="508" t="e">
        <f>Igazgatás!G10+'Informatikai fejl.'!G8+Községgazd!G8+Vagyongazd!G8+Közfoglalkoztatás!G8+Közút!G8+Környezetvédelem!G8+Egészségügy!G11+Sport!G8+Közművelődés!G8+Támogatás!G8</f>
        <v>#REF!</v>
      </c>
      <c r="H8" s="508" t="e">
        <f>Igazgatás!H10+'Informatikai fejl.'!H8+Községgazd!H8+Vagyongazd!H8+Közfoglalkoztatás!H8+Közút!H8+Környezetvédelem!H8+Egészségügy!H11+Sport!H8+Közművelődés!H8+Támogatás!H8</f>
        <v>#REF!</v>
      </c>
      <c r="I8" s="508" t="e">
        <f>Igazgatás!I10+'Informatikai fejl.'!I8+Községgazd!I8+Vagyongazd!I8+Közfoglalkoztatás!I8+Közút!I8+Környezetvédelem!I8+Egészségügy!I11+Sport!I8+Közművelődés!I8+Támogatás!I8</f>
        <v>#REF!</v>
      </c>
      <c r="J8" s="534" t="e">
        <f>Igazgatás!J10+'Informatikai fejl.'!J8+Községgazd!J8+Vagyongazd!J8+Közfoglalkoztatás!J8+Közút!J8+Környezetvédelem!J8+Egészségügy!J11+Sport!J8+Közművelődés!J8+Támogatás!J8</f>
        <v>#REF!</v>
      </c>
      <c r="K8" s="534" t="e">
        <f>Igazgatás!K10+'Informatikai fejl.'!K8+Községgazd!K8+Vagyongazd!K8+Közfoglalkoztatás!K8+Közút!K8+Környezetvédelem!K8+Egészségügy!K11+Sport!K8+Közművelődés!K8+Támogatás!K8</f>
        <v>#REF!</v>
      </c>
      <c r="L8" s="534" t="e">
        <f>Igazgatás!L10+'Informatikai fejl.'!L8+Községgazd!L8+Vagyongazd!L8+Közfoglalkoztatás!L8+Közút!L8+Környezetvédelem!L8+Egészségügy!L11+Sport!L8+Közművelődés!L8+Támogatás!L8</f>
        <v>#REF!</v>
      </c>
      <c r="M8" s="460" t="e">
        <f t="shared" ref="M8:M31" si="13">V8+W8+X8+Y8+Z8+AA8+AB8</f>
        <v>#REF!</v>
      </c>
      <c r="N8" s="170" t="e">
        <f>Igazgatás!N10+'Informatikai fejl.'!N8+Községgazd!N8+Vagyongazd!N8+Közfoglalkoztatás!N8+Közút!N8+Környezetvédelem!N8+Egészségügy!N11+Sport!N8+Közművelődés!N8+Támogatás!N8</f>
        <v>#REF!</v>
      </c>
      <c r="O8" s="171" t="e">
        <f t="shared" si="9"/>
        <v>#REF!</v>
      </c>
      <c r="P8" s="179" t="e">
        <f>Igazgatás!#REF!+'Informatikai fejl.'!#REF!+Községgazd!#REF!+Vagyongazd!#REF!+Közfoglalkoztatás!#REF!+Közút!P8+Környezetvédelem!#REF!+Egészségügy!#REF!+Sport!#REF!+Közművelődés!#REF!+Támogatás!#REF!</f>
        <v>#REF!</v>
      </c>
      <c r="Q8" s="173" t="e">
        <f>Igazgatás!#REF!+'Informatikai fejl.'!#REF!+Községgazd!#REF!+Vagyongazd!#REF!+Közfoglalkoztatás!#REF!+Közút!Q8+Környezetvédelem!#REF!+Egészségügy!#REF!+Sport!#REF!+Közművelődés!#REF!+Támogatás!#REF!</f>
        <v>#REF!</v>
      </c>
      <c r="R8" s="173" t="e">
        <f>Igazgatás!#REF!+'Informatikai fejl.'!#REF!+Községgazd!#REF!+Vagyongazd!#REF!+Közfoglalkoztatás!#REF!+Közút!R8+Környezetvédelem!#REF!+Egészségügy!#REF!+Sport!#REF!+Közművelődés!#REF!+Támogatás!#REF!</f>
        <v>#REF!</v>
      </c>
      <c r="S8" s="173" t="e">
        <f>Igazgatás!#REF!+'Informatikai fejl.'!#REF!+Községgazd!#REF!+Vagyongazd!#REF!+Közfoglalkoztatás!#REF!+Közút!S8+Környezetvédelem!#REF!+Egészségügy!#REF!+Sport!#REF!+Közművelődés!#REF!+Támogatás!#REF!</f>
        <v>#REF!</v>
      </c>
      <c r="T8" s="173" t="e">
        <f>Igazgatás!#REF!+'Informatikai fejl.'!#REF!+Községgazd!#REF!+Vagyongazd!#REF!+Közfoglalkoztatás!#REF!+Közút!T8+Környezetvédelem!#REF!+Egészségügy!#REF!+Sport!#REF!+Közművelődés!#REF!+Támogatás!#REF!</f>
        <v>#REF!</v>
      </c>
      <c r="U8" s="174" t="e">
        <f>Igazgatás!#REF!+'Informatikai fejl.'!#REF!+Községgazd!#REF!+Vagyongazd!#REF!+Közfoglalkoztatás!#REF!+Közút!U8+Környezetvédelem!#REF!+Egészségügy!#REF!+Sport!#REF!+Közművelődés!#REF!+Támogatás!#REF!</f>
        <v>#REF!</v>
      </c>
      <c r="V8" s="401" t="e">
        <f t="shared" si="11"/>
        <v>#REF!</v>
      </c>
      <c r="W8" s="364" t="e">
        <f>Igazgatás!#REF!+'Informatikai fejl.'!#REF!+Községgazd!#REF!+Vagyongazd!#REF!+Közfoglalkoztatás!#REF!+Közút!W8+Környezetvédelem!#REF!+Egészségügy!#REF!+Sport!#REF!+Közművelődés!#REF!+Támogatás!#REF!</f>
        <v>#REF!</v>
      </c>
      <c r="X8" s="173" t="e">
        <f>Igazgatás!#REF!+'Informatikai fejl.'!#REF!+Községgazd!#REF!+Vagyongazd!#REF!+Közfoglalkoztatás!#REF!+Közút!X8+Környezetvédelem!#REF!+Egészségügy!#REF!+Sport!#REF!+Közművelődés!#REF!+Támogatás!#REF!</f>
        <v>#REF!</v>
      </c>
      <c r="Y8" s="174" t="e">
        <f>Igazgatás!#REF!+'Informatikai fejl.'!#REF!+Községgazd!#REF!+Vagyongazd!#REF!+Közfoglalkoztatás!#REF!+Közút!Y8+Környezetvédelem!#REF!+Egészségügy!#REF!+Sport!#REF!+Közművelődés!#REF!+Támogatás!#REF!</f>
        <v>#REF!</v>
      </c>
      <c r="Z8" s="174" t="e">
        <f>Igazgatás!#REF!+'Informatikai fejl.'!#REF!+Községgazd!#REF!+Vagyongazd!#REF!+Közfoglalkoztatás!#REF!+Közút!Z8+Környezetvédelem!#REF!+Egészségügy!#REF!+Sport!#REF!+Közművelődés!#REF!+Támogatás!#REF!</f>
        <v>#REF!</v>
      </c>
      <c r="AA8" s="174" t="e">
        <f>Igazgatás!#REF!+'Informatikai fejl.'!#REF!+Községgazd!#REF!+Vagyongazd!#REF!+Közfoglalkoztatás!#REF!+Közút!AA8+Környezetvédelem!#REF!+Egészségügy!#REF!+Sport!#REF!+Közművelődés!#REF!+Támogatás!#REF!</f>
        <v>#REF!</v>
      </c>
      <c r="AB8" s="175" t="e">
        <f>Igazgatás!#REF!+'Informatikai fejl.'!#REF!+Községgazd!#REF!+Vagyongazd!#REF!+Közfoglalkoztatás!#REF!+Közút!AB8+Környezetvédelem!#REF!+Egészségügy!#REF!+Sport!#REF!+Közművelődés!#REF!+Támogatás!#REF!</f>
        <v>#REF!</v>
      </c>
      <c r="AC8" s="168"/>
      <c r="AE8" s="168"/>
    </row>
    <row r="9" spans="1:31" s="189" customFormat="1" ht="15" hidden="1" customHeight="1" x14ac:dyDescent="0.25">
      <c r="A9" s="125" t="s">
        <v>125</v>
      </c>
      <c r="B9" s="169" t="s">
        <v>612</v>
      </c>
      <c r="C9" s="182"/>
      <c r="D9" s="216" t="s">
        <v>126</v>
      </c>
      <c r="E9" s="216"/>
      <c r="F9" s="508" t="e">
        <f>Igazgatás!F13+'Informatikai fejl.'!F9+Községgazd!F9+Vagyongazd!F9+Közfoglalkoztatás!F9+Közút!F9+Környezetvédelem!F9+Egészségügy!F12+Sport!F9+Közművelődés!F9+Támogatás!F9</f>
        <v>#REF!</v>
      </c>
      <c r="G9" s="508" t="e">
        <f>Igazgatás!G13+'Informatikai fejl.'!G9+Községgazd!G9+Vagyongazd!G9+Közfoglalkoztatás!G9+Közút!G9+Környezetvédelem!G9+Egészségügy!G12+Sport!G9+Közművelődés!G9+Támogatás!G9</f>
        <v>#REF!</v>
      </c>
      <c r="H9" s="508" t="e">
        <f>Igazgatás!H13+'Informatikai fejl.'!H9+Községgazd!H9+Vagyongazd!H9+Közfoglalkoztatás!H9+Közút!H9+Környezetvédelem!H9+Egészségügy!H12+Sport!H9+Közművelődés!H9+Támogatás!H9</f>
        <v>#REF!</v>
      </c>
      <c r="I9" s="508" t="e">
        <f>Igazgatás!I13+'Informatikai fejl.'!I9+Községgazd!I9+Vagyongazd!I9+Közfoglalkoztatás!I9+Közút!I9+Környezetvédelem!I9+Egészségügy!I12+Sport!I9+Közművelődés!I9+Támogatás!I9</f>
        <v>#REF!</v>
      </c>
      <c r="J9" s="534" t="e">
        <f>Igazgatás!J13+'Informatikai fejl.'!J9+Községgazd!J9+Vagyongazd!J9+Közfoglalkoztatás!J9+Közút!J9+Környezetvédelem!J9+Egészségügy!J12+Sport!J9+Közművelődés!J9+Támogatás!J9</f>
        <v>#REF!</v>
      </c>
      <c r="K9" s="534" t="e">
        <f>Igazgatás!K13+'Informatikai fejl.'!K9+Községgazd!K9+Vagyongazd!K9+Közfoglalkoztatás!K9+Közút!K9+Környezetvédelem!K9+Egészségügy!K12+Sport!K9+Közművelődés!K9+Támogatás!K9</f>
        <v>#REF!</v>
      </c>
      <c r="L9" s="534" t="e">
        <f>Igazgatás!L13+'Informatikai fejl.'!L9+Községgazd!L9+Vagyongazd!L9+Közfoglalkoztatás!L9+Közút!L9+Környezetvédelem!L9+Egészségügy!L12+Sport!L9+Közművelődés!L9+Támogatás!L9</f>
        <v>#REF!</v>
      </c>
      <c r="M9" s="460" t="e">
        <f t="shared" si="13"/>
        <v>#REF!</v>
      </c>
      <c r="N9" s="170">
        <f>Igazgatás!N13+'Informatikai fejl.'!N9+Községgazd!N9+Vagyongazd!N9+Közfoglalkoztatás!N9+Közút!N9+Környezetvédelem!N9+Egészségügy!N12+Sport!N9+Közművelődés!N9+Támogatás!N9</f>
        <v>0</v>
      </c>
      <c r="O9" s="171" t="e">
        <f t="shared" si="9"/>
        <v>#REF!</v>
      </c>
      <c r="P9" s="179" t="e">
        <f>Igazgatás!#REF!+'Informatikai fejl.'!#REF!+Községgazd!#REF!+Vagyongazd!#REF!+Közfoglalkoztatás!#REF!+Közút!P9+Környezetvédelem!#REF!+Egészségügy!#REF!+Sport!#REF!+Közművelődés!#REF!+Támogatás!#REF!</f>
        <v>#REF!</v>
      </c>
      <c r="Q9" s="173" t="e">
        <f>Igazgatás!#REF!+'Informatikai fejl.'!#REF!+Községgazd!#REF!+Vagyongazd!#REF!+Közfoglalkoztatás!#REF!+Közút!Q9+Környezetvédelem!#REF!+Egészségügy!#REF!+Sport!#REF!+Közművelődés!#REF!+Támogatás!#REF!</f>
        <v>#REF!</v>
      </c>
      <c r="R9" s="173" t="e">
        <f>Igazgatás!#REF!+'Informatikai fejl.'!#REF!+Községgazd!#REF!+Vagyongazd!#REF!+Közfoglalkoztatás!#REF!+Közút!R9+Környezetvédelem!#REF!+Egészségügy!#REF!+Sport!#REF!+Közművelődés!#REF!+Támogatás!#REF!</f>
        <v>#REF!</v>
      </c>
      <c r="S9" s="173" t="e">
        <f>Igazgatás!#REF!+'Informatikai fejl.'!#REF!+Községgazd!#REF!+Vagyongazd!#REF!+Közfoglalkoztatás!#REF!+Közút!S9+Környezetvédelem!#REF!+Egészségügy!#REF!+Sport!#REF!+Közművelődés!#REF!+Támogatás!#REF!</f>
        <v>#REF!</v>
      </c>
      <c r="T9" s="173" t="e">
        <f>Igazgatás!#REF!+'Informatikai fejl.'!#REF!+Községgazd!#REF!+Vagyongazd!#REF!+Közfoglalkoztatás!#REF!+Közút!T9+Környezetvédelem!#REF!+Egészségügy!#REF!+Sport!#REF!+Közművelődés!#REF!+Támogatás!#REF!</f>
        <v>#REF!</v>
      </c>
      <c r="U9" s="174" t="e">
        <f>Igazgatás!#REF!+'Informatikai fejl.'!#REF!+Községgazd!#REF!+Vagyongazd!#REF!+Közfoglalkoztatás!#REF!+Közút!U9+Környezetvédelem!#REF!+Egészségügy!#REF!+Sport!#REF!+Közművelődés!#REF!+Támogatás!#REF!</f>
        <v>#REF!</v>
      </c>
      <c r="V9" s="401" t="e">
        <f t="shared" si="11"/>
        <v>#REF!</v>
      </c>
      <c r="W9" s="364" t="e">
        <f>Igazgatás!#REF!+'Informatikai fejl.'!#REF!+Községgazd!#REF!+Vagyongazd!#REF!+Közfoglalkoztatás!#REF!+Közút!W9+Környezetvédelem!#REF!+Egészségügy!#REF!+Sport!#REF!+Közművelődés!#REF!+Támogatás!#REF!</f>
        <v>#REF!</v>
      </c>
      <c r="X9" s="173" t="e">
        <f>Igazgatás!#REF!+'Informatikai fejl.'!#REF!+Községgazd!#REF!+Vagyongazd!#REF!+Közfoglalkoztatás!#REF!+Közút!X9+Környezetvédelem!#REF!+Egészségügy!#REF!+Sport!#REF!+Közművelődés!#REF!+Támogatás!#REF!</f>
        <v>#REF!</v>
      </c>
      <c r="Y9" s="174" t="e">
        <f>Igazgatás!#REF!+'Informatikai fejl.'!#REF!+Községgazd!#REF!+Vagyongazd!#REF!+Közfoglalkoztatás!#REF!+Közút!Y9+Környezetvédelem!#REF!+Egészségügy!#REF!+Sport!#REF!+Közművelődés!#REF!+Támogatás!#REF!</f>
        <v>#REF!</v>
      </c>
      <c r="Z9" s="174" t="e">
        <f>Igazgatás!#REF!+'Informatikai fejl.'!#REF!+Községgazd!#REF!+Vagyongazd!#REF!+Közfoglalkoztatás!#REF!+Közút!Z9+Környezetvédelem!#REF!+Egészségügy!#REF!+Sport!#REF!+Közművelődés!#REF!+Támogatás!#REF!</f>
        <v>#REF!</v>
      </c>
      <c r="AA9" s="174" t="e">
        <f>Igazgatás!#REF!+'Informatikai fejl.'!#REF!+Községgazd!#REF!+Vagyongazd!#REF!+Közfoglalkoztatás!#REF!+Közút!AA9+Környezetvédelem!#REF!+Egészségügy!#REF!+Sport!#REF!+Közművelődés!#REF!+Támogatás!#REF!</f>
        <v>#REF!</v>
      </c>
      <c r="AB9" s="175" t="e">
        <f>Igazgatás!#REF!+'Informatikai fejl.'!#REF!+Községgazd!#REF!+Vagyongazd!#REF!+Közfoglalkoztatás!#REF!+Közút!AB9+Környezetvédelem!#REF!+Egészségügy!#REF!+Sport!#REF!+Közművelődés!#REF!+Támogatás!#REF!</f>
        <v>#REF!</v>
      </c>
      <c r="AC9" s="168"/>
      <c r="AE9" s="168"/>
    </row>
    <row r="10" spans="1:31" s="189" customFormat="1" ht="15" hidden="1" customHeight="1" x14ac:dyDescent="0.25">
      <c r="A10" s="125" t="s">
        <v>127</v>
      </c>
      <c r="B10" s="169" t="s">
        <v>613</v>
      </c>
      <c r="C10" s="182"/>
      <c r="D10" s="216" t="s">
        <v>351</v>
      </c>
      <c r="E10" s="216"/>
      <c r="F10" s="508" t="e">
        <f>Igazgatás!F14+'Informatikai fejl.'!F10+Községgazd!F10+Vagyongazd!F10+Közfoglalkoztatás!F10+Közút!F10+Környezetvédelem!F10+Egészségügy!F13+Sport!F10+Közművelődés!F10+Támogatás!F10</f>
        <v>#REF!</v>
      </c>
      <c r="G10" s="508" t="e">
        <f>Igazgatás!G14+'Informatikai fejl.'!G10+Községgazd!G10+Vagyongazd!G10+Közfoglalkoztatás!G10+Közút!G10+Környezetvédelem!G10+Egészségügy!G13+Sport!G10+Közművelődés!G10+Támogatás!G10</f>
        <v>#REF!</v>
      </c>
      <c r="H10" s="508" t="e">
        <f>Igazgatás!H14+'Informatikai fejl.'!H10+Községgazd!H10+Vagyongazd!H10+Közfoglalkoztatás!H10+Közút!H10+Környezetvédelem!H10+Egészségügy!H13+Sport!H10+Közművelődés!H10+Támogatás!H10</f>
        <v>#REF!</v>
      </c>
      <c r="I10" s="508" t="e">
        <f>Igazgatás!I14+'Informatikai fejl.'!I10+Községgazd!I10+Vagyongazd!I10+Közfoglalkoztatás!I10+Közút!I10+Környezetvédelem!I10+Egészségügy!I13+Sport!I10+Közművelődés!I10+Támogatás!I10</f>
        <v>#REF!</v>
      </c>
      <c r="J10" s="534" t="e">
        <f>Igazgatás!J14+'Informatikai fejl.'!J10+Községgazd!J10+Vagyongazd!J10+Közfoglalkoztatás!J10+Közút!J10+Környezetvédelem!J10+Egészségügy!J13+Sport!J10+Közművelődés!J10+Támogatás!J10</f>
        <v>#REF!</v>
      </c>
      <c r="K10" s="534" t="e">
        <f>Igazgatás!K14+'Informatikai fejl.'!K10+Községgazd!K10+Vagyongazd!K10+Közfoglalkoztatás!K10+Közút!K10+Környezetvédelem!K10+Egészségügy!K13+Sport!K10+Közművelődés!K10+Támogatás!K10</f>
        <v>#REF!</v>
      </c>
      <c r="L10" s="534" t="e">
        <f>Igazgatás!L14+'Informatikai fejl.'!L10+Községgazd!L10+Vagyongazd!L10+Közfoglalkoztatás!L10+Közút!L10+Környezetvédelem!L10+Egészségügy!L13+Sport!L10+Közművelődés!L10+Támogatás!L10</f>
        <v>#REF!</v>
      </c>
      <c r="M10" s="460" t="e">
        <f t="shared" si="13"/>
        <v>#REF!</v>
      </c>
      <c r="N10" s="170">
        <f>Igazgatás!N14+'Informatikai fejl.'!N10+Községgazd!N10+Vagyongazd!N10+Közfoglalkoztatás!N10+Közút!N10+Környezetvédelem!N10+Egészségügy!N13+Sport!N10+Közművelődés!N10+Támogatás!N10</f>
        <v>0</v>
      </c>
      <c r="O10" s="171" t="e">
        <f t="shared" si="9"/>
        <v>#REF!</v>
      </c>
      <c r="P10" s="179" t="e">
        <f>Igazgatás!#REF!+'Informatikai fejl.'!#REF!+Községgazd!#REF!+Vagyongazd!#REF!+Közfoglalkoztatás!#REF!+Közút!P10+Környezetvédelem!#REF!+Egészségügy!#REF!+Sport!#REF!+Közművelődés!#REF!+Támogatás!#REF!</f>
        <v>#REF!</v>
      </c>
      <c r="Q10" s="173" t="e">
        <f>Igazgatás!#REF!+'Informatikai fejl.'!#REF!+Községgazd!#REF!+Vagyongazd!#REF!+Közfoglalkoztatás!#REF!+Közút!Q10+Környezetvédelem!#REF!+Egészségügy!#REF!+Sport!#REF!+Közművelődés!#REF!+Támogatás!#REF!</f>
        <v>#REF!</v>
      </c>
      <c r="R10" s="173" t="e">
        <f>Igazgatás!#REF!+'Informatikai fejl.'!#REF!+Községgazd!#REF!+Vagyongazd!#REF!+Közfoglalkoztatás!#REF!+Közút!R10+Környezetvédelem!#REF!+Egészségügy!#REF!+Sport!#REF!+Közművelődés!#REF!+Támogatás!#REF!</f>
        <v>#REF!</v>
      </c>
      <c r="S10" s="173" t="e">
        <f>Igazgatás!#REF!+'Informatikai fejl.'!#REF!+Községgazd!#REF!+Vagyongazd!#REF!+Közfoglalkoztatás!#REF!+Közút!S10+Környezetvédelem!#REF!+Egészségügy!#REF!+Sport!#REF!+Közművelődés!#REF!+Támogatás!#REF!</f>
        <v>#REF!</v>
      </c>
      <c r="T10" s="173" t="e">
        <f>Igazgatás!#REF!+'Informatikai fejl.'!#REF!+Községgazd!#REF!+Vagyongazd!#REF!+Közfoglalkoztatás!#REF!+Közút!T10+Környezetvédelem!#REF!+Egészségügy!#REF!+Sport!#REF!+Közművelődés!#REF!+Támogatás!#REF!</f>
        <v>#REF!</v>
      </c>
      <c r="U10" s="174" t="e">
        <f>Igazgatás!#REF!+'Informatikai fejl.'!#REF!+Községgazd!#REF!+Vagyongazd!#REF!+Közfoglalkoztatás!#REF!+Közút!U10+Környezetvédelem!#REF!+Egészségügy!#REF!+Sport!#REF!+Közművelődés!#REF!+Támogatás!#REF!</f>
        <v>#REF!</v>
      </c>
      <c r="V10" s="401" t="e">
        <f t="shared" si="11"/>
        <v>#REF!</v>
      </c>
      <c r="W10" s="364" t="e">
        <f>Igazgatás!#REF!+'Informatikai fejl.'!#REF!+Községgazd!#REF!+Vagyongazd!#REF!+Közfoglalkoztatás!#REF!+Közút!W10+Környezetvédelem!#REF!+Egészségügy!#REF!+Sport!#REF!+Közművelődés!#REF!+Támogatás!#REF!</f>
        <v>#REF!</v>
      </c>
      <c r="X10" s="173" t="e">
        <f>Igazgatás!#REF!+'Informatikai fejl.'!#REF!+Községgazd!#REF!+Vagyongazd!#REF!+Közfoglalkoztatás!#REF!+Közút!X10+Környezetvédelem!#REF!+Egészségügy!#REF!+Sport!#REF!+Közművelődés!#REF!+Támogatás!#REF!</f>
        <v>#REF!</v>
      </c>
      <c r="Y10" s="174" t="e">
        <f>Igazgatás!#REF!+'Informatikai fejl.'!#REF!+Községgazd!#REF!+Vagyongazd!#REF!+Közfoglalkoztatás!#REF!+Közút!Y10+Környezetvédelem!#REF!+Egészségügy!#REF!+Sport!#REF!+Közművelődés!#REF!+Támogatás!#REF!</f>
        <v>#REF!</v>
      </c>
      <c r="Z10" s="174" t="e">
        <f>Igazgatás!#REF!+'Informatikai fejl.'!#REF!+Községgazd!#REF!+Vagyongazd!#REF!+Közfoglalkoztatás!#REF!+Közút!Z10+Környezetvédelem!#REF!+Egészségügy!#REF!+Sport!#REF!+Közművelődés!#REF!+Támogatás!#REF!</f>
        <v>#REF!</v>
      </c>
      <c r="AA10" s="174" t="e">
        <f>Igazgatás!#REF!+'Informatikai fejl.'!#REF!+Községgazd!#REF!+Vagyongazd!#REF!+Közfoglalkoztatás!#REF!+Közút!AA10+Környezetvédelem!#REF!+Egészségügy!#REF!+Sport!#REF!+Közművelődés!#REF!+Támogatás!#REF!</f>
        <v>#REF!</v>
      </c>
      <c r="AB10" s="175" t="e">
        <f>Igazgatás!#REF!+'Informatikai fejl.'!#REF!+Községgazd!#REF!+Vagyongazd!#REF!+Közfoglalkoztatás!#REF!+Közút!AB10+Környezetvédelem!#REF!+Egészségügy!#REF!+Sport!#REF!+Közművelődés!#REF!+Támogatás!#REF!</f>
        <v>#REF!</v>
      </c>
      <c r="AC10" s="168"/>
      <c r="AE10" s="168"/>
    </row>
    <row r="11" spans="1:31" s="189" customFormat="1" ht="15" hidden="1" customHeight="1" x14ac:dyDescent="0.25">
      <c r="A11" s="125" t="s">
        <v>128</v>
      </c>
      <c r="B11" s="169" t="s">
        <v>614</v>
      </c>
      <c r="C11" s="182"/>
      <c r="D11" s="216" t="s">
        <v>129</v>
      </c>
      <c r="E11" s="216"/>
      <c r="F11" s="508" t="e">
        <f>Igazgatás!F15+'Informatikai fejl.'!F11+Községgazd!F11+Vagyongazd!F11+Közfoglalkoztatás!F11+Közút!F11+Környezetvédelem!F11+Egészségügy!F14+Sport!F11+Közművelődés!F11+Támogatás!F11</f>
        <v>#REF!</v>
      </c>
      <c r="G11" s="508" t="e">
        <f>Igazgatás!G15+'Informatikai fejl.'!G11+Községgazd!G11+Vagyongazd!G11+Közfoglalkoztatás!G11+Közút!G11+Környezetvédelem!G11+Egészségügy!G14+Sport!G11+Közművelődés!G11+Támogatás!G11</f>
        <v>#REF!</v>
      </c>
      <c r="H11" s="508" t="e">
        <f>Igazgatás!H15+'Informatikai fejl.'!H11+Községgazd!H11+Vagyongazd!H11+Közfoglalkoztatás!H11+Közút!H11+Környezetvédelem!H11+Egészségügy!H14+Sport!H11+Közművelődés!H11+Támogatás!H11</f>
        <v>#REF!</v>
      </c>
      <c r="I11" s="508" t="e">
        <f>Igazgatás!I15+'Informatikai fejl.'!I11+Községgazd!I11+Vagyongazd!I11+Közfoglalkoztatás!I11+Közút!I11+Környezetvédelem!I11+Egészségügy!I14+Sport!I11+Közművelődés!I11+Támogatás!I11</f>
        <v>#REF!</v>
      </c>
      <c r="J11" s="534" t="e">
        <f>Igazgatás!J15+'Informatikai fejl.'!J11+Községgazd!J11+Vagyongazd!J11+Közfoglalkoztatás!J11+Közút!J11+Környezetvédelem!J11+Egészségügy!J14+Sport!J11+Közművelődés!J11+Támogatás!J11</f>
        <v>#REF!</v>
      </c>
      <c r="K11" s="534" t="e">
        <f>Igazgatás!K15+'Informatikai fejl.'!K11+Községgazd!K11+Vagyongazd!K11+Közfoglalkoztatás!K11+Közút!K11+Környezetvédelem!K11+Egészségügy!K14+Sport!K11+Közművelődés!K11+Támogatás!K11</f>
        <v>#REF!</v>
      </c>
      <c r="L11" s="534" t="e">
        <f>Igazgatás!L15+'Informatikai fejl.'!L11+Községgazd!L11+Vagyongazd!L11+Közfoglalkoztatás!L11+Közút!L11+Környezetvédelem!L11+Egészségügy!L14+Sport!L11+Közművelődés!L11+Támogatás!L11</f>
        <v>#REF!</v>
      </c>
      <c r="M11" s="460" t="e">
        <f t="shared" si="13"/>
        <v>#REF!</v>
      </c>
      <c r="N11" s="170">
        <f>Igazgatás!N15+'Informatikai fejl.'!N11+Községgazd!N11+Vagyongazd!N11+Közfoglalkoztatás!N11+Közút!N11+Környezetvédelem!N11+Egészségügy!N14+Sport!N11+Közművelődés!N11+Támogatás!N11</f>
        <v>0</v>
      </c>
      <c r="O11" s="171" t="e">
        <f t="shared" si="9"/>
        <v>#REF!</v>
      </c>
      <c r="P11" s="179" t="e">
        <f>Igazgatás!#REF!+'Informatikai fejl.'!#REF!+Községgazd!#REF!+Vagyongazd!#REF!+Közfoglalkoztatás!#REF!+Közút!P11+Környezetvédelem!#REF!+Egészségügy!#REF!+Sport!#REF!+Közművelődés!#REF!+Támogatás!#REF!</f>
        <v>#REF!</v>
      </c>
      <c r="Q11" s="173" t="e">
        <f>Igazgatás!#REF!+'Informatikai fejl.'!#REF!+Községgazd!#REF!+Vagyongazd!#REF!+Közfoglalkoztatás!#REF!+Közút!Q11+Környezetvédelem!#REF!+Egészségügy!#REF!+Sport!#REF!+Közművelődés!#REF!+Támogatás!#REF!</f>
        <v>#REF!</v>
      </c>
      <c r="R11" s="173" t="e">
        <f>Igazgatás!#REF!+'Informatikai fejl.'!#REF!+Községgazd!#REF!+Vagyongazd!#REF!+Közfoglalkoztatás!#REF!+Közút!R11+Környezetvédelem!#REF!+Egészségügy!#REF!+Sport!#REF!+Közművelődés!#REF!+Támogatás!#REF!</f>
        <v>#REF!</v>
      </c>
      <c r="S11" s="173" t="e">
        <f>Igazgatás!#REF!+'Informatikai fejl.'!#REF!+Községgazd!#REF!+Vagyongazd!#REF!+Közfoglalkoztatás!#REF!+Közút!S11+Környezetvédelem!#REF!+Egészségügy!#REF!+Sport!#REF!+Közművelődés!#REF!+Támogatás!#REF!</f>
        <v>#REF!</v>
      </c>
      <c r="T11" s="173" t="e">
        <f>Igazgatás!#REF!+'Informatikai fejl.'!#REF!+Községgazd!#REF!+Vagyongazd!#REF!+Közfoglalkoztatás!#REF!+Közút!T11+Környezetvédelem!#REF!+Egészségügy!#REF!+Sport!#REF!+Közművelődés!#REF!+Támogatás!#REF!</f>
        <v>#REF!</v>
      </c>
      <c r="U11" s="174" t="e">
        <f>Igazgatás!#REF!+'Informatikai fejl.'!#REF!+Községgazd!#REF!+Vagyongazd!#REF!+Közfoglalkoztatás!#REF!+Közút!U11+Környezetvédelem!#REF!+Egészségügy!#REF!+Sport!#REF!+Közművelődés!#REF!+Támogatás!#REF!</f>
        <v>#REF!</v>
      </c>
      <c r="V11" s="401" t="e">
        <f t="shared" si="11"/>
        <v>#REF!</v>
      </c>
      <c r="W11" s="364" t="e">
        <f>Igazgatás!#REF!+'Informatikai fejl.'!#REF!+Községgazd!#REF!+Vagyongazd!#REF!+Közfoglalkoztatás!#REF!+Közút!W11+Környezetvédelem!#REF!+Egészségügy!#REF!+Sport!#REF!+Közművelődés!#REF!+Támogatás!#REF!</f>
        <v>#REF!</v>
      </c>
      <c r="X11" s="173" t="e">
        <f>Igazgatás!#REF!+'Informatikai fejl.'!#REF!+Községgazd!#REF!+Vagyongazd!#REF!+Közfoglalkoztatás!#REF!+Közút!X11+Környezetvédelem!#REF!+Egészségügy!#REF!+Sport!#REF!+Közművelődés!#REF!+Támogatás!#REF!</f>
        <v>#REF!</v>
      </c>
      <c r="Y11" s="174" t="e">
        <f>Igazgatás!#REF!+'Informatikai fejl.'!#REF!+Községgazd!#REF!+Vagyongazd!#REF!+Közfoglalkoztatás!#REF!+Közút!Y11+Környezetvédelem!#REF!+Egészségügy!#REF!+Sport!#REF!+Közművelődés!#REF!+Támogatás!#REF!</f>
        <v>#REF!</v>
      </c>
      <c r="Z11" s="174" t="e">
        <f>Igazgatás!#REF!+'Informatikai fejl.'!#REF!+Községgazd!#REF!+Vagyongazd!#REF!+Közfoglalkoztatás!#REF!+Közút!Z11+Környezetvédelem!#REF!+Egészségügy!#REF!+Sport!#REF!+Közművelődés!#REF!+Támogatás!#REF!</f>
        <v>#REF!</v>
      </c>
      <c r="AA11" s="174" t="e">
        <f>Igazgatás!#REF!+'Informatikai fejl.'!#REF!+Községgazd!#REF!+Vagyongazd!#REF!+Közfoglalkoztatás!#REF!+Közút!AA11+Környezetvédelem!#REF!+Egészségügy!#REF!+Sport!#REF!+Közművelődés!#REF!+Támogatás!#REF!</f>
        <v>#REF!</v>
      </c>
      <c r="AB11" s="175" t="e">
        <f>Igazgatás!#REF!+'Informatikai fejl.'!#REF!+Községgazd!#REF!+Vagyongazd!#REF!+Közfoglalkoztatás!#REF!+Közút!AB11+Környezetvédelem!#REF!+Egészségügy!#REF!+Sport!#REF!+Közművelődés!#REF!+Támogatás!#REF!</f>
        <v>#REF!</v>
      </c>
      <c r="AC11" s="168"/>
      <c r="AE11" s="168"/>
    </row>
    <row r="12" spans="1:31" s="189" customFormat="1" ht="15" hidden="1" customHeight="1" x14ac:dyDescent="0.25">
      <c r="A12" s="125" t="s">
        <v>130</v>
      </c>
      <c r="B12" s="169" t="s">
        <v>615</v>
      </c>
      <c r="C12" s="182"/>
      <c r="D12" s="216" t="s">
        <v>131</v>
      </c>
      <c r="E12" s="216"/>
      <c r="F12" s="508" t="e">
        <f>Igazgatás!F16+'Informatikai fejl.'!F12+Községgazd!F12+Vagyongazd!F12+Közfoglalkoztatás!F12+Közút!F12+Környezetvédelem!F12+Egészségügy!F15+Sport!F12+Közművelődés!F12+Támogatás!F12</f>
        <v>#REF!</v>
      </c>
      <c r="G12" s="508" t="e">
        <f>Igazgatás!G16+'Informatikai fejl.'!G12+Községgazd!G12+Vagyongazd!G12+Közfoglalkoztatás!G12+Közút!G12+Környezetvédelem!G12+Egészségügy!G15+Sport!G12+Közművelődés!G12+Támogatás!G12</f>
        <v>#REF!</v>
      </c>
      <c r="H12" s="508" t="e">
        <f>Igazgatás!H16+'Informatikai fejl.'!H12+Községgazd!H12+Vagyongazd!H12+Közfoglalkoztatás!H12+Közút!H12+Környezetvédelem!H12+Egészségügy!H15+Sport!H12+Közművelődés!H12+Támogatás!H12</f>
        <v>#REF!</v>
      </c>
      <c r="I12" s="508" t="e">
        <f>Igazgatás!I16+'Informatikai fejl.'!I12+Községgazd!I12+Vagyongazd!I12+Közfoglalkoztatás!I12+Közút!I12+Környezetvédelem!I12+Egészségügy!I15+Sport!I12+Közművelődés!I12+Támogatás!I12</f>
        <v>#REF!</v>
      </c>
      <c r="J12" s="534" t="e">
        <f>Igazgatás!J16+'Informatikai fejl.'!J12+Községgazd!J12+Vagyongazd!J12+Közfoglalkoztatás!J12+Közút!J12+Környezetvédelem!J12+Egészségügy!J15+Sport!J12+Közművelődés!J12+Támogatás!J12</f>
        <v>#REF!</v>
      </c>
      <c r="K12" s="534" t="e">
        <f>Igazgatás!K16+'Informatikai fejl.'!K12+Községgazd!K12+Vagyongazd!K12+Közfoglalkoztatás!K12+Közút!K12+Környezetvédelem!K12+Egészségügy!K15+Sport!K12+Közművelődés!K12+Támogatás!K12</f>
        <v>#REF!</v>
      </c>
      <c r="L12" s="534" t="e">
        <f>Igazgatás!L16+'Informatikai fejl.'!L12+Községgazd!L12+Vagyongazd!L12+Közfoglalkoztatás!L12+Közút!L12+Környezetvédelem!L12+Egészségügy!L15+Sport!L12+Közművelődés!L12+Támogatás!L12</f>
        <v>#REF!</v>
      </c>
      <c r="M12" s="460" t="e">
        <f t="shared" si="13"/>
        <v>#REF!</v>
      </c>
      <c r="N12" s="170">
        <f>Igazgatás!N16+'Informatikai fejl.'!N12+Községgazd!N12+Vagyongazd!N12+Közfoglalkoztatás!N12+Közút!N12+Környezetvédelem!N12+Egészségügy!N15+Sport!N12+Közművelődés!N12+Támogatás!N12</f>
        <v>0</v>
      </c>
      <c r="O12" s="171" t="e">
        <f t="shared" si="9"/>
        <v>#REF!</v>
      </c>
      <c r="P12" s="179" t="e">
        <f>Igazgatás!#REF!+'Informatikai fejl.'!#REF!+Községgazd!#REF!+Vagyongazd!#REF!+Közfoglalkoztatás!#REF!+Közút!P12+Környezetvédelem!#REF!+Egészségügy!#REF!+Sport!#REF!+Közművelődés!#REF!+Támogatás!#REF!</f>
        <v>#REF!</v>
      </c>
      <c r="Q12" s="173" t="e">
        <f>Igazgatás!#REF!+'Informatikai fejl.'!#REF!+Községgazd!#REF!+Vagyongazd!#REF!+Közfoglalkoztatás!#REF!+Közút!Q12+Környezetvédelem!#REF!+Egészségügy!#REF!+Sport!#REF!+Közművelődés!#REF!+Támogatás!#REF!</f>
        <v>#REF!</v>
      </c>
      <c r="R12" s="173" t="e">
        <f>Igazgatás!#REF!+'Informatikai fejl.'!#REF!+Községgazd!#REF!+Vagyongazd!#REF!+Közfoglalkoztatás!#REF!+Közút!R12+Környezetvédelem!#REF!+Egészségügy!#REF!+Sport!#REF!+Közművelődés!#REF!+Támogatás!#REF!</f>
        <v>#REF!</v>
      </c>
      <c r="S12" s="173" t="e">
        <f>Igazgatás!#REF!+'Informatikai fejl.'!#REF!+Községgazd!#REF!+Vagyongazd!#REF!+Közfoglalkoztatás!#REF!+Közút!S12+Környezetvédelem!#REF!+Egészségügy!#REF!+Sport!#REF!+Közművelődés!#REF!+Támogatás!#REF!</f>
        <v>#REF!</v>
      </c>
      <c r="T12" s="173" t="e">
        <f>Igazgatás!#REF!+'Informatikai fejl.'!#REF!+Községgazd!#REF!+Vagyongazd!#REF!+Közfoglalkoztatás!#REF!+Közút!T12+Környezetvédelem!#REF!+Egészségügy!#REF!+Sport!#REF!+Közművelődés!#REF!+Támogatás!#REF!</f>
        <v>#REF!</v>
      </c>
      <c r="U12" s="174" t="e">
        <f>Igazgatás!#REF!+'Informatikai fejl.'!#REF!+Községgazd!#REF!+Vagyongazd!#REF!+Közfoglalkoztatás!#REF!+Közút!U12+Környezetvédelem!#REF!+Egészségügy!#REF!+Sport!#REF!+Közművelődés!#REF!+Támogatás!#REF!</f>
        <v>#REF!</v>
      </c>
      <c r="V12" s="401" t="e">
        <f t="shared" si="11"/>
        <v>#REF!</v>
      </c>
      <c r="W12" s="364" t="e">
        <f>Igazgatás!#REF!+'Informatikai fejl.'!#REF!+Községgazd!#REF!+Vagyongazd!#REF!+Közfoglalkoztatás!#REF!+Közút!W12+Környezetvédelem!#REF!+Egészségügy!#REF!+Sport!#REF!+Közművelődés!#REF!+Támogatás!#REF!</f>
        <v>#REF!</v>
      </c>
      <c r="X12" s="173" t="e">
        <f>Igazgatás!#REF!+'Informatikai fejl.'!#REF!+Községgazd!#REF!+Vagyongazd!#REF!+Közfoglalkoztatás!#REF!+Közút!X12+Környezetvédelem!#REF!+Egészségügy!#REF!+Sport!#REF!+Közművelődés!#REF!+Támogatás!#REF!</f>
        <v>#REF!</v>
      </c>
      <c r="Y12" s="174" t="e">
        <f>Igazgatás!#REF!+'Informatikai fejl.'!#REF!+Községgazd!#REF!+Vagyongazd!#REF!+Közfoglalkoztatás!#REF!+Közút!Y12+Környezetvédelem!#REF!+Egészségügy!#REF!+Sport!#REF!+Közművelődés!#REF!+Támogatás!#REF!</f>
        <v>#REF!</v>
      </c>
      <c r="Z12" s="174" t="e">
        <f>Igazgatás!#REF!+'Informatikai fejl.'!#REF!+Községgazd!#REF!+Vagyongazd!#REF!+Közfoglalkoztatás!#REF!+Közút!Z12+Környezetvédelem!#REF!+Egészségügy!#REF!+Sport!#REF!+Közművelődés!#REF!+Támogatás!#REF!</f>
        <v>#REF!</v>
      </c>
      <c r="AA12" s="174" t="e">
        <f>Igazgatás!#REF!+'Informatikai fejl.'!#REF!+Községgazd!#REF!+Vagyongazd!#REF!+Közfoglalkoztatás!#REF!+Közút!AA12+Környezetvédelem!#REF!+Egészségügy!#REF!+Sport!#REF!+Közművelődés!#REF!+Támogatás!#REF!</f>
        <v>#REF!</v>
      </c>
      <c r="AB12" s="175" t="e">
        <f>Igazgatás!#REF!+'Informatikai fejl.'!#REF!+Községgazd!#REF!+Vagyongazd!#REF!+Közfoglalkoztatás!#REF!+Közút!AB12+Környezetvédelem!#REF!+Egészségügy!#REF!+Sport!#REF!+Közművelődés!#REF!+Támogatás!#REF!</f>
        <v>#REF!</v>
      </c>
      <c r="AC12" s="168"/>
      <c r="AE12" s="168"/>
    </row>
    <row r="13" spans="1:31" s="189" customFormat="1" ht="15.75" customHeight="1" x14ac:dyDescent="0.25">
      <c r="A13" s="125" t="s">
        <v>132</v>
      </c>
      <c r="B13" s="169" t="s">
        <v>616</v>
      </c>
      <c r="C13" s="182"/>
      <c r="D13" s="216" t="s">
        <v>133</v>
      </c>
      <c r="E13" s="216"/>
      <c r="F13" s="508">
        <v>149009</v>
      </c>
      <c r="G13" s="508" t="e">
        <f>Igazgatás!G17+'Informatikai fejl.'!G13+Községgazd!G13+Vagyongazd!G13+Közfoglalkoztatás!G13+Közút!G13+Környezetvédelem!G13+Egészségügy!G16+Sport!G13+Közművelődés!G13+Támogatás!G13</f>
        <v>#REF!</v>
      </c>
      <c r="H13" s="508" t="e">
        <f>Igazgatás!H17+'Informatikai fejl.'!H13+Községgazd!H13+Vagyongazd!H13+Közfoglalkoztatás!H13+Közút!H13+Környezetvédelem!H13+Egészségügy!H16+Sport!H13+Közművelődés!H13+Támogatás!H13</f>
        <v>#REF!</v>
      </c>
      <c r="I13" s="508" t="e">
        <f>Igazgatás!I17+'Informatikai fejl.'!I13+Községgazd!I13+Vagyongazd!I13+Közfoglalkoztatás!I13+Közút!I13+Környezetvédelem!I13+Egészségügy!I16+Sport!I13+Közművelődés!I13+Támogatás!I13</f>
        <v>#REF!</v>
      </c>
      <c r="J13" s="534" t="e">
        <f>Igazgatás!J17+'Informatikai fejl.'!J13+Községgazd!J13+Vagyongazd!J13+Közfoglalkoztatás!J13+Közút!J13+Környezetvédelem!J13+Egészségügy!J16+Sport!J13+Közművelődés!J13+Támogatás!J13</f>
        <v>#REF!</v>
      </c>
      <c r="K13" s="534" t="e">
        <f>Igazgatás!K17+'Informatikai fejl.'!K13+Községgazd!K13+Vagyongazd!K13+Közfoglalkoztatás!K13+Közút!K13+Környezetvédelem!K13+Egészségügy!K16+Sport!K13+Közművelődés!K13+Támogatás!K13</f>
        <v>#REF!</v>
      </c>
      <c r="L13" s="534">
        <v>149009</v>
      </c>
      <c r="M13" s="460">
        <f t="shared" si="13"/>
        <v>149009</v>
      </c>
      <c r="N13" s="170">
        <v>0</v>
      </c>
      <c r="O13" s="171">
        <f t="shared" si="9"/>
        <v>149009</v>
      </c>
      <c r="P13" s="179">
        <v>0</v>
      </c>
      <c r="Q13" s="173">
        <v>0</v>
      </c>
      <c r="R13" s="173">
        <v>0</v>
      </c>
      <c r="S13" s="173">
        <v>0</v>
      </c>
      <c r="T13" s="173">
        <v>0</v>
      </c>
      <c r="U13" s="174">
        <v>0</v>
      </c>
      <c r="V13" s="401">
        <f t="shared" si="11"/>
        <v>0</v>
      </c>
      <c r="W13" s="364">
        <v>149009</v>
      </c>
      <c r="X13" s="173">
        <v>0</v>
      </c>
      <c r="Y13" s="174">
        <v>0</v>
      </c>
      <c r="Z13" s="174">
        <v>0</v>
      </c>
      <c r="AA13" s="174">
        <v>0</v>
      </c>
      <c r="AB13" s="175">
        <v>0</v>
      </c>
      <c r="AC13" s="168"/>
      <c r="AE13" s="168"/>
    </row>
    <row r="14" spans="1:31" s="189" customFormat="1" ht="15" hidden="1" customHeight="1" x14ac:dyDescent="0.25">
      <c r="A14" s="125" t="s">
        <v>134</v>
      </c>
      <c r="B14" s="169" t="s">
        <v>617</v>
      </c>
      <c r="C14" s="182"/>
      <c r="D14" s="216" t="s">
        <v>135</v>
      </c>
      <c r="E14" s="216"/>
      <c r="F14" s="508" t="e">
        <f>Igazgatás!F18+'Informatikai fejl.'!F14+Községgazd!F14+Vagyongazd!F14+Közfoglalkoztatás!F14+Közút!F14+Környezetvédelem!F14+Egészségügy!F17+Sport!F14+Közművelődés!F14+Támogatás!F14</f>
        <v>#REF!</v>
      </c>
      <c r="G14" s="508" t="e">
        <f>Igazgatás!G18+'Informatikai fejl.'!G14+Községgazd!G14+Vagyongazd!G14+Közfoglalkoztatás!G14+Közút!G14+Környezetvédelem!G14+Egészségügy!G17+Sport!G14+Közművelődés!G14+Támogatás!G14</f>
        <v>#REF!</v>
      </c>
      <c r="H14" s="508" t="e">
        <f>Igazgatás!H18+'Informatikai fejl.'!H14+Községgazd!H14+Vagyongazd!H14+Közfoglalkoztatás!H14+Közút!H14+Környezetvédelem!H14+Egészségügy!H17+Sport!H14+Közművelődés!H14+Támogatás!H14</f>
        <v>#REF!</v>
      </c>
      <c r="I14" s="508" t="e">
        <f>Igazgatás!I18+'Informatikai fejl.'!I14+Községgazd!I14+Vagyongazd!I14+Közfoglalkoztatás!I14+Közút!I14+Környezetvédelem!I14+Egészségügy!I17+Sport!I14+Közművelődés!I14+Támogatás!I14</f>
        <v>#REF!</v>
      </c>
      <c r="J14" s="534" t="e">
        <f>Igazgatás!J18+'Informatikai fejl.'!J14+Községgazd!J14+Vagyongazd!J14+Közfoglalkoztatás!J14+Közút!J14+Környezetvédelem!J14+Egészségügy!J17+Sport!J14+Közművelődés!J14+Támogatás!J14</f>
        <v>#REF!</v>
      </c>
      <c r="K14" s="534" t="e">
        <f>Igazgatás!K18+'Informatikai fejl.'!K14+Községgazd!K14+Vagyongazd!K14+Közfoglalkoztatás!K14+Közút!K14+Környezetvédelem!K14+Egészségügy!K17+Sport!K14+Közművelődés!K14+Támogatás!K14</f>
        <v>#REF!</v>
      </c>
      <c r="L14" s="534" t="e">
        <f>Igazgatás!L18+'Informatikai fejl.'!L14+Községgazd!L14+Vagyongazd!L14+Közfoglalkoztatás!L14+Közút!L14+Környezetvédelem!L14+Egészségügy!L17+Sport!L14+Közművelődés!L14+Támogatás!L14</f>
        <v>#REF!</v>
      </c>
      <c r="M14" s="460" t="e">
        <f t="shared" si="13"/>
        <v>#REF!</v>
      </c>
      <c r="N14" s="170">
        <f>Igazgatás!N18+'Informatikai fejl.'!N14+Községgazd!N14+Vagyongazd!N14+Közfoglalkoztatás!N14+Közút!N14+Környezetvédelem!N14+Egészségügy!N17+Sport!N14+Közművelődés!N14+Támogatás!N14</f>
        <v>0</v>
      </c>
      <c r="O14" s="171" t="e">
        <f t="shared" si="9"/>
        <v>#REF!</v>
      </c>
      <c r="P14" s="179" t="e">
        <f>Igazgatás!#REF!+'Informatikai fejl.'!#REF!+Községgazd!#REF!+Vagyongazd!#REF!+Közfoglalkoztatás!#REF!+Közút!P14+Környezetvédelem!#REF!+Egészségügy!#REF!+Sport!#REF!+Közművelődés!#REF!+Támogatás!#REF!</f>
        <v>#REF!</v>
      </c>
      <c r="Q14" s="173" t="e">
        <f>Igazgatás!#REF!+'Informatikai fejl.'!#REF!+Községgazd!#REF!+Vagyongazd!#REF!+Közfoglalkoztatás!#REF!+Közút!Q14+Környezetvédelem!#REF!+Egészségügy!#REF!+Sport!#REF!+Közművelődés!#REF!+Támogatás!#REF!</f>
        <v>#REF!</v>
      </c>
      <c r="R14" s="173" t="e">
        <f>Igazgatás!#REF!+'Informatikai fejl.'!#REF!+Községgazd!#REF!+Vagyongazd!#REF!+Közfoglalkoztatás!#REF!+Közút!R14+Környezetvédelem!#REF!+Egészségügy!#REF!+Sport!#REF!+Közművelődés!#REF!+Támogatás!#REF!</f>
        <v>#REF!</v>
      </c>
      <c r="S14" s="173" t="e">
        <f>Igazgatás!#REF!+'Informatikai fejl.'!#REF!+Községgazd!#REF!+Vagyongazd!#REF!+Közfoglalkoztatás!#REF!+Közút!S14+Környezetvédelem!#REF!+Egészségügy!#REF!+Sport!#REF!+Közművelődés!#REF!+Támogatás!#REF!</f>
        <v>#REF!</v>
      </c>
      <c r="T14" s="173" t="e">
        <f>Igazgatás!#REF!+'Informatikai fejl.'!#REF!+Községgazd!#REF!+Vagyongazd!#REF!+Közfoglalkoztatás!#REF!+Közút!T14+Környezetvédelem!#REF!+Egészségügy!#REF!+Sport!#REF!+Közművelődés!#REF!+Támogatás!#REF!</f>
        <v>#REF!</v>
      </c>
      <c r="U14" s="174" t="e">
        <f>Igazgatás!#REF!+'Informatikai fejl.'!#REF!+Községgazd!#REF!+Vagyongazd!#REF!+Közfoglalkoztatás!#REF!+Közút!U14+Környezetvédelem!#REF!+Egészségügy!#REF!+Sport!#REF!+Közművelődés!#REF!+Támogatás!#REF!</f>
        <v>#REF!</v>
      </c>
      <c r="V14" s="401" t="e">
        <f t="shared" si="11"/>
        <v>#REF!</v>
      </c>
      <c r="W14" s="364" t="e">
        <f>Igazgatás!#REF!+'Informatikai fejl.'!#REF!+Községgazd!#REF!+Vagyongazd!#REF!+Közfoglalkoztatás!#REF!+Közút!W14+Környezetvédelem!#REF!+Egészségügy!#REF!+Sport!#REF!+Közművelődés!#REF!+Támogatás!#REF!</f>
        <v>#REF!</v>
      </c>
      <c r="X14" s="173" t="e">
        <f>Igazgatás!#REF!+'Informatikai fejl.'!#REF!+Községgazd!#REF!+Vagyongazd!#REF!+Közfoglalkoztatás!#REF!+Közút!X14+Környezetvédelem!#REF!+Egészségügy!#REF!+Sport!#REF!+Közművelődés!#REF!+Támogatás!#REF!</f>
        <v>#REF!</v>
      </c>
      <c r="Y14" s="174" t="e">
        <f>Igazgatás!#REF!+'Informatikai fejl.'!#REF!+Községgazd!#REF!+Vagyongazd!#REF!+Közfoglalkoztatás!#REF!+Közút!Y14+Környezetvédelem!#REF!+Egészségügy!#REF!+Sport!#REF!+Közművelődés!#REF!+Támogatás!#REF!</f>
        <v>#REF!</v>
      </c>
      <c r="Z14" s="174" t="e">
        <f>Igazgatás!#REF!+'Informatikai fejl.'!#REF!+Községgazd!#REF!+Vagyongazd!#REF!+Közfoglalkoztatás!#REF!+Közút!Z14+Környezetvédelem!#REF!+Egészségügy!#REF!+Sport!#REF!+Közművelődés!#REF!+Támogatás!#REF!</f>
        <v>#REF!</v>
      </c>
      <c r="AA14" s="174" t="e">
        <f>Igazgatás!#REF!+'Informatikai fejl.'!#REF!+Községgazd!#REF!+Vagyongazd!#REF!+Közfoglalkoztatás!#REF!+Közút!AA14+Környezetvédelem!#REF!+Egészségügy!#REF!+Sport!#REF!+Közművelődés!#REF!+Támogatás!#REF!</f>
        <v>#REF!</v>
      </c>
      <c r="AB14" s="175" t="e">
        <f>Igazgatás!#REF!+'Informatikai fejl.'!#REF!+Községgazd!#REF!+Vagyongazd!#REF!+Közfoglalkoztatás!#REF!+Közút!AB14+Környezetvédelem!#REF!+Egészségügy!#REF!+Sport!#REF!+Közművelődés!#REF!+Támogatás!#REF!</f>
        <v>#REF!</v>
      </c>
      <c r="AC14" s="168"/>
      <c r="AE14" s="168"/>
    </row>
    <row r="15" spans="1:31" s="189" customFormat="1" x14ac:dyDescent="0.25">
      <c r="A15" s="125" t="s">
        <v>136</v>
      </c>
      <c r="B15" s="169" t="s">
        <v>618</v>
      </c>
      <c r="C15" s="182"/>
      <c r="D15" s="216" t="s">
        <v>137</v>
      </c>
      <c r="E15" s="216"/>
      <c r="F15" s="508">
        <v>60240</v>
      </c>
      <c r="G15" s="508" t="e">
        <f>Igazgatás!G19+'Informatikai fejl.'!G15+Községgazd!G15+Vagyongazd!G15+Közfoglalkoztatás!G15+Közút!G15+Környezetvédelem!G15+Egészségügy!G21+Sport!G15+Közművelődés!G15+Támogatás!G15</f>
        <v>#REF!</v>
      </c>
      <c r="H15" s="508" t="e">
        <f>Igazgatás!H19+'Informatikai fejl.'!H15+Községgazd!H15+Vagyongazd!H15+Közfoglalkoztatás!H15+Közút!H15+Környezetvédelem!H15+Egészségügy!H21+Sport!H15+Közművelődés!H15+Támogatás!H15</f>
        <v>#REF!</v>
      </c>
      <c r="I15" s="508" t="e">
        <f>Igazgatás!I19+'Informatikai fejl.'!I15+Községgazd!I15+Vagyongazd!I15+Közfoglalkoztatás!I15+Közút!I15+Környezetvédelem!I15+Egészségügy!I21+Sport!I15+Közművelődés!I15+Támogatás!I15</f>
        <v>#REF!</v>
      </c>
      <c r="J15" s="534" t="e">
        <f>Igazgatás!J19+'Informatikai fejl.'!J15+Községgazd!J15+Vagyongazd!J15+Közfoglalkoztatás!J15+Közút!J15+Környezetvédelem!J15+Egészségügy!J21+Sport!J15+Közművelődés!J15+Támogatás!J15</f>
        <v>#REF!</v>
      </c>
      <c r="K15" s="534" t="e">
        <f>Igazgatás!K19+'Informatikai fejl.'!K15+Községgazd!K15+Vagyongazd!K15+Közfoglalkoztatás!K15+Közút!K15+Környezetvédelem!K15+Egészségügy!K21+Sport!K15+Közművelődés!K15+Támogatás!K15</f>
        <v>#REF!</v>
      </c>
      <c r="L15" s="534">
        <v>101924</v>
      </c>
      <c r="M15" s="460">
        <f t="shared" si="13"/>
        <v>101924</v>
      </c>
      <c r="N15" s="170">
        <v>0</v>
      </c>
      <c r="O15" s="171">
        <f t="shared" si="9"/>
        <v>101924</v>
      </c>
      <c r="P15" s="179">
        <v>7980</v>
      </c>
      <c r="Q15" s="173">
        <v>5040</v>
      </c>
      <c r="R15" s="173">
        <v>7560</v>
      </c>
      <c r="S15" s="173">
        <v>11760</v>
      </c>
      <c r="T15" s="173"/>
      <c r="U15" s="174">
        <v>14981</v>
      </c>
      <c r="V15" s="401">
        <f t="shared" si="11"/>
        <v>47321</v>
      </c>
      <c r="W15" s="364"/>
      <c r="X15" s="173">
        <v>5460</v>
      </c>
      <c r="Y15" s="174">
        <v>7140</v>
      </c>
      <c r="Z15" s="174">
        <v>5040</v>
      </c>
      <c r="AA15" s="174">
        <v>6720</v>
      </c>
      <c r="AB15" s="175">
        <v>30243</v>
      </c>
      <c r="AC15" s="168"/>
      <c r="AE15" s="168"/>
    </row>
    <row r="16" spans="1:31" s="189" customFormat="1" hidden="1" x14ac:dyDescent="0.25">
      <c r="A16" s="125" t="s">
        <v>138</v>
      </c>
      <c r="B16" s="169" t="s">
        <v>619</v>
      </c>
      <c r="C16" s="182"/>
      <c r="D16" s="216" t="s">
        <v>139</v>
      </c>
      <c r="E16" s="216"/>
      <c r="F16" s="508" t="e">
        <f>Igazgatás!F20+'Informatikai fejl.'!F16+Községgazd!F16+Vagyongazd!F16+Közfoglalkoztatás!F16+Közút!F16+Környezetvédelem!F16+Egészségügy!F22+Sport!F16+Közművelődés!F16+Támogatás!F16</f>
        <v>#REF!</v>
      </c>
      <c r="G16" s="508" t="e">
        <f>Igazgatás!G20+'Informatikai fejl.'!G16+Községgazd!G16+Vagyongazd!G16+Közfoglalkoztatás!G16+Közút!G16+Környezetvédelem!G16+Egészségügy!G22+Sport!G16+Közművelődés!G16+Támogatás!G16</f>
        <v>#REF!</v>
      </c>
      <c r="H16" s="508" t="e">
        <f>Igazgatás!H20+'Informatikai fejl.'!H16+Községgazd!H16+Vagyongazd!H16+Közfoglalkoztatás!H16+Közút!H16+Környezetvédelem!H16+Egészségügy!H22+Sport!H16+Közművelődés!H16+Támogatás!H16</f>
        <v>#REF!</v>
      </c>
      <c r="I16" s="508" t="e">
        <f>Igazgatás!I20+'Informatikai fejl.'!I16+Községgazd!I16+Vagyongazd!I16+Közfoglalkoztatás!I16+Közút!I16+Környezetvédelem!I16+Egészségügy!I22+Sport!I16+Közművelődés!I16+Támogatás!I16</f>
        <v>#REF!</v>
      </c>
      <c r="J16" s="534" t="e">
        <f>Igazgatás!J20+'Informatikai fejl.'!J16+Községgazd!J16+Vagyongazd!J16+Közfoglalkoztatás!J16+Közút!J16+Környezetvédelem!J16+Egészségügy!J22+Sport!J16+Közművelődés!J16+Támogatás!J16</f>
        <v>#REF!</v>
      </c>
      <c r="K16" s="534" t="e">
        <f>Igazgatás!K20+'Informatikai fejl.'!K16+Községgazd!K16+Vagyongazd!K16+Közfoglalkoztatás!K16+Közút!K16+Környezetvédelem!K16+Egészségügy!K22+Sport!K16+Közművelődés!K16+Támogatás!K16</f>
        <v>#REF!</v>
      </c>
      <c r="L16" s="534" t="e">
        <f>Igazgatás!L20+'Informatikai fejl.'!L16+Községgazd!L16+Vagyongazd!L16+Közfoglalkoztatás!L16+Közút!L16+Környezetvédelem!L16+Egészségügy!L22+Sport!L16+Közművelődés!L16+Támogatás!L16</f>
        <v>#REF!</v>
      </c>
      <c r="M16" s="460" t="e">
        <f t="shared" si="13"/>
        <v>#REF!</v>
      </c>
      <c r="N16" s="170">
        <f>Igazgatás!N20+'Informatikai fejl.'!N16+Községgazd!N16+Vagyongazd!N16+Közfoglalkoztatás!N16+Közút!N16+Környezetvédelem!N16+Egészségügy!N22+Sport!N16+Közművelődés!N16+Támogatás!N16</f>
        <v>0</v>
      </c>
      <c r="O16" s="171" t="e">
        <f t="shared" si="9"/>
        <v>#REF!</v>
      </c>
      <c r="P16" s="179" t="e">
        <f>Igazgatás!#REF!+'Informatikai fejl.'!#REF!+Községgazd!#REF!+Vagyongazd!#REF!+Közfoglalkoztatás!#REF!+Közút!P16+Környezetvédelem!#REF!+Egészségügy!#REF!+Sport!#REF!+Közművelődés!#REF!+Támogatás!#REF!</f>
        <v>#REF!</v>
      </c>
      <c r="Q16" s="173" t="e">
        <f>Igazgatás!#REF!+'Informatikai fejl.'!#REF!+Községgazd!#REF!+Vagyongazd!#REF!+Közfoglalkoztatás!#REF!+Közút!Q16+Környezetvédelem!#REF!+Egészségügy!#REF!+Sport!#REF!+Közművelődés!#REF!+Támogatás!#REF!</f>
        <v>#REF!</v>
      </c>
      <c r="R16" s="173" t="e">
        <f>Igazgatás!#REF!+'Informatikai fejl.'!#REF!+Községgazd!#REF!+Vagyongazd!#REF!+Közfoglalkoztatás!#REF!+Közút!R16+Környezetvédelem!#REF!+Egészségügy!#REF!+Sport!#REF!+Közművelődés!#REF!+Támogatás!#REF!</f>
        <v>#REF!</v>
      </c>
      <c r="S16" s="173" t="e">
        <f>Igazgatás!#REF!+'Informatikai fejl.'!#REF!+Községgazd!#REF!+Vagyongazd!#REF!+Közfoglalkoztatás!#REF!+Közút!S16+Környezetvédelem!#REF!+Egészségügy!#REF!+Sport!#REF!+Közművelődés!#REF!+Támogatás!#REF!</f>
        <v>#REF!</v>
      </c>
      <c r="T16" s="173" t="e">
        <f>Igazgatás!#REF!+'Informatikai fejl.'!#REF!+Községgazd!#REF!+Vagyongazd!#REF!+Közfoglalkoztatás!#REF!+Közút!T16+Környezetvédelem!#REF!+Egészségügy!#REF!+Sport!#REF!+Közművelődés!#REF!+Támogatás!#REF!</f>
        <v>#REF!</v>
      </c>
      <c r="U16" s="174" t="e">
        <f>Igazgatás!#REF!+'Informatikai fejl.'!#REF!+Községgazd!#REF!+Vagyongazd!#REF!+Közfoglalkoztatás!#REF!+Közút!U16+Környezetvédelem!#REF!+Egészségügy!#REF!+Sport!#REF!+Közművelődés!#REF!+Támogatás!#REF!</f>
        <v>#REF!</v>
      </c>
      <c r="V16" s="401" t="e">
        <f t="shared" si="11"/>
        <v>#REF!</v>
      </c>
      <c r="W16" s="364" t="e">
        <f>Igazgatás!#REF!+'Informatikai fejl.'!#REF!+Községgazd!#REF!+Vagyongazd!#REF!+Közfoglalkoztatás!#REF!+Közút!W16+Környezetvédelem!#REF!+Egészségügy!#REF!+Sport!#REF!+Közművelődés!#REF!+Támogatás!#REF!</f>
        <v>#REF!</v>
      </c>
      <c r="X16" s="173" t="e">
        <f>Igazgatás!#REF!+'Informatikai fejl.'!#REF!+Községgazd!#REF!+Vagyongazd!#REF!+Közfoglalkoztatás!#REF!+Közút!X16+Környezetvédelem!#REF!+Egészségügy!#REF!+Sport!#REF!+Közművelődés!#REF!+Támogatás!#REF!</f>
        <v>#REF!</v>
      </c>
      <c r="Y16" s="174" t="e">
        <f>Igazgatás!#REF!+'Informatikai fejl.'!#REF!+Községgazd!#REF!+Vagyongazd!#REF!+Közfoglalkoztatás!#REF!+Közút!Y16+Környezetvédelem!#REF!+Egészségügy!#REF!+Sport!#REF!+Közművelődés!#REF!+Támogatás!#REF!</f>
        <v>#REF!</v>
      </c>
      <c r="Z16" s="174" t="e">
        <f>Igazgatás!#REF!+'Informatikai fejl.'!#REF!+Községgazd!#REF!+Vagyongazd!#REF!+Közfoglalkoztatás!#REF!+Közút!Z16+Környezetvédelem!#REF!+Egészségügy!#REF!+Sport!#REF!+Közművelődés!#REF!+Támogatás!#REF!</f>
        <v>#REF!</v>
      </c>
      <c r="AA16" s="174" t="e">
        <f>Igazgatás!#REF!+'Informatikai fejl.'!#REF!+Községgazd!#REF!+Vagyongazd!#REF!+Közfoglalkoztatás!#REF!+Közút!AA16+Környezetvédelem!#REF!+Egészségügy!#REF!+Sport!#REF!+Közművelődés!#REF!+Támogatás!#REF!</f>
        <v>#REF!</v>
      </c>
      <c r="AB16" s="175" t="e">
        <f>Igazgatás!#REF!+'Informatikai fejl.'!#REF!+Községgazd!#REF!+Vagyongazd!#REF!+Közfoglalkoztatás!#REF!+Közút!AB16+Környezetvédelem!#REF!+Egészségügy!#REF!+Sport!#REF!+Közművelődés!#REF!+Támogatás!#REF!</f>
        <v>#REF!</v>
      </c>
      <c r="AC16" s="168"/>
      <c r="AE16" s="168"/>
    </row>
    <row r="17" spans="1:31" s="189" customFormat="1" hidden="1" x14ac:dyDescent="0.25">
      <c r="A17" s="125" t="s">
        <v>140</v>
      </c>
      <c r="B17" s="169" t="s">
        <v>620</v>
      </c>
      <c r="C17" s="182"/>
      <c r="D17" s="216" t="s">
        <v>141</v>
      </c>
      <c r="E17" s="216"/>
      <c r="F17" s="508" t="e">
        <f>Igazgatás!F21+'Informatikai fejl.'!F17+Községgazd!F17+Vagyongazd!F17+Közfoglalkoztatás!F17+Közút!F17+Környezetvédelem!F17+Egészségügy!F23+Sport!F17+Közművelődés!F17+Támogatás!F17</f>
        <v>#REF!</v>
      </c>
      <c r="G17" s="508" t="e">
        <f>Igazgatás!G21+'Informatikai fejl.'!G17+Községgazd!G17+Vagyongazd!G17+Közfoglalkoztatás!G17+Közút!G17+Környezetvédelem!G17+Egészségügy!G23+Sport!G17+Közművelődés!G17+Támogatás!G17</f>
        <v>#REF!</v>
      </c>
      <c r="H17" s="508" t="e">
        <f>Igazgatás!H21+'Informatikai fejl.'!H17+Községgazd!H17+Vagyongazd!H17+Közfoglalkoztatás!H17+Közút!H17+Környezetvédelem!H17+Egészségügy!H23+Sport!H17+Közművelődés!H17+Támogatás!H17</f>
        <v>#REF!</v>
      </c>
      <c r="I17" s="508" t="e">
        <f>Igazgatás!I21+'Informatikai fejl.'!I17+Községgazd!I17+Vagyongazd!I17+Közfoglalkoztatás!I17+Közút!I17+Környezetvédelem!I17+Egészségügy!I23+Sport!I17+Közművelődés!I17+Támogatás!I17</f>
        <v>#REF!</v>
      </c>
      <c r="J17" s="534" t="e">
        <f>Igazgatás!J21+'Informatikai fejl.'!J17+Községgazd!J17+Vagyongazd!J17+Közfoglalkoztatás!J17+Közút!J17+Környezetvédelem!J17+Egészségügy!J23+Sport!J17+Közművelődés!J17+Támogatás!J17</f>
        <v>#REF!</v>
      </c>
      <c r="K17" s="534" t="e">
        <f>Igazgatás!K21+'Informatikai fejl.'!K17+Községgazd!K17+Vagyongazd!K17+Közfoglalkoztatás!K17+Közút!K17+Környezetvédelem!K17+Egészségügy!K23+Sport!K17+Közművelődés!K17+Támogatás!K17</f>
        <v>#REF!</v>
      </c>
      <c r="L17" s="534" t="e">
        <f>Igazgatás!L21+'Informatikai fejl.'!L17+Községgazd!L17+Vagyongazd!L17+Közfoglalkoztatás!L17+Közút!L17+Környezetvédelem!L17+Egészségügy!L23+Sport!L17+Közművelődés!L17+Támogatás!L17</f>
        <v>#REF!</v>
      </c>
      <c r="M17" s="460" t="e">
        <f t="shared" si="13"/>
        <v>#REF!</v>
      </c>
      <c r="N17" s="170">
        <f>Igazgatás!N21+'Informatikai fejl.'!N17+Községgazd!N17+Vagyongazd!N17+Közfoglalkoztatás!N17+Közút!N17+Környezetvédelem!N17+Egészségügy!N23+Sport!N17+Közművelődés!N17+Támogatás!N17</f>
        <v>0</v>
      </c>
      <c r="O17" s="171" t="e">
        <f t="shared" si="9"/>
        <v>#REF!</v>
      </c>
      <c r="P17" s="179" t="e">
        <f>Igazgatás!#REF!+'Informatikai fejl.'!#REF!+Községgazd!#REF!+Vagyongazd!#REF!+Közfoglalkoztatás!#REF!+Közút!P17+Környezetvédelem!#REF!+Egészségügy!#REF!+Sport!#REF!+Közművelődés!#REF!+Támogatás!#REF!</f>
        <v>#REF!</v>
      </c>
      <c r="Q17" s="173" t="e">
        <f>Igazgatás!#REF!+'Informatikai fejl.'!#REF!+Községgazd!#REF!+Vagyongazd!#REF!+Közfoglalkoztatás!#REF!+Közút!Q17+Környezetvédelem!#REF!+Egészségügy!#REF!+Sport!#REF!+Közművelődés!#REF!+Támogatás!#REF!</f>
        <v>#REF!</v>
      </c>
      <c r="R17" s="173" t="e">
        <f>Igazgatás!#REF!+'Informatikai fejl.'!#REF!+Községgazd!#REF!+Vagyongazd!#REF!+Közfoglalkoztatás!#REF!+Közút!R17+Környezetvédelem!#REF!+Egészségügy!#REF!+Sport!#REF!+Közművelődés!#REF!+Támogatás!#REF!</f>
        <v>#REF!</v>
      </c>
      <c r="S17" s="173" t="e">
        <f>Igazgatás!#REF!+'Informatikai fejl.'!#REF!+Községgazd!#REF!+Vagyongazd!#REF!+Közfoglalkoztatás!#REF!+Közút!S17+Környezetvédelem!#REF!+Egészségügy!#REF!+Sport!#REF!+Közművelődés!#REF!+Támogatás!#REF!</f>
        <v>#REF!</v>
      </c>
      <c r="T17" s="173" t="e">
        <f>Igazgatás!#REF!+'Informatikai fejl.'!#REF!+Községgazd!#REF!+Vagyongazd!#REF!+Közfoglalkoztatás!#REF!+Közút!T17+Környezetvédelem!#REF!+Egészségügy!#REF!+Sport!#REF!+Közművelődés!#REF!+Támogatás!#REF!</f>
        <v>#REF!</v>
      </c>
      <c r="U17" s="174" t="e">
        <f>Igazgatás!#REF!+'Informatikai fejl.'!#REF!+Községgazd!#REF!+Vagyongazd!#REF!+Közfoglalkoztatás!#REF!+Közút!U17+Környezetvédelem!#REF!+Egészségügy!#REF!+Sport!#REF!+Közművelődés!#REF!+Támogatás!#REF!</f>
        <v>#REF!</v>
      </c>
      <c r="V17" s="401" t="e">
        <f t="shared" si="11"/>
        <v>#REF!</v>
      </c>
      <c r="W17" s="364" t="e">
        <f>Igazgatás!#REF!+'Informatikai fejl.'!#REF!+Községgazd!#REF!+Vagyongazd!#REF!+Közfoglalkoztatás!#REF!+Közút!W17+Környezetvédelem!#REF!+Egészségügy!#REF!+Sport!#REF!+Közművelődés!#REF!+Támogatás!#REF!</f>
        <v>#REF!</v>
      </c>
      <c r="X17" s="173" t="e">
        <f>Igazgatás!#REF!+'Informatikai fejl.'!#REF!+Községgazd!#REF!+Vagyongazd!#REF!+Közfoglalkoztatás!#REF!+Közút!X17+Környezetvédelem!#REF!+Egészségügy!#REF!+Sport!#REF!+Közművelődés!#REF!+Támogatás!#REF!</f>
        <v>#REF!</v>
      </c>
      <c r="Y17" s="174" t="e">
        <f>Igazgatás!#REF!+'Informatikai fejl.'!#REF!+Községgazd!#REF!+Vagyongazd!#REF!+Közfoglalkoztatás!#REF!+Közút!Y17+Környezetvédelem!#REF!+Egészségügy!#REF!+Sport!#REF!+Közművelődés!#REF!+Támogatás!#REF!</f>
        <v>#REF!</v>
      </c>
      <c r="Z17" s="174" t="e">
        <f>Igazgatás!#REF!+'Informatikai fejl.'!#REF!+Községgazd!#REF!+Vagyongazd!#REF!+Közfoglalkoztatás!#REF!+Közút!Z17+Környezetvédelem!#REF!+Egészségügy!#REF!+Sport!#REF!+Közművelődés!#REF!+Támogatás!#REF!</f>
        <v>#REF!</v>
      </c>
      <c r="AA17" s="174" t="e">
        <f>Igazgatás!#REF!+'Informatikai fejl.'!#REF!+Községgazd!#REF!+Vagyongazd!#REF!+Közfoglalkoztatás!#REF!+Közút!AA17+Környezetvédelem!#REF!+Egészségügy!#REF!+Sport!#REF!+Közművelődés!#REF!+Támogatás!#REF!</f>
        <v>#REF!</v>
      </c>
      <c r="AB17" s="175" t="e">
        <f>Igazgatás!#REF!+'Informatikai fejl.'!#REF!+Községgazd!#REF!+Vagyongazd!#REF!+Közfoglalkoztatás!#REF!+Közút!AB17+Környezetvédelem!#REF!+Egészségügy!#REF!+Sport!#REF!+Közművelődés!#REF!+Támogatás!#REF!</f>
        <v>#REF!</v>
      </c>
      <c r="AC17" s="168"/>
      <c r="AE17" s="168"/>
    </row>
    <row r="18" spans="1:31" s="189" customFormat="1" hidden="1" x14ac:dyDescent="0.25">
      <c r="A18" s="125" t="s">
        <v>142</v>
      </c>
      <c r="B18" s="169" t="s">
        <v>621</v>
      </c>
      <c r="C18" s="182"/>
      <c r="D18" s="216" t="s">
        <v>143</v>
      </c>
      <c r="E18" s="216"/>
      <c r="F18" s="508" t="e">
        <f>Igazgatás!F22+'Informatikai fejl.'!F18+Községgazd!F18+Vagyongazd!F18+Közfoglalkoztatás!F18+Közút!F18+Környezetvédelem!F18+Egészségügy!F24+Sport!F18+Közművelődés!F18+Támogatás!F18</f>
        <v>#REF!</v>
      </c>
      <c r="G18" s="508" t="e">
        <f>Igazgatás!G22+'Informatikai fejl.'!G18+Községgazd!G18+Vagyongazd!G18+Közfoglalkoztatás!G18+Közút!G18+Környezetvédelem!G18+Egészségügy!G24+Sport!G18+Közművelődés!G18+Támogatás!G18</f>
        <v>#REF!</v>
      </c>
      <c r="H18" s="508" t="e">
        <f>Igazgatás!H22+'Informatikai fejl.'!H18+Községgazd!H18+Vagyongazd!H18+Közfoglalkoztatás!H18+Közút!H18+Környezetvédelem!H18+Egészségügy!H24+Sport!H18+Közművelődés!H18+Támogatás!H18</f>
        <v>#REF!</v>
      </c>
      <c r="I18" s="508" t="e">
        <f>Igazgatás!I22+'Informatikai fejl.'!I18+Községgazd!I18+Vagyongazd!I18+Közfoglalkoztatás!I18+Közút!I18+Környezetvédelem!I18+Egészségügy!I24+Sport!I18+Közművelődés!I18+Támogatás!I18</f>
        <v>#REF!</v>
      </c>
      <c r="J18" s="534" t="e">
        <f>Igazgatás!J22+'Informatikai fejl.'!J18+Községgazd!J18+Vagyongazd!J18+Közfoglalkoztatás!J18+Közút!J18+Környezetvédelem!J18+Egészségügy!J24+Sport!J18+Közművelődés!J18+Támogatás!J18</f>
        <v>#REF!</v>
      </c>
      <c r="K18" s="534" t="e">
        <f>Igazgatás!K22+'Informatikai fejl.'!K18+Községgazd!K18+Vagyongazd!K18+Közfoglalkoztatás!K18+Közút!K18+Környezetvédelem!K18+Egészségügy!K24+Sport!K18+Közművelődés!K18+Támogatás!K18</f>
        <v>#REF!</v>
      </c>
      <c r="L18" s="534" t="e">
        <f>Igazgatás!L22+'Informatikai fejl.'!L18+Községgazd!L18+Vagyongazd!L18+Közfoglalkoztatás!L18+Közút!L18+Környezetvédelem!L18+Egészségügy!L24+Sport!L18+Közművelődés!L18+Támogatás!L18</f>
        <v>#REF!</v>
      </c>
      <c r="M18" s="460" t="e">
        <f t="shared" si="13"/>
        <v>#REF!</v>
      </c>
      <c r="N18" s="170">
        <f>Igazgatás!N22+'Informatikai fejl.'!N18+Községgazd!N18+Vagyongazd!N18+Közfoglalkoztatás!N18+Közút!N18+Környezetvédelem!N18+Egészségügy!N24+Sport!N18+Közművelődés!N18+Támogatás!N18</f>
        <v>0</v>
      </c>
      <c r="O18" s="171" t="e">
        <f t="shared" si="9"/>
        <v>#REF!</v>
      </c>
      <c r="P18" s="179" t="e">
        <f>Igazgatás!#REF!+'Informatikai fejl.'!#REF!+Községgazd!#REF!+Vagyongazd!#REF!+Közfoglalkoztatás!#REF!+Közút!P18+Környezetvédelem!#REF!+Egészségügy!#REF!+Sport!#REF!+Közművelődés!#REF!+Támogatás!#REF!</f>
        <v>#REF!</v>
      </c>
      <c r="Q18" s="173" t="e">
        <f>Igazgatás!#REF!+'Informatikai fejl.'!#REF!+Községgazd!#REF!+Vagyongazd!#REF!+Közfoglalkoztatás!#REF!+Közút!Q18+Környezetvédelem!#REF!+Egészségügy!#REF!+Sport!#REF!+Közművelődés!#REF!+Támogatás!#REF!</f>
        <v>#REF!</v>
      </c>
      <c r="R18" s="173" t="e">
        <f>Igazgatás!#REF!+'Informatikai fejl.'!#REF!+Községgazd!#REF!+Vagyongazd!#REF!+Közfoglalkoztatás!#REF!+Közút!R18+Környezetvédelem!#REF!+Egészségügy!#REF!+Sport!#REF!+Közművelődés!#REF!+Támogatás!#REF!</f>
        <v>#REF!</v>
      </c>
      <c r="S18" s="173" t="e">
        <f>Igazgatás!#REF!+'Informatikai fejl.'!#REF!+Községgazd!#REF!+Vagyongazd!#REF!+Közfoglalkoztatás!#REF!+Közút!S18+Környezetvédelem!#REF!+Egészségügy!#REF!+Sport!#REF!+Közművelődés!#REF!+Támogatás!#REF!</f>
        <v>#REF!</v>
      </c>
      <c r="T18" s="173" t="e">
        <f>Igazgatás!#REF!+'Informatikai fejl.'!#REF!+Községgazd!#REF!+Vagyongazd!#REF!+Közfoglalkoztatás!#REF!+Közút!T18+Környezetvédelem!#REF!+Egészségügy!#REF!+Sport!#REF!+Közművelődés!#REF!+Támogatás!#REF!</f>
        <v>#REF!</v>
      </c>
      <c r="U18" s="174" t="e">
        <f>Igazgatás!#REF!+'Informatikai fejl.'!#REF!+Községgazd!#REF!+Vagyongazd!#REF!+Közfoglalkoztatás!#REF!+Közút!U18+Környezetvédelem!#REF!+Egészségügy!#REF!+Sport!#REF!+Közművelődés!#REF!+Támogatás!#REF!</f>
        <v>#REF!</v>
      </c>
      <c r="V18" s="401" t="e">
        <f t="shared" si="11"/>
        <v>#REF!</v>
      </c>
      <c r="W18" s="364" t="e">
        <f>Igazgatás!#REF!+'Informatikai fejl.'!#REF!+Községgazd!#REF!+Vagyongazd!#REF!+Közfoglalkoztatás!#REF!+Közút!W18+Környezetvédelem!#REF!+Egészségügy!#REF!+Sport!#REF!+Közművelődés!#REF!+Támogatás!#REF!</f>
        <v>#REF!</v>
      </c>
      <c r="X18" s="173" t="e">
        <f>Igazgatás!#REF!+'Informatikai fejl.'!#REF!+Községgazd!#REF!+Vagyongazd!#REF!+Közfoglalkoztatás!#REF!+Közút!X18+Környezetvédelem!#REF!+Egészségügy!#REF!+Sport!#REF!+Közművelődés!#REF!+Támogatás!#REF!</f>
        <v>#REF!</v>
      </c>
      <c r="Y18" s="174" t="e">
        <f>Igazgatás!#REF!+'Informatikai fejl.'!#REF!+Községgazd!#REF!+Vagyongazd!#REF!+Közfoglalkoztatás!#REF!+Közút!Y18+Környezetvédelem!#REF!+Egészségügy!#REF!+Sport!#REF!+Közművelődés!#REF!+Támogatás!#REF!</f>
        <v>#REF!</v>
      </c>
      <c r="Z18" s="174" t="e">
        <f>Igazgatás!#REF!+'Informatikai fejl.'!#REF!+Községgazd!#REF!+Vagyongazd!#REF!+Közfoglalkoztatás!#REF!+Közút!Z18+Környezetvédelem!#REF!+Egészségügy!#REF!+Sport!#REF!+Közművelődés!#REF!+Támogatás!#REF!</f>
        <v>#REF!</v>
      </c>
      <c r="AA18" s="174" t="e">
        <f>Igazgatás!#REF!+'Informatikai fejl.'!#REF!+Községgazd!#REF!+Vagyongazd!#REF!+Közfoglalkoztatás!#REF!+Közút!AA18+Környezetvédelem!#REF!+Egészségügy!#REF!+Sport!#REF!+Közművelődés!#REF!+Támogatás!#REF!</f>
        <v>#REF!</v>
      </c>
      <c r="AB18" s="175" t="e">
        <f>Igazgatás!#REF!+'Informatikai fejl.'!#REF!+Községgazd!#REF!+Vagyongazd!#REF!+Közfoglalkoztatás!#REF!+Közút!AB18+Környezetvédelem!#REF!+Egészségügy!#REF!+Sport!#REF!+Közművelődés!#REF!+Támogatás!#REF!</f>
        <v>#REF!</v>
      </c>
      <c r="AC18" s="168"/>
      <c r="AE18" s="168"/>
    </row>
    <row r="19" spans="1:31" s="189" customFormat="1" x14ac:dyDescent="0.25">
      <c r="A19" s="125" t="s">
        <v>144</v>
      </c>
      <c r="B19" s="169" t="s">
        <v>622</v>
      </c>
      <c r="C19" s="182"/>
      <c r="D19" s="216" t="s">
        <v>145</v>
      </c>
      <c r="E19" s="216"/>
      <c r="F19" s="508">
        <v>2600400</v>
      </c>
      <c r="G19" s="508" t="e">
        <f>Igazgatás!G23+'Informatikai fejl.'!G19+Községgazd!G19+Vagyongazd!G19+Közfoglalkoztatás!G19+Közút!G19+Környezetvédelem!G19+Egészségügy!G25+Sport!G19+Közművelődés!G19+Támogatás!G19</f>
        <v>#REF!</v>
      </c>
      <c r="H19" s="508" t="e">
        <f>Igazgatás!H23+'Informatikai fejl.'!H19+Községgazd!H19+Vagyongazd!H19+Közfoglalkoztatás!H19+Közút!H19+Környezetvédelem!H19+Egészségügy!H25+Sport!H19+Közművelődés!H19+Támogatás!H19</f>
        <v>#REF!</v>
      </c>
      <c r="I19" s="508" t="e">
        <f>Igazgatás!I23+'Informatikai fejl.'!I19+Községgazd!I19+Vagyongazd!I19+Közfoglalkoztatás!I19+Közút!I19+Környezetvédelem!I19+Egészségügy!I25+Sport!I19+Közművelődés!I19+Támogatás!I19</f>
        <v>#REF!</v>
      </c>
      <c r="J19" s="534" t="e">
        <f>Igazgatás!J23+'Informatikai fejl.'!J19+Községgazd!J19+Vagyongazd!J19+Közfoglalkoztatás!J19+Közút!J19+Környezetvédelem!J19+Egészségügy!J25+Sport!J19+Közművelődés!J19+Támogatás!J19</f>
        <v>#REF!</v>
      </c>
      <c r="K19" s="534" t="e">
        <f>Igazgatás!K23+'Informatikai fejl.'!K19+Községgazd!K19+Vagyongazd!K19+Közfoglalkoztatás!K19+Közút!K19+Környezetvédelem!K19+Egészségügy!K25+Sport!K19+Közművelődés!K19+Támogatás!K19</f>
        <v>#REF!</v>
      </c>
      <c r="L19" s="534">
        <v>54659</v>
      </c>
      <c r="M19" s="460">
        <f t="shared" si="13"/>
        <v>54659</v>
      </c>
      <c r="N19" s="170">
        <v>0</v>
      </c>
      <c r="O19" s="171">
        <f t="shared" si="9"/>
        <v>54659</v>
      </c>
      <c r="P19" s="179"/>
      <c r="Q19" s="173"/>
      <c r="R19" s="173"/>
      <c r="S19" s="173"/>
      <c r="T19" s="173"/>
      <c r="U19" s="174"/>
      <c r="V19" s="401">
        <f t="shared" si="11"/>
        <v>0</v>
      </c>
      <c r="W19" s="364"/>
      <c r="X19" s="173"/>
      <c r="Y19" s="174"/>
      <c r="Z19" s="174"/>
      <c r="AA19" s="174"/>
      <c r="AB19" s="175">
        <v>54659</v>
      </c>
      <c r="AC19" s="168"/>
      <c r="AE19" s="168"/>
    </row>
    <row r="20" spans="1:31" x14ac:dyDescent="0.25">
      <c r="B20" s="90" t="s">
        <v>623</v>
      </c>
      <c r="C20" s="716" t="s">
        <v>146</v>
      </c>
      <c r="D20" s="717"/>
      <c r="E20" s="717"/>
      <c r="F20" s="509">
        <f t="shared" ref="F20" si="14">F21+F22+F23</f>
        <v>5983200</v>
      </c>
      <c r="G20" s="509" t="e">
        <f t="shared" ref="G20" si="15">G21+G22+G23</f>
        <v>#REF!</v>
      </c>
      <c r="H20" s="509" t="e">
        <f t="shared" ref="H20" si="16">H21+H22+H23</f>
        <v>#REF!</v>
      </c>
      <c r="I20" s="509" t="e">
        <f t="shared" ref="I20" si="17">I21+I22+I23</f>
        <v>#REF!</v>
      </c>
      <c r="J20" s="535" t="e">
        <f t="shared" ref="J20" si="18">J21+J22+J23</f>
        <v>#REF!</v>
      </c>
      <c r="K20" s="535" t="e">
        <f t="shared" ref="K20" si="19">K21+K22+K23</f>
        <v>#REF!</v>
      </c>
      <c r="L20" s="535">
        <f t="shared" ref="L20" si="20">L21+L22+L23</f>
        <v>14450772</v>
      </c>
      <c r="M20" s="461">
        <f t="shared" ref="M20:AB20" si="21">M21+M22+M23</f>
        <v>14299558</v>
      </c>
      <c r="N20" s="142">
        <f t="shared" si="21"/>
        <v>151214</v>
      </c>
      <c r="O20" s="158">
        <f t="shared" si="9"/>
        <v>14450772</v>
      </c>
      <c r="P20" s="92">
        <f t="shared" si="21"/>
        <v>805177</v>
      </c>
      <c r="Q20" s="93">
        <f t="shared" si="21"/>
        <v>804381</v>
      </c>
      <c r="R20" s="93">
        <f t="shared" si="21"/>
        <v>761603</v>
      </c>
      <c r="S20" s="93">
        <f t="shared" si="21"/>
        <v>807827</v>
      </c>
      <c r="T20" s="93">
        <f t="shared" si="21"/>
        <v>798337</v>
      </c>
      <c r="U20" s="96">
        <f t="shared" si="21"/>
        <v>809158</v>
      </c>
      <c r="V20" s="402">
        <f t="shared" si="11"/>
        <v>4786483</v>
      </c>
      <c r="W20" s="365">
        <f t="shared" si="21"/>
        <v>2261018</v>
      </c>
      <c r="X20" s="93">
        <f t="shared" si="21"/>
        <v>793328</v>
      </c>
      <c r="Y20" s="96">
        <f t="shared" si="21"/>
        <v>972785</v>
      </c>
      <c r="Z20" s="96">
        <f t="shared" si="21"/>
        <v>797762</v>
      </c>
      <c r="AA20" s="96">
        <f t="shared" si="21"/>
        <v>827474</v>
      </c>
      <c r="AB20" s="97">
        <f t="shared" si="21"/>
        <v>4011922</v>
      </c>
      <c r="AC20" s="168"/>
      <c r="AE20" s="168"/>
    </row>
    <row r="21" spans="1:31" s="41" customFormat="1" x14ac:dyDescent="0.25">
      <c r="A21" s="125" t="s">
        <v>147</v>
      </c>
      <c r="B21" s="52" t="s">
        <v>624</v>
      </c>
      <c r="C21" s="718" t="s">
        <v>148</v>
      </c>
      <c r="D21" s="719"/>
      <c r="E21" s="719"/>
      <c r="F21" s="510">
        <v>5983200</v>
      </c>
      <c r="G21" s="510" t="e">
        <f>Igazgatás!G25+'Informatikai fejl.'!G21+Községgazd!G21+Vagyongazd!G21+Közfoglalkoztatás!G21+Közút!G21+Környezetvédelem!G21+Egészségügy!G27+Sport!G21+Közművelődés!G21+Támogatás!G21</f>
        <v>#REF!</v>
      </c>
      <c r="H21" s="510" t="e">
        <f>Igazgatás!H25+'Informatikai fejl.'!H21+Községgazd!H21+Vagyongazd!H21+Közfoglalkoztatás!H21+Közút!H21+Környezetvédelem!H21+Egészségügy!H27+Sport!H21+Közművelődés!H21+Támogatás!H21</f>
        <v>#REF!</v>
      </c>
      <c r="I21" s="510" t="e">
        <f>Igazgatás!I25+'Informatikai fejl.'!I21+Községgazd!I21+Vagyongazd!I21+Közfoglalkoztatás!I21+Közút!I21+Környezetvédelem!I21+Egészségügy!I27+Sport!I21+Közművelődés!I21+Támogatás!I21</f>
        <v>#REF!</v>
      </c>
      <c r="J21" s="536" t="e">
        <f>Igazgatás!J25+'Informatikai fejl.'!J21+Községgazd!J21+Vagyongazd!J21+Közfoglalkoztatás!J21+Közút!J21+Környezetvédelem!J21+Egészségügy!J27+Sport!J21+Közművelődés!J21+Támogatás!J21</f>
        <v>#REF!</v>
      </c>
      <c r="K21" s="536" t="e">
        <f>Igazgatás!K25+'Informatikai fejl.'!K21+Községgazd!K21+Vagyongazd!K21+Közfoglalkoztatás!K21+Közút!K21+Környezetvédelem!K21+Egészségügy!K27+Sport!K21+Közművelődés!K21+Támogatás!K21</f>
        <v>#REF!</v>
      </c>
      <c r="L21" s="536">
        <v>9442129</v>
      </c>
      <c r="M21" s="462">
        <f t="shared" si="13"/>
        <v>9442129</v>
      </c>
      <c r="N21" s="148">
        <f>Igazgatás!N25+'Informatikai fejl.'!N21+Községgazd!N21+Vagyongazd!N21+Közfoglalkoztatás!N21+Közút!N21+Környezetvédelem!N21+Egészségügy!N27+Sport!N21+Közművelődés!N21+Támogatás!N21</f>
        <v>0</v>
      </c>
      <c r="O21" s="160">
        <f t="shared" si="9"/>
        <v>9442129</v>
      </c>
      <c r="P21" s="75">
        <v>573400</v>
      </c>
      <c r="Q21" s="13">
        <v>573400</v>
      </c>
      <c r="R21" s="13">
        <v>573400</v>
      </c>
      <c r="S21" s="75">
        <v>573400</v>
      </c>
      <c r="T21" s="13">
        <v>573400</v>
      </c>
      <c r="U21" s="80">
        <v>573400</v>
      </c>
      <c r="V21" s="403">
        <f t="shared" si="11"/>
        <v>3440400</v>
      </c>
      <c r="W21" s="75">
        <v>573400</v>
      </c>
      <c r="X21" s="75">
        <v>573400</v>
      </c>
      <c r="Y21" s="80">
        <v>573400</v>
      </c>
      <c r="Z21" s="80">
        <v>573400</v>
      </c>
      <c r="AA21" s="80">
        <v>573400</v>
      </c>
      <c r="AB21" s="45">
        <v>3134729</v>
      </c>
      <c r="AC21" s="168"/>
      <c r="AE21" s="168"/>
    </row>
    <row r="22" spans="1:31" s="41" customFormat="1" ht="27.75" customHeight="1" x14ac:dyDescent="0.25">
      <c r="A22" s="125" t="s">
        <v>149</v>
      </c>
      <c r="B22" s="52" t="s">
        <v>625</v>
      </c>
      <c r="C22" s="720" t="s">
        <v>861</v>
      </c>
      <c r="D22" s="721"/>
      <c r="E22" s="721"/>
      <c r="F22" s="510">
        <v>0</v>
      </c>
      <c r="G22" s="510" t="e">
        <f>Igazgatás!G26+'Informatikai fejl.'!G22+Községgazd!G22+Vagyongazd!G22+Közfoglalkoztatás!G22+Közút!G22+Környezetvédelem!G22+Egészségügy!G28+Sport!G22+Közművelődés!G22+Támogatás!G22</f>
        <v>#REF!</v>
      </c>
      <c r="H22" s="510" t="e">
        <f>Igazgatás!H26+'Informatikai fejl.'!H22+Községgazd!H22+Vagyongazd!H22+Közfoglalkoztatás!H22+Közút!H22+Környezetvédelem!H22+Egészségügy!H28+Sport!H22+Közművelődés!H22+Támogatás!H22</f>
        <v>#REF!</v>
      </c>
      <c r="I22" s="510" t="e">
        <f>Igazgatás!I26+'Informatikai fejl.'!I22+Községgazd!I22+Vagyongazd!I22+Közfoglalkoztatás!I22+Közút!I22+Környezetvédelem!I22+Egészségügy!I28+Sport!I22+Közművelődés!I22+Támogatás!I22</f>
        <v>#REF!</v>
      </c>
      <c r="J22" s="536" t="e">
        <f>Igazgatás!J26+'Informatikai fejl.'!J22+Községgazd!J22+Vagyongazd!J22+Közfoglalkoztatás!J22+Közút!J22+Környezetvédelem!J22+Egészségügy!J28+Sport!J22+Közművelődés!J22+Támogatás!J22</f>
        <v>#REF!</v>
      </c>
      <c r="K22" s="536" t="e">
        <f>Igazgatás!K26+'Informatikai fejl.'!K22+Községgazd!K22+Vagyongazd!K22+Közfoglalkoztatás!K22+Közút!K22+Környezetvédelem!K22+Egészségügy!K28+Sport!K22+Közművelődés!K22+Támogatás!K22</f>
        <v>#REF!</v>
      </c>
      <c r="L22" s="536">
        <v>4857429</v>
      </c>
      <c r="M22" s="462">
        <f t="shared" si="13"/>
        <v>4857429</v>
      </c>
      <c r="N22" s="148">
        <f>Igazgatás!N26+'Informatikai fejl.'!N22+Községgazd!N22+Vagyongazd!N22+Közfoglalkoztatás!N22+Közút!N22+Környezetvédelem!N22+Egészségügy!N28+Sport!N22+Közművelődés!N22+Támogatás!N22</f>
        <v>0</v>
      </c>
      <c r="O22" s="160">
        <f t="shared" si="9"/>
        <v>4857429</v>
      </c>
      <c r="P22" s="75">
        <v>216700</v>
      </c>
      <c r="Q22" s="13">
        <v>216700</v>
      </c>
      <c r="R22" s="13">
        <v>182248</v>
      </c>
      <c r="S22" s="13">
        <v>216700</v>
      </c>
      <c r="T22" s="13">
        <v>216700</v>
      </c>
      <c r="U22" s="80">
        <v>216700</v>
      </c>
      <c r="V22" s="403">
        <f t="shared" si="11"/>
        <v>1265748</v>
      </c>
      <c r="W22" s="366">
        <v>1676700</v>
      </c>
      <c r="X22" s="13">
        <v>216700</v>
      </c>
      <c r="Y22" s="80">
        <v>396102</v>
      </c>
      <c r="Z22" s="80">
        <v>216700</v>
      </c>
      <c r="AA22" s="80">
        <v>248300</v>
      </c>
      <c r="AB22" s="45">
        <v>837179</v>
      </c>
      <c r="AC22" s="168"/>
      <c r="AE22" s="168"/>
    </row>
    <row r="23" spans="1:31" s="41" customFormat="1" ht="15.75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511">
        <v>0</v>
      </c>
      <c r="G23" s="511" t="e">
        <f>Igazgatás!G27+'Informatikai fejl.'!G23+Községgazd!G23+Vagyongazd!G23+Közfoglalkoztatás!G23+Közút!G23+Környezetvédelem!G23+Egészségügy!G29+Sport!G23+Közművelődés!G23+Támogatás!G23</f>
        <v>#REF!</v>
      </c>
      <c r="H23" s="511" t="e">
        <f>Igazgatás!H27+'Informatikai fejl.'!H23+Községgazd!H23+Vagyongazd!H23+Közfoglalkoztatás!H23+Közút!H23+Környezetvédelem!H23+Egészségügy!H29+Sport!H23+Közművelődés!H23+Támogatás!H23</f>
        <v>#REF!</v>
      </c>
      <c r="I23" s="511" t="e">
        <f>Igazgatás!I27+'Informatikai fejl.'!I23+Községgazd!I23+Vagyongazd!I23+Közfoglalkoztatás!I23+Közút!I23+Környezetvédelem!I23+Egészségügy!I29+Sport!I23+Közművelődés!I23+Támogatás!I23</f>
        <v>#REF!</v>
      </c>
      <c r="J23" s="537" t="e">
        <f>Igazgatás!J27+'Informatikai fejl.'!J23+Községgazd!J23+Vagyongazd!J23+Közfoglalkoztatás!J23+Közút!J23+Környezetvédelem!J23+Egészségügy!J29+Sport!J23+Közművelődés!J23+Támogatás!J23</f>
        <v>#REF!</v>
      </c>
      <c r="K23" s="537" t="e">
        <f>Igazgatás!K27+'Informatikai fejl.'!K23+Községgazd!K23+Vagyongazd!K23+Közfoglalkoztatás!K23+Közút!K23+Környezetvédelem!K23+Egészségügy!K29+Sport!K23+Közművelődés!K23+Támogatás!K23</f>
        <v>#REF!</v>
      </c>
      <c r="L23" s="537">
        <v>151214</v>
      </c>
      <c r="M23" s="462">
        <v>0</v>
      </c>
      <c r="N23" s="177">
        <v>151214</v>
      </c>
      <c r="O23" s="160">
        <f t="shared" si="9"/>
        <v>151214</v>
      </c>
      <c r="P23" s="75">
        <v>15077</v>
      </c>
      <c r="Q23" s="13">
        <v>14281</v>
      </c>
      <c r="R23" s="13">
        <v>5955</v>
      </c>
      <c r="S23" s="13">
        <v>17727</v>
      </c>
      <c r="T23" s="13">
        <v>8237</v>
      </c>
      <c r="U23" s="80">
        <v>19058</v>
      </c>
      <c r="V23" s="403">
        <f t="shared" si="11"/>
        <v>80335</v>
      </c>
      <c r="W23" s="366">
        <v>10918</v>
      </c>
      <c r="X23" s="13">
        <v>3228</v>
      </c>
      <c r="Y23" s="80">
        <v>3283</v>
      </c>
      <c r="Z23" s="80">
        <v>7662</v>
      </c>
      <c r="AA23" s="80">
        <v>5774</v>
      </c>
      <c r="AB23" s="45">
        <v>40014</v>
      </c>
      <c r="AC23" s="168"/>
      <c r="AE23" s="168"/>
    </row>
    <row r="24" spans="1:31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512">
        <f t="shared" ref="F24:L24" si="22">F25+F28+F29+F31</f>
        <v>4575934</v>
      </c>
      <c r="G24" s="512" t="e">
        <f t="shared" si="22"/>
        <v>#REF!</v>
      </c>
      <c r="H24" s="512" t="e">
        <f t="shared" si="22"/>
        <v>#REF!</v>
      </c>
      <c r="I24" s="512" t="e">
        <f t="shared" si="22"/>
        <v>#REF!</v>
      </c>
      <c r="J24" s="538" t="e">
        <f t="shared" si="22"/>
        <v>#REF!</v>
      </c>
      <c r="K24" s="538" t="e">
        <f t="shared" si="22"/>
        <v>#REF!</v>
      </c>
      <c r="L24" s="538">
        <f t="shared" si="22"/>
        <v>4977232</v>
      </c>
      <c r="M24" s="464">
        <f>M25+M28+M29+M31</f>
        <v>4977232</v>
      </c>
      <c r="N24" s="144">
        <f>N25+N28+N29+N31</f>
        <v>0</v>
      </c>
      <c r="O24" s="156">
        <f t="shared" si="9"/>
        <v>4977232</v>
      </c>
      <c r="P24" s="84">
        <f>P25+P28+P29+P31</f>
        <v>371301</v>
      </c>
      <c r="Q24" s="84">
        <f t="shared" ref="Q24:U24" si="23">Q25+Q28+Q29+Q31</f>
        <v>369025</v>
      </c>
      <c r="R24" s="84">
        <f t="shared" si="23"/>
        <v>335245</v>
      </c>
      <c r="S24" s="84">
        <f t="shared" si="23"/>
        <v>350648</v>
      </c>
      <c r="T24" s="84">
        <f t="shared" si="23"/>
        <v>349028</v>
      </c>
      <c r="U24" s="84">
        <f t="shared" si="23"/>
        <v>347822</v>
      </c>
      <c r="V24" s="399">
        <f t="shared" si="11"/>
        <v>2123069</v>
      </c>
      <c r="W24" s="362">
        <f t="shared" ref="W24" si="24">W25+W28+W29+W31</f>
        <v>630426</v>
      </c>
      <c r="X24" s="85">
        <f t="shared" ref="X24" si="25">X25+X28+X29+X31</f>
        <v>372439</v>
      </c>
      <c r="Y24" s="88">
        <f t="shared" ref="Y24" si="26">Y25+Y28+Y29+Y31</f>
        <v>379307</v>
      </c>
      <c r="Z24" s="88">
        <f t="shared" ref="Z24" si="27">Z25+Z28+Z29+Z31</f>
        <v>362516</v>
      </c>
      <c r="AA24" s="88">
        <f t="shared" ref="AA24" si="28">AA25+AA28+AA29+AA31</f>
        <v>362167</v>
      </c>
      <c r="AB24" s="89">
        <f t="shared" ref="AB24" si="29">AB25+AB28+AB29+AB31</f>
        <v>747308</v>
      </c>
      <c r="AC24" s="168"/>
      <c r="AE24" s="168"/>
    </row>
    <row r="25" spans="1:31" x14ac:dyDescent="0.25">
      <c r="B25" s="60"/>
      <c r="C25" s="788" t="s">
        <v>154</v>
      </c>
      <c r="D25" s="789"/>
      <c r="E25" s="789"/>
      <c r="F25" s="513">
        <v>4410593</v>
      </c>
      <c r="G25" s="513" t="e">
        <f>Igazgatás!G29+'Informatikai fejl.'!G25+Községgazd!G25+Vagyongazd!G25+Közfoglalkoztatás!G25+Közút!G25+Környezetvédelem!G25+Egészségügy!G31+Sport!G25+Közművelődés!G25+Támogatás!G25</f>
        <v>#REF!</v>
      </c>
      <c r="H25" s="513" t="e">
        <f>Igazgatás!H29+'Informatikai fejl.'!H25+Községgazd!H25+Vagyongazd!H25+Közfoglalkoztatás!H25+Közút!H25+Környezetvédelem!H25+Egészségügy!H31+Sport!H25+Közművelődés!H25+Támogatás!H25</f>
        <v>#REF!</v>
      </c>
      <c r="I25" s="513" t="e">
        <f>Igazgatás!I29+'Informatikai fejl.'!I25+Községgazd!I25+Vagyongazd!I25+Közfoglalkoztatás!I25+Közút!I25+Környezetvédelem!I25+Egészségügy!I31+Sport!I25+Közművelődés!I25+Támogatás!I25</f>
        <v>#REF!</v>
      </c>
      <c r="J25" s="539" t="e">
        <f>Igazgatás!J29+'Informatikai fejl.'!J25+Községgazd!J25+Vagyongazd!J25+Közfoglalkoztatás!J25+Közút!J25+Környezetvédelem!J25+Egészségügy!J31+Sport!J25+Közművelődés!J25+Támogatás!J25</f>
        <v>#REF!</v>
      </c>
      <c r="K25" s="539" t="e">
        <f>Igazgatás!K29+'Informatikai fejl.'!K25+Községgazd!K25+Vagyongazd!K25+Közfoglalkoztatás!K25+Közút!K25+Környezetvédelem!K25+Egészségügy!K31+Sport!K25+Közművelődés!K25+Támogatás!K25</f>
        <v>#REF!</v>
      </c>
      <c r="L25" s="539">
        <v>4903578</v>
      </c>
      <c r="M25" s="465">
        <f t="shared" si="13"/>
        <v>4903578</v>
      </c>
      <c r="N25" s="145">
        <f>Igazgatás!N29+'Informatikai fejl.'!N25+Községgazd!N25+Vagyongazd!N25+Közfoglalkoztatás!N25+Közút!N25+Környezetvédelem!N25+Egészségügy!N31+Sport!N25+Közművelődés!N25+Támogatás!N25</f>
        <v>0</v>
      </c>
      <c r="O25" s="159">
        <f t="shared" si="9"/>
        <v>4903578</v>
      </c>
      <c r="P25" s="73">
        <v>364218</v>
      </c>
      <c r="Q25" s="1">
        <v>353444</v>
      </c>
      <c r="R25" s="1">
        <v>335245</v>
      </c>
      <c r="S25" s="1">
        <v>350648</v>
      </c>
      <c r="T25" s="1">
        <v>349028</v>
      </c>
      <c r="U25" s="79">
        <v>347822</v>
      </c>
      <c r="V25" s="404">
        <f t="shared" si="11"/>
        <v>2100405</v>
      </c>
      <c r="W25" s="367">
        <v>604052</v>
      </c>
      <c r="X25" s="1">
        <v>347823</v>
      </c>
      <c r="Y25" s="79">
        <v>379307</v>
      </c>
      <c r="Z25" s="79">
        <v>362516</v>
      </c>
      <c r="AA25" s="79">
        <v>362167</v>
      </c>
      <c r="AB25" s="44">
        <v>747308</v>
      </c>
      <c r="AC25" s="168"/>
      <c r="AE25" s="168"/>
    </row>
    <row r="26" spans="1:31" hidden="1" x14ac:dyDescent="0.25">
      <c r="B26" s="61"/>
      <c r="C26" s="784" t="s">
        <v>155</v>
      </c>
      <c r="D26" s="785"/>
      <c r="E26" s="785"/>
      <c r="F26" s="514" t="e">
        <f>Igazgatás!F32+'Informatikai fejl.'!F26+Községgazd!F26+Vagyongazd!F26+Közfoglalkoztatás!F26+Közút!F26+Környezetvédelem!F26+Egészségügy!F35+Sport!F26+Közművelődés!F26+Támogatás!F26</f>
        <v>#REF!</v>
      </c>
      <c r="G26" s="514" t="e">
        <f>Igazgatás!G32+'Informatikai fejl.'!G26+Községgazd!G26+Vagyongazd!G26+Közfoglalkoztatás!G26+Közút!G26+Környezetvédelem!G26+Egészségügy!G35+Sport!G26+Közművelődés!G26+Támogatás!G26</f>
        <v>#REF!</v>
      </c>
      <c r="H26" s="514" t="e">
        <f>Igazgatás!H32+'Informatikai fejl.'!H26+Községgazd!H26+Vagyongazd!H26+Közfoglalkoztatás!H26+Közút!H26+Környezetvédelem!H26+Egészségügy!H35+Sport!H26+Közművelődés!H26+Támogatás!H26</f>
        <v>#REF!</v>
      </c>
      <c r="I26" s="514" t="e">
        <f>Igazgatás!I32+'Informatikai fejl.'!I26+Községgazd!I26+Vagyongazd!I26+Közfoglalkoztatás!I26+Közút!I26+Környezetvédelem!I26+Egészségügy!I35+Sport!I26+Közművelődés!I26+Támogatás!I26</f>
        <v>#REF!</v>
      </c>
      <c r="J26" s="540" t="e">
        <f>Igazgatás!J32+'Informatikai fejl.'!J26+Községgazd!J26+Vagyongazd!J26+Közfoglalkoztatás!J26+Közút!J26+Környezetvédelem!J26+Egészségügy!J35+Sport!J26+Közművelődés!J26+Támogatás!J26</f>
        <v>#REF!</v>
      </c>
      <c r="K26" s="540" t="e">
        <f>Igazgatás!K32+'Informatikai fejl.'!K26+Községgazd!K26+Vagyongazd!K26+Közfoglalkoztatás!K26+Közút!K26+Környezetvédelem!K26+Egészségügy!K35+Sport!K26+Közművelődés!K26+Támogatás!K26</f>
        <v>#REF!</v>
      </c>
      <c r="L26" s="540" t="e">
        <f>Igazgatás!L32+'Informatikai fejl.'!L26+Községgazd!L26+Vagyongazd!L26+Közfoglalkoztatás!L26+Közút!L26+Környezetvédelem!L26+Egészségügy!L35+Sport!L26+Közművelődés!L26+Támogatás!L26</f>
        <v>#REF!</v>
      </c>
      <c r="M26" s="466" t="e">
        <f t="shared" si="13"/>
        <v>#REF!</v>
      </c>
      <c r="N26" s="146">
        <f>Igazgatás!N32+'Informatikai fejl.'!N26+Községgazd!N26+Vagyongazd!N26+Közfoglalkoztatás!N26+Közút!N26+Környezetvédelem!N26+Egészségügy!N35+Sport!N26+Közművelődés!N26+Támogatás!N26</f>
        <v>0</v>
      </c>
      <c r="O26" s="159" t="e">
        <f t="shared" si="9"/>
        <v>#REF!</v>
      </c>
      <c r="P26" s="73" t="e">
        <f>Igazgatás!#REF!+'Informatikai fejl.'!#REF!+Községgazd!#REF!+Vagyongazd!#REF!+Közfoglalkoztatás!#REF!+Közút!P26+Környezetvédelem!#REF!+Egészségügy!#REF!+Sport!#REF!+Közművelődés!#REF!+Támogatás!#REF!</f>
        <v>#REF!</v>
      </c>
      <c r="Q26" s="1" t="e">
        <f>Igazgatás!#REF!+'Informatikai fejl.'!#REF!+Községgazd!#REF!+Vagyongazd!#REF!+Közfoglalkoztatás!#REF!+Közút!Q26+Környezetvédelem!#REF!+Egészségügy!#REF!+Sport!#REF!+Közművelődés!#REF!+Támogatás!#REF!</f>
        <v>#REF!</v>
      </c>
      <c r="R26" s="1" t="e">
        <f>Igazgatás!#REF!+'Informatikai fejl.'!#REF!+Községgazd!#REF!+Vagyongazd!#REF!+Közfoglalkoztatás!#REF!+Közút!R26+Környezetvédelem!#REF!+Egészségügy!#REF!+Sport!#REF!+Közművelődés!#REF!+Támogatás!#REF!</f>
        <v>#REF!</v>
      </c>
      <c r="S26" s="1" t="e">
        <f>Igazgatás!#REF!+'Informatikai fejl.'!#REF!+Községgazd!#REF!+Vagyongazd!#REF!+Közfoglalkoztatás!#REF!+Közút!S26+Környezetvédelem!#REF!+Egészségügy!#REF!+Sport!#REF!+Közművelődés!#REF!+Támogatás!#REF!</f>
        <v>#REF!</v>
      </c>
      <c r="T26" s="1" t="e">
        <f>Igazgatás!#REF!+'Informatikai fejl.'!#REF!+Községgazd!#REF!+Vagyongazd!#REF!+Közfoglalkoztatás!#REF!+Közút!T26+Környezetvédelem!#REF!+Egészségügy!#REF!+Sport!#REF!+Közművelődés!#REF!+Támogatás!#REF!</f>
        <v>#REF!</v>
      </c>
      <c r="U26" s="79" t="e">
        <f>Igazgatás!#REF!+'Informatikai fejl.'!#REF!+Községgazd!#REF!+Vagyongazd!#REF!+Közfoglalkoztatás!#REF!+Közút!U26+Környezetvédelem!#REF!+Egészségügy!#REF!+Sport!#REF!+Közművelődés!#REF!+Támogatás!#REF!</f>
        <v>#REF!</v>
      </c>
      <c r="V26" s="404" t="e">
        <f t="shared" si="11"/>
        <v>#REF!</v>
      </c>
      <c r="W26" s="367" t="e">
        <f>Igazgatás!#REF!+'Informatikai fejl.'!#REF!+Községgazd!#REF!+Vagyongazd!#REF!+Közfoglalkoztatás!#REF!+Közút!W26+Környezetvédelem!#REF!+Egészségügy!#REF!+Sport!#REF!+Közművelődés!#REF!+Támogatás!#REF!</f>
        <v>#REF!</v>
      </c>
      <c r="X26" s="1" t="e">
        <f>Igazgatás!#REF!+'Informatikai fejl.'!#REF!+Községgazd!#REF!+Vagyongazd!#REF!+Közfoglalkoztatás!#REF!+Közút!X26+Környezetvédelem!#REF!+Egészségügy!#REF!+Sport!#REF!+Közművelődés!#REF!+Támogatás!#REF!</f>
        <v>#REF!</v>
      </c>
      <c r="Y26" s="79" t="e">
        <f>Igazgatás!#REF!+'Informatikai fejl.'!#REF!+Községgazd!#REF!+Vagyongazd!#REF!+Közfoglalkoztatás!#REF!+Közút!Y26+Környezetvédelem!#REF!+Egészségügy!#REF!+Sport!#REF!+Közművelődés!#REF!+Támogatás!#REF!</f>
        <v>#REF!</v>
      </c>
      <c r="Z26" s="79" t="e">
        <f>Igazgatás!#REF!+'Informatikai fejl.'!#REF!+Községgazd!#REF!+Vagyongazd!#REF!+Közfoglalkoztatás!#REF!+Közút!Z26+Környezetvédelem!#REF!+Egészségügy!#REF!+Sport!#REF!+Közművelődés!#REF!+Támogatás!#REF!</f>
        <v>#REF!</v>
      </c>
      <c r="AA26" s="79" t="e">
        <f>Igazgatás!#REF!+'Informatikai fejl.'!#REF!+Községgazd!#REF!+Vagyongazd!#REF!+Közfoglalkoztatás!#REF!+Közút!AA26+Környezetvédelem!#REF!+Egészségügy!#REF!+Sport!#REF!+Közművelődés!#REF!+Támogatás!#REF!</f>
        <v>#REF!</v>
      </c>
      <c r="AB26" s="44" t="e">
        <f>Igazgatás!#REF!+'Informatikai fejl.'!#REF!+Községgazd!#REF!+Vagyongazd!#REF!+Közfoglalkoztatás!#REF!+Közút!AB26+Környezetvédelem!#REF!+Egészségügy!#REF!+Sport!#REF!+Közművelődés!#REF!+Támogatás!#REF!</f>
        <v>#REF!</v>
      </c>
      <c r="AC26" s="168"/>
      <c r="AE26" s="168"/>
    </row>
    <row r="27" spans="1:31" hidden="1" x14ac:dyDescent="0.25">
      <c r="B27" s="61"/>
      <c r="C27" s="784" t="s">
        <v>156</v>
      </c>
      <c r="D27" s="785"/>
      <c r="E27" s="785"/>
      <c r="F27" s="514" t="e">
        <f>Igazgatás!F33+'Informatikai fejl.'!F27+Községgazd!F27+Vagyongazd!F27+Közfoglalkoztatás!F27+Közút!F27+Környezetvédelem!F27+Egészségügy!F36+Sport!F27+Közművelődés!F27+Támogatás!F27</f>
        <v>#REF!</v>
      </c>
      <c r="G27" s="514" t="e">
        <f>Igazgatás!G33+'Informatikai fejl.'!G27+Községgazd!G27+Vagyongazd!G27+Közfoglalkoztatás!G27+Közút!G27+Környezetvédelem!G27+Egészségügy!G36+Sport!G27+Közművelődés!G27+Támogatás!G27</f>
        <v>#REF!</v>
      </c>
      <c r="H27" s="514" t="e">
        <f>Igazgatás!H33+'Informatikai fejl.'!H27+Községgazd!H27+Vagyongazd!H27+Közfoglalkoztatás!H27+Közút!H27+Környezetvédelem!H27+Egészségügy!H36+Sport!H27+Közművelődés!H27+Támogatás!H27</f>
        <v>#REF!</v>
      </c>
      <c r="I27" s="514" t="e">
        <f>Igazgatás!I33+'Informatikai fejl.'!I27+Községgazd!I27+Vagyongazd!I27+Közfoglalkoztatás!I27+Közút!I27+Környezetvédelem!I27+Egészségügy!I36+Sport!I27+Közművelődés!I27+Támogatás!I27</f>
        <v>#REF!</v>
      </c>
      <c r="J27" s="540" t="e">
        <f>Igazgatás!J33+'Informatikai fejl.'!J27+Községgazd!J27+Vagyongazd!J27+Közfoglalkoztatás!J27+Közút!J27+Környezetvédelem!J27+Egészségügy!J36+Sport!J27+Közművelődés!J27+Támogatás!J27</f>
        <v>#REF!</v>
      </c>
      <c r="K27" s="540" t="e">
        <f>Igazgatás!K33+'Informatikai fejl.'!K27+Községgazd!K27+Vagyongazd!K27+Közfoglalkoztatás!K27+Közút!K27+Környezetvédelem!K27+Egészségügy!K36+Sport!K27+Közművelődés!K27+Támogatás!K27</f>
        <v>#REF!</v>
      </c>
      <c r="L27" s="540" t="e">
        <f>Igazgatás!L33+'Informatikai fejl.'!L27+Községgazd!L27+Vagyongazd!L27+Közfoglalkoztatás!L27+Közút!L27+Környezetvédelem!L27+Egészségügy!L36+Sport!L27+Közművelődés!L27+Támogatás!L27</f>
        <v>#REF!</v>
      </c>
      <c r="M27" s="466" t="e">
        <f t="shared" si="13"/>
        <v>#REF!</v>
      </c>
      <c r="N27" s="146">
        <f>Igazgatás!N33+'Informatikai fejl.'!N27+Községgazd!N27+Vagyongazd!N27+Közfoglalkoztatás!N27+Közút!N27+Környezetvédelem!N27+Egészségügy!N36+Sport!N27+Közművelődés!N27+Támogatás!N27</f>
        <v>0</v>
      </c>
      <c r="O27" s="159" t="e">
        <f t="shared" si="9"/>
        <v>#REF!</v>
      </c>
      <c r="P27" s="73" t="e">
        <f>Igazgatás!#REF!+'Informatikai fejl.'!#REF!+Községgazd!#REF!+Vagyongazd!#REF!+Közfoglalkoztatás!#REF!+Közút!P27+Környezetvédelem!#REF!+Egészségügy!#REF!+Sport!#REF!+Közművelődés!#REF!+Támogatás!#REF!</f>
        <v>#REF!</v>
      </c>
      <c r="Q27" s="1" t="e">
        <f>Igazgatás!#REF!+'Informatikai fejl.'!#REF!+Községgazd!#REF!+Vagyongazd!#REF!+Közfoglalkoztatás!#REF!+Közút!Q27+Környezetvédelem!#REF!+Egészségügy!#REF!+Sport!#REF!+Közművelődés!#REF!+Támogatás!#REF!</f>
        <v>#REF!</v>
      </c>
      <c r="R27" s="1" t="e">
        <f>Igazgatás!#REF!+'Informatikai fejl.'!#REF!+Községgazd!#REF!+Vagyongazd!#REF!+Közfoglalkoztatás!#REF!+Közút!R27+Környezetvédelem!#REF!+Egészségügy!#REF!+Sport!#REF!+Közművelődés!#REF!+Támogatás!#REF!</f>
        <v>#REF!</v>
      </c>
      <c r="S27" s="1" t="e">
        <f>Igazgatás!#REF!+'Informatikai fejl.'!#REF!+Községgazd!#REF!+Vagyongazd!#REF!+Közfoglalkoztatás!#REF!+Közút!S27+Környezetvédelem!#REF!+Egészségügy!#REF!+Sport!#REF!+Közművelődés!#REF!+Támogatás!#REF!</f>
        <v>#REF!</v>
      </c>
      <c r="T27" s="1" t="e">
        <f>Igazgatás!#REF!+'Informatikai fejl.'!#REF!+Községgazd!#REF!+Vagyongazd!#REF!+Közfoglalkoztatás!#REF!+Közút!T27+Környezetvédelem!#REF!+Egészségügy!#REF!+Sport!#REF!+Közművelődés!#REF!+Támogatás!#REF!</f>
        <v>#REF!</v>
      </c>
      <c r="U27" s="79" t="e">
        <f>Igazgatás!#REF!+'Informatikai fejl.'!#REF!+Községgazd!#REF!+Vagyongazd!#REF!+Közfoglalkoztatás!#REF!+Közút!U27+Környezetvédelem!#REF!+Egészségügy!#REF!+Sport!#REF!+Közművelődés!#REF!+Támogatás!#REF!</f>
        <v>#REF!</v>
      </c>
      <c r="V27" s="404" t="e">
        <f t="shared" si="11"/>
        <v>#REF!</v>
      </c>
      <c r="W27" s="367" t="e">
        <f>Igazgatás!#REF!+'Informatikai fejl.'!#REF!+Községgazd!#REF!+Vagyongazd!#REF!+Közfoglalkoztatás!#REF!+Közút!W27+Környezetvédelem!#REF!+Egészségügy!#REF!+Sport!#REF!+Közművelődés!#REF!+Támogatás!#REF!</f>
        <v>#REF!</v>
      </c>
      <c r="X27" s="1" t="e">
        <f>Igazgatás!#REF!+'Informatikai fejl.'!#REF!+Községgazd!#REF!+Vagyongazd!#REF!+Közfoglalkoztatás!#REF!+Közút!X27+Környezetvédelem!#REF!+Egészségügy!#REF!+Sport!#REF!+Közművelődés!#REF!+Támogatás!#REF!</f>
        <v>#REF!</v>
      </c>
      <c r="Y27" s="79" t="e">
        <f>Igazgatás!#REF!+'Informatikai fejl.'!#REF!+Községgazd!#REF!+Vagyongazd!#REF!+Közfoglalkoztatás!#REF!+Közút!Y27+Környezetvédelem!#REF!+Egészségügy!#REF!+Sport!#REF!+Közművelődés!#REF!+Támogatás!#REF!</f>
        <v>#REF!</v>
      </c>
      <c r="Z27" s="79" t="e">
        <f>Igazgatás!#REF!+'Informatikai fejl.'!#REF!+Községgazd!#REF!+Vagyongazd!#REF!+Közfoglalkoztatás!#REF!+Közút!Z27+Környezetvédelem!#REF!+Egészségügy!#REF!+Sport!#REF!+Közművelődés!#REF!+Támogatás!#REF!</f>
        <v>#REF!</v>
      </c>
      <c r="AA27" s="79" t="e">
        <f>Igazgatás!#REF!+'Informatikai fejl.'!#REF!+Községgazd!#REF!+Vagyongazd!#REF!+Közfoglalkoztatás!#REF!+Közút!AA27+Környezetvédelem!#REF!+Egészségügy!#REF!+Sport!#REF!+Közművelődés!#REF!+Támogatás!#REF!</f>
        <v>#REF!</v>
      </c>
      <c r="AB27" s="44" t="e">
        <f>Igazgatás!#REF!+'Informatikai fejl.'!#REF!+Községgazd!#REF!+Vagyongazd!#REF!+Közfoglalkoztatás!#REF!+Közút!AB27+Környezetvédelem!#REF!+Egészségügy!#REF!+Sport!#REF!+Közművelődés!#REF!+Támogatás!#REF!</f>
        <v>#REF!</v>
      </c>
      <c r="AC27" s="168"/>
      <c r="AE27" s="168"/>
    </row>
    <row r="28" spans="1:31" x14ac:dyDescent="0.25">
      <c r="B28" s="61"/>
      <c r="C28" s="784" t="s">
        <v>157</v>
      </c>
      <c r="D28" s="785"/>
      <c r="E28" s="785"/>
      <c r="F28" s="514">
        <v>92130</v>
      </c>
      <c r="G28" s="514" t="e">
        <f>Igazgatás!G34+'Informatikai fejl.'!G28+Községgazd!G28+Vagyongazd!G28+Közfoglalkoztatás!G28+Közút!G28+Környezetvédelem!G28+Egészségügy!G37+Sport!G28+Közművelődés!G28+Támogatás!G28</f>
        <v>#REF!</v>
      </c>
      <c r="H28" s="514" t="e">
        <f>Igazgatás!H34+'Informatikai fejl.'!H28+Községgazd!H28+Vagyongazd!H28+Közfoglalkoztatás!H28+Közút!H28+Környezetvédelem!H28+Egészségügy!H37+Sport!H28+Közművelődés!H28+Támogatás!H28</f>
        <v>#REF!</v>
      </c>
      <c r="I28" s="514" t="e">
        <f>Igazgatás!I34+'Informatikai fejl.'!I28+Községgazd!I28+Vagyongazd!I28+Közfoglalkoztatás!I28+Közút!I28+Környezetvédelem!I28+Egészségügy!I37+Sport!I28+Közművelődés!I28+Támogatás!I28</f>
        <v>#REF!</v>
      </c>
      <c r="J28" s="540" t="e">
        <f>Igazgatás!J34+'Informatikai fejl.'!J28+Községgazd!J28+Vagyongazd!J28+Közfoglalkoztatás!J28+Közút!J28+Környezetvédelem!J28+Egészségügy!J37+Sport!J28+Közművelődés!J28+Támogatás!J28</f>
        <v>#REF!</v>
      </c>
      <c r="K28" s="540" t="e">
        <f>Igazgatás!K34+'Informatikai fejl.'!K28+Községgazd!K28+Vagyongazd!K28+Közfoglalkoztatás!K28+Közút!K28+Környezetvédelem!K28+Egészségügy!K37+Sport!K28+Közművelődés!K28+Támogatás!K28</f>
        <v>#REF!</v>
      </c>
      <c r="L28" s="540">
        <v>24616</v>
      </c>
      <c r="M28" s="466">
        <f t="shared" si="13"/>
        <v>24616</v>
      </c>
      <c r="N28" s="146">
        <v>0</v>
      </c>
      <c r="O28" s="159">
        <f t="shared" si="9"/>
        <v>24616</v>
      </c>
      <c r="P28" s="73">
        <v>0</v>
      </c>
      <c r="Q28" s="1">
        <v>0</v>
      </c>
      <c r="R28" s="1">
        <v>0</v>
      </c>
      <c r="S28" s="1">
        <v>0</v>
      </c>
      <c r="T28" s="1">
        <v>0</v>
      </c>
      <c r="U28" s="79">
        <v>0</v>
      </c>
      <c r="V28" s="404">
        <f t="shared" si="11"/>
        <v>0</v>
      </c>
      <c r="W28" s="367">
        <v>0</v>
      </c>
      <c r="X28" s="1">
        <v>24616</v>
      </c>
      <c r="Y28" s="79">
        <v>0</v>
      </c>
      <c r="Z28" s="79">
        <v>0</v>
      </c>
      <c r="AA28" s="79">
        <v>0</v>
      </c>
      <c r="AB28" s="44">
        <v>0</v>
      </c>
      <c r="AC28" s="168"/>
      <c r="AE28" s="168"/>
    </row>
    <row r="29" spans="1:31" x14ac:dyDescent="0.25">
      <c r="B29" s="61"/>
      <c r="C29" s="784" t="s">
        <v>158</v>
      </c>
      <c r="D29" s="785"/>
      <c r="E29" s="785"/>
      <c r="F29" s="514">
        <v>0</v>
      </c>
      <c r="G29" s="514" t="e">
        <f>Igazgatás!G35+'Informatikai fejl.'!G29+Községgazd!G29+Vagyongazd!G29+Közfoglalkoztatás!G29+Közút!G29+Környezetvédelem!G29+Egészségügy!G38+Sport!G29+Közművelődés!G29+Támogatás!G29</f>
        <v>#REF!</v>
      </c>
      <c r="H29" s="514" t="e">
        <f>Igazgatás!H35+'Informatikai fejl.'!H29+Községgazd!H29+Vagyongazd!H29+Közfoglalkoztatás!H29+Közút!H29+Környezetvédelem!H29+Egészségügy!H38+Sport!H29+Közművelődés!H29+Támogatás!H29</f>
        <v>#REF!</v>
      </c>
      <c r="I29" s="514" t="e">
        <f>Igazgatás!I35+'Informatikai fejl.'!I29+Községgazd!I29+Vagyongazd!I29+Közfoglalkoztatás!I29+Közút!I29+Környezetvédelem!I29+Egészségügy!I38+Sport!I29+Közművelődés!I29+Támogatás!I29</f>
        <v>#REF!</v>
      </c>
      <c r="J29" s="540" t="e">
        <f>Igazgatás!J35+'Informatikai fejl.'!J29+Községgazd!J29+Vagyongazd!J29+Közfoglalkoztatás!J29+Közút!J29+Környezetvédelem!J29+Egészségügy!J38+Sport!J29+Közművelődés!J29+Támogatás!J29</f>
        <v>#REF!</v>
      </c>
      <c r="K29" s="540" t="e">
        <f>Igazgatás!K35+'Informatikai fejl.'!K29+Községgazd!K29+Vagyongazd!K29+Közfoglalkoztatás!K29+Közút!K29+Környezetvédelem!K29+Egészségügy!K38+Sport!K29+Közművelődés!K29+Támogatás!K29</f>
        <v>#REF!</v>
      </c>
      <c r="L29" s="540">
        <v>22664</v>
      </c>
      <c r="M29" s="466">
        <f t="shared" si="13"/>
        <v>22664</v>
      </c>
      <c r="N29" s="146">
        <v>0</v>
      </c>
      <c r="O29" s="159">
        <f t="shared" si="9"/>
        <v>22664</v>
      </c>
      <c r="P29" s="73">
        <v>7083</v>
      </c>
      <c r="Q29" s="1">
        <v>15581</v>
      </c>
      <c r="R29" s="1">
        <v>0</v>
      </c>
      <c r="S29" s="1">
        <v>0</v>
      </c>
      <c r="T29" s="1">
        <v>0</v>
      </c>
      <c r="U29" s="79">
        <v>0</v>
      </c>
      <c r="V29" s="404">
        <f t="shared" si="11"/>
        <v>22664</v>
      </c>
      <c r="W29" s="367">
        <v>0</v>
      </c>
      <c r="X29" s="1">
        <v>0</v>
      </c>
      <c r="Y29" s="79">
        <v>0</v>
      </c>
      <c r="Z29" s="79">
        <v>0</v>
      </c>
      <c r="AA29" s="79">
        <v>0</v>
      </c>
      <c r="AB29" s="44">
        <v>0</v>
      </c>
      <c r="AC29" s="168"/>
      <c r="AE29" s="168"/>
    </row>
    <row r="30" spans="1:31" hidden="1" x14ac:dyDescent="0.25">
      <c r="B30" s="61"/>
      <c r="C30" s="784" t="s">
        <v>159</v>
      </c>
      <c r="D30" s="785"/>
      <c r="E30" s="785"/>
      <c r="F30" s="514" t="e">
        <f>Igazgatás!F36+'Informatikai fejl.'!F30+Községgazd!F30+Vagyongazd!F30+Közfoglalkoztatás!F30+Közút!F30+Környezetvédelem!F30+Egészségügy!F39+Sport!F30+Közművelődés!F30+Támogatás!F30</f>
        <v>#REF!</v>
      </c>
      <c r="G30" s="514" t="e">
        <f>Igazgatás!G36+'Informatikai fejl.'!G30+Községgazd!G30+Vagyongazd!G30+Közfoglalkoztatás!G30+Közút!G30+Környezetvédelem!G30+Egészségügy!G39+Sport!G30+Közművelődés!G30+Támogatás!G30</f>
        <v>#REF!</v>
      </c>
      <c r="H30" s="514" t="e">
        <f>Igazgatás!H36+'Informatikai fejl.'!H30+Községgazd!H30+Vagyongazd!H30+Közfoglalkoztatás!H30+Közút!H30+Környezetvédelem!H30+Egészségügy!H39+Sport!H30+Közművelődés!H30+Támogatás!H30</f>
        <v>#REF!</v>
      </c>
      <c r="I30" s="514" t="e">
        <f>Igazgatás!I36+'Informatikai fejl.'!I30+Községgazd!I30+Vagyongazd!I30+Közfoglalkoztatás!I30+Közút!I30+Környezetvédelem!I30+Egészségügy!I39+Sport!I30+Közművelődés!I30+Támogatás!I30</f>
        <v>#REF!</v>
      </c>
      <c r="J30" s="540" t="e">
        <f>Igazgatás!J36+'Informatikai fejl.'!J30+Községgazd!J30+Vagyongazd!J30+Közfoglalkoztatás!J30+Közút!J30+Környezetvédelem!J30+Egészségügy!J39+Sport!J30+Közművelődés!J30+Támogatás!J30</f>
        <v>#REF!</v>
      </c>
      <c r="K30" s="540" t="e">
        <f>Igazgatás!K36+'Informatikai fejl.'!K30+Községgazd!K30+Vagyongazd!K30+Közfoglalkoztatás!K30+Közút!K30+Környezetvédelem!K30+Egészségügy!K39+Sport!K30+Közművelődés!K30+Támogatás!K30</f>
        <v>#REF!</v>
      </c>
      <c r="L30" s="540" t="e">
        <f>Igazgatás!L36+'Informatikai fejl.'!L30+Községgazd!L30+Vagyongazd!L30+Közfoglalkoztatás!L30+Közút!L30+Környezetvédelem!L30+Egészségügy!L39+Sport!L30+Közművelődés!L30+Támogatás!L30</f>
        <v>#REF!</v>
      </c>
      <c r="M30" s="466" t="e">
        <f t="shared" si="13"/>
        <v>#REF!</v>
      </c>
      <c r="N30" s="146">
        <f>Igazgatás!N36+'Informatikai fejl.'!N30+Községgazd!N30+Vagyongazd!N30+Közfoglalkoztatás!N30+Közút!N30+Környezetvédelem!N30+Egészségügy!N39+Sport!N30+Közművelődés!N30+Támogatás!N30</f>
        <v>0</v>
      </c>
      <c r="O30" s="159" t="e">
        <f t="shared" si="9"/>
        <v>#REF!</v>
      </c>
      <c r="P30" s="73" t="e">
        <f>Igazgatás!#REF!+'Informatikai fejl.'!#REF!+Községgazd!#REF!+Vagyongazd!#REF!+Közfoglalkoztatás!#REF!+Közút!P30+Környezetvédelem!#REF!+Egészségügy!#REF!+Sport!#REF!+Közművelődés!#REF!+Támogatás!#REF!</f>
        <v>#REF!</v>
      </c>
      <c r="Q30" s="1" t="e">
        <f>Igazgatás!#REF!+'Informatikai fejl.'!#REF!+Községgazd!#REF!+Vagyongazd!#REF!+Közfoglalkoztatás!#REF!+Közút!Q30+Környezetvédelem!#REF!+Egészségügy!#REF!+Sport!#REF!+Közművelődés!#REF!+Támogatás!#REF!</f>
        <v>#REF!</v>
      </c>
      <c r="R30" s="1" t="e">
        <f>Igazgatás!#REF!+'Informatikai fejl.'!#REF!+Községgazd!#REF!+Vagyongazd!#REF!+Közfoglalkoztatás!#REF!+Közút!R30+Környezetvédelem!#REF!+Egészségügy!#REF!+Sport!#REF!+Közművelődés!#REF!+Támogatás!#REF!</f>
        <v>#REF!</v>
      </c>
      <c r="S30" s="1" t="e">
        <f>Igazgatás!#REF!+'Informatikai fejl.'!#REF!+Községgazd!#REF!+Vagyongazd!#REF!+Közfoglalkoztatás!#REF!+Közút!S30+Környezetvédelem!#REF!+Egészségügy!#REF!+Sport!#REF!+Közművelődés!#REF!+Támogatás!#REF!</f>
        <v>#REF!</v>
      </c>
      <c r="T30" s="1" t="e">
        <f>Igazgatás!#REF!+'Informatikai fejl.'!#REF!+Községgazd!#REF!+Vagyongazd!#REF!+Közfoglalkoztatás!#REF!+Közút!T30+Környezetvédelem!#REF!+Egészségügy!#REF!+Sport!#REF!+Közművelődés!#REF!+Támogatás!#REF!</f>
        <v>#REF!</v>
      </c>
      <c r="U30" s="79" t="e">
        <f>Igazgatás!#REF!+'Informatikai fejl.'!#REF!+Községgazd!#REF!+Vagyongazd!#REF!+Közfoglalkoztatás!#REF!+Közút!U30+Környezetvédelem!#REF!+Egészségügy!#REF!+Sport!#REF!+Közművelődés!#REF!+Támogatás!#REF!</f>
        <v>#REF!</v>
      </c>
      <c r="V30" s="404" t="e">
        <f t="shared" si="11"/>
        <v>#REF!</v>
      </c>
      <c r="W30" s="367" t="e">
        <f>Igazgatás!#REF!+'Informatikai fejl.'!#REF!+Községgazd!#REF!+Vagyongazd!#REF!+Közfoglalkoztatás!#REF!+Közút!W30+Környezetvédelem!#REF!+Egészségügy!#REF!+Sport!#REF!+Közművelődés!#REF!+Támogatás!#REF!</f>
        <v>#REF!</v>
      </c>
      <c r="X30" s="1" t="e">
        <f>Igazgatás!#REF!+'Informatikai fejl.'!#REF!+Községgazd!#REF!+Vagyongazd!#REF!+Közfoglalkoztatás!#REF!+Közút!X30+Környezetvédelem!#REF!+Egészségügy!#REF!+Sport!#REF!+Közművelődés!#REF!+Támogatás!#REF!</f>
        <v>#REF!</v>
      </c>
      <c r="Y30" s="79" t="e">
        <f>Igazgatás!#REF!+'Informatikai fejl.'!#REF!+Községgazd!#REF!+Vagyongazd!#REF!+Közfoglalkoztatás!#REF!+Közút!Y30+Környezetvédelem!#REF!+Egészségügy!#REF!+Sport!#REF!+Közművelődés!#REF!+Támogatás!#REF!</f>
        <v>#REF!</v>
      </c>
      <c r="Z30" s="79" t="e">
        <f>Igazgatás!#REF!+'Informatikai fejl.'!#REF!+Községgazd!#REF!+Vagyongazd!#REF!+Közfoglalkoztatás!#REF!+Közút!Z30+Környezetvédelem!#REF!+Egészségügy!#REF!+Sport!#REF!+Közművelődés!#REF!+Támogatás!#REF!</f>
        <v>#REF!</v>
      </c>
      <c r="AA30" s="79" t="e">
        <f>Igazgatás!#REF!+'Informatikai fejl.'!#REF!+Községgazd!#REF!+Vagyongazd!#REF!+Közfoglalkoztatás!#REF!+Közút!AA30+Környezetvédelem!#REF!+Egészségügy!#REF!+Sport!#REF!+Közművelődés!#REF!+Támogatás!#REF!</f>
        <v>#REF!</v>
      </c>
      <c r="AB30" s="44" t="e">
        <f>Igazgatás!#REF!+'Informatikai fejl.'!#REF!+Községgazd!#REF!+Vagyongazd!#REF!+Közfoglalkoztatás!#REF!+Közút!AB30+Környezetvédelem!#REF!+Egészségügy!#REF!+Sport!#REF!+Közművelődés!#REF!+Támogatás!#REF!</f>
        <v>#REF!</v>
      </c>
      <c r="AC30" s="168"/>
      <c r="AE30" s="168"/>
    </row>
    <row r="31" spans="1:31" ht="15.75" thickBot="1" x14ac:dyDescent="0.3">
      <c r="B31" s="62"/>
      <c r="C31" s="786" t="s">
        <v>160</v>
      </c>
      <c r="D31" s="787"/>
      <c r="E31" s="787"/>
      <c r="F31" s="515">
        <v>73211</v>
      </c>
      <c r="G31" s="515" t="e">
        <f>Igazgatás!G37+'Informatikai fejl.'!G31+Községgazd!G31+Vagyongazd!G31+Közfoglalkoztatás!G31+Közút!G31+Környezetvédelem!G31+Egészségügy!G40+Sport!G31+Közművelődés!G31+Támogatás!G31</f>
        <v>#REF!</v>
      </c>
      <c r="H31" s="515" t="e">
        <f>Igazgatás!H37+'Informatikai fejl.'!H31+Községgazd!H31+Vagyongazd!H31+Közfoglalkoztatás!H31+Közút!H31+Környezetvédelem!H31+Egészségügy!H40+Sport!H31+Közművelődés!H31+Támogatás!H31</f>
        <v>#REF!</v>
      </c>
      <c r="I31" s="515" t="e">
        <f>Igazgatás!I37+'Informatikai fejl.'!I31+Községgazd!I31+Vagyongazd!I31+Közfoglalkoztatás!I31+Közút!I31+Környezetvédelem!I31+Egészségügy!I40+Sport!I31+Közművelődés!I31+Támogatás!I31</f>
        <v>#REF!</v>
      </c>
      <c r="J31" s="541" t="e">
        <f>Igazgatás!J37+'Informatikai fejl.'!J31+Községgazd!J31+Vagyongazd!J31+Közfoglalkoztatás!J31+Közút!J31+Környezetvédelem!J31+Egészségügy!J40+Sport!J31+Közművelődés!J31+Támogatás!J31</f>
        <v>#REF!</v>
      </c>
      <c r="K31" s="541" t="e">
        <f>Igazgatás!K37+'Informatikai fejl.'!K31+Községgazd!K31+Vagyongazd!K31+Közfoglalkoztatás!K31+Közút!K31+Környezetvédelem!K31+Egészségügy!K40+Sport!K31+Közművelődés!K31+Támogatás!K31</f>
        <v>#REF!</v>
      </c>
      <c r="L31" s="541">
        <v>26374</v>
      </c>
      <c r="M31" s="467">
        <f t="shared" si="13"/>
        <v>26374</v>
      </c>
      <c r="N31" s="147">
        <v>0</v>
      </c>
      <c r="O31" s="159">
        <f t="shared" si="9"/>
        <v>26374</v>
      </c>
      <c r="P31" s="73">
        <v>0</v>
      </c>
      <c r="Q31" s="1">
        <v>0</v>
      </c>
      <c r="R31" s="1">
        <v>0</v>
      </c>
      <c r="S31" s="1">
        <v>0</v>
      </c>
      <c r="T31" s="1">
        <v>0</v>
      </c>
      <c r="U31" s="79">
        <v>0</v>
      </c>
      <c r="V31" s="404">
        <f t="shared" si="11"/>
        <v>0</v>
      </c>
      <c r="W31" s="367">
        <v>26374</v>
      </c>
      <c r="X31" s="1">
        <v>0</v>
      </c>
      <c r="Y31" s="79">
        <v>0</v>
      </c>
      <c r="Z31" s="79">
        <v>0</v>
      </c>
      <c r="AA31" s="79">
        <v>0</v>
      </c>
      <c r="AB31" s="44">
        <v>0</v>
      </c>
      <c r="AC31" s="168"/>
      <c r="AE31" s="168"/>
    </row>
    <row r="32" spans="1:31" ht="15.75" thickBot="1" x14ac:dyDescent="0.3">
      <c r="B32" s="82" t="s">
        <v>161</v>
      </c>
      <c r="C32" s="725" t="s">
        <v>162</v>
      </c>
      <c r="D32" s="726"/>
      <c r="E32" s="726"/>
      <c r="F32" s="512">
        <f t="shared" ref="F32" si="30">F33+F37+F40+F50+F53</f>
        <v>33936310</v>
      </c>
      <c r="G32" s="512" t="e">
        <f t="shared" ref="G32" si="31">G33+G37+G40+G50+G53</f>
        <v>#REF!</v>
      </c>
      <c r="H32" s="512" t="e">
        <f t="shared" ref="H32" si="32">H33+H37+H40+H50+H53</f>
        <v>#REF!</v>
      </c>
      <c r="I32" s="512" t="e">
        <f t="shared" ref="I32" si="33">I33+I37+I40+I50+I53</f>
        <v>#REF!</v>
      </c>
      <c r="J32" s="538" t="e">
        <f t="shared" ref="J32" si="34">J33+J37+J40+J50+J53</f>
        <v>#REF!</v>
      </c>
      <c r="K32" s="538" t="e">
        <f t="shared" ref="K32" si="35">K33+K37+K40+K50+K53</f>
        <v>#REF!</v>
      </c>
      <c r="L32" s="538">
        <f t="shared" ref="L32" si="36">L33+L37+L40+L50+L53</f>
        <v>35483344</v>
      </c>
      <c r="M32" s="464">
        <f t="shared" ref="M32:N32" si="37">M33+M37+M40+M50+M53</f>
        <v>29311127</v>
      </c>
      <c r="N32" s="144">
        <f t="shared" si="37"/>
        <v>0</v>
      </c>
      <c r="O32" s="156">
        <f t="shared" si="9"/>
        <v>29311127</v>
      </c>
      <c r="P32" s="84">
        <f>P33+P37+P40+P50+P53</f>
        <v>1398693</v>
      </c>
      <c r="Q32" s="85">
        <f t="shared" ref="Q32:U32" si="38">Q33+Q37+Q40+Q50+Q53</f>
        <v>1809790</v>
      </c>
      <c r="R32" s="85">
        <f t="shared" si="38"/>
        <v>1392482</v>
      </c>
      <c r="S32" s="85">
        <f t="shared" si="38"/>
        <v>3290509</v>
      </c>
      <c r="T32" s="85">
        <f t="shared" si="38"/>
        <v>1933177</v>
      </c>
      <c r="U32" s="88">
        <f t="shared" si="38"/>
        <v>3588921</v>
      </c>
      <c r="V32" s="399">
        <f t="shared" si="11"/>
        <v>13413572</v>
      </c>
      <c r="W32" s="362">
        <f t="shared" ref="W32:AB32" si="39">W33+W37+W40+W50+W53</f>
        <v>2682377</v>
      </c>
      <c r="X32" s="85">
        <f t="shared" si="39"/>
        <v>1303327</v>
      </c>
      <c r="Y32" s="88">
        <f t="shared" si="39"/>
        <v>4985312</v>
      </c>
      <c r="Z32" s="88">
        <f t="shared" si="39"/>
        <v>2314225</v>
      </c>
      <c r="AA32" s="88">
        <f t="shared" si="39"/>
        <v>2007056</v>
      </c>
      <c r="AB32" s="89">
        <f t="shared" si="39"/>
        <v>2605258</v>
      </c>
      <c r="AC32" s="168"/>
      <c r="AE32" s="168"/>
    </row>
    <row r="33" spans="1:31" x14ac:dyDescent="0.25">
      <c r="B33" s="122" t="s">
        <v>627</v>
      </c>
      <c r="C33" s="733" t="s">
        <v>163</v>
      </c>
      <c r="D33" s="734"/>
      <c r="E33" s="734"/>
      <c r="F33" s="507">
        <f t="shared" ref="F33" si="40">F34+F35</f>
        <v>2443000</v>
      </c>
      <c r="G33" s="507" t="e">
        <f t="shared" ref="G33" si="41">G34+G35</f>
        <v>#REF!</v>
      </c>
      <c r="H33" s="507" t="e">
        <f t="shared" ref="H33" si="42">H34+H35</f>
        <v>#REF!</v>
      </c>
      <c r="I33" s="507" t="e">
        <f t="shared" ref="I33" si="43">I34+I35</f>
        <v>#REF!</v>
      </c>
      <c r="J33" s="533" t="e">
        <f t="shared" ref="J33" si="44">J34+J35</f>
        <v>#REF!</v>
      </c>
      <c r="K33" s="533" t="e">
        <f t="shared" ref="K33" si="45">K34+K35</f>
        <v>#REF!</v>
      </c>
      <c r="L33" s="533">
        <f t="shared" ref="L33" si="46">L34+L35</f>
        <v>2873811</v>
      </c>
      <c r="M33" s="459">
        <f t="shared" ref="M33:N33" si="47">M34+M35</f>
        <v>1724725</v>
      </c>
      <c r="N33" s="140">
        <f t="shared" si="47"/>
        <v>0</v>
      </c>
      <c r="O33" s="157">
        <f t="shared" si="9"/>
        <v>1724725</v>
      </c>
      <c r="P33" s="116">
        <f>P34+P35</f>
        <v>177489</v>
      </c>
      <c r="Q33" s="117">
        <f t="shared" ref="Q33:U33" si="48">Q34+Q35</f>
        <v>120899</v>
      </c>
      <c r="R33" s="117">
        <f t="shared" si="48"/>
        <v>176133</v>
      </c>
      <c r="S33" s="117">
        <f t="shared" si="48"/>
        <v>103776</v>
      </c>
      <c r="T33" s="117">
        <f t="shared" si="48"/>
        <v>214469</v>
      </c>
      <c r="U33" s="120">
        <f t="shared" si="48"/>
        <v>82744</v>
      </c>
      <c r="V33" s="400">
        <f t="shared" si="11"/>
        <v>875510</v>
      </c>
      <c r="W33" s="363">
        <f t="shared" ref="W33:AB33" si="49">W34+W35</f>
        <v>124745</v>
      </c>
      <c r="X33" s="117">
        <f t="shared" si="49"/>
        <v>144836</v>
      </c>
      <c r="Y33" s="120">
        <f t="shared" si="49"/>
        <v>100392</v>
      </c>
      <c r="Z33" s="120">
        <f t="shared" si="49"/>
        <v>173780</v>
      </c>
      <c r="AA33" s="120">
        <f t="shared" si="49"/>
        <v>73478</v>
      </c>
      <c r="AB33" s="121">
        <f t="shared" si="49"/>
        <v>231984</v>
      </c>
      <c r="AC33" s="168"/>
      <c r="AE33" s="168"/>
    </row>
    <row r="34" spans="1:31" s="41" customFormat="1" x14ac:dyDescent="0.25">
      <c r="A34" s="125" t="s">
        <v>164</v>
      </c>
      <c r="B34" s="52" t="s">
        <v>628</v>
      </c>
      <c r="C34" s="718" t="s">
        <v>165</v>
      </c>
      <c r="D34" s="719"/>
      <c r="E34" s="719"/>
      <c r="F34" s="510">
        <v>168000</v>
      </c>
      <c r="G34" s="510" t="e">
        <f>Igazgatás!G40+'Informatikai fejl.'!G34+Községgazd!G34+Vagyongazd!G34+Közfoglalkoztatás!G34+Közút!G34+Környezetvédelem!G34+Egészségügy!G43+Sport!G34+Közművelődés!G34+Támogatás!G34</f>
        <v>#REF!</v>
      </c>
      <c r="H34" s="510" t="e">
        <f>Igazgatás!H40+'Informatikai fejl.'!H34+Községgazd!H34+Vagyongazd!H34+Közfoglalkoztatás!H34+Közút!H34+Környezetvédelem!H34+Egészségügy!H43+Sport!H34+Közművelődés!H34+Támogatás!H34</f>
        <v>#REF!</v>
      </c>
      <c r="I34" s="510" t="e">
        <f>Igazgatás!I40+'Informatikai fejl.'!I34+Községgazd!I34+Vagyongazd!I34+Közfoglalkoztatás!I34+Közút!I34+Környezetvédelem!I34+Egészségügy!I43+Sport!I34+Közművelődés!I34+Támogatás!I34</f>
        <v>#REF!</v>
      </c>
      <c r="J34" s="536" t="e">
        <f>Igazgatás!J40+'Informatikai fejl.'!J34+Községgazd!J34+Vagyongazd!J34+Közfoglalkoztatás!J34+Közút!J34+Környezetvédelem!J34+Egészségügy!J43+Sport!J34+Közművelődés!J34+Támogatás!J34</f>
        <v>#REF!</v>
      </c>
      <c r="K34" s="536" t="e">
        <f>Igazgatás!K40+'Informatikai fejl.'!K34+Községgazd!K34+Vagyongazd!K34+Közfoglalkoztatás!K34+Közút!K34+Környezetvédelem!K34+Egészségügy!K43+Sport!K34+Közművelődés!K34+Támogatás!K34</f>
        <v>#REF!</v>
      </c>
      <c r="L34" s="536">
        <v>309712</v>
      </c>
      <c r="M34" s="462">
        <f t="shared" ref="M34:M35" si="50">V34+W34+X34+Y34+Z34+AA34+AB34</f>
        <v>309712</v>
      </c>
      <c r="N34" s="148">
        <f>Igazgatás!N40+'Informatikai fejl.'!N34+Községgazd!N34+Vagyongazd!N34+Közfoglalkoztatás!N34+Közút!N34+Környezetvédelem!N34+Egészségügy!N43+Sport!N34+Közművelődés!N34+Támogatás!N34</f>
        <v>0</v>
      </c>
      <c r="O34" s="160">
        <f t="shared" si="9"/>
        <v>309712</v>
      </c>
      <c r="P34" s="75">
        <v>51889</v>
      </c>
      <c r="Q34" s="13">
        <v>62773</v>
      </c>
      <c r="R34" s="13">
        <v>35278</v>
      </c>
      <c r="S34" s="13">
        <v>20521</v>
      </c>
      <c r="T34" s="13">
        <v>29990</v>
      </c>
      <c r="U34" s="80">
        <v>35346</v>
      </c>
      <c r="V34" s="403">
        <f t="shared" si="11"/>
        <v>235797</v>
      </c>
      <c r="W34" s="366"/>
      <c r="X34" s="13">
        <v>59153</v>
      </c>
      <c r="Y34" s="80"/>
      <c r="Z34" s="80">
        <v>1000</v>
      </c>
      <c r="AA34" s="80">
        <v>7143</v>
      </c>
      <c r="AB34" s="45">
        <v>6619</v>
      </c>
      <c r="AC34" s="168"/>
      <c r="AE34" s="168"/>
    </row>
    <row r="35" spans="1:31" s="41" customFormat="1" x14ac:dyDescent="0.25">
      <c r="A35" s="125" t="s">
        <v>166</v>
      </c>
      <c r="B35" s="52" t="s">
        <v>629</v>
      </c>
      <c r="C35" s="718" t="s">
        <v>167</v>
      </c>
      <c r="D35" s="719"/>
      <c r="E35" s="719"/>
      <c r="F35" s="510">
        <v>2275000</v>
      </c>
      <c r="G35" s="510" t="e">
        <f>Igazgatás!G43+'Informatikai fejl.'!G35+Községgazd!G35+Vagyongazd!G35+Közfoglalkoztatás!G35+Közút!G35+Környezetvédelem!G35+Egészségügy!G44+Sport!G35+Közművelődés!G35+Támogatás!G35</f>
        <v>#REF!</v>
      </c>
      <c r="H35" s="510" t="e">
        <f>Igazgatás!H43+'Informatikai fejl.'!H35+Községgazd!H35+Vagyongazd!H35+Közfoglalkoztatás!H35+Közút!H35+Környezetvédelem!H35+Egészségügy!H44+Sport!H35+Közművelődés!H35+Támogatás!H35</f>
        <v>#REF!</v>
      </c>
      <c r="I35" s="510" t="e">
        <f>Igazgatás!I43+'Informatikai fejl.'!I35+Községgazd!I35+Vagyongazd!I35+Közfoglalkoztatás!I35+Közút!I35+Környezetvédelem!I35+Egészségügy!I44+Sport!I35+Közművelődés!I35+Támogatás!I35</f>
        <v>#REF!</v>
      </c>
      <c r="J35" s="536" t="e">
        <f>Igazgatás!J43+'Informatikai fejl.'!J35+Községgazd!J35+Vagyongazd!J35+Közfoglalkoztatás!J35+Közút!J35+Környezetvédelem!J35+Egészségügy!J44+Sport!J35+Közművelődés!J35+Támogatás!J35</f>
        <v>#REF!</v>
      </c>
      <c r="K35" s="536" t="e">
        <f>Igazgatás!K43+'Informatikai fejl.'!K35+Községgazd!K35+Vagyongazd!K35+Közfoglalkoztatás!K35+Közút!K35+Környezetvédelem!K35+Egészségügy!K44+Sport!K35+Közművelődés!K35+Támogatás!K35</f>
        <v>#REF!</v>
      </c>
      <c r="L35" s="536">
        <v>2564099</v>
      </c>
      <c r="M35" s="462">
        <f t="shared" si="50"/>
        <v>1415013</v>
      </c>
      <c r="N35" s="148">
        <f>Igazgatás!N43+'Informatikai fejl.'!N35+Községgazd!N35+Vagyongazd!N35+Közfoglalkoztatás!N35+Közút!N35+Környezetvédelem!N35+Egészségügy!N44+Sport!N35+Közművelődés!N35+Támogatás!N35</f>
        <v>0</v>
      </c>
      <c r="O35" s="160">
        <f t="shared" si="9"/>
        <v>1415013</v>
      </c>
      <c r="P35" s="75">
        <v>125600</v>
      </c>
      <c r="Q35" s="13">
        <v>58126</v>
      </c>
      <c r="R35" s="13">
        <v>140855</v>
      </c>
      <c r="S35" s="13">
        <v>83255</v>
      </c>
      <c r="T35" s="13">
        <v>184479</v>
      </c>
      <c r="U35" s="80">
        <v>47398</v>
      </c>
      <c r="V35" s="403">
        <f t="shared" si="11"/>
        <v>639713</v>
      </c>
      <c r="W35" s="366">
        <v>124745</v>
      </c>
      <c r="X35" s="13">
        <v>85683</v>
      </c>
      <c r="Y35" s="80">
        <v>100392</v>
      </c>
      <c r="Z35" s="80">
        <v>172780</v>
      </c>
      <c r="AA35" s="80">
        <v>66335</v>
      </c>
      <c r="AB35" s="45">
        <v>225365</v>
      </c>
      <c r="AC35" s="168"/>
      <c r="AE35" s="168"/>
    </row>
    <row r="36" spans="1:31" s="41" customFormat="1" hidden="1" x14ac:dyDescent="0.25">
      <c r="A36" s="125" t="s">
        <v>168</v>
      </c>
      <c r="B36" s="52" t="s">
        <v>630</v>
      </c>
      <c r="C36" s="718" t="s">
        <v>169</v>
      </c>
      <c r="D36" s="719"/>
      <c r="E36" s="719"/>
      <c r="F36" s="510" t="e">
        <f>Igazgatás!F46+'Informatikai fejl.'!F36+Községgazd!F36+Vagyongazd!F36+Közfoglalkoztatás!F36+Közút!F36+Környezetvédelem!F36+Egészségügy!F48+Sport!F36+Közművelődés!F36+Támogatás!F36</f>
        <v>#REF!</v>
      </c>
      <c r="G36" s="510" t="e">
        <f>Igazgatás!G46+'Informatikai fejl.'!G36+Községgazd!G36+Vagyongazd!G36+Közfoglalkoztatás!G36+Közút!G36+Környezetvédelem!G36+Egészségügy!G48+Sport!G36+Közművelődés!G36+Támogatás!G36</f>
        <v>#REF!</v>
      </c>
      <c r="H36" s="510" t="e">
        <f>Igazgatás!H46+'Informatikai fejl.'!H36+Községgazd!H36+Vagyongazd!H36+Közfoglalkoztatás!H36+Közút!H36+Környezetvédelem!H36+Egészségügy!H48+Sport!H36+Közművelődés!H36+Támogatás!H36</f>
        <v>#REF!</v>
      </c>
      <c r="I36" s="510" t="e">
        <f>Igazgatás!I46+'Informatikai fejl.'!I36+Községgazd!I36+Vagyongazd!I36+Közfoglalkoztatás!I36+Közút!I36+Környezetvédelem!I36+Egészségügy!I48+Sport!I36+Közművelődés!I36+Támogatás!I36</f>
        <v>#REF!</v>
      </c>
      <c r="J36" s="536" t="e">
        <f>Igazgatás!J46+'Informatikai fejl.'!J36+Községgazd!J36+Vagyongazd!J36+Közfoglalkoztatás!J36+Közút!J36+Környezetvédelem!J36+Egészségügy!J48+Sport!J36+Közművelődés!J36+Támogatás!J36</f>
        <v>#REF!</v>
      </c>
      <c r="K36" s="536" t="e">
        <f>Igazgatás!K46+'Informatikai fejl.'!K36+Községgazd!K36+Vagyongazd!K36+Közfoglalkoztatás!K36+Közút!K36+Környezetvédelem!K36+Egészségügy!K48+Sport!K36+Közművelődés!K36+Támogatás!K36</f>
        <v>#REF!</v>
      </c>
      <c r="L36" s="536" t="e">
        <f>Igazgatás!L46+'Informatikai fejl.'!L36+Községgazd!L36+Vagyongazd!L36+Közfoglalkoztatás!L36+Közút!L36+Környezetvédelem!L36+Egészségügy!L48+Sport!L36+Közművelődés!L36+Támogatás!L36</f>
        <v>#REF!</v>
      </c>
      <c r="M36" s="462" t="e">
        <f>Igazgatás!M46+'Informatikai fejl.'!M36+Községgazd!M36+Vagyongazd!M36+Közfoglalkoztatás!M36+Közút!M36+Környezetvédelem!M36+Egészségügy!M48+Sport!M36+Közművelődés!M36+Támogatás!M36</f>
        <v>#REF!</v>
      </c>
      <c r="N36" s="148" t="e">
        <f>Igazgatás!N46+'Informatikai fejl.'!N36+Községgazd!N36+Vagyongazd!N36+Közfoglalkoztatás!N36+Közút!N36+Környezetvédelem!N36+Egészségügy!N48+Sport!N36+Közművelődés!N36+Támogatás!N36</f>
        <v>#REF!</v>
      </c>
      <c r="O36" s="160" t="e">
        <f t="shared" si="9"/>
        <v>#REF!</v>
      </c>
      <c r="P36" s="75" t="e">
        <f>Igazgatás!#REF!+'Informatikai fejl.'!#REF!+Községgazd!#REF!+Vagyongazd!#REF!+Közfoglalkoztatás!#REF!+Közút!P36+Környezetvédelem!#REF!+Egészségügy!#REF!+Sport!#REF!+Közművelődés!#REF!+Támogatás!#REF!</f>
        <v>#REF!</v>
      </c>
      <c r="Q36" s="13" t="e">
        <f>Igazgatás!#REF!+'Informatikai fejl.'!#REF!+Községgazd!#REF!+Vagyongazd!#REF!+Közfoglalkoztatás!#REF!+Közút!Q36+Környezetvédelem!#REF!+Egészségügy!#REF!+Sport!#REF!+Közművelődés!#REF!+Támogatás!#REF!</f>
        <v>#REF!</v>
      </c>
      <c r="R36" s="13" t="e">
        <f>Igazgatás!#REF!+'Informatikai fejl.'!#REF!+Községgazd!#REF!+Vagyongazd!#REF!+Közfoglalkoztatás!#REF!+Közút!R36+Környezetvédelem!#REF!+Egészségügy!#REF!+Sport!#REF!+Közművelődés!#REF!+Támogatás!#REF!</f>
        <v>#REF!</v>
      </c>
      <c r="S36" s="13" t="e">
        <f>Igazgatás!#REF!+'Informatikai fejl.'!#REF!+Községgazd!#REF!+Vagyongazd!#REF!+Közfoglalkoztatás!#REF!+Közút!S36+Környezetvédelem!#REF!+Egészségügy!#REF!+Sport!#REF!+Közművelődés!#REF!+Támogatás!#REF!</f>
        <v>#REF!</v>
      </c>
      <c r="T36" s="13" t="e">
        <f>Igazgatás!#REF!+'Informatikai fejl.'!#REF!+Községgazd!#REF!+Vagyongazd!#REF!+Közfoglalkoztatás!#REF!+Közút!T36+Környezetvédelem!#REF!+Egészségügy!#REF!+Sport!#REF!+Közművelődés!#REF!+Támogatás!#REF!</f>
        <v>#REF!</v>
      </c>
      <c r="U36" s="80" t="e">
        <f>Igazgatás!#REF!+'Informatikai fejl.'!#REF!+Községgazd!#REF!+Vagyongazd!#REF!+Közfoglalkoztatás!#REF!+Közút!U36+Környezetvédelem!#REF!+Egészségügy!#REF!+Sport!#REF!+Közművelődés!#REF!+Támogatás!#REF!</f>
        <v>#REF!</v>
      </c>
      <c r="V36" s="403" t="e">
        <f t="shared" si="11"/>
        <v>#REF!</v>
      </c>
      <c r="W36" s="366" t="e">
        <f>Igazgatás!#REF!+'Informatikai fejl.'!#REF!+Községgazd!#REF!+Vagyongazd!#REF!+Közfoglalkoztatás!#REF!+Közút!W36+Környezetvédelem!#REF!+Egészségügy!#REF!+Sport!#REF!+Közművelődés!#REF!+Támogatás!#REF!</f>
        <v>#REF!</v>
      </c>
      <c r="X36" s="13" t="e">
        <f>Igazgatás!#REF!+'Informatikai fejl.'!#REF!+Községgazd!#REF!+Vagyongazd!#REF!+Közfoglalkoztatás!#REF!+Közút!X36+Környezetvédelem!#REF!+Egészségügy!#REF!+Sport!#REF!+Közművelődés!#REF!+Támogatás!#REF!</f>
        <v>#REF!</v>
      </c>
      <c r="Y36" s="80" t="e">
        <f>Igazgatás!#REF!+'Informatikai fejl.'!#REF!+Községgazd!#REF!+Vagyongazd!#REF!+Közfoglalkoztatás!#REF!+Közút!Y36+Környezetvédelem!#REF!+Egészségügy!#REF!+Sport!#REF!+Közművelődés!#REF!+Támogatás!#REF!</f>
        <v>#REF!</v>
      </c>
      <c r="Z36" s="80" t="e">
        <f>Igazgatás!#REF!+'Informatikai fejl.'!#REF!+Községgazd!#REF!+Vagyongazd!#REF!+Közfoglalkoztatás!#REF!+Közút!Z36+Környezetvédelem!#REF!+Egészségügy!#REF!+Sport!#REF!+Közművelődés!#REF!+Támogatás!#REF!</f>
        <v>#REF!</v>
      </c>
      <c r="AA36" s="80" t="e">
        <f>Igazgatás!#REF!+'Informatikai fejl.'!#REF!+Községgazd!#REF!+Vagyongazd!#REF!+Közfoglalkoztatás!#REF!+Közút!AA36+Környezetvédelem!#REF!+Egészségügy!#REF!+Sport!#REF!+Közművelődés!#REF!+Támogatás!#REF!</f>
        <v>#REF!</v>
      </c>
      <c r="AB36" s="45" t="e">
        <f>Igazgatás!#REF!+'Informatikai fejl.'!#REF!+Községgazd!#REF!+Vagyongazd!#REF!+Közfoglalkoztatás!#REF!+Közút!AB36+Környezetvédelem!#REF!+Egészségügy!#REF!+Sport!#REF!+Közművelődés!#REF!+Támogatás!#REF!</f>
        <v>#REF!</v>
      </c>
      <c r="AC36" s="168"/>
      <c r="AE36" s="168"/>
    </row>
    <row r="37" spans="1:31" x14ac:dyDescent="0.25">
      <c r="B37" s="90" t="s">
        <v>631</v>
      </c>
      <c r="C37" s="716" t="s">
        <v>170</v>
      </c>
      <c r="D37" s="717"/>
      <c r="E37" s="717"/>
      <c r="F37" s="509">
        <f t="shared" ref="F37" si="51">F38+F39</f>
        <v>1425000</v>
      </c>
      <c r="G37" s="509" t="e">
        <f t="shared" ref="G37" si="52">G38+G39</f>
        <v>#REF!</v>
      </c>
      <c r="H37" s="509" t="e">
        <f t="shared" ref="H37" si="53">H38+H39</f>
        <v>#REF!</v>
      </c>
      <c r="I37" s="509" t="e">
        <f t="shared" ref="I37" si="54">I38+I39</f>
        <v>#REF!</v>
      </c>
      <c r="J37" s="535" t="e">
        <f t="shared" ref="J37" si="55">J38+J39</f>
        <v>#REF!</v>
      </c>
      <c r="K37" s="535" t="e">
        <f t="shared" ref="K37" si="56">K38+K39</f>
        <v>#REF!</v>
      </c>
      <c r="L37" s="535">
        <f t="shared" ref="L37" si="57">L38+L39</f>
        <v>1361575</v>
      </c>
      <c r="M37" s="461">
        <f t="shared" ref="M37:N37" si="58">M38+M39</f>
        <v>1314878</v>
      </c>
      <c r="N37" s="142">
        <f t="shared" si="58"/>
        <v>0</v>
      </c>
      <c r="O37" s="158">
        <f t="shared" si="9"/>
        <v>1314878</v>
      </c>
      <c r="P37" s="92">
        <f>P38+P39</f>
        <v>95663</v>
      </c>
      <c r="Q37" s="93">
        <f t="shared" ref="Q37:U37" si="59">Q38+Q39</f>
        <v>134442</v>
      </c>
      <c r="R37" s="93">
        <f t="shared" si="59"/>
        <v>69525</v>
      </c>
      <c r="S37" s="93">
        <f t="shared" si="59"/>
        <v>71280</v>
      </c>
      <c r="T37" s="93">
        <f t="shared" si="59"/>
        <v>76975</v>
      </c>
      <c r="U37" s="96">
        <f t="shared" si="59"/>
        <v>68493</v>
      </c>
      <c r="V37" s="402">
        <f t="shared" si="11"/>
        <v>516378</v>
      </c>
      <c r="W37" s="365">
        <f t="shared" ref="W37:AB37" si="60">W38+W39</f>
        <v>117531</v>
      </c>
      <c r="X37" s="93">
        <f t="shared" si="60"/>
        <v>123593</v>
      </c>
      <c r="Y37" s="96">
        <f t="shared" si="60"/>
        <v>105251</v>
      </c>
      <c r="Z37" s="96">
        <f t="shared" si="60"/>
        <v>106875</v>
      </c>
      <c r="AA37" s="96">
        <f t="shared" si="60"/>
        <v>241147</v>
      </c>
      <c r="AB37" s="97">
        <f t="shared" si="60"/>
        <v>104103</v>
      </c>
      <c r="AC37" s="168"/>
      <c r="AE37" s="168"/>
    </row>
    <row r="38" spans="1:31" s="41" customFormat="1" x14ac:dyDescent="0.25">
      <c r="A38" s="125" t="s">
        <v>171</v>
      </c>
      <c r="B38" s="52" t="s">
        <v>632</v>
      </c>
      <c r="C38" s="718" t="s">
        <v>172</v>
      </c>
      <c r="D38" s="719"/>
      <c r="E38" s="719"/>
      <c r="F38" s="510">
        <v>812000</v>
      </c>
      <c r="G38" s="510" t="e">
        <f>Igazgatás!G48+'Informatikai fejl.'!G38+Községgazd!G38+Vagyongazd!G38+Közfoglalkoztatás!G38+Közút!G38+Környezetvédelem!G38+Egészségügy!G50+Sport!G38+Közművelődés!G38+Támogatás!G38</f>
        <v>#REF!</v>
      </c>
      <c r="H38" s="510" t="e">
        <f>Igazgatás!H48+'Informatikai fejl.'!H38+Községgazd!H38+Vagyongazd!H38+Közfoglalkoztatás!H38+Közút!H38+Környezetvédelem!H38+Egészségügy!H50+Sport!H38+Közművelődés!H38+Támogatás!H38</f>
        <v>#REF!</v>
      </c>
      <c r="I38" s="510" t="e">
        <f>Igazgatás!I48+'Informatikai fejl.'!I38+Községgazd!I38+Vagyongazd!I38+Közfoglalkoztatás!I38+Közút!I38+Környezetvédelem!I38+Egészségügy!I50+Sport!I38+Közművelődés!I38+Támogatás!I38</f>
        <v>#REF!</v>
      </c>
      <c r="J38" s="536" t="e">
        <f>Igazgatás!J48+'Informatikai fejl.'!J38+Községgazd!J38+Vagyongazd!J38+Közfoglalkoztatás!J38+Közút!J38+Környezetvédelem!J38+Egészségügy!J50+Sport!J38+Közművelődés!J38+Támogatás!J38</f>
        <v>#REF!</v>
      </c>
      <c r="K38" s="536" t="e">
        <f>Igazgatás!K48+'Informatikai fejl.'!K38+Községgazd!K38+Vagyongazd!K38+Közfoglalkoztatás!K38+Közút!K38+Környezetvédelem!K38+Egészségügy!K50+Sport!K38+Közművelődés!K38+Támogatás!K38</f>
        <v>#REF!</v>
      </c>
      <c r="L38" s="536">
        <v>1134575</v>
      </c>
      <c r="M38" s="462">
        <f t="shared" ref="M38:M39" si="61">V38+W38+X38+Y38+Z38+AA38+AB38</f>
        <v>1094853</v>
      </c>
      <c r="N38" s="148">
        <f>Igazgatás!N48+'Informatikai fejl.'!N38+Községgazd!N38+Vagyongazd!N38+Közfoglalkoztatás!N38+Közút!N38+Környezetvédelem!N38+Egészségügy!N50+Sport!N38+Közművelődés!N38+Támogatás!N38</f>
        <v>0</v>
      </c>
      <c r="O38" s="160">
        <f t="shared" si="9"/>
        <v>1094853</v>
      </c>
      <c r="P38" s="75">
        <v>77700</v>
      </c>
      <c r="Q38" s="13">
        <v>118730</v>
      </c>
      <c r="R38" s="13">
        <v>52700</v>
      </c>
      <c r="S38" s="13">
        <v>52700</v>
      </c>
      <c r="T38" s="13">
        <v>52700</v>
      </c>
      <c r="U38" s="80">
        <v>52700</v>
      </c>
      <c r="V38" s="403">
        <f t="shared" si="11"/>
        <v>407230</v>
      </c>
      <c r="W38" s="366">
        <v>81670</v>
      </c>
      <c r="X38" s="13">
        <v>110685</v>
      </c>
      <c r="Y38" s="80">
        <v>90170</v>
      </c>
      <c r="Z38" s="80">
        <v>90170</v>
      </c>
      <c r="AA38" s="80">
        <v>224758</v>
      </c>
      <c r="AB38" s="45">
        <v>90170</v>
      </c>
      <c r="AC38" s="168"/>
      <c r="AE38" s="168"/>
    </row>
    <row r="39" spans="1:31" s="41" customFormat="1" x14ac:dyDescent="0.25">
      <c r="A39" s="125" t="s">
        <v>173</v>
      </c>
      <c r="B39" s="52" t="s">
        <v>633</v>
      </c>
      <c r="C39" s="718" t="s">
        <v>174</v>
      </c>
      <c r="D39" s="719"/>
      <c r="E39" s="719"/>
      <c r="F39" s="510">
        <v>613000</v>
      </c>
      <c r="G39" s="510" t="e">
        <f>Igazgatás!G52+'Informatikai fejl.'!G39+Községgazd!G39+Vagyongazd!G39+Közfoglalkoztatás!G39+Közút!G39+Környezetvédelem!G39+Egészségügy!G51+Sport!G39+Közművelődés!G39+Támogatás!G39</f>
        <v>#REF!</v>
      </c>
      <c r="H39" s="510" t="e">
        <f>Igazgatás!H52+'Informatikai fejl.'!H39+Községgazd!H39+Vagyongazd!H39+Közfoglalkoztatás!H39+Közút!H39+Környezetvédelem!H39+Egészségügy!H51+Sport!H39+Közművelődés!H39+Támogatás!H39</f>
        <v>#REF!</v>
      </c>
      <c r="I39" s="510" t="e">
        <f>Igazgatás!I52+'Informatikai fejl.'!I39+Községgazd!I39+Vagyongazd!I39+Közfoglalkoztatás!I39+Közút!I39+Környezetvédelem!I39+Egészségügy!I51+Sport!I39+Közművelődés!I39+Támogatás!I39</f>
        <v>#REF!</v>
      </c>
      <c r="J39" s="536" t="e">
        <f>Igazgatás!J52+'Informatikai fejl.'!J39+Községgazd!J39+Vagyongazd!J39+Közfoglalkoztatás!J39+Közút!J39+Környezetvédelem!J39+Egészségügy!J51+Sport!J39+Közművelődés!J39+Támogatás!J39</f>
        <v>#REF!</v>
      </c>
      <c r="K39" s="536" t="e">
        <f>Igazgatás!K52+'Informatikai fejl.'!K39+Községgazd!K39+Vagyongazd!K39+Közfoglalkoztatás!K39+Közút!K39+Környezetvédelem!K39+Egészségügy!K51+Sport!K39+Közművelődés!K39+Támogatás!K39</f>
        <v>#REF!</v>
      </c>
      <c r="L39" s="536">
        <v>227000</v>
      </c>
      <c r="M39" s="462">
        <f t="shared" si="61"/>
        <v>220025</v>
      </c>
      <c r="N39" s="148">
        <f>Igazgatás!N52+'Informatikai fejl.'!N39+Községgazd!N39+Vagyongazd!N39+Közfoglalkoztatás!N39+Közút!N39+Környezetvédelem!N39+Egészségügy!N51+Sport!N39+Közművelődés!N39+Támogatás!N39</f>
        <v>0</v>
      </c>
      <c r="O39" s="160">
        <f t="shared" si="9"/>
        <v>220025</v>
      </c>
      <c r="P39" s="75">
        <v>17963</v>
      </c>
      <c r="Q39" s="13">
        <v>15712</v>
      </c>
      <c r="R39" s="13">
        <v>16825</v>
      </c>
      <c r="S39" s="13">
        <v>18580</v>
      </c>
      <c r="T39" s="13">
        <v>24275</v>
      </c>
      <c r="U39" s="80">
        <v>15793</v>
      </c>
      <c r="V39" s="403">
        <f t="shared" si="11"/>
        <v>109148</v>
      </c>
      <c r="W39" s="366">
        <v>35861</v>
      </c>
      <c r="X39" s="13">
        <v>12908</v>
      </c>
      <c r="Y39" s="80">
        <v>15081</v>
      </c>
      <c r="Z39" s="80">
        <v>16705</v>
      </c>
      <c r="AA39" s="80">
        <v>16389</v>
      </c>
      <c r="AB39" s="45">
        <v>13933</v>
      </c>
      <c r="AC39" s="168"/>
      <c r="AE39" s="168"/>
    </row>
    <row r="40" spans="1:31" x14ac:dyDescent="0.25">
      <c r="B40" s="90" t="s">
        <v>634</v>
      </c>
      <c r="C40" s="716" t="s">
        <v>175</v>
      </c>
      <c r="D40" s="717"/>
      <c r="E40" s="717"/>
      <c r="F40" s="509">
        <f t="shared" ref="F40" si="62">F41+F43+F44+F45+F48+F49</f>
        <v>21480440</v>
      </c>
      <c r="G40" s="509" t="e">
        <f t="shared" ref="G40" si="63">G41+G43+G44+G45+G48+G49</f>
        <v>#REF!</v>
      </c>
      <c r="H40" s="509" t="e">
        <f t="shared" ref="H40" si="64">H41+H43+H44+H45+H48+H49</f>
        <v>#REF!</v>
      </c>
      <c r="I40" s="509" t="e">
        <f t="shared" ref="I40" si="65">I41+I43+I44+I45+I48+I49</f>
        <v>#REF!</v>
      </c>
      <c r="J40" s="535" t="e">
        <f t="shared" ref="J40" si="66">J41+J43+J44+J45+J48+J49</f>
        <v>#REF!</v>
      </c>
      <c r="K40" s="535" t="e">
        <f t="shared" ref="K40" si="67">K41+K43+K44+K45+K48+K49</f>
        <v>#REF!</v>
      </c>
      <c r="L40" s="535">
        <f t="shared" ref="L40" si="68">L41+L43+L44+L45+L48+L49</f>
        <v>19902400</v>
      </c>
      <c r="M40" s="461">
        <f t="shared" ref="M40:N40" si="69">M41+M43+M44+M45+M48+M49</f>
        <v>17698841</v>
      </c>
      <c r="N40" s="142">
        <f t="shared" si="69"/>
        <v>0</v>
      </c>
      <c r="O40" s="158">
        <f t="shared" si="9"/>
        <v>17698841</v>
      </c>
      <c r="P40" s="92">
        <f>P41+P43+P44+P45+P48+P49</f>
        <v>842950</v>
      </c>
      <c r="Q40" s="93">
        <f t="shared" ref="Q40:U40" si="70">Q41+Q43+Q44+Q45+Q48+Q49</f>
        <v>1200286</v>
      </c>
      <c r="R40" s="93">
        <f t="shared" si="70"/>
        <v>904626</v>
      </c>
      <c r="S40" s="93">
        <f t="shared" si="70"/>
        <v>2393474</v>
      </c>
      <c r="T40" s="93">
        <f t="shared" si="70"/>
        <v>1211558</v>
      </c>
      <c r="U40" s="96">
        <f t="shared" si="70"/>
        <v>2755156</v>
      </c>
      <c r="V40" s="402">
        <f t="shared" si="11"/>
        <v>9308050</v>
      </c>
      <c r="W40" s="365">
        <f t="shared" ref="W40:AB40" si="71">W41+W43+W44+W45+W48+W49</f>
        <v>1742904</v>
      </c>
      <c r="X40" s="93">
        <f t="shared" si="71"/>
        <v>797149</v>
      </c>
      <c r="Y40" s="96">
        <f t="shared" si="71"/>
        <v>1512102</v>
      </c>
      <c r="Z40" s="96">
        <f t="shared" si="71"/>
        <v>1520147</v>
      </c>
      <c r="AA40" s="96">
        <f t="shared" si="71"/>
        <v>1033168</v>
      </c>
      <c r="AB40" s="97">
        <f t="shared" si="71"/>
        <v>1785321</v>
      </c>
      <c r="AC40" s="168"/>
      <c r="AE40" s="168"/>
    </row>
    <row r="41" spans="1:31" s="41" customFormat="1" x14ac:dyDescent="0.25">
      <c r="A41" s="125" t="s">
        <v>176</v>
      </c>
      <c r="B41" s="52" t="s">
        <v>635</v>
      </c>
      <c r="C41" s="718" t="s">
        <v>177</v>
      </c>
      <c r="D41" s="719"/>
      <c r="E41" s="719"/>
      <c r="F41" s="510">
        <v>7458000</v>
      </c>
      <c r="G41" s="510" t="e">
        <f>Igazgatás!G54+'Informatikai fejl.'!G41+Községgazd!G41+Vagyongazd!G41+Közfoglalkoztatás!G41+Közút!G41+Környezetvédelem!G41+Egészségügy!G53+Sport!G41+Közművelődés!G41+Támogatás!G41</f>
        <v>#REF!</v>
      </c>
      <c r="H41" s="510" t="e">
        <f>Igazgatás!H54+'Informatikai fejl.'!H41+Községgazd!H41+Vagyongazd!H41+Közfoglalkoztatás!H41+Közút!H41+Környezetvédelem!H41+Egészségügy!H53+Sport!H41+Közművelődés!H41+Támogatás!H41</f>
        <v>#REF!</v>
      </c>
      <c r="I41" s="510" t="e">
        <f>Igazgatás!I54+'Informatikai fejl.'!I41+Községgazd!I41+Vagyongazd!I41+Közfoglalkoztatás!I41+Közút!I41+Környezetvédelem!I41+Egészségügy!I53+Sport!I41+Közművelődés!I41+Támogatás!I41</f>
        <v>#REF!</v>
      </c>
      <c r="J41" s="536" t="e">
        <f>Igazgatás!J54+'Informatikai fejl.'!J41+Községgazd!J41+Vagyongazd!J41+Közfoglalkoztatás!J41+Közút!J41+Környezetvédelem!J41+Egészségügy!J53+Sport!J41+Közművelődés!J41+Támogatás!J41</f>
        <v>#REF!</v>
      </c>
      <c r="K41" s="536" t="e">
        <f>Igazgatás!K54+'Informatikai fejl.'!K41+Községgazd!K41+Vagyongazd!K41+Közfoglalkoztatás!K41+Közút!K41+Környezetvédelem!K41+Egészségügy!K53+Sport!K41+Közművelődés!K41+Támogatás!K41</f>
        <v>#REF!</v>
      </c>
      <c r="L41" s="536">
        <v>8542269</v>
      </c>
      <c r="M41" s="462">
        <f t="shared" ref="M41:M44" si="72">V41+W41+X41+Y41+Z41+AA41+AB41</f>
        <v>7772990</v>
      </c>
      <c r="N41" s="148">
        <f>Igazgatás!N54+'Informatikai fejl.'!N41+Községgazd!N41+Vagyongazd!N41+Közfoglalkoztatás!N41+Közút!N41+Környezetvédelem!N41+Egészségügy!N53+Sport!N41+Közművelődés!N41+Támogatás!N41</f>
        <v>0</v>
      </c>
      <c r="O41" s="160">
        <f t="shared" si="9"/>
        <v>7772990</v>
      </c>
      <c r="P41" s="75">
        <v>409383</v>
      </c>
      <c r="Q41" s="13">
        <v>894785</v>
      </c>
      <c r="R41" s="13">
        <v>388032</v>
      </c>
      <c r="S41" s="13">
        <v>958778</v>
      </c>
      <c r="T41" s="13">
        <v>619704</v>
      </c>
      <c r="U41" s="80">
        <v>559729</v>
      </c>
      <c r="V41" s="403">
        <f t="shared" si="11"/>
        <v>3830411</v>
      </c>
      <c r="W41" s="366">
        <v>1294807</v>
      </c>
      <c r="X41" s="13">
        <v>508556</v>
      </c>
      <c r="Y41" s="80">
        <v>531408</v>
      </c>
      <c r="Z41" s="80">
        <v>606830</v>
      </c>
      <c r="AA41" s="80">
        <v>448294</v>
      </c>
      <c r="AB41" s="45">
        <v>552684</v>
      </c>
      <c r="AC41" s="168"/>
      <c r="AE41" s="168"/>
    </row>
    <row r="42" spans="1:31" s="41" customFormat="1" hidden="1" x14ac:dyDescent="0.25">
      <c r="A42" s="125" t="s">
        <v>178</v>
      </c>
      <c r="B42" s="52" t="s">
        <v>636</v>
      </c>
      <c r="C42" s="718" t="s">
        <v>179</v>
      </c>
      <c r="D42" s="719"/>
      <c r="E42" s="719"/>
      <c r="F42" s="510" t="e">
        <f>Igazgatás!F55+'Informatikai fejl.'!F42+Községgazd!F45+Vagyongazd!F42+Közfoglalkoztatás!F42+Közút!F42+Környezetvédelem!F42+Egészségügy!F57+Sport!F42+Közművelődés!F42+Támogatás!F42</f>
        <v>#REF!</v>
      </c>
      <c r="G42" s="510" t="e">
        <f>Igazgatás!G55+'Informatikai fejl.'!G42+Községgazd!G45+Vagyongazd!G42+Közfoglalkoztatás!G42+Közút!G42+Környezetvédelem!G42+Egészségügy!G57+Sport!G42+Közművelődés!G42+Támogatás!G42</f>
        <v>#REF!</v>
      </c>
      <c r="H42" s="510" t="e">
        <f>Igazgatás!H55+'Informatikai fejl.'!H42+Községgazd!H45+Vagyongazd!H42+Közfoglalkoztatás!H42+Közút!H42+Környezetvédelem!H42+Egészségügy!H57+Sport!H42+Közművelődés!H42+Támogatás!H42</f>
        <v>#REF!</v>
      </c>
      <c r="I42" s="510" t="e">
        <f>Igazgatás!I55+'Informatikai fejl.'!I42+Községgazd!I45+Vagyongazd!I42+Közfoglalkoztatás!I42+Közút!I42+Környezetvédelem!I42+Egészségügy!I57+Sport!I42+Közművelődés!I42+Támogatás!I42</f>
        <v>#REF!</v>
      </c>
      <c r="J42" s="536" t="e">
        <f>Igazgatás!J55+'Informatikai fejl.'!J42+Községgazd!J45+Vagyongazd!J42+Közfoglalkoztatás!J42+Közút!J42+Környezetvédelem!J42+Egészségügy!J57+Sport!J42+Közművelődés!J42+Támogatás!J42</f>
        <v>#REF!</v>
      </c>
      <c r="K42" s="536" t="e">
        <f>Igazgatás!K55+'Informatikai fejl.'!K42+Községgazd!K45+Vagyongazd!K42+Közfoglalkoztatás!K42+Közút!K42+Környezetvédelem!K42+Egészségügy!K57+Sport!K42+Közművelődés!K42+Támogatás!K42</f>
        <v>#REF!</v>
      </c>
      <c r="L42" s="536" t="e">
        <f>Igazgatás!L55+'Informatikai fejl.'!L42+Községgazd!L45+Vagyongazd!L42+Közfoglalkoztatás!L42+Közút!L42+Környezetvédelem!L42+Egészségügy!L57+Sport!L42+Közművelődés!L42+Támogatás!L42</f>
        <v>#REF!</v>
      </c>
      <c r="M42" s="462" t="e">
        <f t="shared" si="72"/>
        <v>#REF!</v>
      </c>
      <c r="N42" s="148" t="e">
        <f>Igazgatás!N55+'Informatikai fejl.'!N42+Községgazd!N45+Vagyongazd!N42+Közfoglalkoztatás!N42+Közút!N42+Környezetvédelem!N42+Egészségügy!N57+Sport!N42+Közművelődés!N42+Támogatás!N42</f>
        <v>#REF!</v>
      </c>
      <c r="O42" s="160" t="e">
        <f t="shared" si="9"/>
        <v>#REF!</v>
      </c>
      <c r="P42" s="75" t="e">
        <f>Igazgatás!#REF!+'Informatikai fejl.'!#REF!+Községgazd!#REF!+Vagyongazd!#REF!+Közfoglalkoztatás!#REF!+Közút!P42+Környezetvédelem!#REF!+Egészségügy!#REF!+Sport!#REF!+Közművelődés!#REF!+Támogatás!#REF!</f>
        <v>#REF!</v>
      </c>
      <c r="Q42" s="13" t="e">
        <f>Igazgatás!#REF!+'Informatikai fejl.'!#REF!+Községgazd!#REF!+Vagyongazd!#REF!+Közfoglalkoztatás!#REF!+Közút!Q42+Környezetvédelem!#REF!+Egészségügy!#REF!+Sport!#REF!+Közművelődés!#REF!+Támogatás!#REF!</f>
        <v>#REF!</v>
      </c>
      <c r="R42" s="13" t="e">
        <f>Igazgatás!#REF!+'Informatikai fejl.'!#REF!+Községgazd!#REF!+Vagyongazd!#REF!+Közfoglalkoztatás!#REF!+Közút!R42+Környezetvédelem!#REF!+Egészségügy!#REF!+Sport!#REF!+Közművelődés!#REF!+Támogatás!#REF!</f>
        <v>#REF!</v>
      </c>
      <c r="S42" s="13" t="e">
        <f>Igazgatás!#REF!+'Informatikai fejl.'!#REF!+Községgazd!#REF!+Vagyongazd!#REF!+Közfoglalkoztatás!#REF!+Közút!S42+Környezetvédelem!#REF!+Egészségügy!#REF!+Sport!#REF!+Közművelődés!#REF!+Támogatás!#REF!</f>
        <v>#REF!</v>
      </c>
      <c r="T42" s="13" t="e">
        <f>Igazgatás!#REF!+'Informatikai fejl.'!#REF!+Községgazd!#REF!+Vagyongazd!#REF!+Közfoglalkoztatás!#REF!+Közút!T42+Környezetvédelem!#REF!+Egészségügy!#REF!+Sport!#REF!+Közművelődés!#REF!+Támogatás!#REF!</f>
        <v>#REF!</v>
      </c>
      <c r="U42" s="80" t="e">
        <f>Igazgatás!#REF!+'Informatikai fejl.'!#REF!+Községgazd!#REF!+Vagyongazd!#REF!+Közfoglalkoztatás!#REF!+Közút!U42+Környezetvédelem!#REF!+Egészségügy!#REF!+Sport!#REF!+Közművelődés!#REF!+Támogatás!#REF!</f>
        <v>#REF!</v>
      </c>
      <c r="V42" s="403" t="e">
        <f t="shared" si="11"/>
        <v>#REF!</v>
      </c>
      <c r="W42" s="366" t="e">
        <f>Igazgatás!#REF!+'Informatikai fejl.'!#REF!+Községgazd!#REF!+Vagyongazd!#REF!+Közfoglalkoztatás!#REF!+Közút!W42+Környezetvédelem!#REF!+Egészségügy!#REF!+Sport!#REF!+Közművelődés!#REF!+Támogatás!#REF!</f>
        <v>#REF!</v>
      </c>
      <c r="X42" s="13" t="e">
        <f>Igazgatás!#REF!+'Informatikai fejl.'!#REF!+Községgazd!#REF!+Vagyongazd!#REF!+Közfoglalkoztatás!#REF!+Közút!X42+Környezetvédelem!#REF!+Egészségügy!#REF!+Sport!#REF!+Közművelődés!#REF!+Támogatás!#REF!</f>
        <v>#REF!</v>
      </c>
      <c r="Y42" s="80" t="e">
        <f>Igazgatás!#REF!+'Informatikai fejl.'!#REF!+Községgazd!#REF!+Vagyongazd!#REF!+Közfoglalkoztatás!#REF!+Közút!Y42+Környezetvédelem!#REF!+Egészségügy!#REF!+Sport!#REF!+Közművelődés!#REF!+Támogatás!#REF!</f>
        <v>#REF!</v>
      </c>
      <c r="Z42" s="80" t="e">
        <f>Igazgatás!#REF!+'Informatikai fejl.'!#REF!+Községgazd!#REF!+Vagyongazd!#REF!+Közfoglalkoztatás!#REF!+Közút!Z42+Környezetvédelem!#REF!+Egészségügy!#REF!+Sport!#REF!+Közművelődés!#REF!+Támogatás!#REF!</f>
        <v>#REF!</v>
      </c>
      <c r="AA42" s="80" t="e">
        <f>Igazgatás!#REF!+'Informatikai fejl.'!#REF!+Községgazd!#REF!+Vagyongazd!#REF!+Közfoglalkoztatás!#REF!+Közút!AA42+Környezetvédelem!#REF!+Egészségügy!#REF!+Sport!#REF!+Közművelődés!#REF!+Támogatás!#REF!</f>
        <v>#REF!</v>
      </c>
      <c r="AB42" s="45" t="e">
        <f>Igazgatás!#REF!+'Informatikai fejl.'!#REF!+Községgazd!#REF!+Vagyongazd!#REF!+Közfoglalkoztatás!#REF!+Közút!AB42+Környezetvédelem!#REF!+Egészségügy!#REF!+Sport!#REF!+Közművelődés!#REF!+Támogatás!#REF!</f>
        <v>#REF!</v>
      </c>
      <c r="AC42" s="168"/>
      <c r="AE42" s="168"/>
    </row>
    <row r="43" spans="1:31" s="41" customFormat="1" x14ac:dyDescent="0.25">
      <c r="A43" s="125" t="s">
        <v>180</v>
      </c>
      <c r="B43" s="52" t="s">
        <v>637</v>
      </c>
      <c r="C43" s="718" t="s">
        <v>181</v>
      </c>
      <c r="D43" s="719"/>
      <c r="E43" s="719"/>
      <c r="F43" s="510">
        <v>1466000</v>
      </c>
      <c r="G43" s="510" t="e">
        <f>Igazgatás!G56+'Informatikai fejl.'!G43+Községgazd!G46+Vagyongazd!G43+Közfoglalkoztatás!G43+Közút!G43+Környezetvédelem!G43+Egészségügy!G58+Sport!G43+Közművelődés!G43+Támogatás!G43</f>
        <v>#REF!</v>
      </c>
      <c r="H43" s="510" t="e">
        <f>Igazgatás!H56+'Informatikai fejl.'!H43+Községgazd!H46+Vagyongazd!H43+Közfoglalkoztatás!H43+Közút!H43+Környezetvédelem!H43+Egészségügy!H58+Sport!H43+Közművelődés!H43+Támogatás!H43</f>
        <v>#REF!</v>
      </c>
      <c r="I43" s="510" t="e">
        <f>Igazgatás!I56+'Informatikai fejl.'!I43+Községgazd!I46+Vagyongazd!I43+Közfoglalkoztatás!I43+Közút!I43+Környezetvédelem!I43+Egészségügy!I58+Sport!I43+Közművelődés!I43+Támogatás!I43</f>
        <v>#REF!</v>
      </c>
      <c r="J43" s="536" t="e">
        <f>Igazgatás!J56+'Informatikai fejl.'!J43+Községgazd!J46+Vagyongazd!J43+Közfoglalkoztatás!J43+Közút!J43+Környezetvédelem!J43+Egészségügy!J58+Sport!J43+Közművelődés!J43+Támogatás!J43</f>
        <v>#REF!</v>
      </c>
      <c r="K43" s="536" t="e">
        <f>Igazgatás!K56+'Informatikai fejl.'!K43+Községgazd!K46+Vagyongazd!K43+Közfoglalkoztatás!K43+Közút!K43+Környezetvédelem!K43+Egészségügy!K58+Sport!K43+Közművelődés!K43+Támogatás!K43</f>
        <v>#REF!</v>
      </c>
      <c r="L43" s="536">
        <v>1466000</v>
      </c>
      <c r="M43" s="462">
        <f t="shared" si="72"/>
        <v>560929</v>
      </c>
      <c r="N43" s="148">
        <f>Igazgatás!N56+'Informatikai fejl.'!N43+Községgazd!N46+Vagyongazd!N43+Közfoglalkoztatás!N43+Közút!N43+Környezetvédelem!N43+Egészségügy!N58+Sport!N43+Közművelődés!N43+Támogatás!N43</f>
        <v>0</v>
      </c>
      <c r="O43" s="160">
        <f t="shared" si="9"/>
        <v>560929</v>
      </c>
      <c r="P43" s="75">
        <v>77429</v>
      </c>
      <c r="Q43" s="13">
        <v>26000</v>
      </c>
      <c r="R43" s="13">
        <v>20000</v>
      </c>
      <c r="S43" s="13">
        <v>42000</v>
      </c>
      <c r="T43" s="13">
        <v>35000</v>
      </c>
      <c r="U43" s="80">
        <v>66000</v>
      </c>
      <c r="V43" s="403">
        <f t="shared" si="11"/>
        <v>266429</v>
      </c>
      <c r="W43" s="366">
        <v>27500</v>
      </c>
      <c r="X43" s="13">
        <v>53000</v>
      </c>
      <c r="Y43" s="80">
        <v>90000</v>
      </c>
      <c r="Z43" s="80">
        <v>43000</v>
      </c>
      <c r="AA43" s="80">
        <v>47000</v>
      </c>
      <c r="AB43" s="45">
        <v>34000</v>
      </c>
      <c r="AC43" s="168"/>
      <c r="AE43" s="168"/>
    </row>
    <row r="44" spans="1:31" s="41" customFormat="1" x14ac:dyDescent="0.25">
      <c r="A44" s="125" t="s">
        <v>182</v>
      </c>
      <c r="B44" s="52" t="s">
        <v>638</v>
      </c>
      <c r="C44" s="718" t="s">
        <v>183</v>
      </c>
      <c r="D44" s="719"/>
      <c r="E44" s="719"/>
      <c r="F44" s="510">
        <v>1100000</v>
      </c>
      <c r="G44" s="510" t="e">
        <f>Igazgatás!G57+'Informatikai fejl.'!G44+Községgazd!G47+Vagyongazd!G44+Közfoglalkoztatás!G44+Közút!G44+Környezetvédelem!G44+Egészségügy!G59+Sport!G44+Közművelődés!G44+Támogatás!G44</f>
        <v>#REF!</v>
      </c>
      <c r="H44" s="510" t="e">
        <f>Igazgatás!H57+'Informatikai fejl.'!H44+Községgazd!H47+Vagyongazd!H44+Közfoglalkoztatás!H44+Közút!H44+Környezetvédelem!H44+Egészségügy!H59+Sport!H44+Közművelődés!H44+Támogatás!H44</f>
        <v>#REF!</v>
      </c>
      <c r="I44" s="510" t="e">
        <f>Igazgatás!I57+'Informatikai fejl.'!I44+Községgazd!I47+Vagyongazd!I44+Közfoglalkoztatás!I44+Közút!I44+Környezetvédelem!I44+Egészségügy!I59+Sport!I44+Közművelődés!I44+Támogatás!I44</f>
        <v>#REF!</v>
      </c>
      <c r="J44" s="536" t="e">
        <f>Igazgatás!J57+'Informatikai fejl.'!J44+Községgazd!J47+Vagyongazd!J44+Közfoglalkoztatás!J44+Közút!J44+Környezetvédelem!J44+Egészségügy!J59+Sport!J44+Közművelődés!J44+Támogatás!J44</f>
        <v>#REF!</v>
      </c>
      <c r="K44" s="536" t="e">
        <f>Igazgatás!K57+'Informatikai fejl.'!K44+Községgazd!K47+Vagyongazd!K44+Közfoglalkoztatás!K44+Közút!K44+Környezetvédelem!K44+Egészségügy!K59+Sport!K44+Közművelődés!K44+Támogatás!K44</f>
        <v>#REF!</v>
      </c>
      <c r="L44" s="536">
        <v>776579</v>
      </c>
      <c r="M44" s="462">
        <f t="shared" si="72"/>
        <v>776579</v>
      </c>
      <c r="N44" s="148">
        <f>Igazgatás!N57+'Informatikai fejl.'!N44+Községgazd!N47+Vagyongazd!N44+Közfoglalkoztatás!N44+Közút!N44+Környezetvédelem!N44+Egészségügy!N59+Sport!N44+Közművelődés!N44+Támogatás!N44</f>
        <v>0</v>
      </c>
      <c r="O44" s="160">
        <f t="shared" si="9"/>
        <v>776579</v>
      </c>
      <c r="P44" s="75">
        <v>34115</v>
      </c>
      <c r="Q44" s="13">
        <v>74583</v>
      </c>
      <c r="R44" s="13">
        <v>20000</v>
      </c>
      <c r="S44" s="13">
        <v>72400</v>
      </c>
      <c r="T44" s="13">
        <v>0</v>
      </c>
      <c r="U44" s="80">
        <v>49193</v>
      </c>
      <c r="V44" s="403">
        <f t="shared" si="11"/>
        <v>250291</v>
      </c>
      <c r="W44" s="366">
        <v>10000</v>
      </c>
      <c r="X44" s="13">
        <v>13900</v>
      </c>
      <c r="Y44" s="80">
        <v>24100</v>
      </c>
      <c r="Z44" s="80">
        <v>40200</v>
      </c>
      <c r="AA44" s="80">
        <v>186388</v>
      </c>
      <c r="AB44" s="45">
        <v>251700</v>
      </c>
      <c r="AC44" s="168"/>
      <c r="AE44" s="168"/>
    </row>
    <row r="45" spans="1:31" s="18" customFormat="1" x14ac:dyDescent="0.25">
      <c r="A45" s="125" t="s">
        <v>184</v>
      </c>
      <c r="B45" s="52" t="s">
        <v>639</v>
      </c>
      <c r="C45" s="718" t="s">
        <v>185</v>
      </c>
      <c r="D45" s="719"/>
      <c r="E45" s="719"/>
      <c r="F45" s="510">
        <f t="shared" ref="F45:L45" si="73">F46+F47</f>
        <v>187000</v>
      </c>
      <c r="G45" s="510" t="e">
        <f t="shared" si="73"/>
        <v>#REF!</v>
      </c>
      <c r="H45" s="510" t="e">
        <f t="shared" si="73"/>
        <v>#REF!</v>
      </c>
      <c r="I45" s="510" t="e">
        <f t="shared" si="73"/>
        <v>#REF!</v>
      </c>
      <c r="J45" s="536" t="e">
        <f t="shared" si="73"/>
        <v>#REF!</v>
      </c>
      <c r="K45" s="536" t="e">
        <f t="shared" si="73"/>
        <v>#REF!</v>
      </c>
      <c r="L45" s="536">
        <f t="shared" si="73"/>
        <v>197000</v>
      </c>
      <c r="M45" s="462">
        <f>M46+M47</f>
        <v>192418</v>
      </c>
      <c r="N45" s="148">
        <f>N46+N47</f>
        <v>0</v>
      </c>
      <c r="O45" s="160">
        <f t="shared" si="9"/>
        <v>192418</v>
      </c>
      <c r="P45" s="75">
        <f>P46+P47</f>
        <v>0</v>
      </c>
      <c r="Q45" s="13">
        <f t="shared" ref="Q45:U45" si="74">Q46+Q47</f>
        <v>0</v>
      </c>
      <c r="R45" s="13">
        <f t="shared" si="74"/>
        <v>46079</v>
      </c>
      <c r="S45" s="13">
        <f t="shared" si="74"/>
        <v>0</v>
      </c>
      <c r="T45" s="13">
        <f t="shared" si="74"/>
        <v>3600</v>
      </c>
      <c r="U45" s="80">
        <f t="shared" si="74"/>
        <v>0</v>
      </c>
      <c r="V45" s="403">
        <f t="shared" si="11"/>
        <v>49679</v>
      </c>
      <c r="W45" s="366">
        <f t="shared" ref="W45:AB45" si="75">W46+W47</f>
        <v>43822</v>
      </c>
      <c r="X45" s="13">
        <f t="shared" si="75"/>
        <v>0</v>
      </c>
      <c r="Y45" s="80">
        <f t="shared" si="75"/>
        <v>64142</v>
      </c>
      <c r="Z45" s="80">
        <f t="shared" si="75"/>
        <v>0</v>
      </c>
      <c r="AA45" s="80">
        <f t="shared" si="75"/>
        <v>34775</v>
      </c>
      <c r="AB45" s="45">
        <f t="shared" si="75"/>
        <v>0</v>
      </c>
      <c r="AC45" s="168"/>
      <c r="AE45" s="168"/>
    </row>
    <row r="46" spans="1:31" x14ac:dyDescent="0.25">
      <c r="B46" s="54"/>
      <c r="C46" s="46"/>
      <c r="D46" s="705" t="s">
        <v>186</v>
      </c>
      <c r="E46" s="705"/>
      <c r="F46" s="516">
        <v>37000</v>
      </c>
      <c r="G46" s="516" t="e">
        <f>Igazgatás!G61+'Informatikai fejl.'!G46+Községgazd!G51+Vagyongazd!G46+Közfoglalkoztatás!G46+Közút!G46+Környezetvédelem!G46+Egészségügy!G64+Sport!G46+Közművelődés!G46+Támogatás!G46</f>
        <v>#REF!</v>
      </c>
      <c r="H46" s="516" t="e">
        <f>Igazgatás!H61+'Informatikai fejl.'!H46+Községgazd!H51+Vagyongazd!H46+Közfoglalkoztatás!H46+Közút!H46+Környezetvédelem!H46+Egészségügy!H64+Sport!H46+Közművelődés!H46+Támogatás!H46</f>
        <v>#REF!</v>
      </c>
      <c r="I46" s="516" t="e">
        <f>Igazgatás!I61+'Informatikai fejl.'!I46+Községgazd!I51+Vagyongazd!I46+Közfoglalkoztatás!I46+Közút!I46+Környezetvédelem!I46+Egészségügy!I64+Sport!I46+Közművelődés!I46+Támogatás!I46</f>
        <v>#REF!</v>
      </c>
      <c r="J46" s="542" t="e">
        <f>Igazgatás!J61+'Informatikai fejl.'!J46+Községgazd!J51+Vagyongazd!J46+Közfoglalkoztatás!J46+Közút!J46+Környezetvédelem!J46+Egészségügy!J64+Sport!J46+Közművelődés!J46+Támogatás!J46</f>
        <v>#REF!</v>
      </c>
      <c r="K46" s="542" t="e">
        <f>Igazgatás!K61+'Informatikai fejl.'!K46+Községgazd!K51+Vagyongazd!K46+Közfoglalkoztatás!K46+Közút!K46+Környezetvédelem!K46+Egészségügy!K64+Sport!K46+Közművelődés!K46+Támogatás!K46</f>
        <v>#REF!</v>
      </c>
      <c r="L46" s="542">
        <v>42000</v>
      </c>
      <c r="M46" s="468">
        <f t="shared" ref="M46:M49" si="76">V46+W46+X46+Y46+Z46+AA46+AB46</f>
        <v>38375</v>
      </c>
      <c r="N46" s="141">
        <v>0</v>
      </c>
      <c r="O46" s="159">
        <f t="shared" si="9"/>
        <v>38375</v>
      </c>
      <c r="P46" s="73">
        <v>0</v>
      </c>
      <c r="Q46" s="1">
        <v>0</v>
      </c>
      <c r="R46" s="1">
        <v>0</v>
      </c>
      <c r="S46" s="1">
        <v>0</v>
      </c>
      <c r="T46" s="1">
        <v>3600</v>
      </c>
      <c r="U46" s="79">
        <v>0</v>
      </c>
      <c r="V46" s="404">
        <f t="shared" si="11"/>
        <v>3600</v>
      </c>
      <c r="W46" s="367">
        <v>0</v>
      </c>
      <c r="X46" s="1">
        <v>0</v>
      </c>
      <c r="Y46" s="79">
        <v>0</v>
      </c>
      <c r="Z46" s="79">
        <v>0</v>
      </c>
      <c r="AA46" s="79">
        <v>34775</v>
      </c>
      <c r="AB46" s="44">
        <v>0</v>
      </c>
      <c r="AC46" s="168"/>
      <c r="AE46" s="168"/>
    </row>
    <row r="47" spans="1:31" x14ac:dyDescent="0.25">
      <c r="B47" s="54"/>
      <c r="C47" s="46"/>
      <c r="D47" s="705" t="s">
        <v>187</v>
      </c>
      <c r="E47" s="705"/>
      <c r="F47" s="516">
        <v>150000</v>
      </c>
      <c r="G47" s="516" t="e">
        <f>Igazgatás!G64+'Informatikai fejl.'!G47+Községgazd!G52+Vagyongazd!G47+Közfoglalkoztatás!G47+Közút!G47+Környezetvédelem!G47+Egészségügy!G65+Sport!G47+Közművelődés!G47+Támogatás!G47</f>
        <v>#REF!</v>
      </c>
      <c r="H47" s="516" t="e">
        <f>Igazgatás!H64+'Informatikai fejl.'!H47+Községgazd!H52+Vagyongazd!H47+Közfoglalkoztatás!H47+Közút!H47+Környezetvédelem!H47+Egészségügy!H65+Sport!H47+Közművelődés!H47+Támogatás!H47</f>
        <v>#REF!</v>
      </c>
      <c r="I47" s="516" t="e">
        <f>Igazgatás!I64+'Informatikai fejl.'!I47+Községgazd!I52+Vagyongazd!I47+Közfoglalkoztatás!I47+Közút!I47+Környezetvédelem!I47+Egészségügy!I65+Sport!I47+Közművelődés!I47+Támogatás!I47</f>
        <v>#REF!</v>
      </c>
      <c r="J47" s="542" t="e">
        <f>Igazgatás!J64+'Informatikai fejl.'!J47+Községgazd!J52+Vagyongazd!J47+Közfoglalkoztatás!J47+Közút!J47+Környezetvédelem!J47+Egészségügy!J65+Sport!J47+Közművelődés!J47+Támogatás!J47</f>
        <v>#REF!</v>
      </c>
      <c r="K47" s="542" t="e">
        <f>Igazgatás!K64+'Informatikai fejl.'!K47+Községgazd!K52+Vagyongazd!K47+Közfoglalkoztatás!K47+Közút!K47+Környezetvédelem!K47+Egészségügy!K65+Sport!K47+Közművelődés!K47+Támogatás!K47</f>
        <v>#REF!</v>
      </c>
      <c r="L47" s="542">
        <v>155000</v>
      </c>
      <c r="M47" s="468">
        <f t="shared" si="76"/>
        <v>154043</v>
      </c>
      <c r="N47" s="141">
        <v>0</v>
      </c>
      <c r="O47" s="159">
        <f t="shared" si="9"/>
        <v>154043</v>
      </c>
      <c r="P47" s="73">
        <v>0</v>
      </c>
      <c r="Q47" s="1">
        <v>0</v>
      </c>
      <c r="R47" s="1">
        <v>46079</v>
      </c>
      <c r="S47" s="1">
        <v>0</v>
      </c>
      <c r="T47" s="1">
        <v>0</v>
      </c>
      <c r="U47" s="79">
        <v>0</v>
      </c>
      <c r="V47" s="404">
        <f t="shared" si="11"/>
        <v>46079</v>
      </c>
      <c r="W47" s="367">
        <v>43822</v>
      </c>
      <c r="X47" s="1">
        <v>0</v>
      </c>
      <c r="Y47" s="79">
        <v>64142</v>
      </c>
      <c r="Z47" s="79">
        <v>0</v>
      </c>
      <c r="AA47" s="79">
        <v>0</v>
      </c>
      <c r="AB47" s="44">
        <v>0</v>
      </c>
      <c r="AC47" s="168"/>
      <c r="AE47" s="168"/>
    </row>
    <row r="48" spans="1:31" s="41" customFormat="1" x14ac:dyDescent="0.25">
      <c r="A48" s="125" t="s">
        <v>188</v>
      </c>
      <c r="B48" s="52" t="s">
        <v>640</v>
      </c>
      <c r="C48" s="702" t="s">
        <v>189</v>
      </c>
      <c r="D48" s="703"/>
      <c r="E48" s="703"/>
      <c r="F48" s="510">
        <v>7364840</v>
      </c>
      <c r="G48" s="510" t="e">
        <f>Igazgatás!G65+'Informatikai fejl.'!G48+Községgazd!G53+Vagyongazd!G48+Közfoglalkoztatás!G48+Közút!G48+Környezetvédelem!G48+Egészségügy!G66+Sport!G48+Közművelődés!G48+Támogatás!G48</f>
        <v>#REF!</v>
      </c>
      <c r="H48" s="510" t="e">
        <f>Igazgatás!H65+'Informatikai fejl.'!H48+Községgazd!H53+Vagyongazd!H48+Közfoglalkoztatás!H48+Közút!H48+Környezetvédelem!H48+Egészségügy!H66+Sport!H48+Közművelődés!H48+Támogatás!H48</f>
        <v>#REF!</v>
      </c>
      <c r="I48" s="510" t="e">
        <f>Igazgatás!I65+'Informatikai fejl.'!I48+Községgazd!I53+Vagyongazd!I48+Közfoglalkoztatás!I48+Közút!I48+Környezetvédelem!I48+Egészségügy!I66+Sport!I48+Közművelődés!I48+Támogatás!I48</f>
        <v>#REF!</v>
      </c>
      <c r="J48" s="536" t="e">
        <f>Igazgatás!J65+'Informatikai fejl.'!J48+Községgazd!J53+Vagyongazd!J48+Közfoglalkoztatás!J48+Közút!J48+Környezetvédelem!J48+Egészségügy!J66+Sport!J48+Közművelődés!J48+Támogatás!J48</f>
        <v>#REF!</v>
      </c>
      <c r="K48" s="536" t="e">
        <f>Igazgatás!K65+'Informatikai fejl.'!K48+Községgazd!K53+Vagyongazd!K48+Közfoglalkoztatás!K48+Közút!K48+Környezetvédelem!K48+Egészségügy!K66+Sport!K48+Közművelődés!K48+Támogatás!K48</f>
        <v>#REF!</v>
      </c>
      <c r="L48" s="536">
        <v>4928246</v>
      </c>
      <c r="M48" s="462">
        <f t="shared" si="76"/>
        <v>4489509</v>
      </c>
      <c r="N48" s="148">
        <v>0</v>
      </c>
      <c r="O48" s="160">
        <f t="shared" si="9"/>
        <v>4489509</v>
      </c>
      <c r="P48" s="75">
        <v>63569</v>
      </c>
      <c r="Q48" s="13">
        <v>96069</v>
      </c>
      <c r="R48" s="13">
        <v>88569</v>
      </c>
      <c r="S48" s="13">
        <v>1063569</v>
      </c>
      <c r="T48" s="13">
        <v>63569</v>
      </c>
      <c r="U48" s="80">
        <v>1913569</v>
      </c>
      <c r="V48" s="403">
        <f t="shared" si="11"/>
        <v>3288914</v>
      </c>
      <c r="W48" s="366">
        <v>79569</v>
      </c>
      <c r="X48" s="13">
        <v>96069</v>
      </c>
      <c r="Y48" s="80">
        <v>340820</v>
      </c>
      <c r="Z48" s="80">
        <v>256999</v>
      </c>
      <c r="AA48" s="80">
        <v>63569</v>
      </c>
      <c r="AB48" s="45">
        <v>363569</v>
      </c>
      <c r="AC48" s="168"/>
      <c r="AE48" s="168"/>
    </row>
    <row r="49" spans="1:31" s="41" customFormat="1" x14ac:dyDescent="0.25">
      <c r="A49" s="125" t="s">
        <v>190</v>
      </c>
      <c r="B49" s="52" t="s">
        <v>641</v>
      </c>
      <c r="C49" s="702" t="s">
        <v>191</v>
      </c>
      <c r="D49" s="703"/>
      <c r="E49" s="703"/>
      <c r="F49" s="510">
        <v>3904600</v>
      </c>
      <c r="G49" s="510" t="e">
        <f>Igazgatás!G74+'Informatikai fejl.'!#REF!+Községgazd!G54+Vagyongazd!G49+Közfoglalkoztatás!G49+Közút!G49+Környezetvédelem!G49+Egészségügy!G67+Sport!G49+Közművelődés!G49+Támogatás!G49</f>
        <v>#REF!</v>
      </c>
      <c r="H49" s="510" t="e">
        <f>Igazgatás!H74+'Informatikai fejl.'!#REF!+Községgazd!H54+Vagyongazd!H49+Közfoglalkoztatás!H49+Közút!H49+Környezetvédelem!H49+Egészségügy!H67+Sport!H49+Közművelődés!H49+Támogatás!H49</f>
        <v>#REF!</v>
      </c>
      <c r="I49" s="510" t="e">
        <f>Igazgatás!I74+'Informatikai fejl.'!#REF!+Községgazd!I54+Vagyongazd!I49+Közfoglalkoztatás!I49+Közút!I49+Környezetvédelem!I49+Egészségügy!I67+Sport!I49+Közművelődés!I49+Támogatás!I49</f>
        <v>#REF!</v>
      </c>
      <c r="J49" s="536" t="e">
        <f>Igazgatás!J74+'Informatikai fejl.'!#REF!+Községgazd!J54+Vagyongazd!J49+Közfoglalkoztatás!J49+Közút!J49+Környezetvédelem!J49+Egészségügy!J67+Sport!J49+Közművelődés!J49+Támogatás!J49</f>
        <v>#REF!</v>
      </c>
      <c r="K49" s="536" t="e">
        <f>Igazgatás!K74+'Informatikai fejl.'!#REF!+Községgazd!K54+Vagyongazd!K49+Közfoglalkoztatás!K49+Közút!K49+Környezetvédelem!K49+Egészségügy!K67+Sport!K49+Közművelődés!K49+Támogatás!K49</f>
        <v>#REF!</v>
      </c>
      <c r="L49" s="536">
        <v>3992306</v>
      </c>
      <c r="M49" s="462">
        <f t="shared" si="76"/>
        <v>3906416</v>
      </c>
      <c r="N49" s="148">
        <v>0</v>
      </c>
      <c r="O49" s="160">
        <f t="shared" si="9"/>
        <v>3906416</v>
      </c>
      <c r="P49" s="75">
        <v>258454</v>
      </c>
      <c r="Q49" s="13">
        <v>108849</v>
      </c>
      <c r="R49" s="13">
        <v>341946</v>
      </c>
      <c r="S49" s="13">
        <v>256727</v>
      </c>
      <c r="T49" s="13">
        <v>489685</v>
      </c>
      <c r="U49" s="80">
        <v>166665</v>
      </c>
      <c r="V49" s="403">
        <f t="shared" si="11"/>
        <v>1622326</v>
      </c>
      <c r="W49" s="366">
        <v>287206</v>
      </c>
      <c r="X49" s="13">
        <v>125624</v>
      </c>
      <c r="Y49" s="80">
        <v>461632</v>
      </c>
      <c r="Z49" s="80">
        <v>573118</v>
      </c>
      <c r="AA49" s="80">
        <v>253142</v>
      </c>
      <c r="AB49" s="45">
        <v>583368</v>
      </c>
      <c r="AC49" s="168"/>
      <c r="AE49" s="168"/>
    </row>
    <row r="50" spans="1:31" x14ac:dyDescent="0.25">
      <c r="B50" s="90" t="s">
        <v>642</v>
      </c>
      <c r="C50" s="712" t="s">
        <v>192</v>
      </c>
      <c r="D50" s="713"/>
      <c r="E50" s="713"/>
      <c r="F50" s="509">
        <f t="shared" ref="F50" si="77">F51+F52</f>
        <v>1463000</v>
      </c>
      <c r="G50" s="509" t="e">
        <f t="shared" ref="G50" si="78">G51+G52</f>
        <v>#REF!</v>
      </c>
      <c r="H50" s="509" t="e">
        <f t="shared" ref="H50" si="79">H51+H52</f>
        <v>#REF!</v>
      </c>
      <c r="I50" s="509" t="e">
        <f t="shared" ref="I50" si="80">I51+I52</f>
        <v>#REF!</v>
      </c>
      <c r="J50" s="535" t="e">
        <f t="shared" ref="J50" si="81">J51+J52</f>
        <v>#REF!</v>
      </c>
      <c r="K50" s="535" t="e">
        <f t="shared" ref="K50" si="82">K51+K52</f>
        <v>#REF!</v>
      </c>
      <c r="L50" s="535">
        <f t="shared" ref="L50" si="83">L51+L52</f>
        <v>3263000</v>
      </c>
      <c r="M50" s="461">
        <f t="shared" ref="M50:N50" si="84">M51+M52</f>
        <v>2697287</v>
      </c>
      <c r="N50" s="142">
        <f t="shared" si="84"/>
        <v>0</v>
      </c>
      <c r="O50" s="158">
        <f t="shared" si="9"/>
        <v>2697287</v>
      </c>
      <c r="P50" s="92">
        <f>P51+P52</f>
        <v>0</v>
      </c>
      <c r="Q50" s="93">
        <f t="shared" ref="Q50:U50" si="85">Q51+Q52</f>
        <v>27502</v>
      </c>
      <c r="R50" s="93">
        <f t="shared" si="85"/>
        <v>25250</v>
      </c>
      <c r="S50" s="93">
        <f t="shared" si="85"/>
        <v>51260</v>
      </c>
      <c r="T50" s="93">
        <f t="shared" si="85"/>
        <v>102610</v>
      </c>
      <c r="U50" s="96">
        <f t="shared" si="85"/>
        <v>3340</v>
      </c>
      <c r="V50" s="402">
        <f t="shared" si="11"/>
        <v>209962</v>
      </c>
      <c r="W50" s="365">
        <f t="shared" ref="W50:AB50" si="86">W51+W52</f>
        <v>49020</v>
      </c>
      <c r="X50" s="93">
        <f t="shared" si="86"/>
        <v>20000</v>
      </c>
      <c r="Y50" s="96">
        <f t="shared" si="86"/>
        <v>2128234</v>
      </c>
      <c r="Z50" s="96">
        <f t="shared" si="86"/>
        <v>195727</v>
      </c>
      <c r="AA50" s="96">
        <f t="shared" si="86"/>
        <v>36005</v>
      </c>
      <c r="AB50" s="97">
        <f t="shared" si="86"/>
        <v>58339</v>
      </c>
      <c r="AC50" s="168"/>
      <c r="AE50" s="168"/>
    </row>
    <row r="51" spans="1:31" s="41" customFormat="1" x14ac:dyDescent="0.25">
      <c r="A51" s="125" t="s">
        <v>193</v>
      </c>
      <c r="B51" s="52" t="s">
        <v>643</v>
      </c>
      <c r="C51" s="702" t="s">
        <v>194</v>
      </c>
      <c r="D51" s="703"/>
      <c r="E51" s="703"/>
      <c r="F51" s="510">
        <v>15000</v>
      </c>
      <c r="G51" s="510" t="e">
        <f>Igazgatás!G83+'Informatikai fejl.'!G50+Községgazd!G58+Vagyongazd!G54+Közfoglalkoztatás!G51+Közút!G51+Környezetvédelem!G51+Egészségügy!G77+Sport!G55+Közművelődés!G54+Támogatás!G51</f>
        <v>#REF!</v>
      </c>
      <c r="H51" s="510" t="e">
        <f>Igazgatás!H83+'Informatikai fejl.'!H50+Községgazd!H58+Vagyongazd!H54+Közfoglalkoztatás!H51+Közút!H51+Környezetvédelem!H51+Egészségügy!H77+Sport!H55+Közművelődés!H54+Támogatás!H51</f>
        <v>#REF!</v>
      </c>
      <c r="I51" s="510" t="e">
        <f>Igazgatás!I83+'Informatikai fejl.'!I50+Községgazd!I58+Vagyongazd!I54+Közfoglalkoztatás!I51+Közút!I51+Környezetvédelem!I51+Egészségügy!I77+Sport!I55+Közművelődés!I54+Támogatás!I51</f>
        <v>#REF!</v>
      </c>
      <c r="J51" s="536" t="e">
        <f>Igazgatás!J83+'Informatikai fejl.'!J50+Községgazd!J58+Vagyongazd!J54+Közfoglalkoztatás!J51+Közút!J51+Környezetvédelem!J51+Egészségügy!J77+Sport!J55+Közművelődés!J54+Támogatás!J51</f>
        <v>#REF!</v>
      </c>
      <c r="K51" s="536" t="e">
        <f>Igazgatás!K83+'Informatikai fejl.'!K50+Községgazd!K58+Vagyongazd!K54+Közfoglalkoztatás!K51+Közút!K51+Környezetvédelem!K51+Egészségügy!K77+Sport!K55+Közművelődés!K54+Támogatás!K51</f>
        <v>#REF!</v>
      </c>
      <c r="L51" s="536">
        <v>15000</v>
      </c>
      <c r="M51" s="462">
        <f t="shared" ref="M51:M52" si="87">V51+W51+X51+Y51+Z51+AA51+AB51</f>
        <v>9312</v>
      </c>
      <c r="N51" s="148">
        <v>0</v>
      </c>
      <c r="O51" s="160">
        <f t="shared" si="9"/>
        <v>9312</v>
      </c>
      <c r="P51" s="75">
        <v>0</v>
      </c>
      <c r="Q51" s="13">
        <v>2992</v>
      </c>
      <c r="R51" s="13">
        <v>740</v>
      </c>
      <c r="S51" s="13">
        <v>2240</v>
      </c>
      <c r="T51" s="13">
        <v>0</v>
      </c>
      <c r="U51" s="80">
        <v>3340</v>
      </c>
      <c r="V51" s="403">
        <f t="shared" si="11"/>
        <v>9312</v>
      </c>
      <c r="W51" s="366">
        <v>0</v>
      </c>
      <c r="X51" s="13">
        <v>0</v>
      </c>
      <c r="Y51" s="80">
        <v>0</v>
      </c>
      <c r="Z51" s="80">
        <v>0</v>
      </c>
      <c r="AA51" s="80">
        <v>0</v>
      </c>
      <c r="AB51" s="45">
        <v>0</v>
      </c>
      <c r="AC51" s="168"/>
      <c r="AE51" s="168"/>
    </row>
    <row r="52" spans="1:31" s="41" customFormat="1" x14ac:dyDescent="0.25">
      <c r="A52" s="125" t="s">
        <v>195</v>
      </c>
      <c r="B52" s="52" t="s">
        <v>644</v>
      </c>
      <c r="C52" s="702" t="s">
        <v>196</v>
      </c>
      <c r="D52" s="703"/>
      <c r="E52" s="703"/>
      <c r="F52" s="510">
        <v>1448000</v>
      </c>
      <c r="G52" s="510" t="e">
        <f>Igazgatás!G84+'Informatikai fejl.'!G51+Községgazd!G59+Vagyongazd!G55+Közfoglalkoztatás!G52+Közút!G52+Környezetvédelem!G52+Egészségügy!G78+Sport!G56+Közművelődés!G55+Támogatás!G52</f>
        <v>#REF!</v>
      </c>
      <c r="H52" s="510" t="e">
        <f>Igazgatás!H84+'Informatikai fejl.'!H51+Községgazd!H59+Vagyongazd!H55+Közfoglalkoztatás!H52+Közút!H52+Környezetvédelem!H52+Egészségügy!H78+Sport!H56+Közművelődés!H55+Támogatás!H52</f>
        <v>#REF!</v>
      </c>
      <c r="I52" s="510" t="e">
        <f>Igazgatás!I84+'Informatikai fejl.'!I51+Községgazd!I59+Vagyongazd!I55+Közfoglalkoztatás!I52+Közút!I52+Környezetvédelem!I52+Egészségügy!I78+Sport!I56+Közművelődés!I55+Támogatás!I52</f>
        <v>#REF!</v>
      </c>
      <c r="J52" s="536" t="e">
        <f>Igazgatás!J84+'Informatikai fejl.'!J51+Községgazd!J59+Vagyongazd!J55+Közfoglalkoztatás!J52+Közút!J52+Környezetvédelem!J52+Egészségügy!J78+Sport!J56+Közművelődés!J55+Támogatás!J52</f>
        <v>#REF!</v>
      </c>
      <c r="K52" s="536" t="e">
        <f>Igazgatás!K84+'Informatikai fejl.'!K51+Községgazd!K59+Vagyongazd!K55+Közfoglalkoztatás!K52+Közút!K52+Környezetvédelem!K52+Egészségügy!K78+Sport!K56+Közművelődés!K55+Támogatás!K52</f>
        <v>#REF!</v>
      </c>
      <c r="L52" s="536">
        <v>3248000</v>
      </c>
      <c r="M52" s="462">
        <f t="shared" si="87"/>
        <v>2687975</v>
      </c>
      <c r="N52" s="148">
        <v>0</v>
      </c>
      <c r="O52" s="160">
        <f t="shared" si="9"/>
        <v>2687975</v>
      </c>
      <c r="P52" s="75">
        <v>0</v>
      </c>
      <c r="Q52" s="13">
        <v>24510</v>
      </c>
      <c r="R52" s="13">
        <v>24510</v>
      </c>
      <c r="S52" s="13">
        <v>49020</v>
      </c>
      <c r="T52" s="13">
        <v>102610</v>
      </c>
      <c r="U52" s="80">
        <v>0</v>
      </c>
      <c r="V52" s="403">
        <f t="shared" si="11"/>
        <v>200650</v>
      </c>
      <c r="W52" s="366">
        <v>49020</v>
      </c>
      <c r="X52" s="13">
        <v>20000</v>
      </c>
      <c r="Y52" s="80">
        <v>2128234</v>
      </c>
      <c r="Z52" s="80">
        <v>195727</v>
      </c>
      <c r="AA52" s="80">
        <v>36005</v>
      </c>
      <c r="AB52" s="45">
        <v>58339</v>
      </c>
      <c r="AC52" s="168"/>
      <c r="AE52" s="168"/>
    </row>
    <row r="53" spans="1:31" x14ac:dyDescent="0.25">
      <c r="B53" s="90" t="s">
        <v>645</v>
      </c>
      <c r="C53" s="712" t="s">
        <v>197</v>
      </c>
      <c r="D53" s="713"/>
      <c r="E53" s="713"/>
      <c r="F53" s="509">
        <f t="shared" ref="F53" si="88">F54+F55+F58</f>
        <v>7124870</v>
      </c>
      <c r="G53" s="509" t="e">
        <f t="shared" ref="G53" si="89">G54+G55+G58</f>
        <v>#REF!</v>
      </c>
      <c r="H53" s="509" t="e">
        <f t="shared" ref="H53" si="90">H54+H55+H58</f>
        <v>#REF!</v>
      </c>
      <c r="I53" s="509" t="e">
        <f t="shared" ref="I53" si="91">I54+I55+I58</f>
        <v>#REF!</v>
      </c>
      <c r="J53" s="535" t="e">
        <f t="shared" ref="J53" si="92">J54+J55+J58</f>
        <v>#REF!</v>
      </c>
      <c r="K53" s="535" t="e">
        <f t="shared" ref="K53" si="93">K54+K55+K58</f>
        <v>#REF!</v>
      </c>
      <c r="L53" s="535">
        <f t="shared" ref="L53" si="94">L54+L55+L58</f>
        <v>8082558</v>
      </c>
      <c r="M53" s="461">
        <f t="shared" ref="M53:N53" si="95">M54+M55+M58</f>
        <v>5875396</v>
      </c>
      <c r="N53" s="142">
        <f t="shared" si="95"/>
        <v>0</v>
      </c>
      <c r="O53" s="158">
        <f t="shared" si="9"/>
        <v>5875396</v>
      </c>
      <c r="P53" s="92">
        <f>P54+P55+P58</f>
        <v>282591</v>
      </c>
      <c r="Q53" s="93">
        <f t="shared" ref="Q53:U53" si="96">Q54+Q55+Q58</f>
        <v>326661</v>
      </c>
      <c r="R53" s="93">
        <f t="shared" si="96"/>
        <v>216948</v>
      </c>
      <c r="S53" s="93">
        <f t="shared" si="96"/>
        <v>670719</v>
      </c>
      <c r="T53" s="93">
        <f t="shared" si="96"/>
        <v>327565</v>
      </c>
      <c r="U53" s="96">
        <f t="shared" si="96"/>
        <v>679188</v>
      </c>
      <c r="V53" s="402">
        <f t="shared" si="11"/>
        <v>2503672</v>
      </c>
      <c r="W53" s="365">
        <f t="shared" ref="W53:AB53" si="97">W54+W55+W58</f>
        <v>648177</v>
      </c>
      <c r="X53" s="93">
        <f t="shared" si="97"/>
        <v>217749</v>
      </c>
      <c r="Y53" s="96">
        <f t="shared" si="97"/>
        <v>1139333</v>
      </c>
      <c r="Z53" s="96">
        <f t="shared" si="97"/>
        <v>317696</v>
      </c>
      <c r="AA53" s="96">
        <f t="shared" si="97"/>
        <v>623258</v>
      </c>
      <c r="AB53" s="97">
        <f t="shared" si="97"/>
        <v>425511</v>
      </c>
      <c r="AC53" s="168"/>
      <c r="AE53" s="168"/>
    </row>
    <row r="54" spans="1:31" s="41" customFormat="1" x14ac:dyDescent="0.25">
      <c r="A54" s="125" t="s">
        <v>198</v>
      </c>
      <c r="B54" s="52" t="s">
        <v>646</v>
      </c>
      <c r="C54" s="702" t="s">
        <v>862</v>
      </c>
      <c r="D54" s="703"/>
      <c r="E54" s="703"/>
      <c r="F54" s="510">
        <v>5946870</v>
      </c>
      <c r="G54" s="510" t="e">
        <f>Igazgatás!G89+'Informatikai fejl.'!G53+Községgazd!G61+Vagyongazd!G57+Közfoglalkoztatás!G54+Közút!G54+Környezetvédelem!G54+Egészségügy!G80+Sport!G58+Közművelődés!G57+Támogatás!G54</f>
        <v>#REF!</v>
      </c>
      <c r="H54" s="510" t="e">
        <f>Igazgatás!H89+'Informatikai fejl.'!H53+Községgazd!H61+Vagyongazd!H57+Közfoglalkoztatás!H54+Közút!H54+Környezetvédelem!H54+Egészségügy!H80+Sport!H58+Közművelődés!H57+Támogatás!H54</f>
        <v>#REF!</v>
      </c>
      <c r="I54" s="510" t="e">
        <f>Igazgatás!I89+'Informatikai fejl.'!I53+Községgazd!I61+Vagyongazd!I57+Közfoglalkoztatás!I54+Közút!I54+Környezetvédelem!I54+Egészségügy!I80+Sport!I58+Közművelődés!I57+Támogatás!I54</f>
        <v>#REF!</v>
      </c>
      <c r="J54" s="536" t="e">
        <f>Igazgatás!J89+'Informatikai fejl.'!J53+Községgazd!J61+Vagyongazd!J57+Közfoglalkoztatás!J54+Közút!J54+Környezetvédelem!J54+Egészségügy!J80+Sport!J58+Közművelődés!J57+Támogatás!J54</f>
        <v>#REF!</v>
      </c>
      <c r="K54" s="536" t="e">
        <f>Igazgatás!K89+'Informatikai fejl.'!K53+Községgazd!K61+Vagyongazd!K57+Közfoglalkoztatás!K54+Közút!K54+Környezetvédelem!K54+Egészségügy!K80+Sport!K58+Közművelődés!K57+Támogatás!K54</f>
        <v>#REF!</v>
      </c>
      <c r="L54" s="536">
        <v>6484558</v>
      </c>
      <c r="M54" s="462">
        <f t="shared" ref="M54:M58" si="98">V54+W54+X54+Y54+Z54+AA54+AB54</f>
        <v>4637235</v>
      </c>
      <c r="N54" s="148">
        <f>Igazgatás!N89+'Informatikai fejl.'!N53+Községgazd!N61+Vagyongazd!N57+Közfoglalkoztatás!N54+Közút!N54+Környezetvédelem!N54+Egészségügy!N80+Sport!N58+Közművelődés!N57+Támogatás!N54</f>
        <v>0</v>
      </c>
      <c r="O54" s="160">
        <f t="shared" si="9"/>
        <v>4637235</v>
      </c>
      <c r="P54" s="75">
        <v>217589</v>
      </c>
      <c r="Q54" s="13">
        <v>326659</v>
      </c>
      <c r="R54" s="13">
        <v>216945</v>
      </c>
      <c r="S54" s="13">
        <v>632759</v>
      </c>
      <c r="T54" s="13">
        <v>327565</v>
      </c>
      <c r="U54" s="80">
        <v>679188</v>
      </c>
      <c r="V54" s="403">
        <f t="shared" si="11"/>
        <v>2400705</v>
      </c>
      <c r="W54" s="366">
        <v>450177</v>
      </c>
      <c r="X54" s="13">
        <v>217748</v>
      </c>
      <c r="Y54" s="80">
        <v>623333</v>
      </c>
      <c r="Z54" s="80">
        <v>316503</v>
      </c>
      <c r="AA54" s="80">
        <v>203258</v>
      </c>
      <c r="AB54" s="45">
        <v>425511</v>
      </c>
      <c r="AC54" s="168"/>
      <c r="AE54" s="168"/>
    </row>
    <row r="55" spans="1:31" s="41" customFormat="1" x14ac:dyDescent="0.25">
      <c r="A55" s="125" t="s">
        <v>199</v>
      </c>
      <c r="B55" s="52" t="s">
        <v>647</v>
      </c>
      <c r="C55" s="702" t="s">
        <v>200</v>
      </c>
      <c r="D55" s="703"/>
      <c r="E55" s="703"/>
      <c r="F55" s="510">
        <v>1000000</v>
      </c>
      <c r="G55" s="510" t="e">
        <f>Igazgatás!G92+'Informatikai fejl.'!G54+Községgazd!G65+Vagyongazd!G58+Közfoglalkoztatás!G55+Közút!G55+Környezetvédelem!G57+Egészségügy!G84+Sport!G59+Közművelődés!G58+Támogatás!G55</f>
        <v>#REF!</v>
      </c>
      <c r="H55" s="510" t="e">
        <f>Igazgatás!H92+'Informatikai fejl.'!H54+Községgazd!H65+Vagyongazd!H58+Közfoglalkoztatás!H55+Közút!H55+Környezetvédelem!H57+Egészségügy!H84+Sport!H59+Közművelődés!H58+Támogatás!H55</f>
        <v>#REF!</v>
      </c>
      <c r="I55" s="510" t="e">
        <f>Igazgatás!I92+'Informatikai fejl.'!I54+Községgazd!I65+Vagyongazd!I58+Közfoglalkoztatás!I55+Közút!I55+Környezetvédelem!I57+Egészségügy!I84+Sport!I59+Közművelődés!I58+Támogatás!I55</f>
        <v>#REF!</v>
      </c>
      <c r="J55" s="536" t="e">
        <f>Igazgatás!J92+'Informatikai fejl.'!J54+Községgazd!J65+Vagyongazd!J58+Közfoglalkoztatás!J55+Közút!J55+Környezetvédelem!J57+Egészségügy!J84+Sport!J59+Közművelődés!J58+Támogatás!J55</f>
        <v>#REF!</v>
      </c>
      <c r="K55" s="536" t="e">
        <f>Igazgatás!K92+'Informatikai fejl.'!K54+Községgazd!K65+Vagyongazd!K58+Közfoglalkoztatás!K55+Közút!K55+Környezetvédelem!K57+Egészségügy!K84+Sport!K59+Közművelődés!K58+Támogatás!K55</f>
        <v>#REF!</v>
      </c>
      <c r="L55" s="536">
        <v>1000000</v>
      </c>
      <c r="M55" s="462">
        <f t="shared" si="98"/>
        <v>783000</v>
      </c>
      <c r="N55" s="148">
        <v>0</v>
      </c>
      <c r="O55" s="160">
        <f t="shared" si="9"/>
        <v>783000</v>
      </c>
      <c r="P55" s="75">
        <v>65000</v>
      </c>
      <c r="Q55" s="13">
        <v>0</v>
      </c>
      <c r="R55" s="13">
        <v>0</v>
      </c>
      <c r="S55" s="13">
        <v>4000</v>
      </c>
      <c r="T55" s="13">
        <v>0</v>
      </c>
      <c r="U55" s="80">
        <v>0</v>
      </c>
      <c r="V55" s="403">
        <f t="shared" si="11"/>
        <v>69000</v>
      </c>
      <c r="W55" s="366">
        <v>198000</v>
      </c>
      <c r="X55" s="13">
        <v>0</v>
      </c>
      <c r="Y55" s="80">
        <v>516000</v>
      </c>
      <c r="Z55" s="80">
        <v>0</v>
      </c>
      <c r="AA55" s="80">
        <v>0</v>
      </c>
      <c r="AB55" s="45">
        <v>0</v>
      </c>
      <c r="AC55" s="168"/>
      <c r="AE55" s="168"/>
    </row>
    <row r="56" spans="1:31" s="41" customFormat="1" hidden="1" x14ac:dyDescent="0.25">
      <c r="A56" s="125" t="s">
        <v>201</v>
      </c>
      <c r="B56" s="52" t="s">
        <v>648</v>
      </c>
      <c r="C56" s="702" t="s">
        <v>202</v>
      </c>
      <c r="D56" s="703"/>
      <c r="E56" s="703"/>
      <c r="F56" s="510" t="e">
        <f>Igazgatás!F93+'Informatikai fejl.'!F55+Községgazd!F66+Vagyongazd!F59+Közfoglalkoztatás!F56+Közút!F56+Környezetvédelem!F58+Egészségügy!F85+Sport!F60+Közművelődés!F59+Támogatás!F56</f>
        <v>#REF!</v>
      </c>
      <c r="G56" s="510" t="e">
        <f>Igazgatás!G93+'Informatikai fejl.'!G55+Községgazd!G66+Vagyongazd!G59+Közfoglalkoztatás!G56+Közút!G56+Környezetvédelem!G58+Egészségügy!G85+Sport!G60+Közművelődés!G59+Támogatás!G56</f>
        <v>#REF!</v>
      </c>
      <c r="H56" s="510" t="e">
        <f>Igazgatás!H93+'Informatikai fejl.'!H55+Községgazd!H66+Vagyongazd!H59+Közfoglalkoztatás!H56+Közút!H56+Környezetvédelem!H58+Egészségügy!H85+Sport!H60+Közművelődés!H59+Támogatás!H56</f>
        <v>#REF!</v>
      </c>
      <c r="I56" s="510" t="e">
        <f>Igazgatás!I93+'Informatikai fejl.'!I55+Községgazd!I66+Vagyongazd!I59+Közfoglalkoztatás!I56+Közút!I56+Környezetvédelem!I58+Egészségügy!I85+Sport!I60+Közművelődés!I59+Támogatás!I56</f>
        <v>#REF!</v>
      </c>
      <c r="J56" s="536" t="e">
        <f>Igazgatás!J93+'Informatikai fejl.'!J55+Községgazd!J66+Vagyongazd!J59+Közfoglalkoztatás!J56+Közút!J56+Környezetvédelem!J58+Egészségügy!J85+Sport!J60+Közművelődés!J59+Támogatás!J56</f>
        <v>#REF!</v>
      </c>
      <c r="K56" s="536" t="e">
        <f>Igazgatás!K93+'Informatikai fejl.'!K55+Községgazd!K66+Vagyongazd!K59+Közfoglalkoztatás!K56+Közút!K56+Környezetvédelem!K58+Egészségügy!K85+Sport!K60+Közművelődés!K59+Támogatás!K56</f>
        <v>#REF!</v>
      </c>
      <c r="L56" s="536" t="e">
        <f>Igazgatás!L93+'Informatikai fejl.'!L55+Községgazd!L66+Vagyongazd!L59+Közfoglalkoztatás!L56+Közút!L56+Környezetvédelem!L58+Egészségügy!L85+Sport!L60+Közművelődés!L59+Támogatás!L56</f>
        <v>#REF!</v>
      </c>
      <c r="M56" s="462" t="e">
        <f t="shared" si="98"/>
        <v>#REF!</v>
      </c>
      <c r="N56" s="148" t="e">
        <f>Igazgatás!N93+'Informatikai fejl.'!N55+Községgazd!N66+Vagyongazd!N59+Közfoglalkoztatás!N56+Közút!N56+Környezetvédelem!N58+Egészségügy!N85+Sport!N60+Közművelődés!N59+Támogatás!N56</f>
        <v>#REF!</v>
      </c>
      <c r="O56" s="160" t="e">
        <f t="shared" si="9"/>
        <v>#REF!</v>
      </c>
      <c r="P56" s="75" t="e">
        <f>Igazgatás!#REF!+'Informatikai fejl.'!#REF!+Községgazd!#REF!+Vagyongazd!#REF!+Közfoglalkoztatás!#REF!+Közút!P56+Környezetvédelem!#REF!+Egészségügy!#REF!+Sport!#REF!+Közművelődés!#REF!+Támogatás!#REF!</f>
        <v>#REF!</v>
      </c>
      <c r="Q56" s="13" t="e">
        <f>Igazgatás!#REF!+'Informatikai fejl.'!#REF!+Községgazd!#REF!+Vagyongazd!#REF!+Közfoglalkoztatás!#REF!+Közút!Q56+Környezetvédelem!#REF!+Egészségügy!#REF!+Sport!#REF!+Közművelődés!#REF!+Támogatás!#REF!</f>
        <v>#REF!</v>
      </c>
      <c r="R56" s="13" t="e">
        <f>Igazgatás!#REF!+'Informatikai fejl.'!#REF!+Községgazd!#REF!+Vagyongazd!#REF!+Közfoglalkoztatás!#REF!+Közút!R56+Környezetvédelem!#REF!+Egészségügy!#REF!+Sport!#REF!+Közművelődés!#REF!+Támogatás!#REF!</f>
        <v>#REF!</v>
      </c>
      <c r="S56" s="13" t="e">
        <f>Igazgatás!#REF!+'Informatikai fejl.'!#REF!+Községgazd!#REF!+Vagyongazd!#REF!+Közfoglalkoztatás!#REF!+Közút!S56+Környezetvédelem!#REF!+Egészségügy!#REF!+Sport!#REF!+Közművelődés!#REF!+Támogatás!#REF!</f>
        <v>#REF!</v>
      </c>
      <c r="T56" s="13" t="e">
        <f>Igazgatás!#REF!+'Informatikai fejl.'!#REF!+Községgazd!#REF!+Vagyongazd!#REF!+Közfoglalkoztatás!#REF!+Közút!T56+Környezetvédelem!#REF!+Egészségügy!#REF!+Sport!#REF!+Közművelődés!#REF!+Támogatás!#REF!</f>
        <v>#REF!</v>
      </c>
      <c r="U56" s="80" t="e">
        <f>Igazgatás!#REF!+'Informatikai fejl.'!#REF!+Községgazd!#REF!+Vagyongazd!#REF!+Közfoglalkoztatás!#REF!+Közút!U56+Környezetvédelem!#REF!+Egészségügy!#REF!+Sport!#REF!+Közművelődés!#REF!+Támogatás!#REF!</f>
        <v>#REF!</v>
      </c>
      <c r="V56" s="403" t="e">
        <f t="shared" si="11"/>
        <v>#REF!</v>
      </c>
      <c r="W56" s="366" t="e">
        <f>Igazgatás!#REF!+'Informatikai fejl.'!#REF!+Községgazd!#REF!+Vagyongazd!#REF!+Közfoglalkoztatás!#REF!+Közút!W56+Környezetvédelem!#REF!+Egészségügy!#REF!+Sport!#REF!+Közművelődés!#REF!+Támogatás!#REF!</f>
        <v>#REF!</v>
      </c>
      <c r="X56" s="13" t="e">
        <f>Igazgatás!#REF!+'Informatikai fejl.'!#REF!+Községgazd!#REF!+Vagyongazd!#REF!+Közfoglalkoztatás!#REF!+Közút!X56+Környezetvédelem!#REF!+Egészségügy!#REF!+Sport!#REF!+Közművelődés!#REF!+Támogatás!#REF!</f>
        <v>#REF!</v>
      </c>
      <c r="Y56" s="80" t="e">
        <f>Igazgatás!#REF!+'Informatikai fejl.'!#REF!+Községgazd!#REF!+Vagyongazd!#REF!+Közfoglalkoztatás!#REF!+Közút!Y56+Környezetvédelem!#REF!+Egészségügy!#REF!+Sport!#REF!+Közművelődés!#REF!+Támogatás!#REF!</f>
        <v>#REF!</v>
      </c>
      <c r="Z56" s="80" t="e">
        <f>Igazgatás!#REF!+'Informatikai fejl.'!#REF!+Községgazd!#REF!+Vagyongazd!#REF!+Közfoglalkoztatás!#REF!+Közút!Z56+Környezetvédelem!#REF!+Egészségügy!#REF!+Sport!#REF!+Közművelődés!#REF!+Támogatás!#REF!</f>
        <v>#REF!</v>
      </c>
      <c r="AA56" s="80" t="e">
        <f>Igazgatás!#REF!+'Informatikai fejl.'!#REF!+Községgazd!#REF!+Vagyongazd!#REF!+Közfoglalkoztatás!#REF!+Közút!AA56+Környezetvédelem!#REF!+Egészségügy!#REF!+Sport!#REF!+Közművelődés!#REF!+Támogatás!#REF!</f>
        <v>#REF!</v>
      </c>
      <c r="AB56" s="45" t="e">
        <f>Igazgatás!#REF!+'Informatikai fejl.'!#REF!+Községgazd!#REF!+Vagyongazd!#REF!+Közfoglalkoztatás!#REF!+Közút!AB56+Környezetvédelem!#REF!+Egészségügy!#REF!+Sport!#REF!+Közművelődés!#REF!+Támogatás!#REF!</f>
        <v>#REF!</v>
      </c>
      <c r="AC56" s="168"/>
      <c r="AE56" s="168"/>
    </row>
    <row r="57" spans="1:31" s="41" customFormat="1" hidden="1" x14ac:dyDescent="0.25">
      <c r="A57" s="125" t="s">
        <v>203</v>
      </c>
      <c r="B57" s="52" t="s">
        <v>649</v>
      </c>
      <c r="C57" s="702" t="s">
        <v>204</v>
      </c>
      <c r="D57" s="703"/>
      <c r="E57" s="703"/>
      <c r="F57" s="510" t="e">
        <f>Igazgatás!F94+'Informatikai fejl.'!F56+Községgazd!F67+Vagyongazd!F60+Közfoglalkoztatás!F57+Közút!F57+Környezetvédelem!F59+Egészségügy!F86+Sport!F61+Közművelődés!F60+Támogatás!F57</f>
        <v>#REF!</v>
      </c>
      <c r="G57" s="510" t="e">
        <f>Igazgatás!G94+'Informatikai fejl.'!G56+Községgazd!G67+Vagyongazd!G60+Közfoglalkoztatás!G57+Közút!G57+Környezetvédelem!G59+Egészségügy!G86+Sport!G61+Közművelődés!G60+Támogatás!G57</f>
        <v>#REF!</v>
      </c>
      <c r="H57" s="510" t="e">
        <f>Igazgatás!H94+'Informatikai fejl.'!H56+Községgazd!H67+Vagyongazd!H60+Közfoglalkoztatás!H57+Közút!H57+Környezetvédelem!H59+Egészségügy!H86+Sport!H61+Közművelődés!H60+Támogatás!H57</f>
        <v>#REF!</v>
      </c>
      <c r="I57" s="510" t="e">
        <f>Igazgatás!I94+'Informatikai fejl.'!I56+Községgazd!I67+Vagyongazd!I60+Közfoglalkoztatás!I57+Közút!I57+Környezetvédelem!I59+Egészségügy!I86+Sport!I61+Közművelődés!I60+Támogatás!I57</f>
        <v>#REF!</v>
      </c>
      <c r="J57" s="536" t="e">
        <f>Igazgatás!J94+'Informatikai fejl.'!J56+Községgazd!J67+Vagyongazd!J60+Közfoglalkoztatás!J57+Közút!J57+Környezetvédelem!J59+Egészségügy!J86+Sport!J61+Közművelődés!J60+Támogatás!J57</f>
        <v>#REF!</v>
      </c>
      <c r="K57" s="536" t="e">
        <f>Igazgatás!K94+'Informatikai fejl.'!K56+Községgazd!K67+Vagyongazd!K60+Közfoglalkoztatás!K57+Közút!K57+Környezetvédelem!K59+Egészségügy!K86+Sport!K61+Közművelődés!K60+Támogatás!K57</f>
        <v>#REF!</v>
      </c>
      <c r="L57" s="536" t="e">
        <f>Igazgatás!L94+'Informatikai fejl.'!L56+Községgazd!L67+Vagyongazd!L60+Közfoglalkoztatás!L57+Közút!L57+Környezetvédelem!L59+Egészségügy!L86+Sport!L61+Közművelődés!L60+Támogatás!L57</f>
        <v>#REF!</v>
      </c>
      <c r="M57" s="462" t="e">
        <f t="shared" si="98"/>
        <v>#REF!</v>
      </c>
      <c r="N57" s="148" t="e">
        <f>Igazgatás!N94+'Informatikai fejl.'!N56+Községgazd!N67+Vagyongazd!N60+Közfoglalkoztatás!N57+Közút!N57+Környezetvédelem!N59+Egészségügy!N86+Sport!N61+Közművelődés!N60+Támogatás!N57</f>
        <v>#REF!</v>
      </c>
      <c r="O57" s="160" t="e">
        <f t="shared" si="9"/>
        <v>#REF!</v>
      </c>
      <c r="P57" s="75" t="e">
        <f>Igazgatás!#REF!+'Informatikai fejl.'!#REF!+Községgazd!#REF!+Vagyongazd!#REF!+Közfoglalkoztatás!#REF!+Közút!P57+Környezetvédelem!#REF!+Egészségügy!#REF!+Sport!#REF!+Közművelődés!#REF!+Támogatás!#REF!</f>
        <v>#REF!</v>
      </c>
      <c r="Q57" s="13" t="e">
        <f>Igazgatás!#REF!+'Informatikai fejl.'!#REF!+Községgazd!#REF!+Vagyongazd!#REF!+Közfoglalkoztatás!#REF!+Közút!Q57+Környezetvédelem!#REF!+Egészségügy!#REF!+Sport!#REF!+Közművelődés!#REF!+Támogatás!#REF!</f>
        <v>#REF!</v>
      </c>
      <c r="R57" s="13" t="e">
        <f>Igazgatás!#REF!+'Informatikai fejl.'!#REF!+Községgazd!#REF!+Vagyongazd!#REF!+Közfoglalkoztatás!#REF!+Közút!R57+Környezetvédelem!#REF!+Egészségügy!#REF!+Sport!#REF!+Közművelődés!#REF!+Támogatás!#REF!</f>
        <v>#REF!</v>
      </c>
      <c r="S57" s="13" t="e">
        <f>Igazgatás!#REF!+'Informatikai fejl.'!#REF!+Községgazd!#REF!+Vagyongazd!#REF!+Közfoglalkoztatás!#REF!+Közút!S57+Környezetvédelem!#REF!+Egészségügy!#REF!+Sport!#REF!+Közművelődés!#REF!+Támogatás!#REF!</f>
        <v>#REF!</v>
      </c>
      <c r="T57" s="13" t="e">
        <f>Igazgatás!#REF!+'Informatikai fejl.'!#REF!+Községgazd!#REF!+Vagyongazd!#REF!+Közfoglalkoztatás!#REF!+Közút!T57+Környezetvédelem!#REF!+Egészségügy!#REF!+Sport!#REF!+Közművelődés!#REF!+Támogatás!#REF!</f>
        <v>#REF!</v>
      </c>
      <c r="U57" s="80" t="e">
        <f>Igazgatás!#REF!+'Informatikai fejl.'!#REF!+Községgazd!#REF!+Vagyongazd!#REF!+Közfoglalkoztatás!#REF!+Közút!U57+Környezetvédelem!#REF!+Egészségügy!#REF!+Sport!#REF!+Közművelődés!#REF!+Támogatás!#REF!</f>
        <v>#REF!</v>
      </c>
      <c r="V57" s="403" t="e">
        <f t="shared" si="11"/>
        <v>#REF!</v>
      </c>
      <c r="W57" s="366" t="e">
        <f>Igazgatás!#REF!+'Informatikai fejl.'!#REF!+Községgazd!#REF!+Vagyongazd!#REF!+Közfoglalkoztatás!#REF!+Közút!W57+Környezetvédelem!#REF!+Egészségügy!#REF!+Sport!#REF!+Közművelődés!#REF!+Támogatás!#REF!</f>
        <v>#REF!</v>
      </c>
      <c r="X57" s="13" t="e">
        <f>Igazgatás!#REF!+'Informatikai fejl.'!#REF!+Községgazd!#REF!+Vagyongazd!#REF!+Közfoglalkoztatás!#REF!+Közút!X57+Környezetvédelem!#REF!+Egészségügy!#REF!+Sport!#REF!+Közművelődés!#REF!+Támogatás!#REF!</f>
        <v>#REF!</v>
      </c>
      <c r="Y57" s="80" t="e">
        <f>Igazgatás!#REF!+'Informatikai fejl.'!#REF!+Községgazd!#REF!+Vagyongazd!#REF!+Közfoglalkoztatás!#REF!+Közút!Y57+Környezetvédelem!#REF!+Egészségügy!#REF!+Sport!#REF!+Közművelődés!#REF!+Támogatás!#REF!</f>
        <v>#REF!</v>
      </c>
      <c r="Z57" s="80" t="e">
        <f>Igazgatás!#REF!+'Informatikai fejl.'!#REF!+Községgazd!#REF!+Vagyongazd!#REF!+Közfoglalkoztatás!#REF!+Közút!Z57+Környezetvédelem!#REF!+Egészségügy!#REF!+Sport!#REF!+Közművelődés!#REF!+Támogatás!#REF!</f>
        <v>#REF!</v>
      </c>
      <c r="AA57" s="80" t="e">
        <f>Igazgatás!#REF!+'Informatikai fejl.'!#REF!+Községgazd!#REF!+Vagyongazd!#REF!+Közfoglalkoztatás!#REF!+Közút!AA57+Környezetvédelem!#REF!+Egészségügy!#REF!+Sport!#REF!+Közművelődés!#REF!+Támogatás!#REF!</f>
        <v>#REF!</v>
      </c>
      <c r="AB57" s="45" t="e">
        <f>Igazgatás!#REF!+'Informatikai fejl.'!#REF!+Községgazd!#REF!+Vagyongazd!#REF!+Közfoglalkoztatás!#REF!+Közút!AB57+Környezetvédelem!#REF!+Egészségügy!#REF!+Sport!#REF!+Közművelődés!#REF!+Támogatás!#REF!</f>
        <v>#REF!</v>
      </c>
      <c r="AC57" s="168"/>
      <c r="AE57" s="168"/>
    </row>
    <row r="58" spans="1:31" s="41" customFormat="1" ht="15.75" thickBot="1" x14ac:dyDescent="0.3">
      <c r="A58" s="125" t="s">
        <v>205</v>
      </c>
      <c r="B58" s="176" t="s">
        <v>650</v>
      </c>
      <c r="C58" s="782" t="s">
        <v>206</v>
      </c>
      <c r="D58" s="783"/>
      <c r="E58" s="783"/>
      <c r="F58" s="511">
        <v>178000</v>
      </c>
      <c r="G58" s="511" t="e">
        <f>Igazgatás!G95+'Informatikai fejl.'!G57+Községgazd!G68+Vagyongazd!G61+Közfoglalkoztatás!G58+Közút!G58+Környezetvédelem!G60+Egészségügy!G87+Sport!G62+Közművelődés!G61+Támogatás!G58</f>
        <v>#REF!</v>
      </c>
      <c r="H58" s="511" t="e">
        <f>Igazgatás!H95+'Informatikai fejl.'!H57+Községgazd!H68+Vagyongazd!H61+Közfoglalkoztatás!H58+Közút!H58+Környezetvédelem!H60+Egészségügy!H87+Sport!H62+Közművelődés!H61+Támogatás!H58</f>
        <v>#REF!</v>
      </c>
      <c r="I58" s="511" t="e">
        <f>Igazgatás!I95+'Informatikai fejl.'!I57+Községgazd!I68+Vagyongazd!I61+Közfoglalkoztatás!I58+Közút!I58+Környezetvédelem!I60+Egészségügy!I87+Sport!I62+Közművelődés!I61+Támogatás!I58</f>
        <v>#REF!</v>
      </c>
      <c r="J58" s="537" t="e">
        <f>Igazgatás!J95+'Informatikai fejl.'!J57+Községgazd!J68+Vagyongazd!J61+Közfoglalkoztatás!J58+Közút!J58+Környezetvédelem!J60+Egészségügy!J87+Sport!J62+Közművelődés!J61+Támogatás!J58</f>
        <v>#REF!</v>
      </c>
      <c r="K58" s="537" t="e">
        <f>Igazgatás!K95+'Informatikai fejl.'!K57+Községgazd!K68+Vagyongazd!K61+Közfoglalkoztatás!K58+Közút!K58+Környezetvédelem!K60+Egészségügy!K87+Sport!K62+Közművelődés!K61+Támogatás!K58</f>
        <v>#REF!</v>
      </c>
      <c r="L58" s="537">
        <v>598000</v>
      </c>
      <c r="M58" s="463">
        <f t="shared" si="98"/>
        <v>455161</v>
      </c>
      <c r="N58" s="177">
        <f>Igazgatás!N95+'Informatikai fejl.'!N57+Községgazd!N68+Vagyongazd!N61+Közfoglalkoztatás!N58+Közút!N58+Környezetvédelem!N60+Egészségügy!N87+Sport!N62+Közművelődés!N61+Támogatás!N58</f>
        <v>0</v>
      </c>
      <c r="O58" s="160">
        <f t="shared" si="9"/>
        <v>455161</v>
      </c>
      <c r="P58" s="75">
        <v>2</v>
      </c>
      <c r="Q58" s="13">
        <v>2</v>
      </c>
      <c r="R58" s="13">
        <v>3</v>
      </c>
      <c r="S58" s="13">
        <v>33960</v>
      </c>
      <c r="T58" s="13">
        <v>0</v>
      </c>
      <c r="U58" s="80">
        <v>0</v>
      </c>
      <c r="V58" s="403">
        <f t="shared" si="11"/>
        <v>33967</v>
      </c>
      <c r="W58" s="366">
        <v>0</v>
      </c>
      <c r="X58" s="13">
        <v>1</v>
      </c>
      <c r="Y58" s="80">
        <v>0</v>
      </c>
      <c r="Z58" s="80">
        <v>1193</v>
      </c>
      <c r="AA58" s="80">
        <v>420000</v>
      </c>
      <c r="AB58" s="45">
        <v>0</v>
      </c>
      <c r="AC58" s="168"/>
      <c r="AE58" s="168"/>
    </row>
    <row r="59" spans="1:31" ht="15.75" thickBot="1" x14ac:dyDescent="0.3">
      <c r="B59" s="82" t="s">
        <v>207</v>
      </c>
      <c r="C59" s="708" t="s">
        <v>208</v>
      </c>
      <c r="D59" s="709"/>
      <c r="E59" s="709"/>
      <c r="F59" s="512">
        <f t="shared" ref="F59:L59" si="99">F61+F70</f>
        <v>6510000</v>
      </c>
      <c r="G59" s="512" t="e">
        <f t="shared" si="99"/>
        <v>#REF!</v>
      </c>
      <c r="H59" s="512" t="e">
        <f t="shared" si="99"/>
        <v>#REF!</v>
      </c>
      <c r="I59" s="512" t="e">
        <f t="shared" si="99"/>
        <v>#REF!</v>
      </c>
      <c r="J59" s="538" t="e">
        <f t="shared" si="99"/>
        <v>#REF!</v>
      </c>
      <c r="K59" s="538" t="e">
        <f t="shared" si="99"/>
        <v>#REF!</v>
      </c>
      <c r="L59" s="538">
        <f t="shared" si="99"/>
        <v>6510000</v>
      </c>
      <c r="M59" s="464">
        <f>M61+M70</f>
        <v>3889983</v>
      </c>
      <c r="N59" s="464">
        <f>N61+N70</f>
        <v>0</v>
      </c>
      <c r="O59" s="156">
        <f t="shared" si="9"/>
        <v>3889983</v>
      </c>
      <c r="P59" s="84">
        <f>P61+P70</f>
        <v>259000</v>
      </c>
      <c r="Q59" s="85">
        <f t="shared" ref="Q59:U59" si="100">Q61+Q70</f>
        <v>414000</v>
      </c>
      <c r="R59" s="85">
        <f t="shared" si="100"/>
        <v>249250</v>
      </c>
      <c r="S59" s="85">
        <f t="shared" si="100"/>
        <v>144646</v>
      </c>
      <c r="T59" s="85">
        <f t="shared" si="100"/>
        <v>374021</v>
      </c>
      <c r="U59" s="88">
        <f t="shared" si="100"/>
        <v>280750</v>
      </c>
      <c r="V59" s="399">
        <f t="shared" si="11"/>
        <v>1721667</v>
      </c>
      <c r="W59" s="362">
        <f t="shared" ref="W59:AB59" si="101">W61+W70</f>
        <v>244500</v>
      </c>
      <c r="X59" s="85">
        <f t="shared" si="101"/>
        <v>302025</v>
      </c>
      <c r="Y59" s="88">
        <f t="shared" si="101"/>
        <v>495010</v>
      </c>
      <c r="Z59" s="88">
        <f t="shared" si="101"/>
        <v>310281</v>
      </c>
      <c r="AA59" s="88">
        <f t="shared" si="101"/>
        <v>421000</v>
      </c>
      <c r="AB59" s="89">
        <f t="shared" si="101"/>
        <v>395500</v>
      </c>
      <c r="AC59" s="168"/>
      <c r="AE59" s="168"/>
    </row>
    <row r="60" spans="1:31" s="18" customFormat="1" hidden="1" x14ac:dyDescent="0.25">
      <c r="A60" s="125" t="s">
        <v>863</v>
      </c>
      <c r="B60" s="114" t="s">
        <v>864</v>
      </c>
      <c r="C60" s="710" t="s">
        <v>865</v>
      </c>
      <c r="D60" s="711"/>
      <c r="E60" s="711"/>
      <c r="F60" s="507" t="e">
        <f>Igazgatás!F97+'Informatikai fejl.'!F59+Községgazd!F70+Vagyongazd!F63+Közfoglalkoztatás!F60+Közút!F60+Környezetvédelem!F62+Egészségügy!F92+Sport!F64+Közművelődés!F63+Támogatás!F60</f>
        <v>#REF!</v>
      </c>
      <c r="G60" s="507" t="e">
        <f>Igazgatás!G97+'Informatikai fejl.'!G59+Községgazd!G70+Vagyongazd!G63+Közfoglalkoztatás!G60+Közút!G60+Környezetvédelem!G62+Egészségügy!G92+Sport!G64+Közművelődés!G63+Támogatás!G60</f>
        <v>#REF!</v>
      </c>
      <c r="H60" s="507" t="e">
        <f>Igazgatás!H97+'Informatikai fejl.'!H59+Községgazd!H70+Vagyongazd!H63+Közfoglalkoztatás!H60+Közút!H60+Környezetvédelem!H62+Egészségügy!H92+Sport!H64+Közművelődés!H63+Támogatás!H60</f>
        <v>#REF!</v>
      </c>
      <c r="I60" s="507" t="e">
        <f>Igazgatás!I97+'Informatikai fejl.'!I59+Községgazd!I70+Vagyongazd!I63+Közfoglalkoztatás!I60+Közút!I60+Környezetvédelem!I62+Egészségügy!I92+Sport!I64+Közművelődés!I63+Támogatás!I60</f>
        <v>#REF!</v>
      </c>
      <c r="J60" s="533" t="e">
        <f>Igazgatás!J97+'Informatikai fejl.'!J59+Községgazd!J70+Vagyongazd!J63+Közfoglalkoztatás!J60+Közút!J60+Környezetvédelem!J62+Egészségügy!J92+Sport!J64+Közművelődés!J63+Támogatás!J60</f>
        <v>#REF!</v>
      </c>
      <c r="K60" s="533" t="e">
        <f>Igazgatás!K97+'Informatikai fejl.'!K59+Községgazd!K70+Vagyongazd!K63+Közfoglalkoztatás!K60+Közút!K60+Környezetvédelem!K62+Egészségügy!K92+Sport!K64+Közművelődés!K63+Támogatás!K60</f>
        <v>#REF!</v>
      </c>
      <c r="L60" s="533" t="e">
        <f>Igazgatás!L97+'Informatikai fejl.'!L59+Községgazd!L70+Vagyongazd!L63+Közfoglalkoztatás!L60+Közút!L60+Környezetvédelem!L62+Egészségügy!L92+Sport!L64+Közművelődés!L63+Támogatás!L60</f>
        <v>#REF!</v>
      </c>
      <c r="M60" s="459" t="e">
        <f>Igazgatás!M97+'Informatikai fejl.'!M59+Községgazd!M70+Vagyongazd!M63+Közfoglalkoztatás!M60+Közút!M60+Környezetvédelem!M62+Egészségügy!M92+Sport!M64+Közművelődés!M63+Támogatás!M60</f>
        <v>#REF!</v>
      </c>
      <c r="N60" s="140">
        <f>Igazgatás!N97+'Informatikai fejl.'!N59+Községgazd!N70+Vagyongazd!N63+Közfoglalkoztatás!N60+Közút!N60+Környezetvédelem!N62+Egészségügy!N92+Sport!N64+Közművelődés!N63+Támogatás!N60</f>
        <v>0</v>
      </c>
      <c r="O60" s="158" t="e">
        <f t="shared" si="9"/>
        <v>#REF!</v>
      </c>
      <c r="P60" s="92" t="e">
        <f>Igazgatás!#REF!+'Informatikai fejl.'!#REF!+Községgazd!#REF!+Vagyongazd!#REF!+Közfoglalkoztatás!#REF!+Közút!P60+Környezetvédelem!#REF!+Egészségügy!#REF!+Sport!#REF!+Közművelődés!#REF!+Támogatás!#REF!</f>
        <v>#REF!</v>
      </c>
      <c r="Q60" s="93" t="e">
        <f>Igazgatás!#REF!+'Informatikai fejl.'!#REF!+Községgazd!#REF!+Vagyongazd!#REF!+Közfoglalkoztatás!#REF!+Közút!Q60+Környezetvédelem!#REF!+Egészségügy!#REF!+Sport!#REF!+Közművelődés!#REF!+Támogatás!#REF!</f>
        <v>#REF!</v>
      </c>
      <c r="R60" s="93" t="e">
        <f>Igazgatás!#REF!+'Informatikai fejl.'!#REF!+Községgazd!#REF!+Vagyongazd!#REF!+Közfoglalkoztatás!#REF!+Közút!R60+Környezetvédelem!#REF!+Egészségügy!#REF!+Sport!#REF!+Közművelődés!#REF!+Támogatás!#REF!</f>
        <v>#REF!</v>
      </c>
      <c r="S60" s="93" t="e">
        <f>Igazgatás!#REF!+'Informatikai fejl.'!#REF!+Községgazd!#REF!+Vagyongazd!#REF!+Közfoglalkoztatás!#REF!+Közút!S60+Környezetvédelem!#REF!+Egészségügy!#REF!+Sport!#REF!+Közművelődés!#REF!+Támogatás!#REF!</f>
        <v>#REF!</v>
      </c>
      <c r="T60" s="93" t="e">
        <f>Igazgatás!#REF!+'Informatikai fejl.'!#REF!+Községgazd!#REF!+Vagyongazd!#REF!+Közfoglalkoztatás!#REF!+Közút!T60+Környezetvédelem!#REF!+Egészségügy!#REF!+Sport!#REF!+Közművelődés!#REF!+Támogatás!#REF!</f>
        <v>#REF!</v>
      </c>
      <c r="U60" s="96" t="e">
        <f>Igazgatás!#REF!+'Informatikai fejl.'!#REF!+Községgazd!#REF!+Vagyongazd!#REF!+Közfoglalkoztatás!#REF!+Közút!U60+Környezetvédelem!#REF!+Egészségügy!#REF!+Sport!#REF!+Közművelődés!#REF!+Támogatás!#REF!</f>
        <v>#REF!</v>
      </c>
      <c r="V60" s="402" t="e">
        <f t="shared" si="11"/>
        <v>#REF!</v>
      </c>
      <c r="W60" s="365" t="e">
        <f>Igazgatás!#REF!+'Informatikai fejl.'!#REF!+Községgazd!#REF!+Vagyongazd!#REF!+Közfoglalkoztatás!#REF!+Közút!W60+Környezetvédelem!#REF!+Egészségügy!#REF!+Sport!#REF!+Közművelődés!#REF!+Támogatás!#REF!</f>
        <v>#REF!</v>
      </c>
      <c r="X60" s="93" t="e">
        <f>Igazgatás!#REF!+'Informatikai fejl.'!#REF!+Községgazd!#REF!+Vagyongazd!#REF!+Közfoglalkoztatás!#REF!+Közút!X60+Környezetvédelem!#REF!+Egészségügy!#REF!+Sport!#REF!+Közművelődés!#REF!+Támogatás!#REF!</f>
        <v>#REF!</v>
      </c>
      <c r="Y60" s="96" t="e">
        <f>Igazgatás!#REF!+'Informatikai fejl.'!#REF!+Községgazd!#REF!+Vagyongazd!#REF!+Közfoglalkoztatás!#REF!+Közút!Y60+Környezetvédelem!#REF!+Egészségügy!#REF!+Sport!#REF!+Közművelődés!#REF!+Támogatás!#REF!</f>
        <v>#REF!</v>
      </c>
      <c r="Z60" s="96" t="e">
        <f>Igazgatás!#REF!+'Informatikai fejl.'!#REF!+Községgazd!#REF!+Vagyongazd!#REF!+Közfoglalkoztatás!#REF!+Közút!Z60+Környezetvédelem!#REF!+Egészségügy!#REF!+Sport!#REF!+Közművelődés!#REF!+Támogatás!#REF!</f>
        <v>#REF!</v>
      </c>
      <c r="AA60" s="96" t="e">
        <f>Igazgatás!#REF!+'Informatikai fejl.'!#REF!+Községgazd!#REF!+Vagyongazd!#REF!+Közfoglalkoztatás!#REF!+Közút!AA60+Környezetvédelem!#REF!+Egészségügy!#REF!+Sport!#REF!+Közművelődés!#REF!+Támogatás!#REF!</f>
        <v>#REF!</v>
      </c>
      <c r="AB60" s="97" t="e">
        <f>Igazgatás!#REF!+'Informatikai fejl.'!#REF!+Községgazd!#REF!+Vagyongazd!#REF!+Közfoglalkoztatás!#REF!+Közút!AB60+Környezetvédelem!#REF!+Egészségügy!#REF!+Sport!#REF!+Közművelődés!#REF!+Támogatás!#REF!</f>
        <v>#REF!</v>
      </c>
      <c r="AC60" s="168"/>
      <c r="AE60" s="168"/>
    </row>
    <row r="61" spans="1:31" s="18" customFormat="1" x14ac:dyDescent="0.25">
      <c r="A61" s="125" t="s">
        <v>209</v>
      </c>
      <c r="B61" s="114" t="s">
        <v>651</v>
      </c>
      <c r="C61" s="710" t="s">
        <v>210</v>
      </c>
      <c r="D61" s="711"/>
      <c r="E61" s="711"/>
      <c r="F61" s="507">
        <v>160000</v>
      </c>
      <c r="G61" s="507" t="e">
        <f>Igazgatás!G98+'Informatikai fejl.'!G60+Községgazd!G71+Vagyongazd!G64+Közfoglalkoztatás!G61+Közút!G61+Környezetvédelem!G63+Egészségügy!G93+Sport!G65+Közművelődés!G64+Támogatás!G61</f>
        <v>#REF!</v>
      </c>
      <c r="H61" s="507" t="e">
        <f>Igazgatás!H98+'Informatikai fejl.'!H60+Községgazd!H71+Vagyongazd!H64+Közfoglalkoztatás!H61+Közút!H61+Környezetvédelem!H63+Egészségügy!H93+Sport!H65+Közművelődés!H64+Támogatás!H61</f>
        <v>#REF!</v>
      </c>
      <c r="I61" s="507" t="e">
        <f>Igazgatás!I98+'Informatikai fejl.'!I60+Községgazd!I71+Vagyongazd!I64+Közfoglalkoztatás!I61+Közút!I61+Környezetvédelem!I63+Egészségügy!I93+Sport!I65+Közművelődés!I64+Támogatás!I61</f>
        <v>#REF!</v>
      </c>
      <c r="J61" s="533" t="e">
        <f>Igazgatás!J98+'Informatikai fejl.'!J60+Községgazd!J71+Vagyongazd!J64+Közfoglalkoztatás!J61+Közút!J61+Környezetvédelem!J63+Egészségügy!J93+Sport!J65+Közművelődés!J64+Támogatás!J61</f>
        <v>#REF!</v>
      </c>
      <c r="K61" s="533" t="e">
        <f>Igazgatás!K98+'Informatikai fejl.'!K60+Községgazd!K71+Vagyongazd!K64+Közfoglalkoztatás!K61+Közút!K61+Környezetvédelem!K63+Egészségügy!K93+Sport!K65+Közművelődés!K64+Támogatás!K61</f>
        <v>#REF!</v>
      </c>
      <c r="L61" s="533">
        <v>160000</v>
      </c>
      <c r="M61" s="459">
        <f t="shared" ref="M61" si="102">V61+W61+X61+Y61+Z61+AA61+AB61</f>
        <v>142500</v>
      </c>
      <c r="N61" s="140">
        <f>Igazgatás!N98+'Informatikai fejl.'!N60+Községgazd!N71+Vagyongazd!N64+Közfoglalkoztatás!N61+Közút!N61+Környezetvédelem!N63+Egészségügy!N93+Sport!N65+Közművelődés!N64+Támogatás!N61</f>
        <v>0</v>
      </c>
      <c r="O61" s="158">
        <f t="shared" si="9"/>
        <v>142500</v>
      </c>
      <c r="P61" s="92">
        <v>0</v>
      </c>
      <c r="Q61" s="93">
        <v>0</v>
      </c>
      <c r="R61" s="93">
        <v>0</v>
      </c>
      <c r="S61" s="93">
        <v>0</v>
      </c>
      <c r="T61" s="93">
        <v>0</v>
      </c>
      <c r="U61" s="96">
        <v>0</v>
      </c>
      <c r="V61" s="402">
        <f t="shared" si="11"/>
        <v>0</v>
      </c>
      <c r="W61" s="365">
        <v>0</v>
      </c>
      <c r="X61" s="93">
        <v>62000</v>
      </c>
      <c r="Y61" s="96">
        <v>0</v>
      </c>
      <c r="Z61" s="96">
        <v>0</v>
      </c>
      <c r="AA61" s="96">
        <v>80500</v>
      </c>
      <c r="AB61" s="97">
        <v>0</v>
      </c>
      <c r="AC61" s="168"/>
      <c r="AE61" s="168"/>
    </row>
    <row r="62" spans="1:31" s="18" customFormat="1" hidden="1" x14ac:dyDescent="0.25">
      <c r="A62" s="125" t="s">
        <v>211</v>
      </c>
      <c r="B62" s="90" t="s">
        <v>652</v>
      </c>
      <c r="C62" s="712" t="s">
        <v>352</v>
      </c>
      <c r="D62" s="713"/>
      <c r="E62" s="713"/>
      <c r="F62" s="509" t="e">
        <f>Igazgatás!F99+'Informatikai fejl.'!F61+Községgazd!F72+Vagyongazd!F65+Közfoglalkoztatás!F62+Közút!F62+Környezetvédelem!F64+Egészségügy!F94+Sport!F66+Közművelődés!F65+Támogatás!F62</f>
        <v>#REF!</v>
      </c>
      <c r="G62" s="509" t="e">
        <f>Igazgatás!G99+'Informatikai fejl.'!G61+Községgazd!G72+Vagyongazd!G65+Közfoglalkoztatás!G62+Közút!G62+Környezetvédelem!G64+Egészségügy!G94+Sport!G66+Közművelődés!G65+Támogatás!G62</f>
        <v>#REF!</v>
      </c>
      <c r="H62" s="509" t="e">
        <f>Igazgatás!H99+'Informatikai fejl.'!H61+Községgazd!H72+Vagyongazd!H65+Közfoglalkoztatás!H62+Közút!H62+Környezetvédelem!H64+Egészségügy!H94+Sport!H66+Közművelődés!H65+Támogatás!H62</f>
        <v>#REF!</v>
      </c>
      <c r="I62" s="509" t="e">
        <f>Igazgatás!I99+'Informatikai fejl.'!I61+Községgazd!I72+Vagyongazd!I65+Közfoglalkoztatás!I62+Közút!I62+Környezetvédelem!I64+Egészségügy!I94+Sport!I66+Közművelődés!I65+Támogatás!I62</f>
        <v>#REF!</v>
      </c>
      <c r="J62" s="535" t="e">
        <f>Igazgatás!J99+'Informatikai fejl.'!J61+Községgazd!J72+Vagyongazd!J65+Közfoglalkoztatás!J62+Közút!J62+Környezetvédelem!J64+Egészségügy!J94+Sport!J66+Közművelődés!J65+Támogatás!J62</f>
        <v>#REF!</v>
      </c>
      <c r="K62" s="535" t="e">
        <f>Igazgatás!K99+'Informatikai fejl.'!K61+Községgazd!K72+Vagyongazd!K65+Közfoglalkoztatás!K62+Közút!K62+Környezetvédelem!K64+Egészségügy!K94+Sport!K66+Közművelődés!K65+Támogatás!K62</f>
        <v>#REF!</v>
      </c>
      <c r="L62" s="535" t="e">
        <f>Igazgatás!L99+'Informatikai fejl.'!L61+Községgazd!L72+Vagyongazd!L65+Közfoglalkoztatás!L62+Közút!L62+Környezetvédelem!L64+Egészségügy!L94+Sport!L66+Közművelődés!L65+Támogatás!L62</f>
        <v>#REF!</v>
      </c>
      <c r="M62" s="461" t="e">
        <f>Igazgatás!M99+'Informatikai fejl.'!M61+Községgazd!M72+Vagyongazd!M65+Közfoglalkoztatás!M62+Közút!M62+Környezetvédelem!M64+Egészségügy!M94+Sport!M66+Közművelődés!M65+Támogatás!M62</f>
        <v>#REF!</v>
      </c>
      <c r="N62" s="142">
        <f>Igazgatás!N99+'Informatikai fejl.'!N61+Községgazd!N72+Vagyongazd!N65+Közfoglalkoztatás!N62+Közút!N62+Környezetvédelem!N64+Egészségügy!N94+Sport!N66+Közművelődés!N65+Támogatás!N62</f>
        <v>0</v>
      </c>
      <c r="O62" s="158" t="e">
        <f t="shared" si="9"/>
        <v>#REF!</v>
      </c>
      <c r="P62" s="92" t="e">
        <f>Igazgatás!#REF!+'Informatikai fejl.'!#REF!+Községgazd!#REF!+Vagyongazd!#REF!+Közfoglalkoztatás!#REF!+Közút!P62+Környezetvédelem!#REF!+Egészségügy!#REF!+Sport!#REF!+Közművelődés!#REF!+Támogatás!#REF!</f>
        <v>#REF!</v>
      </c>
      <c r="Q62" s="93" t="e">
        <f>Igazgatás!#REF!+'Informatikai fejl.'!#REF!+Községgazd!#REF!+Vagyongazd!#REF!+Közfoglalkoztatás!#REF!+Közút!Q62+Környezetvédelem!#REF!+Egészségügy!#REF!+Sport!#REF!+Közművelődés!#REF!+Támogatás!#REF!</f>
        <v>#REF!</v>
      </c>
      <c r="R62" s="93" t="e">
        <f>Igazgatás!#REF!+'Informatikai fejl.'!#REF!+Községgazd!#REF!+Vagyongazd!#REF!+Közfoglalkoztatás!#REF!+Közút!R62+Környezetvédelem!#REF!+Egészségügy!#REF!+Sport!#REF!+Közművelődés!#REF!+Támogatás!#REF!</f>
        <v>#REF!</v>
      </c>
      <c r="S62" s="93" t="e">
        <f>Igazgatás!#REF!+'Informatikai fejl.'!#REF!+Községgazd!#REF!+Vagyongazd!#REF!+Közfoglalkoztatás!#REF!+Közút!S62+Környezetvédelem!#REF!+Egészségügy!#REF!+Sport!#REF!+Közművelődés!#REF!+Támogatás!#REF!</f>
        <v>#REF!</v>
      </c>
      <c r="T62" s="93" t="e">
        <f>Igazgatás!#REF!+'Informatikai fejl.'!#REF!+Községgazd!#REF!+Vagyongazd!#REF!+Közfoglalkoztatás!#REF!+Közút!T62+Környezetvédelem!#REF!+Egészségügy!#REF!+Sport!#REF!+Közművelődés!#REF!+Támogatás!#REF!</f>
        <v>#REF!</v>
      </c>
      <c r="U62" s="96" t="e">
        <f>Igazgatás!#REF!+'Informatikai fejl.'!#REF!+Községgazd!#REF!+Vagyongazd!#REF!+Közfoglalkoztatás!#REF!+Közút!U62+Környezetvédelem!#REF!+Egészségügy!#REF!+Sport!#REF!+Közművelődés!#REF!+Támogatás!#REF!</f>
        <v>#REF!</v>
      </c>
      <c r="V62" s="402" t="e">
        <f t="shared" si="11"/>
        <v>#REF!</v>
      </c>
      <c r="W62" s="365" t="e">
        <f>Igazgatás!#REF!+'Informatikai fejl.'!#REF!+Községgazd!#REF!+Vagyongazd!#REF!+Közfoglalkoztatás!#REF!+Közút!W62+Környezetvédelem!#REF!+Egészségügy!#REF!+Sport!#REF!+Közművelődés!#REF!+Támogatás!#REF!</f>
        <v>#REF!</v>
      </c>
      <c r="X62" s="93" t="e">
        <f>Igazgatás!#REF!+'Informatikai fejl.'!#REF!+Községgazd!#REF!+Vagyongazd!#REF!+Közfoglalkoztatás!#REF!+Közút!X62+Környezetvédelem!#REF!+Egészségügy!#REF!+Sport!#REF!+Közművelődés!#REF!+Támogatás!#REF!</f>
        <v>#REF!</v>
      </c>
      <c r="Y62" s="96" t="e">
        <f>Igazgatás!#REF!+'Informatikai fejl.'!#REF!+Községgazd!#REF!+Vagyongazd!#REF!+Közfoglalkoztatás!#REF!+Közút!Y62+Környezetvédelem!#REF!+Egészségügy!#REF!+Sport!#REF!+Közművelődés!#REF!+Támogatás!#REF!</f>
        <v>#REF!</v>
      </c>
      <c r="Z62" s="96" t="e">
        <f>Igazgatás!#REF!+'Informatikai fejl.'!#REF!+Községgazd!#REF!+Vagyongazd!#REF!+Közfoglalkoztatás!#REF!+Közút!Z62+Környezetvédelem!#REF!+Egészségügy!#REF!+Sport!#REF!+Közművelődés!#REF!+Támogatás!#REF!</f>
        <v>#REF!</v>
      </c>
      <c r="AA62" s="96" t="e">
        <f>Igazgatás!#REF!+'Informatikai fejl.'!#REF!+Községgazd!#REF!+Vagyongazd!#REF!+Közfoglalkoztatás!#REF!+Közút!AA62+Környezetvédelem!#REF!+Egészségügy!#REF!+Sport!#REF!+Közművelődés!#REF!+Támogatás!#REF!</f>
        <v>#REF!</v>
      </c>
      <c r="AB62" s="97" t="e">
        <f>Igazgatás!#REF!+'Informatikai fejl.'!#REF!+Községgazd!#REF!+Vagyongazd!#REF!+Közfoglalkoztatás!#REF!+Közút!AB62+Környezetvédelem!#REF!+Egészségügy!#REF!+Sport!#REF!+Közművelődés!#REF!+Támogatás!#REF!</f>
        <v>#REF!</v>
      </c>
      <c r="AC62" s="168"/>
      <c r="AE62" s="168"/>
    </row>
    <row r="63" spans="1:31" s="18" customFormat="1" hidden="1" x14ac:dyDescent="0.25">
      <c r="A63" s="125" t="s">
        <v>212</v>
      </c>
      <c r="B63" s="114" t="s">
        <v>653</v>
      </c>
      <c r="C63" s="712" t="s">
        <v>866</v>
      </c>
      <c r="D63" s="713"/>
      <c r="E63" s="713"/>
      <c r="F63" s="509" t="e">
        <f>Igazgatás!F100+'Informatikai fejl.'!F62+Községgazd!F73+Vagyongazd!F66+Közfoglalkoztatás!F63+Közút!F63+Környezetvédelem!F65+Egészségügy!F95+Sport!F67+Közművelődés!F66+Támogatás!F63</f>
        <v>#REF!</v>
      </c>
      <c r="G63" s="509" t="e">
        <f>Igazgatás!G100+'Informatikai fejl.'!G62+Községgazd!G73+Vagyongazd!G66+Közfoglalkoztatás!G63+Közút!G63+Környezetvédelem!G65+Egészségügy!G95+Sport!G67+Közművelődés!G66+Támogatás!G63</f>
        <v>#REF!</v>
      </c>
      <c r="H63" s="509" t="e">
        <f>Igazgatás!H100+'Informatikai fejl.'!H62+Községgazd!H73+Vagyongazd!H66+Közfoglalkoztatás!H63+Közút!H63+Környezetvédelem!H65+Egészségügy!H95+Sport!H67+Közművelődés!H66+Támogatás!H63</f>
        <v>#REF!</v>
      </c>
      <c r="I63" s="509" t="e">
        <f>Igazgatás!I100+'Informatikai fejl.'!I62+Községgazd!I73+Vagyongazd!I66+Közfoglalkoztatás!I63+Közút!I63+Környezetvédelem!I65+Egészségügy!I95+Sport!I67+Közművelődés!I66+Támogatás!I63</f>
        <v>#REF!</v>
      </c>
      <c r="J63" s="535" t="e">
        <f>Igazgatás!J100+'Informatikai fejl.'!J62+Községgazd!J73+Vagyongazd!J66+Közfoglalkoztatás!J63+Közút!J63+Környezetvédelem!J65+Egészségügy!J95+Sport!J67+Közművelődés!J66+Támogatás!J63</f>
        <v>#REF!</v>
      </c>
      <c r="K63" s="535" t="e">
        <f>Igazgatás!K100+'Informatikai fejl.'!K62+Községgazd!K73+Vagyongazd!K66+Közfoglalkoztatás!K63+Közút!K63+Környezetvédelem!K65+Egészségügy!K95+Sport!K67+Közművelődés!K66+Támogatás!K63</f>
        <v>#REF!</v>
      </c>
      <c r="L63" s="535" t="e">
        <f>Igazgatás!L100+'Informatikai fejl.'!L62+Községgazd!L73+Vagyongazd!L66+Közfoglalkoztatás!L63+Közút!L63+Környezetvédelem!L65+Egészségügy!L95+Sport!L67+Közművelődés!L66+Támogatás!L63</f>
        <v>#REF!</v>
      </c>
      <c r="M63" s="461" t="e">
        <f>Igazgatás!M100+'Informatikai fejl.'!M62+Községgazd!M73+Vagyongazd!M66+Közfoglalkoztatás!M63+Közút!M63+Környezetvédelem!M65+Egészségügy!M95+Sport!M67+Közművelődés!M66+Támogatás!M63</f>
        <v>#REF!</v>
      </c>
      <c r="N63" s="142">
        <f>Igazgatás!N100+'Informatikai fejl.'!N62+Községgazd!N73+Vagyongazd!N66+Közfoglalkoztatás!N63+Közút!N63+Környezetvédelem!N65+Egészségügy!N95+Sport!N67+Közművelődés!N66+Támogatás!N63</f>
        <v>0</v>
      </c>
      <c r="O63" s="158" t="e">
        <f t="shared" si="9"/>
        <v>#REF!</v>
      </c>
      <c r="P63" s="92" t="e">
        <f>Igazgatás!#REF!+'Informatikai fejl.'!#REF!+Községgazd!#REF!+Vagyongazd!#REF!+Közfoglalkoztatás!#REF!+Közút!P63+Környezetvédelem!#REF!+Egészségügy!#REF!+Sport!#REF!+Közművelődés!#REF!+Támogatás!#REF!</f>
        <v>#REF!</v>
      </c>
      <c r="Q63" s="93" t="e">
        <f>Igazgatás!#REF!+'Informatikai fejl.'!#REF!+Községgazd!#REF!+Vagyongazd!#REF!+Közfoglalkoztatás!#REF!+Közút!Q63+Környezetvédelem!#REF!+Egészségügy!#REF!+Sport!#REF!+Közművelődés!#REF!+Támogatás!#REF!</f>
        <v>#REF!</v>
      </c>
      <c r="R63" s="93" t="e">
        <f>Igazgatás!#REF!+'Informatikai fejl.'!#REF!+Községgazd!#REF!+Vagyongazd!#REF!+Közfoglalkoztatás!#REF!+Közút!R63+Környezetvédelem!#REF!+Egészségügy!#REF!+Sport!#REF!+Közművelődés!#REF!+Támogatás!#REF!</f>
        <v>#REF!</v>
      </c>
      <c r="S63" s="93" t="e">
        <f>Igazgatás!#REF!+'Informatikai fejl.'!#REF!+Községgazd!#REF!+Vagyongazd!#REF!+Közfoglalkoztatás!#REF!+Közút!S63+Környezetvédelem!#REF!+Egészségügy!#REF!+Sport!#REF!+Közművelődés!#REF!+Támogatás!#REF!</f>
        <v>#REF!</v>
      </c>
      <c r="T63" s="93" t="e">
        <f>Igazgatás!#REF!+'Informatikai fejl.'!#REF!+Községgazd!#REF!+Vagyongazd!#REF!+Közfoglalkoztatás!#REF!+Közút!T63+Környezetvédelem!#REF!+Egészségügy!#REF!+Sport!#REF!+Közművelődés!#REF!+Támogatás!#REF!</f>
        <v>#REF!</v>
      </c>
      <c r="U63" s="96" t="e">
        <f>Igazgatás!#REF!+'Informatikai fejl.'!#REF!+Községgazd!#REF!+Vagyongazd!#REF!+Közfoglalkoztatás!#REF!+Közút!U63+Környezetvédelem!#REF!+Egészségügy!#REF!+Sport!#REF!+Közművelődés!#REF!+Támogatás!#REF!</f>
        <v>#REF!</v>
      </c>
      <c r="V63" s="402" t="e">
        <f t="shared" si="11"/>
        <v>#REF!</v>
      </c>
      <c r="W63" s="365" t="e">
        <f>Igazgatás!#REF!+'Informatikai fejl.'!#REF!+Községgazd!#REF!+Vagyongazd!#REF!+Közfoglalkoztatás!#REF!+Közút!W63+Környezetvédelem!#REF!+Egészségügy!#REF!+Sport!#REF!+Közművelődés!#REF!+Támogatás!#REF!</f>
        <v>#REF!</v>
      </c>
      <c r="X63" s="93" t="e">
        <f>Igazgatás!#REF!+'Informatikai fejl.'!#REF!+Községgazd!#REF!+Vagyongazd!#REF!+Közfoglalkoztatás!#REF!+Közút!X63+Környezetvédelem!#REF!+Egészségügy!#REF!+Sport!#REF!+Közművelődés!#REF!+Támogatás!#REF!</f>
        <v>#REF!</v>
      </c>
      <c r="Y63" s="96" t="e">
        <f>Igazgatás!#REF!+'Informatikai fejl.'!#REF!+Községgazd!#REF!+Vagyongazd!#REF!+Közfoglalkoztatás!#REF!+Közút!Y63+Környezetvédelem!#REF!+Egészségügy!#REF!+Sport!#REF!+Közművelődés!#REF!+Támogatás!#REF!</f>
        <v>#REF!</v>
      </c>
      <c r="Z63" s="96" t="e">
        <f>Igazgatás!#REF!+'Informatikai fejl.'!#REF!+Községgazd!#REF!+Vagyongazd!#REF!+Közfoglalkoztatás!#REF!+Közút!Z63+Környezetvédelem!#REF!+Egészségügy!#REF!+Sport!#REF!+Közművelődés!#REF!+Támogatás!#REF!</f>
        <v>#REF!</v>
      </c>
      <c r="AA63" s="96" t="e">
        <f>Igazgatás!#REF!+'Informatikai fejl.'!#REF!+Községgazd!#REF!+Vagyongazd!#REF!+Közfoglalkoztatás!#REF!+Közút!AA63+Környezetvédelem!#REF!+Egészségügy!#REF!+Sport!#REF!+Közművelődés!#REF!+Támogatás!#REF!</f>
        <v>#REF!</v>
      </c>
      <c r="AB63" s="97" t="e">
        <f>Igazgatás!#REF!+'Informatikai fejl.'!#REF!+Községgazd!#REF!+Vagyongazd!#REF!+Közfoglalkoztatás!#REF!+Közút!AB63+Környezetvédelem!#REF!+Egészségügy!#REF!+Sport!#REF!+Közművelődés!#REF!+Támogatás!#REF!</f>
        <v>#REF!</v>
      </c>
      <c r="AC63" s="168"/>
      <c r="AE63" s="168"/>
    </row>
    <row r="64" spans="1:31" s="18" customFormat="1" hidden="1" x14ac:dyDescent="0.25">
      <c r="A64" s="125" t="s">
        <v>213</v>
      </c>
      <c r="B64" s="90" t="s">
        <v>654</v>
      </c>
      <c r="C64" s="712" t="s">
        <v>867</v>
      </c>
      <c r="D64" s="713"/>
      <c r="E64" s="713"/>
      <c r="F64" s="509" t="e">
        <f>Igazgatás!F101+'Informatikai fejl.'!F63+Községgazd!F74+Vagyongazd!F67+Közfoglalkoztatás!F64+Közút!F64+Környezetvédelem!F66+Egészségügy!F96+Sport!F68+Közművelődés!F67+Támogatás!F64</f>
        <v>#REF!</v>
      </c>
      <c r="G64" s="509" t="e">
        <f>Igazgatás!G101+'Informatikai fejl.'!G63+Községgazd!G74+Vagyongazd!G67+Közfoglalkoztatás!G64+Közút!G64+Környezetvédelem!G66+Egészségügy!G96+Sport!G68+Közművelődés!G67+Támogatás!G64</f>
        <v>#REF!</v>
      </c>
      <c r="H64" s="509" t="e">
        <f>Igazgatás!H101+'Informatikai fejl.'!H63+Községgazd!H74+Vagyongazd!H67+Közfoglalkoztatás!H64+Közút!H64+Környezetvédelem!H66+Egészségügy!H96+Sport!H68+Közművelődés!H67+Támogatás!H64</f>
        <v>#REF!</v>
      </c>
      <c r="I64" s="509" t="e">
        <f>Igazgatás!I101+'Informatikai fejl.'!I63+Községgazd!I74+Vagyongazd!I67+Közfoglalkoztatás!I64+Közút!I64+Környezetvédelem!I66+Egészségügy!I96+Sport!I68+Közművelődés!I67+Támogatás!I64</f>
        <v>#REF!</v>
      </c>
      <c r="J64" s="535" t="e">
        <f>Igazgatás!J101+'Informatikai fejl.'!J63+Községgazd!J74+Vagyongazd!J67+Közfoglalkoztatás!J64+Közút!J64+Környezetvédelem!J66+Egészségügy!J96+Sport!J68+Közművelődés!J67+Támogatás!J64</f>
        <v>#REF!</v>
      </c>
      <c r="K64" s="535" t="e">
        <f>Igazgatás!K101+'Informatikai fejl.'!K63+Községgazd!K74+Vagyongazd!K67+Közfoglalkoztatás!K64+Közút!K64+Környezetvédelem!K66+Egészségügy!K96+Sport!K68+Közművelődés!K67+Támogatás!K64</f>
        <v>#REF!</v>
      </c>
      <c r="L64" s="535" t="e">
        <f>Igazgatás!L101+'Informatikai fejl.'!L63+Községgazd!L74+Vagyongazd!L67+Közfoglalkoztatás!L64+Közút!L64+Környezetvédelem!L66+Egészségügy!L96+Sport!L68+Közművelődés!L67+Támogatás!L64</f>
        <v>#REF!</v>
      </c>
      <c r="M64" s="461" t="e">
        <f>Igazgatás!M101+'Informatikai fejl.'!M63+Községgazd!M74+Vagyongazd!M67+Közfoglalkoztatás!M64+Közút!M64+Környezetvédelem!M66+Egészségügy!M96+Sport!M68+Közművelődés!M67+Támogatás!M64</f>
        <v>#REF!</v>
      </c>
      <c r="N64" s="142">
        <f>Igazgatás!N101+'Informatikai fejl.'!N63+Községgazd!N74+Vagyongazd!N67+Közfoglalkoztatás!N64+Közút!N64+Környezetvédelem!N66+Egészségügy!N96+Sport!N68+Közművelődés!N67+Támogatás!N64</f>
        <v>0</v>
      </c>
      <c r="O64" s="158" t="e">
        <f t="shared" si="9"/>
        <v>#REF!</v>
      </c>
      <c r="P64" s="92" t="e">
        <f>Igazgatás!#REF!+'Informatikai fejl.'!#REF!+Községgazd!#REF!+Vagyongazd!#REF!+Közfoglalkoztatás!#REF!+Közút!P64+Környezetvédelem!#REF!+Egészségügy!#REF!+Sport!#REF!+Közművelődés!#REF!+Támogatás!#REF!</f>
        <v>#REF!</v>
      </c>
      <c r="Q64" s="93" t="e">
        <f>Igazgatás!#REF!+'Informatikai fejl.'!#REF!+Községgazd!#REF!+Vagyongazd!#REF!+Közfoglalkoztatás!#REF!+Közút!Q64+Környezetvédelem!#REF!+Egészségügy!#REF!+Sport!#REF!+Közművelődés!#REF!+Támogatás!#REF!</f>
        <v>#REF!</v>
      </c>
      <c r="R64" s="93" t="e">
        <f>Igazgatás!#REF!+'Informatikai fejl.'!#REF!+Községgazd!#REF!+Vagyongazd!#REF!+Közfoglalkoztatás!#REF!+Közút!R64+Környezetvédelem!#REF!+Egészségügy!#REF!+Sport!#REF!+Közművelődés!#REF!+Támogatás!#REF!</f>
        <v>#REF!</v>
      </c>
      <c r="S64" s="93" t="e">
        <f>Igazgatás!#REF!+'Informatikai fejl.'!#REF!+Községgazd!#REF!+Vagyongazd!#REF!+Közfoglalkoztatás!#REF!+Közút!S64+Környezetvédelem!#REF!+Egészségügy!#REF!+Sport!#REF!+Közművelődés!#REF!+Támogatás!#REF!</f>
        <v>#REF!</v>
      </c>
      <c r="T64" s="93" t="e">
        <f>Igazgatás!#REF!+'Informatikai fejl.'!#REF!+Községgazd!#REF!+Vagyongazd!#REF!+Közfoglalkoztatás!#REF!+Közút!T64+Környezetvédelem!#REF!+Egészségügy!#REF!+Sport!#REF!+Közművelődés!#REF!+Támogatás!#REF!</f>
        <v>#REF!</v>
      </c>
      <c r="U64" s="96" t="e">
        <f>Igazgatás!#REF!+'Informatikai fejl.'!#REF!+Községgazd!#REF!+Vagyongazd!#REF!+Közfoglalkoztatás!#REF!+Közút!U64+Környezetvédelem!#REF!+Egészségügy!#REF!+Sport!#REF!+Közművelődés!#REF!+Támogatás!#REF!</f>
        <v>#REF!</v>
      </c>
      <c r="V64" s="402" t="e">
        <f t="shared" si="11"/>
        <v>#REF!</v>
      </c>
      <c r="W64" s="365" t="e">
        <f>Igazgatás!#REF!+'Informatikai fejl.'!#REF!+Községgazd!#REF!+Vagyongazd!#REF!+Közfoglalkoztatás!#REF!+Közút!W64+Környezetvédelem!#REF!+Egészségügy!#REF!+Sport!#REF!+Közművelődés!#REF!+Támogatás!#REF!</f>
        <v>#REF!</v>
      </c>
      <c r="X64" s="93" t="e">
        <f>Igazgatás!#REF!+'Informatikai fejl.'!#REF!+Községgazd!#REF!+Vagyongazd!#REF!+Közfoglalkoztatás!#REF!+Közút!X64+Környezetvédelem!#REF!+Egészségügy!#REF!+Sport!#REF!+Közművelődés!#REF!+Támogatás!#REF!</f>
        <v>#REF!</v>
      </c>
      <c r="Y64" s="96" t="e">
        <f>Igazgatás!#REF!+'Informatikai fejl.'!#REF!+Községgazd!#REF!+Vagyongazd!#REF!+Közfoglalkoztatás!#REF!+Közút!Y64+Környezetvédelem!#REF!+Egészségügy!#REF!+Sport!#REF!+Közművelődés!#REF!+Támogatás!#REF!</f>
        <v>#REF!</v>
      </c>
      <c r="Z64" s="96" t="e">
        <f>Igazgatás!#REF!+'Informatikai fejl.'!#REF!+Községgazd!#REF!+Vagyongazd!#REF!+Közfoglalkoztatás!#REF!+Közút!Z64+Környezetvédelem!#REF!+Egészségügy!#REF!+Sport!#REF!+Közművelődés!#REF!+Támogatás!#REF!</f>
        <v>#REF!</v>
      </c>
      <c r="AA64" s="96" t="e">
        <f>Igazgatás!#REF!+'Informatikai fejl.'!#REF!+Községgazd!#REF!+Vagyongazd!#REF!+Közfoglalkoztatás!#REF!+Közút!AA64+Környezetvédelem!#REF!+Egészségügy!#REF!+Sport!#REF!+Közművelődés!#REF!+Támogatás!#REF!</f>
        <v>#REF!</v>
      </c>
      <c r="AB64" s="97" t="e">
        <f>Igazgatás!#REF!+'Informatikai fejl.'!#REF!+Községgazd!#REF!+Vagyongazd!#REF!+Közfoglalkoztatás!#REF!+Közút!AB64+Környezetvédelem!#REF!+Egészségügy!#REF!+Sport!#REF!+Közművelődés!#REF!+Támogatás!#REF!</f>
        <v>#REF!</v>
      </c>
      <c r="AC64" s="168"/>
      <c r="AE64" s="168"/>
    </row>
    <row r="65" spans="1:31" s="18" customFormat="1" hidden="1" x14ac:dyDescent="0.25">
      <c r="A65" s="125" t="s">
        <v>214</v>
      </c>
      <c r="B65" s="114" t="s">
        <v>655</v>
      </c>
      <c r="C65" s="712" t="s">
        <v>215</v>
      </c>
      <c r="D65" s="713"/>
      <c r="E65" s="713"/>
      <c r="F65" s="509" t="e">
        <f>Igazgatás!F102+'Informatikai fejl.'!F64+Községgazd!F75+Vagyongazd!F68+Közfoglalkoztatás!F65+Közút!F65+Környezetvédelem!F67+Egészségügy!F97+Sport!F69+Közművelődés!F68+Támogatás!F65</f>
        <v>#REF!</v>
      </c>
      <c r="G65" s="509" t="e">
        <f>Igazgatás!G102+'Informatikai fejl.'!G64+Községgazd!G75+Vagyongazd!G68+Közfoglalkoztatás!G65+Közút!G65+Környezetvédelem!G67+Egészségügy!G97+Sport!G69+Közművelődés!G68+Támogatás!G65</f>
        <v>#REF!</v>
      </c>
      <c r="H65" s="509" t="e">
        <f>Igazgatás!H102+'Informatikai fejl.'!H64+Községgazd!H75+Vagyongazd!H68+Közfoglalkoztatás!H65+Közút!H65+Környezetvédelem!H67+Egészségügy!H97+Sport!H69+Közművelődés!H68+Támogatás!H65</f>
        <v>#REF!</v>
      </c>
      <c r="I65" s="509" t="e">
        <f>Igazgatás!I102+'Informatikai fejl.'!I64+Községgazd!I75+Vagyongazd!I68+Közfoglalkoztatás!I65+Közút!I65+Környezetvédelem!I67+Egészségügy!I97+Sport!I69+Közművelődés!I68+Támogatás!I65</f>
        <v>#REF!</v>
      </c>
      <c r="J65" s="535" t="e">
        <f>Igazgatás!J102+'Informatikai fejl.'!J64+Községgazd!J75+Vagyongazd!J68+Közfoglalkoztatás!J65+Közút!J65+Környezetvédelem!J67+Egészségügy!J97+Sport!J69+Közművelődés!J68+Támogatás!J65</f>
        <v>#REF!</v>
      </c>
      <c r="K65" s="535" t="e">
        <f>Igazgatás!K102+'Informatikai fejl.'!K64+Községgazd!K75+Vagyongazd!K68+Közfoglalkoztatás!K65+Közút!K65+Környezetvédelem!K67+Egészségügy!K97+Sport!K69+Közművelődés!K68+Támogatás!K65</f>
        <v>#REF!</v>
      </c>
      <c r="L65" s="535" t="e">
        <f>Igazgatás!L102+'Informatikai fejl.'!L64+Községgazd!L75+Vagyongazd!L68+Közfoglalkoztatás!L65+Közút!L65+Környezetvédelem!L67+Egészségügy!L97+Sport!L69+Közművelődés!L68+Támogatás!L65</f>
        <v>#REF!</v>
      </c>
      <c r="M65" s="461" t="e">
        <f>Igazgatás!M102+'Informatikai fejl.'!M64+Községgazd!M75+Vagyongazd!M68+Közfoglalkoztatás!M65+Közút!M65+Környezetvédelem!M67+Egészségügy!M97+Sport!M69+Közművelődés!M68+Támogatás!M65</f>
        <v>#REF!</v>
      </c>
      <c r="N65" s="142">
        <f>Igazgatás!N102+'Informatikai fejl.'!N64+Községgazd!N75+Vagyongazd!N68+Közfoglalkoztatás!N65+Közút!N65+Környezetvédelem!N67+Egészségügy!N97+Sport!N69+Közművelődés!N68+Támogatás!N65</f>
        <v>0</v>
      </c>
      <c r="O65" s="158" t="e">
        <f t="shared" si="9"/>
        <v>#REF!</v>
      </c>
      <c r="P65" s="92" t="e">
        <f>Igazgatás!#REF!+'Informatikai fejl.'!#REF!+Községgazd!#REF!+Vagyongazd!#REF!+Közfoglalkoztatás!#REF!+Közút!P65+Környezetvédelem!#REF!+Egészségügy!#REF!+Sport!#REF!+Közművelődés!#REF!+Támogatás!#REF!</f>
        <v>#REF!</v>
      </c>
      <c r="Q65" s="93" t="e">
        <f>Igazgatás!#REF!+'Informatikai fejl.'!#REF!+Községgazd!#REF!+Vagyongazd!#REF!+Közfoglalkoztatás!#REF!+Közút!Q65+Környezetvédelem!#REF!+Egészségügy!#REF!+Sport!#REF!+Közművelődés!#REF!+Támogatás!#REF!</f>
        <v>#REF!</v>
      </c>
      <c r="R65" s="93" t="e">
        <f>Igazgatás!#REF!+'Informatikai fejl.'!#REF!+Községgazd!#REF!+Vagyongazd!#REF!+Közfoglalkoztatás!#REF!+Közút!R65+Környezetvédelem!#REF!+Egészségügy!#REF!+Sport!#REF!+Közművelődés!#REF!+Támogatás!#REF!</f>
        <v>#REF!</v>
      </c>
      <c r="S65" s="93" t="e">
        <f>Igazgatás!#REF!+'Informatikai fejl.'!#REF!+Községgazd!#REF!+Vagyongazd!#REF!+Közfoglalkoztatás!#REF!+Közút!S65+Környezetvédelem!#REF!+Egészségügy!#REF!+Sport!#REF!+Közművelődés!#REF!+Támogatás!#REF!</f>
        <v>#REF!</v>
      </c>
      <c r="T65" s="93" t="e">
        <f>Igazgatás!#REF!+'Informatikai fejl.'!#REF!+Községgazd!#REF!+Vagyongazd!#REF!+Közfoglalkoztatás!#REF!+Közút!T65+Környezetvédelem!#REF!+Egészségügy!#REF!+Sport!#REF!+Közművelődés!#REF!+Támogatás!#REF!</f>
        <v>#REF!</v>
      </c>
      <c r="U65" s="96" t="e">
        <f>Igazgatás!#REF!+'Informatikai fejl.'!#REF!+Községgazd!#REF!+Vagyongazd!#REF!+Közfoglalkoztatás!#REF!+Közút!U65+Környezetvédelem!#REF!+Egészségügy!#REF!+Sport!#REF!+Közművelődés!#REF!+Támogatás!#REF!</f>
        <v>#REF!</v>
      </c>
      <c r="V65" s="402" t="e">
        <f t="shared" si="11"/>
        <v>#REF!</v>
      </c>
      <c r="W65" s="365" t="e">
        <f>Igazgatás!#REF!+'Informatikai fejl.'!#REF!+Községgazd!#REF!+Vagyongazd!#REF!+Közfoglalkoztatás!#REF!+Közút!W65+Környezetvédelem!#REF!+Egészségügy!#REF!+Sport!#REF!+Közművelődés!#REF!+Támogatás!#REF!</f>
        <v>#REF!</v>
      </c>
      <c r="X65" s="93" t="e">
        <f>Igazgatás!#REF!+'Informatikai fejl.'!#REF!+Községgazd!#REF!+Vagyongazd!#REF!+Közfoglalkoztatás!#REF!+Közút!X65+Környezetvédelem!#REF!+Egészségügy!#REF!+Sport!#REF!+Közművelődés!#REF!+Támogatás!#REF!</f>
        <v>#REF!</v>
      </c>
      <c r="Y65" s="96" t="e">
        <f>Igazgatás!#REF!+'Informatikai fejl.'!#REF!+Községgazd!#REF!+Vagyongazd!#REF!+Közfoglalkoztatás!#REF!+Közút!Y65+Környezetvédelem!#REF!+Egészségügy!#REF!+Sport!#REF!+Közművelődés!#REF!+Támogatás!#REF!</f>
        <v>#REF!</v>
      </c>
      <c r="Z65" s="96" t="e">
        <f>Igazgatás!#REF!+'Informatikai fejl.'!#REF!+Községgazd!#REF!+Vagyongazd!#REF!+Közfoglalkoztatás!#REF!+Közút!Z65+Környezetvédelem!#REF!+Egészségügy!#REF!+Sport!#REF!+Közművelődés!#REF!+Támogatás!#REF!</f>
        <v>#REF!</v>
      </c>
      <c r="AA65" s="96" t="e">
        <f>Igazgatás!#REF!+'Informatikai fejl.'!#REF!+Községgazd!#REF!+Vagyongazd!#REF!+Közfoglalkoztatás!#REF!+Közút!AA65+Környezetvédelem!#REF!+Egészségügy!#REF!+Sport!#REF!+Közművelődés!#REF!+Támogatás!#REF!</f>
        <v>#REF!</v>
      </c>
      <c r="AB65" s="97" t="e">
        <f>Igazgatás!#REF!+'Informatikai fejl.'!#REF!+Községgazd!#REF!+Vagyongazd!#REF!+Közfoglalkoztatás!#REF!+Közút!AB65+Környezetvédelem!#REF!+Egészségügy!#REF!+Sport!#REF!+Közművelődés!#REF!+Támogatás!#REF!</f>
        <v>#REF!</v>
      </c>
      <c r="AC65" s="168"/>
      <c r="AE65" s="168"/>
    </row>
    <row r="66" spans="1:31" s="18" customFormat="1" hidden="1" x14ac:dyDescent="0.25">
      <c r="A66" s="125" t="s">
        <v>216</v>
      </c>
      <c r="B66" s="90" t="s">
        <v>656</v>
      </c>
      <c r="C66" s="712" t="s">
        <v>217</v>
      </c>
      <c r="D66" s="713"/>
      <c r="E66" s="713"/>
      <c r="F66" s="509" t="e">
        <f>Igazgatás!F103+'Informatikai fejl.'!F65+Községgazd!F76+Vagyongazd!F69+Közfoglalkoztatás!F66+Közút!F66+Környezetvédelem!F68+Egészségügy!F98+Sport!F70+Közművelődés!F69+Támogatás!F66</f>
        <v>#REF!</v>
      </c>
      <c r="G66" s="509" t="e">
        <f>Igazgatás!G103+'Informatikai fejl.'!G65+Községgazd!G76+Vagyongazd!G69+Közfoglalkoztatás!G66+Közút!G66+Környezetvédelem!G68+Egészségügy!G98+Sport!G70+Közművelődés!G69+Támogatás!G66</f>
        <v>#REF!</v>
      </c>
      <c r="H66" s="509" t="e">
        <f>Igazgatás!H103+'Informatikai fejl.'!H65+Községgazd!H76+Vagyongazd!H69+Közfoglalkoztatás!H66+Közút!H66+Környezetvédelem!H68+Egészségügy!H98+Sport!H70+Közművelődés!H69+Támogatás!H66</f>
        <v>#REF!</v>
      </c>
      <c r="I66" s="509" t="e">
        <f>Igazgatás!I103+'Informatikai fejl.'!I65+Községgazd!I76+Vagyongazd!I69+Közfoglalkoztatás!I66+Közút!I66+Környezetvédelem!I68+Egészségügy!I98+Sport!I70+Közművelődés!I69+Támogatás!I66</f>
        <v>#REF!</v>
      </c>
      <c r="J66" s="535" t="e">
        <f>Igazgatás!J103+'Informatikai fejl.'!J65+Községgazd!J76+Vagyongazd!J69+Közfoglalkoztatás!J66+Közút!J66+Környezetvédelem!J68+Egészségügy!J98+Sport!J70+Közművelődés!J69+Támogatás!J66</f>
        <v>#REF!</v>
      </c>
      <c r="K66" s="535" t="e">
        <f>Igazgatás!K103+'Informatikai fejl.'!K65+Községgazd!K76+Vagyongazd!K69+Közfoglalkoztatás!K66+Közút!K66+Környezetvédelem!K68+Egészségügy!K98+Sport!K70+Közművelődés!K69+Támogatás!K66</f>
        <v>#REF!</v>
      </c>
      <c r="L66" s="535" t="e">
        <f>Igazgatás!L103+'Informatikai fejl.'!L65+Községgazd!L76+Vagyongazd!L69+Közfoglalkoztatás!L66+Közút!L66+Környezetvédelem!L68+Egészségügy!L98+Sport!L70+Közművelődés!L69+Támogatás!L66</f>
        <v>#REF!</v>
      </c>
      <c r="M66" s="461" t="e">
        <f>Igazgatás!M103+'Informatikai fejl.'!M65+Községgazd!M76+Vagyongazd!M69+Közfoglalkoztatás!M66+Közút!M66+Környezetvédelem!M68+Egészségügy!M98+Sport!M70+Közművelődés!M69+Támogatás!M66</f>
        <v>#REF!</v>
      </c>
      <c r="N66" s="142">
        <f>Igazgatás!N103+'Informatikai fejl.'!N65+Községgazd!N76+Vagyongazd!N69+Közfoglalkoztatás!N66+Közút!N66+Környezetvédelem!N68+Egészségügy!N98+Sport!N70+Közművelődés!N69+Támogatás!N66</f>
        <v>0</v>
      </c>
      <c r="O66" s="158" t="e">
        <f t="shared" si="9"/>
        <v>#REF!</v>
      </c>
      <c r="P66" s="92">
        <v>0</v>
      </c>
      <c r="Q66" s="93" t="e">
        <f>Igazgatás!#REF!+'Informatikai fejl.'!#REF!+Községgazd!#REF!+Vagyongazd!#REF!+Közfoglalkoztatás!#REF!+Közút!Q66+Környezetvédelem!#REF!+Egészségügy!#REF!+Sport!#REF!+Közművelődés!#REF!+Támogatás!#REF!</f>
        <v>#REF!</v>
      </c>
      <c r="R66" s="93" t="e">
        <f>Igazgatás!#REF!+'Informatikai fejl.'!#REF!+Községgazd!#REF!+Vagyongazd!#REF!+Közfoglalkoztatás!#REF!+Közút!R66+Környezetvédelem!#REF!+Egészségügy!#REF!+Sport!#REF!+Közművelődés!#REF!+Támogatás!#REF!</f>
        <v>#REF!</v>
      </c>
      <c r="S66" s="93" t="e">
        <f>Igazgatás!#REF!+'Informatikai fejl.'!#REF!+Községgazd!#REF!+Vagyongazd!#REF!+Közfoglalkoztatás!#REF!+Közút!S66+Környezetvédelem!#REF!+Egészségügy!#REF!+Sport!#REF!+Közművelődés!#REF!+Támogatás!#REF!</f>
        <v>#REF!</v>
      </c>
      <c r="T66" s="93" t="e">
        <f>Igazgatás!#REF!+'Informatikai fejl.'!#REF!+Községgazd!#REF!+Vagyongazd!#REF!+Közfoglalkoztatás!#REF!+Közút!T66+Környezetvédelem!#REF!+Egészségügy!#REF!+Sport!#REF!+Közművelődés!#REF!+Támogatás!#REF!</f>
        <v>#REF!</v>
      </c>
      <c r="U66" s="96" t="e">
        <f>Igazgatás!#REF!+'Informatikai fejl.'!#REF!+Községgazd!#REF!+Vagyongazd!#REF!+Közfoglalkoztatás!#REF!+Közút!U66+Környezetvédelem!#REF!+Egészségügy!#REF!+Sport!#REF!+Közművelődés!#REF!+Támogatás!#REF!</f>
        <v>#REF!</v>
      </c>
      <c r="V66" s="402" t="e">
        <f t="shared" si="11"/>
        <v>#REF!</v>
      </c>
      <c r="W66" s="365">
        <v>0</v>
      </c>
      <c r="X66" s="93">
        <v>0</v>
      </c>
      <c r="Y66" s="96" t="e">
        <f>Igazgatás!#REF!+'Informatikai fejl.'!#REF!+Községgazd!#REF!+Vagyongazd!#REF!+Közfoglalkoztatás!#REF!+Közút!Y66+Környezetvédelem!#REF!+Egészségügy!#REF!+Sport!#REF!+Közművelődés!#REF!+Támogatás!#REF!</f>
        <v>#REF!</v>
      </c>
      <c r="Z66" s="96" t="e">
        <f>Igazgatás!#REF!+'Informatikai fejl.'!#REF!+Községgazd!#REF!+Vagyongazd!#REF!+Közfoglalkoztatás!#REF!+Közút!Z66+Környezetvédelem!#REF!+Egészségügy!#REF!+Sport!#REF!+Közművelődés!#REF!+Támogatás!#REF!</f>
        <v>#REF!</v>
      </c>
      <c r="AA66" s="96" t="e">
        <f>Igazgatás!#REF!+'Informatikai fejl.'!#REF!+Községgazd!#REF!+Vagyongazd!#REF!+Közfoglalkoztatás!#REF!+Közút!AA66+Környezetvédelem!#REF!+Egészségügy!#REF!+Sport!#REF!+Közművelődés!#REF!+Támogatás!#REF!</f>
        <v>#REF!</v>
      </c>
      <c r="AB66" s="97">
        <v>0</v>
      </c>
      <c r="AC66" s="168"/>
      <c r="AE66" s="168"/>
    </row>
    <row r="67" spans="1:31" hidden="1" x14ac:dyDescent="0.25">
      <c r="B67" s="54"/>
      <c r="C67" s="2"/>
      <c r="D67" s="705" t="s">
        <v>343</v>
      </c>
      <c r="E67" s="705"/>
      <c r="F67" s="516" t="e">
        <f>Igazgatás!F104+'Informatikai fejl.'!F66+Községgazd!F77+Vagyongazd!F70+Közfoglalkoztatás!F67+Közút!F67+Környezetvédelem!F69+Egészségügy!F99+Sport!F71+Közművelődés!F70+Támogatás!F67</f>
        <v>#REF!</v>
      </c>
      <c r="G67" s="516" t="e">
        <f>Igazgatás!G104+'Informatikai fejl.'!G66+Községgazd!G77+Vagyongazd!G70+Közfoglalkoztatás!G67+Közút!G67+Környezetvédelem!G69+Egészségügy!G99+Sport!G71+Közművelődés!G70+Támogatás!G67</f>
        <v>#REF!</v>
      </c>
      <c r="H67" s="516" t="e">
        <f>Igazgatás!H104+'Informatikai fejl.'!H66+Községgazd!H77+Vagyongazd!H70+Közfoglalkoztatás!H67+Közút!H67+Környezetvédelem!H69+Egészségügy!H99+Sport!H71+Közművelődés!H70+Támogatás!H67</f>
        <v>#REF!</v>
      </c>
      <c r="I67" s="516" t="e">
        <f>Igazgatás!I104+'Informatikai fejl.'!I66+Községgazd!I77+Vagyongazd!I70+Közfoglalkoztatás!I67+Közút!I67+Környezetvédelem!I69+Egészségügy!I99+Sport!I71+Közművelődés!I70+Támogatás!I67</f>
        <v>#REF!</v>
      </c>
      <c r="J67" s="542" t="e">
        <f>Igazgatás!J104+'Informatikai fejl.'!J66+Községgazd!J77+Vagyongazd!J70+Közfoglalkoztatás!J67+Közút!J67+Környezetvédelem!J69+Egészségügy!J99+Sport!J71+Közművelődés!J70+Támogatás!J67</f>
        <v>#REF!</v>
      </c>
      <c r="K67" s="542" t="e">
        <f>Igazgatás!K104+'Informatikai fejl.'!K66+Községgazd!K77+Vagyongazd!K70+Közfoglalkoztatás!K67+Közút!K67+Környezetvédelem!K69+Egészségügy!K99+Sport!K71+Közművelődés!K70+Támogatás!K67</f>
        <v>#REF!</v>
      </c>
      <c r="L67" s="542" t="e">
        <f>Igazgatás!L104+'Informatikai fejl.'!L66+Községgazd!L77+Vagyongazd!L70+Közfoglalkoztatás!L67+Közút!L67+Környezetvédelem!L69+Egészségügy!L99+Sport!L71+Közművelődés!L70+Támogatás!L67</f>
        <v>#REF!</v>
      </c>
      <c r="M67" s="468" t="e">
        <f>Igazgatás!M104+'Informatikai fejl.'!M66+Községgazd!M77+Vagyongazd!M70+Közfoglalkoztatás!M67+Közút!M67+Környezetvédelem!M69+Egészségügy!M99+Sport!M71+Közművelődés!M70+Támogatás!M67</f>
        <v>#REF!</v>
      </c>
      <c r="N67" s="141">
        <f>Igazgatás!N104+'Informatikai fejl.'!N66+Községgazd!N77+Vagyongazd!N70+Közfoglalkoztatás!N67+Közút!N67+Környezetvédelem!N69+Egészségügy!N99+Sport!N71+Közművelődés!N70+Támogatás!N67</f>
        <v>0</v>
      </c>
      <c r="O67" s="159" t="e">
        <f t="shared" si="9"/>
        <v>#REF!</v>
      </c>
      <c r="P67" s="73" t="e">
        <f>Igazgatás!#REF!+'Informatikai fejl.'!#REF!+Községgazd!#REF!+Vagyongazd!#REF!+Közfoglalkoztatás!#REF!+Közút!P67+Környezetvédelem!#REF!+Egészségügy!#REF!+Sport!#REF!+Közművelődés!#REF!+Támogatás!#REF!</f>
        <v>#REF!</v>
      </c>
      <c r="Q67" s="1" t="e">
        <f>Igazgatás!#REF!+'Informatikai fejl.'!#REF!+Községgazd!#REF!+Vagyongazd!#REF!+Közfoglalkoztatás!#REF!+Közút!Q67+Környezetvédelem!#REF!+Egészségügy!#REF!+Sport!#REF!+Közművelődés!#REF!+Támogatás!#REF!</f>
        <v>#REF!</v>
      </c>
      <c r="R67" s="1" t="e">
        <f>Igazgatás!#REF!+'Informatikai fejl.'!#REF!+Községgazd!#REF!+Vagyongazd!#REF!+Közfoglalkoztatás!#REF!+Közút!R67+Környezetvédelem!#REF!+Egészségügy!#REF!+Sport!#REF!+Közművelődés!#REF!+Támogatás!#REF!</f>
        <v>#REF!</v>
      </c>
      <c r="S67" s="1" t="e">
        <f>Igazgatás!#REF!+'Informatikai fejl.'!#REF!+Községgazd!#REF!+Vagyongazd!#REF!+Közfoglalkoztatás!#REF!+Közút!S67+Környezetvédelem!#REF!+Egészségügy!#REF!+Sport!#REF!+Közművelődés!#REF!+Támogatás!#REF!</f>
        <v>#REF!</v>
      </c>
      <c r="T67" s="1" t="e">
        <f>Igazgatás!#REF!+'Informatikai fejl.'!#REF!+Községgazd!#REF!+Vagyongazd!#REF!+Közfoglalkoztatás!#REF!+Közút!T67+Környezetvédelem!#REF!+Egészségügy!#REF!+Sport!#REF!+Közművelődés!#REF!+Támogatás!#REF!</f>
        <v>#REF!</v>
      </c>
      <c r="U67" s="79" t="e">
        <f>Igazgatás!#REF!+'Informatikai fejl.'!#REF!+Községgazd!#REF!+Vagyongazd!#REF!+Közfoglalkoztatás!#REF!+Közút!U67+Környezetvédelem!#REF!+Egészségügy!#REF!+Sport!#REF!+Közművelődés!#REF!+Támogatás!#REF!</f>
        <v>#REF!</v>
      </c>
      <c r="V67" s="404" t="e">
        <f t="shared" si="11"/>
        <v>#REF!</v>
      </c>
      <c r="W67" s="367" t="e">
        <f>Igazgatás!#REF!+'Informatikai fejl.'!#REF!+Községgazd!#REF!+Vagyongazd!#REF!+Közfoglalkoztatás!#REF!+Közút!W67+Környezetvédelem!#REF!+Egészségügy!#REF!+Sport!#REF!+Közművelődés!#REF!+Támogatás!#REF!</f>
        <v>#REF!</v>
      </c>
      <c r="X67" s="1" t="e">
        <f>Igazgatás!#REF!+'Informatikai fejl.'!#REF!+Községgazd!#REF!+Vagyongazd!#REF!+Közfoglalkoztatás!#REF!+Közút!X67+Környezetvédelem!#REF!+Egészségügy!#REF!+Sport!#REF!+Közművelődés!#REF!+Támogatás!#REF!</f>
        <v>#REF!</v>
      </c>
      <c r="Y67" s="79" t="e">
        <f>Igazgatás!#REF!+'Informatikai fejl.'!#REF!+Községgazd!#REF!+Vagyongazd!#REF!+Közfoglalkoztatás!#REF!+Közút!Y67+Környezetvédelem!#REF!+Egészségügy!#REF!+Sport!#REF!+Közművelődés!#REF!+Támogatás!#REF!</f>
        <v>#REF!</v>
      </c>
      <c r="Z67" s="79" t="e">
        <f>Igazgatás!#REF!+'Informatikai fejl.'!#REF!+Községgazd!#REF!+Vagyongazd!#REF!+Közfoglalkoztatás!#REF!+Közút!Z67+Környezetvédelem!#REF!+Egészségügy!#REF!+Sport!#REF!+Közművelődés!#REF!+Támogatás!#REF!</f>
        <v>#REF!</v>
      </c>
      <c r="AA67" s="79" t="e">
        <f>Igazgatás!#REF!+'Informatikai fejl.'!#REF!+Községgazd!#REF!+Vagyongazd!#REF!+Közfoglalkoztatás!#REF!+Közút!AA67+Környezetvédelem!#REF!+Egészségügy!#REF!+Sport!#REF!+Közművelődés!#REF!+Támogatás!#REF!</f>
        <v>#REF!</v>
      </c>
      <c r="AB67" s="44" t="e">
        <f>Igazgatás!#REF!+'Informatikai fejl.'!#REF!+Községgazd!#REF!+Vagyongazd!#REF!+Közfoglalkoztatás!#REF!+Közút!AB67+Környezetvédelem!#REF!+Egészségügy!#REF!+Sport!#REF!+Közművelődés!#REF!+Támogatás!#REF!</f>
        <v>#REF!</v>
      </c>
      <c r="AC67" s="168"/>
      <c r="AE67" s="168"/>
    </row>
    <row r="68" spans="1:31" hidden="1" x14ac:dyDescent="0.25">
      <c r="B68" s="54"/>
      <c r="C68" s="2"/>
      <c r="D68" s="705" t="s">
        <v>344</v>
      </c>
      <c r="E68" s="705"/>
      <c r="F68" s="516" t="e">
        <f>Igazgatás!F105+'Informatikai fejl.'!F67+Községgazd!F78+Vagyongazd!F71+Közfoglalkoztatás!F68+Közút!F68+Környezetvédelem!F70+Egészségügy!F100+Sport!F72+Közművelődés!F71+Támogatás!F68</f>
        <v>#REF!</v>
      </c>
      <c r="G68" s="516" t="e">
        <f>Igazgatás!G105+'Informatikai fejl.'!G67+Községgazd!G78+Vagyongazd!G71+Közfoglalkoztatás!G68+Közút!G68+Környezetvédelem!G70+Egészségügy!G100+Sport!G72+Közművelődés!G71+Támogatás!G68</f>
        <v>#REF!</v>
      </c>
      <c r="H68" s="516" t="e">
        <f>Igazgatás!H105+'Informatikai fejl.'!H67+Községgazd!H78+Vagyongazd!H71+Közfoglalkoztatás!H68+Közút!H68+Környezetvédelem!H70+Egészségügy!H100+Sport!H72+Közművelődés!H71+Támogatás!H68</f>
        <v>#REF!</v>
      </c>
      <c r="I68" s="516" t="e">
        <f>Igazgatás!I105+'Informatikai fejl.'!I67+Községgazd!I78+Vagyongazd!I71+Közfoglalkoztatás!I68+Közút!I68+Környezetvédelem!I70+Egészségügy!I100+Sport!I72+Közművelődés!I71+Támogatás!I68</f>
        <v>#REF!</v>
      </c>
      <c r="J68" s="542" t="e">
        <f>Igazgatás!J105+'Informatikai fejl.'!J67+Községgazd!J78+Vagyongazd!J71+Közfoglalkoztatás!J68+Közút!J68+Környezetvédelem!J70+Egészségügy!J100+Sport!J72+Közművelődés!J71+Támogatás!J68</f>
        <v>#REF!</v>
      </c>
      <c r="K68" s="542" t="e">
        <f>Igazgatás!K105+'Informatikai fejl.'!K67+Községgazd!K78+Vagyongazd!K71+Közfoglalkoztatás!K68+Közút!K68+Környezetvédelem!K70+Egészségügy!K100+Sport!K72+Közművelődés!K71+Támogatás!K68</f>
        <v>#REF!</v>
      </c>
      <c r="L68" s="542" t="e">
        <f>Igazgatás!L105+'Informatikai fejl.'!L67+Községgazd!L78+Vagyongazd!L71+Közfoglalkoztatás!L68+Közút!L68+Környezetvédelem!L70+Egészségügy!L100+Sport!L72+Közművelődés!L71+Támogatás!L68</f>
        <v>#REF!</v>
      </c>
      <c r="M68" s="468" t="e">
        <f>Igazgatás!M105+'Informatikai fejl.'!M67+Községgazd!M78+Vagyongazd!M71+Közfoglalkoztatás!M68+Közút!M68+Környezetvédelem!M70+Egészségügy!M100+Sport!M72+Közművelődés!M71+Támogatás!M68</f>
        <v>#REF!</v>
      </c>
      <c r="N68" s="141">
        <f>Igazgatás!N105+'Informatikai fejl.'!N67+Községgazd!N78+Vagyongazd!N71+Közfoglalkoztatás!N68+Közút!N68+Környezetvédelem!N70+Egészségügy!N100+Sport!N72+Közművelődés!N71+Támogatás!N68</f>
        <v>0</v>
      </c>
      <c r="O68" s="159" t="e">
        <f t="shared" si="9"/>
        <v>#REF!</v>
      </c>
      <c r="P68" s="73">
        <v>0</v>
      </c>
      <c r="Q68" s="1" t="e">
        <f>Igazgatás!#REF!+'Informatikai fejl.'!#REF!+Községgazd!#REF!+Vagyongazd!#REF!+Közfoglalkoztatás!#REF!+Közút!Q68+Környezetvédelem!#REF!+Egészségügy!#REF!+Sport!#REF!+Közművelődés!#REF!+Támogatás!#REF!</f>
        <v>#REF!</v>
      </c>
      <c r="R68" s="1" t="e">
        <f>Igazgatás!#REF!+'Informatikai fejl.'!#REF!+Községgazd!#REF!+Vagyongazd!#REF!+Közfoglalkoztatás!#REF!+Közút!R68+Környezetvédelem!#REF!+Egészségügy!#REF!+Sport!#REF!+Közművelődés!#REF!+Támogatás!#REF!</f>
        <v>#REF!</v>
      </c>
      <c r="S68" s="1" t="e">
        <f>Igazgatás!#REF!+'Informatikai fejl.'!#REF!+Községgazd!#REF!+Vagyongazd!#REF!+Közfoglalkoztatás!#REF!+Közút!S68+Környezetvédelem!#REF!+Egészségügy!#REF!+Sport!#REF!+Közművelődés!#REF!+Támogatás!#REF!</f>
        <v>#REF!</v>
      </c>
      <c r="T68" s="1" t="e">
        <f>Igazgatás!#REF!+'Informatikai fejl.'!#REF!+Községgazd!#REF!+Vagyongazd!#REF!+Közfoglalkoztatás!#REF!+Közút!T68+Környezetvédelem!#REF!+Egészségügy!#REF!+Sport!#REF!+Közművelődés!#REF!+Támogatás!#REF!</f>
        <v>#REF!</v>
      </c>
      <c r="U68" s="79" t="e">
        <f>Igazgatás!#REF!+'Informatikai fejl.'!#REF!+Községgazd!#REF!+Vagyongazd!#REF!+Közfoglalkoztatás!#REF!+Közút!U68+Környezetvédelem!#REF!+Egészségügy!#REF!+Sport!#REF!+Közművelődés!#REF!+Támogatás!#REF!</f>
        <v>#REF!</v>
      </c>
      <c r="V68" s="404" t="e">
        <f t="shared" si="11"/>
        <v>#REF!</v>
      </c>
      <c r="W68" s="367">
        <v>0</v>
      </c>
      <c r="X68" s="1">
        <v>0</v>
      </c>
      <c r="Y68" s="79" t="e">
        <f>Igazgatás!#REF!+'Informatikai fejl.'!#REF!+Községgazd!#REF!+Vagyongazd!#REF!+Közfoglalkoztatás!#REF!+Közút!Y68+Környezetvédelem!#REF!+Egészségügy!#REF!+Sport!#REF!+Közművelődés!#REF!+Támogatás!#REF!</f>
        <v>#REF!</v>
      </c>
      <c r="Z68" s="79" t="e">
        <f>Igazgatás!#REF!+'Informatikai fejl.'!#REF!+Községgazd!#REF!+Vagyongazd!#REF!+Közfoglalkoztatás!#REF!+Közút!Z68+Környezetvédelem!#REF!+Egészségügy!#REF!+Sport!#REF!+Közművelődés!#REF!+Támogatás!#REF!</f>
        <v>#REF!</v>
      </c>
      <c r="AA68" s="79" t="e">
        <f>Igazgatás!#REF!+'Informatikai fejl.'!#REF!+Községgazd!#REF!+Vagyongazd!#REF!+Közfoglalkoztatás!#REF!+Közút!AA68+Környezetvédelem!#REF!+Egészségügy!#REF!+Sport!#REF!+Közművelődés!#REF!+Támogatás!#REF!</f>
        <v>#REF!</v>
      </c>
      <c r="AB68" s="44">
        <v>0</v>
      </c>
      <c r="AC68" s="168"/>
      <c r="AE68" s="168"/>
    </row>
    <row r="69" spans="1:31" hidden="1" x14ac:dyDescent="0.25">
      <c r="B69" s="54"/>
      <c r="C69" s="2"/>
      <c r="D69" s="705" t="s">
        <v>345</v>
      </c>
      <c r="E69" s="705"/>
      <c r="F69" s="516" t="e">
        <f>Igazgatás!F106+'Informatikai fejl.'!F68+Községgazd!F79+Vagyongazd!F72+Közfoglalkoztatás!F69+Közút!F69+Környezetvédelem!F71+Egészségügy!F101+Sport!F73+Közművelődés!F72+Támogatás!F69</f>
        <v>#REF!</v>
      </c>
      <c r="G69" s="516" t="e">
        <f>Igazgatás!G106+'Informatikai fejl.'!G68+Községgazd!G79+Vagyongazd!G72+Közfoglalkoztatás!G69+Közút!G69+Környezetvédelem!G71+Egészségügy!G101+Sport!G73+Közművelődés!G72+Támogatás!G69</f>
        <v>#REF!</v>
      </c>
      <c r="H69" s="516" t="e">
        <f>Igazgatás!H106+'Informatikai fejl.'!H68+Községgazd!H79+Vagyongazd!H72+Közfoglalkoztatás!H69+Közút!H69+Környezetvédelem!H71+Egészségügy!H101+Sport!H73+Közművelődés!H72+Támogatás!H69</f>
        <v>#REF!</v>
      </c>
      <c r="I69" s="516" t="e">
        <f>Igazgatás!I106+'Informatikai fejl.'!I68+Községgazd!I79+Vagyongazd!I72+Közfoglalkoztatás!I69+Közút!I69+Környezetvédelem!I71+Egészségügy!I101+Sport!I73+Közművelődés!I72+Támogatás!I69</f>
        <v>#REF!</v>
      </c>
      <c r="J69" s="542" t="e">
        <f>Igazgatás!J106+'Informatikai fejl.'!J68+Községgazd!J79+Vagyongazd!J72+Közfoglalkoztatás!J69+Közút!J69+Környezetvédelem!J71+Egészségügy!J101+Sport!J73+Közművelődés!J72+Támogatás!J69</f>
        <v>#REF!</v>
      </c>
      <c r="K69" s="542" t="e">
        <f>Igazgatás!K106+'Informatikai fejl.'!K68+Községgazd!K79+Vagyongazd!K72+Közfoglalkoztatás!K69+Közút!K69+Környezetvédelem!K71+Egészségügy!K101+Sport!K73+Közművelődés!K72+Támogatás!K69</f>
        <v>#REF!</v>
      </c>
      <c r="L69" s="542" t="e">
        <f>Igazgatás!L106+'Informatikai fejl.'!L68+Községgazd!L79+Vagyongazd!L72+Közfoglalkoztatás!L69+Közút!L69+Környezetvédelem!L71+Egészségügy!L101+Sport!L73+Közművelődés!L72+Támogatás!L69</f>
        <v>#REF!</v>
      </c>
      <c r="M69" s="468" t="e">
        <f>Igazgatás!M106+'Informatikai fejl.'!M68+Községgazd!M79+Vagyongazd!M72+Közfoglalkoztatás!M69+Közút!M69+Környezetvédelem!M71+Egészségügy!M101+Sport!M73+Közművelődés!M72+Támogatás!M69</f>
        <v>#REF!</v>
      </c>
      <c r="N69" s="141">
        <f>Igazgatás!N106+'Informatikai fejl.'!N68+Községgazd!N79+Vagyongazd!N72+Közfoglalkoztatás!N69+Közút!N69+Környezetvédelem!N71+Egészségügy!N101+Sport!N73+Közművelődés!N72+Támogatás!N69</f>
        <v>0</v>
      </c>
      <c r="O69" s="159" t="e">
        <f t="shared" si="9"/>
        <v>#REF!</v>
      </c>
      <c r="P69" s="73" t="e">
        <f>Igazgatás!#REF!+'Informatikai fejl.'!#REF!+Községgazd!#REF!+Vagyongazd!#REF!+Közfoglalkoztatás!#REF!+Közút!P69+Környezetvédelem!#REF!+Egészségügy!#REF!+Sport!#REF!+Közművelődés!#REF!+Támogatás!#REF!</f>
        <v>#REF!</v>
      </c>
      <c r="Q69" s="1" t="e">
        <f>Igazgatás!#REF!+'Informatikai fejl.'!#REF!+Községgazd!#REF!+Vagyongazd!#REF!+Közfoglalkoztatás!#REF!+Közút!Q69+Környezetvédelem!#REF!+Egészségügy!#REF!+Sport!#REF!+Közművelődés!#REF!+Támogatás!#REF!</f>
        <v>#REF!</v>
      </c>
      <c r="R69" s="1" t="e">
        <f>Igazgatás!#REF!+'Informatikai fejl.'!#REF!+Községgazd!#REF!+Vagyongazd!#REF!+Közfoglalkoztatás!#REF!+Közút!R69+Környezetvédelem!#REF!+Egészségügy!#REF!+Sport!#REF!+Közművelődés!#REF!+Támogatás!#REF!</f>
        <v>#REF!</v>
      </c>
      <c r="S69" s="1" t="e">
        <f>Igazgatás!#REF!+'Informatikai fejl.'!#REF!+Községgazd!#REF!+Vagyongazd!#REF!+Közfoglalkoztatás!#REF!+Közút!S69+Környezetvédelem!#REF!+Egészségügy!#REF!+Sport!#REF!+Közművelődés!#REF!+Támogatás!#REF!</f>
        <v>#REF!</v>
      </c>
      <c r="T69" s="1" t="e">
        <f>Igazgatás!#REF!+'Informatikai fejl.'!#REF!+Községgazd!#REF!+Vagyongazd!#REF!+Közfoglalkoztatás!#REF!+Közút!T69+Környezetvédelem!#REF!+Egészségügy!#REF!+Sport!#REF!+Közművelődés!#REF!+Támogatás!#REF!</f>
        <v>#REF!</v>
      </c>
      <c r="U69" s="79" t="e">
        <f>Igazgatás!#REF!+'Informatikai fejl.'!#REF!+Községgazd!#REF!+Vagyongazd!#REF!+Közfoglalkoztatás!#REF!+Közút!U69+Környezetvédelem!#REF!+Egészségügy!#REF!+Sport!#REF!+Közművelődés!#REF!+Támogatás!#REF!</f>
        <v>#REF!</v>
      </c>
      <c r="V69" s="404" t="e">
        <f t="shared" si="11"/>
        <v>#REF!</v>
      </c>
      <c r="W69" s="367" t="e">
        <f>Igazgatás!#REF!+'Informatikai fejl.'!#REF!+Községgazd!#REF!+Vagyongazd!#REF!+Közfoglalkoztatás!#REF!+Közút!W69+Környezetvédelem!#REF!+Egészségügy!#REF!+Sport!#REF!+Közművelődés!#REF!+Támogatás!#REF!</f>
        <v>#REF!</v>
      </c>
      <c r="X69" s="1" t="e">
        <f>Igazgatás!#REF!+'Informatikai fejl.'!#REF!+Községgazd!#REF!+Vagyongazd!#REF!+Közfoglalkoztatás!#REF!+Közút!X69+Környezetvédelem!#REF!+Egészségügy!#REF!+Sport!#REF!+Közművelődés!#REF!+Támogatás!#REF!</f>
        <v>#REF!</v>
      </c>
      <c r="Y69" s="79" t="e">
        <f>Igazgatás!#REF!+'Informatikai fejl.'!#REF!+Községgazd!#REF!+Vagyongazd!#REF!+Közfoglalkoztatás!#REF!+Közút!Y69+Környezetvédelem!#REF!+Egészségügy!#REF!+Sport!#REF!+Közművelődés!#REF!+Támogatás!#REF!</f>
        <v>#REF!</v>
      </c>
      <c r="Z69" s="79" t="e">
        <f>Igazgatás!#REF!+'Informatikai fejl.'!#REF!+Községgazd!#REF!+Vagyongazd!#REF!+Közfoglalkoztatás!#REF!+Közút!Z69+Környezetvédelem!#REF!+Egészségügy!#REF!+Sport!#REF!+Közművelődés!#REF!+Támogatás!#REF!</f>
        <v>#REF!</v>
      </c>
      <c r="AA69" s="79" t="e">
        <f>Igazgatás!#REF!+'Informatikai fejl.'!#REF!+Községgazd!#REF!+Vagyongazd!#REF!+Közfoglalkoztatás!#REF!+Közút!AA69+Környezetvédelem!#REF!+Egészségügy!#REF!+Sport!#REF!+Közművelődés!#REF!+Támogatás!#REF!</f>
        <v>#REF!</v>
      </c>
      <c r="AB69" s="44" t="e">
        <f>Igazgatás!#REF!+'Informatikai fejl.'!#REF!+Községgazd!#REF!+Vagyongazd!#REF!+Közfoglalkoztatás!#REF!+Közút!AB69+Környezetvédelem!#REF!+Egészségügy!#REF!+Sport!#REF!+Közművelődés!#REF!+Támogatás!#REF!</f>
        <v>#REF!</v>
      </c>
      <c r="AC69" s="168"/>
      <c r="AE69" s="168"/>
    </row>
    <row r="70" spans="1:31" s="18" customFormat="1" x14ac:dyDescent="0.25">
      <c r="A70" s="125" t="s">
        <v>218</v>
      </c>
      <c r="B70" s="90" t="s">
        <v>657</v>
      </c>
      <c r="C70" s="712" t="s">
        <v>219</v>
      </c>
      <c r="D70" s="713"/>
      <c r="E70" s="713"/>
      <c r="F70" s="509">
        <f t="shared" ref="F70:L70" si="103">F71+F72+F73+F74</f>
        <v>6350000</v>
      </c>
      <c r="G70" s="509" t="e">
        <f t="shared" si="103"/>
        <v>#REF!</v>
      </c>
      <c r="H70" s="509" t="e">
        <f t="shared" si="103"/>
        <v>#REF!</v>
      </c>
      <c r="I70" s="509" t="e">
        <f t="shared" si="103"/>
        <v>#REF!</v>
      </c>
      <c r="J70" s="509" t="e">
        <f t="shared" si="103"/>
        <v>#REF!</v>
      </c>
      <c r="K70" s="509" t="e">
        <f t="shared" si="103"/>
        <v>#REF!</v>
      </c>
      <c r="L70" s="509">
        <f t="shared" si="103"/>
        <v>6350000</v>
      </c>
      <c r="M70" s="461">
        <f>M71+M72+M73+M74</f>
        <v>3747483</v>
      </c>
      <c r="N70" s="461">
        <f>N71+N72+N73+N74</f>
        <v>0</v>
      </c>
      <c r="O70" s="158">
        <f t="shared" ref="O70:O133" si="104">M70+N70</f>
        <v>3747483</v>
      </c>
      <c r="P70" s="92">
        <f>P71+P72+P73+P74</f>
        <v>259000</v>
      </c>
      <c r="Q70" s="93">
        <f t="shared" ref="Q70:U70" si="105">Q71+Q72+Q73+Q74</f>
        <v>414000</v>
      </c>
      <c r="R70" s="93">
        <f t="shared" si="105"/>
        <v>249250</v>
      </c>
      <c r="S70" s="93">
        <f t="shared" si="105"/>
        <v>144646</v>
      </c>
      <c r="T70" s="93">
        <f t="shared" si="105"/>
        <v>374021</v>
      </c>
      <c r="U70" s="96">
        <f t="shared" si="105"/>
        <v>280750</v>
      </c>
      <c r="V70" s="402">
        <f t="shared" ref="V70:V133" si="106">SUM(P70:U70)</f>
        <v>1721667</v>
      </c>
      <c r="W70" s="365">
        <f t="shared" ref="W70:AB70" si="107">W71+W72+W73+W74</f>
        <v>244500</v>
      </c>
      <c r="X70" s="93">
        <f t="shared" si="107"/>
        <v>240025</v>
      </c>
      <c r="Y70" s="96">
        <f t="shared" si="107"/>
        <v>495010</v>
      </c>
      <c r="Z70" s="96">
        <f t="shared" si="107"/>
        <v>310281</v>
      </c>
      <c r="AA70" s="96">
        <f t="shared" si="107"/>
        <v>340500</v>
      </c>
      <c r="AB70" s="97">
        <f t="shared" si="107"/>
        <v>395500</v>
      </c>
      <c r="AC70" s="168"/>
      <c r="AE70" s="168"/>
    </row>
    <row r="71" spans="1:31" x14ac:dyDescent="0.25">
      <c r="B71" s="54"/>
      <c r="C71" s="2"/>
      <c r="D71" s="705" t="s">
        <v>835</v>
      </c>
      <c r="E71" s="705"/>
      <c r="F71" s="516">
        <v>1000000</v>
      </c>
      <c r="G71" s="516" t="e">
        <f>Igazgatás!G108+'Informatikai fejl.'!G70+Községgazd!G81+Vagyongazd!G74+Közfoglalkoztatás!G71+Közút!G71+Környezetvédelem!G73+Egészségügy!G103+Sport!G75+Közművelődés!G74+Támogatás!G71</f>
        <v>#REF!</v>
      </c>
      <c r="H71" s="516" t="e">
        <f>Igazgatás!H108+'Informatikai fejl.'!H70+Községgazd!H81+Vagyongazd!H74+Közfoglalkoztatás!H71+Közút!H71+Környezetvédelem!H73+Egészségügy!H103+Sport!H75+Közművelődés!H74+Támogatás!H71</f>
        <v>#REF!</v>
      </c>
      <c r="I71" s="516" t="e">
        <f>Igazgatás!I108+'Informatikai fejl.'!I70+Községgazd!I81+Vagyongazd!I74+Közfoglalkoztatás!I71+Közút!I71+Környezetvédelem!I73+Egészségügy!I103+Sport!I75+Közművelődés!I74+Támogatás!I71</f>
        <v>#REF!</v>
      </c>
      <c r="J71" s="542" t="e">
        <f>Igazgatás!J108+'Informatikai fejl.'!J70+Községgazd!J81+Vagyongazd!J74+Közfoglalkoztatás!J71+Közút!J71+Környezetvédelem!J73+Egészségügy!J103+Sport!J75+Közművelődés!J74+Támogatás!J71</f>
        <v>#REF!</v>
      </c>
      <c r="K71" s="542" t="e">
        <f>Igazgatás!K108+'Informatikai fejl.'!K70+Községgazd!K81+Vagyongazd!K74+Közfoglalkoztatás!K71+Közút!K71+Környezetvédelem!K73+Egészségügy!K103+Sport!K75+Közművelődés!K74+Támogatás!K71</f>
        <v>#REF!</v>
      </c>
      <c r="L71" s="542">
        <v>1000000</v>
      </c>
      <c r="M71" s="468">
        <f t="shared" ref="M71:M74" si="108">V71+W71+X71+Y71+Z71+AA71+AB71</f>
        <v>938000</v>
      </c>
      <c r="N71" s="141">
        <f>Igazgatás!N108+'Informatikai fejl.'!N70+Községgazd!N81+Vagyongazd!N74+Közfoglalkoztatás!N71+Közút!N71+Környezetvédelem!N73+Egészségügy!N103+Sport!N75+Közművelődés!N74+Támogatás!N71</f>
        <v>0</v>
      </c>
      <c r="O71" s="159">
        <f t="shared" si="104"/>
        <v>938000</v>
      </c>
      <c r="P71" s="73">
        <v>0</v>
      </c>
      <c r="Q71" s="1">
        <v>110000</v>
      </c>
      <c r="R71" s="1">
        <v>105000</v>
      </c>
      <c r="S71" s="1">
        <v>101000</v>
      </c>
      <c r="T71" s="1">
        <v>82000</v>
      </c>
      <c r="U71" s="79">
        <v>87000</v>
      </c>
      <c r="V71" s="404">
        <f t="shared" si="106"/>
        <v>485000</v>
      </c>
      <c r="W71" s="367">
        <v>85000</v>
      </c>
      <c r="X71" s="1">
        <v>89000</v>
      </c>
      <c r="Y71" s="79">
        <v>87000</v>
      </c>
      <c r="Z71" s="79">
        <v>117000</v>
      </c>
      <c r="AA71" s="79">
        <v>55000</v>
      </c>
      <c r="AB71" s="44">
        <v>20000</v>
      </c>
      <c r="AC71" s="168"/>
      <c r="AE71" s="168"/>
    </row>
    <row r="72" spans="1:31" x14ac:dyDescent="0.25">
      <c r="B72" s="54"/>
      <c r="C72" s="2"/>
      <c r="D72" s="705" t="s">
        <v>346</v>
      </c>
      <c r="E72" s="705"/>
      <c r="F72" s="516">
        <v>300000</v>
      </c>
      <c r="G72" s="516" t="e">
        <f>Igazgatás!G109+'Informatikai fejl.'!G71+Községgazd!G82+Vagyongazd!G75+Közfoglalkoztatás!G72+Közút!G72+Környezetvédelem!G74+Egészségügy!G104+Sport!G76+Közművelődés!G75+Támogatás!G72</f>
        <v>#REF!</v>
      </c>
      <c r="H72" s="516" t="e">
        <f>Igazgatás!H109+'Informatikai fejl.'!H71+Községgazd!H82+Vagyongazd!H75+Közfoglalkoztatás!H72+Közút!H72+Környezetvédelem!H74+Egészségügy!H104+Sport!H76+Közművelődés!H75+Támogatás!H72</f>
        <v>#REF!</v>
      </c>
      <c r="I72" s="516" t="e">
        <f>Igazgatás!I109+'Informatikai fejl.'!I71+Községgazd!I82+Vagyongazd!I75+Közfoglalkoztatás!I72+Közút!I72+Környezetvédelem!I74+Egészségügy!I104+Sport!I76+Közművelődés!I75+Támogatás!I72</f>
        <v>#REF!</v>
      </c>
      <c r="J72" s="542" t="e">
        <f>Igazgatás!J109+'Informatikai fejl.'!J71+Községgazd!J82+Vagyongazd!J75+Közfoglalkoztatás!J72+Közút!J72+Környezetvédelem!J74+Egészségügy!J104+Sport!J76+Közművelődés!J75+Támogatás!J72</f>
        <v>#REF!</v>
      </c>
      <c r="K72" s="542" t="e">
        <f>Igazgatás!K109+'Informatikai fejl.'!K71+Községgazd!K82+Vagyongazd!K75+Közfoglalkoztatás!K72+Közút!K72+Környezetvédelem!K74+Egészségügy!K104+Sport!K76+Közművelődés!K75+Támogatás!K72</f>
        <v>#REF!</v>
      </c>
      <c r="L72" s="542">
        <v>300000</v>
      </c>
      <c r="M72" s="468">
        <f t="shared" si="108"/>
        <v>124510</v>
      </c>
      <c r="N72" s="141">
        <f>Igazgatás!N109+'Informatikai fejl.'!N71+Községgazd!N82+Vagyongazd!N75+Közfoglalkoztatás!N72+Közút!N72+Környezetvédelem!N74+Egészségügy!N104+Sport!N76+Közművelődés!N75+Támogatás!N72</f>
        <v>0</v>
      </c>
      <c r="O72" s="159">
        <f t="shared" si="104"/>
        <v>124510</v>
      </c>
      <c r="P72" s="73">
        <v>0</v>
      </c>
      <c r="Q72" s="1">
        <v>0</v>
      </c>
      <c r="R72" s="1">
        <v>0</v>
      </c>
      <c r="S72" s="1">
        <v>0</v>
      </c>
      <c r="T72" s="1">
        <v>0</v>
      </c>
      <c r="U72" s="79">
        <v>0</v>
      </c>
      <c r="V72" s="404">
        <f t="shared" si="106"/>
        <v>0</v>
      </c>
      <c r="W72" s="367">
        <v>0</v>
      </c>
      <c r="X72" s="1">
        <v>0</v>
      </c>
      <c r="Y72" s="79">
        <v>124510</v>
      </c>
      <c r="Z72" s="79">
        <v>0</v>
      </c>
      <c r="AA72" s="79">
        <v>0</v>
      </c>
      <c r="AB72" s="44">
        <v>0</v>
      </c>
      <c r="AC72" s="168"/>
      <c r="AE72" s="168"/>
    </row>
    <row r="73" spans="1:31" x14ac:dyDescent="0.25">
      <c r="B73" s="54"/>
      <c r="C73" s="2"/>
      <c r="D73" s="705" t="s">
        <v>836</v>
      </c>
      <c r="E73" s="705"/>
      <c r="F73" s="516">
        <v>4550000</v>
      </c>
      <c r="G73" s="516" t="e">
        <f>Igazgatás!G110+'Informatikai fejl.'!G72+Községgazd!G83+Vagyongazd!G76+Közfoglalkoztatás!G73+Közút!G73+Környezetvédelem!G75+Egészségügy!G105+Sport!G77+Közművelődés!G76+Támogatás!G73</f>
        <v>#REF!</v>
      </c>
      <c r="H73" s="516" t="e">
        <f>Igazgatás!H110+'Informatikai fejl.'!H72+Községgazd!H83+Vagyongazd!H76+Közfoglalkoztatás!H73+Közút!H73+Környezetvédelem!H75+Egészségügy!H105+Sport!H77+Közművelődés!H76+Támogatás!H73</f>
        <v>#REF!</v>
      </c>
      <c r="I73" s="516" t="e">
        <f>Igazgatás!I110+'Informatikai fejl.'!I72+Községgazd!I83+Vagyongazd!I76+Közfoglalkoztatás!I73+Közút!I73+Környezetvédelem!I75+Egészségügy!I105+Sport!I77+Közművelődés!I76+Támogatás!I73</f>
        <v>#REF!</v>
      </c>
      <c r="J73" s="542" t="e">
        <f>Igazgatás!J110+'Informatikai fejl.'!J72+Községgazd!J83+Vagyongazd!J76+Közfoglalkoztatás!J73+Közút!J73+Környezetvédelem!J75+Egészségügy!J105+Sport!J77+Közművelődés!J76+Támogatás!J73</f>
        <v>#REF!</v>
      </c>
      <c r="K73" s="542" t="e">
        <f>Igazgatás!K110+'Informatikai fejl.'!K72+Községgazd!K83+Vagyongazd!K76+Közfoglalkoztatás!K73+Közút!K73+Környezetvédelem!K75+Egészségügy!K105+Sport!K77+Közművelődés!K76+Támogatás!K73</f>
        <v>#REF!</v>
      </c>
      <c r="L73" s="542">
        <v>4550000</v>
      </c>
      <c r="M73" s="468">
        <f t="shared" si="108"/>
        <v>2267473</v>
      </c>
      <c r="N73" s="141">
        <f>Igazgatás!N110+'Informatikai fejl.'!N72+Községgazd!N83+Vagyongazd!N76+Közfoglalkoztatás!N73+Közút!N73+Környezetvédelem!N75+Egészségügy!N105+Sport!N77+Közművelődés!N76+Támogatás!N73</f>
        <v>0</v>
      </c>
      <c r="O73" s="159">
        <f t="shared" si="104"/>
        <v>2267473</v>
      </c>
      <c r="P73" s="73">
        <v>139000</v>
      </c>
      <c r="Q73" s="1">
        <v>204000</v>
      </c>
      <c r="R73" s="1">
        <v>93000</v>
      </c>
      <c r="S73" s="1">
        <v>21146</v>
      </c>
      <c r="T73" s="1">
        <v>269521</v>
      </c>
      <c r="U73" s="79">
        <v>167500</v>
      </c>
      <c r="V73" s="404">
        <f t="shared" si="106"/>
        <v>894167</v>
      </c>
      <c r="W73" s="367">
        <v>149500</v>
      </c>
      <c r="X73" s="1">
        <v>151025</v>
      </c>
      <c r="Y73" s="79">
        <v>283500</v>
      </c>
      <c r="Z73" s="79">
        <v>193281</v>
      </c>
      <c r="AA73" s="79">
        <v>245500</v>
      </c>
      <c r="AB73" s="44">
        <v>350500</v>
      </c>
      <c r="AC73" s="168"/>
      <c r="AE73" s="168"/>
    </row>
    <row r="74" spans="1:31" ht="15.75" thickBot="1" x14ac:dyDescent="0.3">
      <c r="B74" s="54"/>
      <c r="C74" s="2"/>
      <c r="D74" s="705" t="s">
        <v>834</v>
      </c>
      <c r="E74" s="705"/>
      <c r="F74" s="516">
        <v>500000</v>
      </c>
      <c r="G74" s="516" t="e">
        <f>Igazgatás!G111+'Informatikai fejl.'!G73+Községgazd!G84+Vagyongazd!G77+Közfoglalkoztatás!G74+Közút!G74+Környezetvédelem!G76+Egészségügy!G106+Sport!G78+Közművelődés!G77+Támogatás!G80</f>
        <v>#REF!</v>
      </c>
      <c r="H74" s="516" t="e">
        <f>Igazgatás!H111+'Informatikai fejl.'!H73+Községgazd!H84+Vagyongazd!H77+Közfoglalkoztatás!H74+Közút!H74+Környezetvédelem!H76+Egészségügy!H106+Sport!H78+Közművelődés!H77+Támogatás!H80</f>
        <v>#REF!</v>
      </c>
      <c r="I74" s="516" t="e">
        <f>Igazgatás!I111+'Informatikai fejl.'!I73+Községgazd!I84+Vagyongazd!I77+Közfoglalkoztatás!I74+Közút!I74+Környezetvédelem!I76+Egészségügy!I106+Sport!I78+Közművelődés!I77+Támogatás!I80</f>
        <v>#REF!</v>
      </c>
      <c r="J74" s="542" t="e">
        <f>Igazgatás!J111+'Informatikai fejl.'!J73+Községgazd!J84+Vagyongazd!J77+Közfoglalkoztatás!J74+Közút!J74+Környezetvédelem!J76+Egészségügy!J106+Sport!J78+Közművelődés!J77+Támogatás!J80</f>
        <v>#REF!</v>
      </c>
      <c r="K74" s="542" t="e">
        <f>Igazgatás!K111+'Informatikai fejl.'!K73+Községgazd!K84+Vagyongazd!K77+Közfoglalkoztatás!K74+Közút!K74+Környezetvédelem!K76+Egészségügy!K106+Sport!K78+Közművelődés!K77+Támogatás!K80</f>
        <v>#REF!</v>
      </c>
      <c r="L74" s="542">
        <v>500000</v>
      </c>
      <c r="M74" s="468">
        <f t="shared" si="108"/>
        <v>417500</v>
      </c>
      <c r="N74" s="141">
        <f>Igazgatás!N111+'Informatikai fejl.'!N73+Községgazd!N84+Vagyongazd!N77+Közfoglalkoztatás!N74+Közút!N74+Környezetvédelem!N76+Egészségügy!N106+Sport!N78+Közművelődés!N77+Támogatás!N80</f>
        <v>0</v>
      </c>
      <c r="O74" s="159">
        <f t="shared" si="104"/>
        <v>417500</v>
      </c>
      <c r="P74" s="73">
        <v>120000</v>
      </c>
      <c r="Q74" s="1">
        <v>100000</v>
      </c>
      <c r="R74" s="1">
        <v>51250</v>
      </c>
      <c r="S74" s="1">
        <v>22500</v>
      </c>
      <c r="T74" s="1">
        <v>22500</v>
      </c>
      <c r="U74" s="79">
        <v>26250</v>
      </c>
      <c r="V74" s="404">
        <f t="shared" si="106"/>
        <v>342500</v>
      </c>
      <c r="W74" s="367">
        <v>10000</v>
      </c>
      <c r="X74" s="1">
        <v>0</v>
      </c>
      <c r="Y74" s="79">
        <v>0</v>
      </c>
      <c r="Z74" s="79">
        <v>0</v>
      </c>
      <c r="AA74" s="79">
        <v>40000</v>
      </c>
      <c r="AB74" s="44">
        <v>25000</v>
      </c>
      <c r="AC74" s="168"/>
      <c r="AE74" s="168"/>
    </row>
    <row r="75" spans="1:31" ht="15.75" thickBot="1" x14ac:dyDescent="0.3">
      <c r="B75" s="98" t="s">
        <v>220</v>
      </c>
      <c r="C75" s="708" t="s">
        <v>221</v>
      </c>
      <c r="D75" s="709"/>
      <c r="E75" s="709"/>
      <c r="F75" s="512">
        <f t="shared" ref="F75:L75" si="109">F79+F106+F135+F146</f>
        <v>17803258</v>
      </c>
      <c r="G75" s="512" t="e">
        <f t="shared" si="109"/>
        <v>#REF!</v>
      </c>
      <c r="H75" s="512" t="e">
        <f t="shared" si="109"/>
        <v>#REF!</v>
      </c>
      <c r="I75" s="512" t="e">
        <f t="shared" si="109"/>
        <v>#REF!</v>
      </c>
      <c r="J75" s="538" t="e">
        <f t="shared" si="109"/>
        <v>#REF!</v>
      </c>
      <c r="K75" s="538" t="e">
        <f t="shared" si="109"/>
        <v>#REF!</v>
      </c>
      <c r="L75" s="538">
        <f t="shared" si="109"/>
        <v>33916432</v>
      </c>
      <c r="M75" s="464">
        <f>M79+M106+M135+M146</f>
        <v>12114264</v>
      </c>
      <c r="N75" s="464">
        <f>N79+N106+N135+N146</f>
        <v>8604479</v>
      </c>
      <c r="O75" s="156">
        <f t="shared" si="104"/>
        <v>20718743</v>
      </c>
      <c r="P75" s="84">
        <f>P79+P106+P135</f>
        <v>147885</v>
      </c>
      <c r="Q75" s="85">
        <f t="shared" ref="Q75:U75" si="110">Q79+Q106+Q135</f>
        <v>368845</v>
      </c>
      <c r="R75" s="85">
        <f t="shared" si="110"/>
        <v>6368845</v>
      </c>
      <c r="S75" s="85">
        <f t="shared" si="110"/>
        <v>412421</v>
      </c>
      <c r="T75" s="85">
        <f t="shared" si="110"/>
        <v>5514761</v>
      </c>
      <c r="U75" s="88">
        <f t="shared" si="110"/>
        <v>4336831</v>
      </c>
      <c r="V75" s="399">
        <f t="shared" si="106"/>
        <v>17149588</v>
      </c>
      <c r="W75" s="362">
        <f t="shared" ref="W75:AB75" si="111">W79+W106+W135</f>
        <v>2520485</v>
      </c>
      <c r="X75" s="85">
        <f t="shared" si="111"/>
        <v>905190</v>
      </c>
      <c r="Y75" s="88">
        <f t="shared" si="111"/>
        <v>93480</v>
      </c>
      <c r="Z75" s="88">
        <f t="shared" si="111"/>
        <v>0</v>
      </c>
      <c r="AA75" s="88">
        <f t="shared" si="111"/>
        <v>0</v>
      </c>
      <c r="AB75" s="89">
        <f t="shared" si="111"/>
        <v>50000</v>
      </c>
      <c r="AC75" s="168"/>
      <c r="AE75" s="168"/>
    </row>
    <row r="76" spans="1:31" s="41" customFormat="1" hidden="1" x14ac:dyDescent="0.25">
      <c r="A76" s="125" t="s">
        <v>222</v>
      </c>
      <c r="B76" s="123" t="s">
        <v>658</v>
      </c>
      <c r="C76" s="736" t="s">
        <v>223</v>
      </c>
      <c r="D76" s="737"/>
      <c r="E76" s="737"/>
      <c r="F76" s="517" t="e">
        <f>Igazgatás!F113+'Informatikai fejl.'!F75+Községgazd!F86+Vagyongazd!F79+Közfoglalkoztatás!F76+Közút!F76+Környezetvédelem!F78+Egészségügy!F108+Sport!F80+Közművelődés!F79+Támogatás!F82</f>
        <v>#REF!</v>
      </c>
      <c r="G76" s="517" t="e">
        <f>Igazgatás!G113+'Informatikai fejl.'!G75+Községgazd!G86+Vagyongazd!G79+Közfoglalkoztatás!G76+Közút!G76+Környezetvédelem!G78+Egészségügy!G108+Sport!G80+Közművelődés!G79+Támogatás!G82</f>
        <v>#REF!</v>
      </c>
      <c r="H76" s="517" t="e">
        <f>Igazgatás!H113+'Informatikai fejl.'!H75+Községgazd!H86+Vagyongazd!H79+Közfoglalkoztatás!H76+Közút!H76+Környezetvédelem!H78+Egészségügy!H108+Sport!H80+Közművelődés!H79+Támogatás!H82</f>
        <v>#REF!</v>
      </c>
      <c r="I76" s="517" t="e">
        <f>Igazgatás!I113+'Informatikai fejl.'!I75+Községgazd!I86+Vagyongazd!I79+Közfoglalkoztatás!I76+Közút!I76+Környezetvédelem!I78+Egészségügy!I108+Sport!I80+Közművelődés!I79+Támogatás!I82</f>
        <v>#REF!</v>
      </c>
      <c r="J76" s="543" t="e">
        <f>Igazgatás!J113+'Informatikai fejl.'!J75+Községgazd!J86+Vagyongazd!J79+Közfoglalkoztatás!J76+Közút!J76+Környezetvédelem!J78+Egészségügy!J108+Sport!J80+Közművelődés!J79+Támogatás!J82</f>
        <v>#REF!</v>
      </c>
      <c r="K76" s="543" t="e">
        <f>Igazgatás!K113+'Informatikai fejl.'!K75+Községgazd!K86+Vagyongazd!K79+Közfoglalkoztatás!K76+Közút!K76+Környezetvédelem!K78+Egészségügy!K108+Sport!K80+Közművelődés!K79+Támogatás!K82</f>
        <v>#REF!</v>
      </c>
      <c r="L76" s="543" t="e">
        <f>Igazgatás!L113+'Informatikai fejl.'!L75+Községgazd!L86+Vagyongazd!L79+Közfoglalkoztatás!L76+Közút!L76+Környezetvédelem!L78+Egészségügy!L108+Sport!L80+Közművelődés!L79+Támogatás!L82</f>
        <v>#REF!</v>
      </c>
      <c r="M76" s="469" t="e">
        <f>Igazgatás!M113+'Informatikai fejl.'!M75+Községgazd!M86+Vagyongazd!M79+Közfoglalkoztatás!M76+Közút!M76+Környezetvédelem!M78+Egészségügy!M108+Sport!M80+Közművelődés!M79+Támogatás!M82</f>
        <v>#REF!</v>
      </c>
      <c r="N76" s="149">
        <f>Igazgatás!N113+'Informatikai fejl.'!N75+Községgazd!N86+Vagyongazd!N79+Közfoglalkoztatás!N76+Közút!N76+Környezetvédelem!N78+Egészségügy!N108+Sport!N80+Közművelődés!N79+Támogatás!N82</f>
        <v>0</v>
      </c>
      <c r="O76" s="161" t="e">
        <f t="shared" si="104"/>
        <v>#REF!</v>
      </c>
      <c r="P76" s="163" t="e">
        <f>Igazgatás!#REF!+'Informatikai fejl.'!#REF!+Községgazd!#REF!+Vagyongazd!#REF!+Közfoglalkoztatás!#REF!+Közút!P76+Környezetvédelem!#REF!+Egészségügy!#REF!+Sport!#REF!+Közművelődés!#REF!+Támogatás!#REF!</f>
        <v>#REF!</v>
      </c>
      <c r="Q76" s="131" t="e">
        <f>Igazgatás!#REF!+'Informatikai fejl.'!#REF!+Községgazd!#REF!+Vagyongazd!#REF!+Közfoglalkoztatás!#REF!+Közút!Q76+Környezetvédelem!#REF!+Egészségügy!#REF!+Sport!#REF!+Közművelődés!#REF!+Támogatás!#REF!</f>
        <v>#REF!</v>
      </c>
      <c r="R76" s="131" t="e">
        <f>Igazgatás!#REF!+'Informatikai fejl.'!#REF!+Községgazd!#REF!+Vagyongazd!#REF!+Közfoglalkoztatás!#REF!+Közút!R76+Környezetvédelem!#REF!+Egészségügy!#REF!+Sport!#REF!+Közművelődés!#REF!+Támogatás!#REF!</f>
        <v>#REF!</v>
      </c>
      <c r="S76" s="131" t="e">
        <f>Igazgatás!#REF!+'Informatikai fejl.'!#REF!+Községgazd!#REF!+Vagyongazd!#REF!+Közfoglalkoztatás!#REF!+Közút!S76+Környezetvédelem!#REF!+Egészségügy!#REF!+Sport!#REF!+Közművelődés!#REF!+Támogatás!#REF!</f>
        <v>#REF!</v>
      </c>
      <c r="T76" s="131" t="e">
        <f>Igazgatás!#REF!+'Informatikai fejl.'!#REF!+Községgazd!#REF!+Vagyongazd!#REF!+Közfoglalkoztatás!#REF!+Közút!T76+Környezetvédelem!#REF!+Egészségügy!#REF!+Sport!#REF!+Közművelődés!#REF!+Támogatás!#REF!</f>
        <v>#REF!</v>
      </c>
      <c r="U76" s="132" t="e">
        <f>Igazgatás!#REF!+'Informatikai fejl.'!#REF!+Községgazd!#REF!+Vagyongazd!#REF!+Közfoglalkoztatás!#REF!+Közút!U76+Környezetvédelem!#REF!+Egészségügy!#REF!+Sport!#REF!+Közművelődés!#REF!+Támogatás!#REF!</f>
        <v>#REF!</v>
      </c>
      <c r="V76" s="405" t="e">
        <f t="shared" si="106"/>
        <v>#REF!</v>
      </c>
      <c r="W76" s="368" t="e">
        <f>Igazgatás!#REF!+'Informatikai fejl.'!#REF!+Községgazd!#REF!+Vagyongazd!#REF!+Közfoglalkoztatás!#REF!+Közút!W76+Környezetvédelem!#REF!+Egészségügy!#REF!+Sport!#REF!+Közművelődés!#REF!+Támogatás!#REF!</f>
        <v>#REF!</v>
      </c>
      <c r="X76" s="131" t="e">
        <f>Igazgatás!#REF!+'Informatikai fejl.'!#REF!+Községgazd!#REF!+Vagyongazd!#REF!+Közfoglalkoztatás!#REF!+Közút!X76+Környezetvédelem!#REF!+Egészségügy!#REF!+Sport!#REF!+Közművelődés!#REF!+Támogatás!#REF!</f>
        <v>#REF!</v>
      </c>
      <c r="Y76" s="132" t="e">
        <f>Igazgatás!#REF!+'Informatikai fejl.'!#REF!+Községgazd!#REF!+Vagyongazd!#REF!+Közfoglalkoztatás!#REF!+Közút!Y76+Környezetvédelem!#REF!+Egészségügy!#REF!+Sport!#REF!+Közművelődés!#REF!+Támogatás!#REF!</f>
        <v>#REF!</v>
      </c>
      <c r="Z76" s="132" t="e">
        <f>Igazgatás!#REF!+'Informatikai fejl.'!#REF!+Községgazd!#REF!+Vagyongazd!#REF!+Közfoglalkoztatás!#REF!+Közút!Z76+Környezetvédelem!#REF!+Egészségügy!#REF!+Sport!#REF!+Közművelődés!#REF!+Támogatás!#REF!</f>
        <v>#REF!</v>
      </c>
      <c r="AA76" s="132" t="e">
        <f>Igazgatás!#REF!+'Informatikai fejl.'!#REF!+Községgazd!#REF!+Vagyongazd!#REF!+Közfoglalkoztatás!#REF!+Közút!AA76+Környezetvédelem!#REF!+Egészségügy!#REF!+Sport!#REF!+Közművelődés!#REF!+Támogatás!#REF!</f>
        <v>#REF!</v>
      </c>
      <c r="AB76" s="133" t="e">
        <f>Igazgatás!#REF!+'Informatikai fejl.'!#REF!+Községgazd!#REF!+Vagyongazd!#REF!+Közfoglalkoztatás!#REF!+Közút!AB76+Környezetvédelem!#REF!+Egészségügy!#REF!+Sport!#REF!+Közművelődés!#REF!+Támogatás!#REF!</f>
        <v>#REF!</v>
      </c>
      <c r="AC76" s="168"/>
      <c r="AE76" s="168"/>
    </row>
    <row r="77" spans="1:31" hidden="1" x14ac:dyDescent="0.25">
      <c r="B77" s="54"/>
      <c r="C77" s="2"/>
      <c r="D77" s="705" t="s">
        <v>347</v>
      </c>
      <c r="E77" s="705"/>
      <c r="F77" s="516" t="e">
        <f>Igazgatás!F114+'Informatikai fejl.'!F76+Községgazd!F87+Vagyongazd!F80+Közfoglalkoztatás!F77+Közút!F77+Környezetvédelem!F79+Egészségügy!F109+Sport!F81+Közművelődés!F80+Támogatás!F83</f>
        <v>#REF!</v>
      </c>
      <c r="G77" s="516" t="e">
        <f>Igazgatás!G114+'Informatikai fejl.'!G76+Községgazd!G87+Vagyongazd!G80+Közfoglalkoztatás!G77+Közút!G77+Környezetvédelem!G79+Egészségügy!G109+Sport!G81+Közművelődés!G80+Támogatás!G83</f>
        <v>#REF!</v>
      </c>
      <c r="H77" s="516" t="e">
        <f>Igazgatás!H114+'Informatikai fejl.'!H76+Községgazd!H87+Vagyongazd!H80+Közfoglalkoztatás!H77+Közút!H77+Környezetvédelem!H79+Egészségügy!H109+Sport!H81+Közművelődés!H80+Támogatás!H83</f>
        <v>#REF!</v>
      </c>
      <c r="I77" s="516" t="e">
        <f>Igazgatás!I114+'Informatikai fejl.'!I76+Községgazd!I87+Vagyongazd!I80+Közfoglalkoztatás!I77+Közút!I77+Környezetvédelem!I79+Egészségügy!I109+Sport!I81+Közművelődés!I80+Támogatás!I83</f>
        <v>#REF!</v>
      </c>
      <c r="J77" s="542" t="e">
        <f>Igazgatás!J114+'Informatikai fejl.'!J76+Községgazd!J87+Vagyongazd!J80+Közfoglalkoztatás!J77+Közút!J77+Környezetvédelem!J79+Egészségügy!J109+Sport!J81+Közművelődés!J80+Támogatás!J83</f>
        <v>#REF!</v>
      </c>
      <c r="K77" s="542" t="e">
        <f>Igazgatás!K114+'Informatikai fejl.'!K76+Községgazd!K87+Vagyongazd!K80+Közfoglalkoztatás!K77+Közút!K77+Környezetvédelem!K79+Egészségügy!K109+Sport!K81+Közművelődés!K80+Támogatás!K83</f>
        <v>#REF!</v>
      </c>
      <c r="L77" s="542" t="e">
        <f>Igazgatás!L114+'Informatikai fejl.'!L76+Községgazd!L87+Vagyongazd!L80+Közfoglalkoztatás!L77+Közút!L77+Környezetvédelem!L79+Egészségügy!L109+Sport!L81+Közművelődés!L80+Támogatás!L83</f>
        <v>#REF!</v>
      </c>
      <c r="M77" s="468" t="e">
        <f>Igazgatás!M114+'Informatikai fejl.'!M76+Községgazd!M87+Vagyongazd!M80+Közfoglalkoztatás!M77+Közút!M77+Környezetvédelem!M79+Egészségügy!M109+Sport!M81+Közművelődés!M80+Támogatás!M83</f>
        <v>#REF!</v>
      </c>
      <c r="N77" s="141">
        <f>Igazgatás!N114+'Informatikai fejl.'!N76+Községgazd!N87+Vagyongazd!N80+Közfoglalkoztatás!N77+Közút!N77+Környezetvédelem!N79+Egészségügy!N109+Sport!N81+Közművelődés!N80+Támogatás!N83</f>
        <v>0</v>
      </c>
      <c r="O77" s="159" t="e">
        <f t="shared" si="104"/>
        <v>#REF!</v>
      </c>
      <c r="P77" s="73" t="e">
        <f>Igazgatás!#REF!+'Informatikai fejl.'!#REF!+Községgazd!#REF!+Vagyongazd!#REF!+Közfoglalkoztatás!#REF!+Közút!P77+Környezetvédelem!#REF!+Egészségügy!#REF!+Sport!#REF!+Közművelődés!#REF!+Támogatás!#REF!</f>
        <v>#REF!</v>
      </c>
      <c r="Q77" s="1" t="e">
        <f>Igazgatás!#REF!+'Informatikai fejl.'!#REF!+Községgazd!#REF!+Vagyongazd!#REF!+Közfoglalkoztatás!#REF!+Közút!Q77+Környezetvédelem!#REF!+Egészségügy!#REF!+Sport!#REF!+Közművelődés!#REF!+Támogatás!#REF!</f>
        <v>#REF!</v>
      </c>
      <c r="R77" s="1" t="e">
        <f>Igazgatás!#REF!+'Informatikai fejl.'!#REF!+Községgazd!#REF!+Vagyongazd!#REF!+Közfoglalkoztatás!#REF!+Közút!R77+Környezetvédelem!#REF!+Egészségügy!#REF!+Sport!#REF!+Közművelődés!#REF!+Támogatás!#REF!</f>
        <v>#REF!</v>
      </c>
      <c r="S77" s="1" t="e">
        <f>Igazgatás!#REF!+'Informatikai fejl.'!#REF!+Községgazd!#REF!+Vagyongazd!#REF!+Közfoglalkoztatás!#REF!+Közút!S77+Környezetvédelem!#REF!+Egészségügy!#REF!+Sport!#REF!+Közművelődés!#REF!+Támogatás!#REF!</f>
        <v>#REF!</v>
      </c>
      <c r="T77" s="1" t="e">
        <f>Igazgatás!#REF!+'Informatikai fejl.'!#REF!+Községgazd!#REF!+Vagyongazd!#REF!+Közfoglalkoztatás!#REF!+Közút!T77+Környezetvédelem!#REF!+Egészségügy!#REF!+Sport!#REF!+Közművelődés!#REF!+Támogatás!#REF!</f>
        <v>#REF!</v>
      </c>
      <c r="U77" s="79" t="e">
        <f>Igazgatás!#REF!+'Informatikai fejl.'!#REF!+Községgazd!#REF!+Vagyongazd!#REF!+Közfoglalkoztatás!#REF!+Közút!U77+Környezetvédelem!#REF!+Egészségügy!#REF!+Sport!#REF!+Közművelődés!#REF!+Támogatás!#REF!</f>
        <v>#REF!</v>
      </c>
      <c r="V77" s="404" t="e">
        <f t="shared" si="106"/>
        <v>#REF!</v>
      </c>
      <c r="W77" s="367" t="e">
        <f>Igazgatás!#REF!+'Informatikai fejl.'!#REF!+Községgazd!#REF!+Vagyongazd!#REF!+Közfoglalkoztatás!#REF!+Közút!W77+Környezetvédelem!#REF!+Egészségügy!#REF!+Sport!#REF!+Közművelődés!#REF!+Támogatás!#REF!</f>
        <v>#REF!</v>
      </c>
      <c r="X77" s="1" t="e">
        <f>Igazgatás!#REF!+'Informatikai fejl.'!#REF!+Községgazd!#REF!+Vagyongazd!#REF!+Közfoglalkoztatás!#REF!+Közút!X77+Környezetvédelem!#REF!+Egészségügy!#REF!+Sport!#REF!+Közművelődés!#REF!+Támogatás!#REF!</f>
        <v>#REF!</v>
      </c>
      <c r="Y77" s="79" t="e">
        <f>Igazgatás!#REF!+'Informatikai fejl.'!#REF!+Községgazd!#REF!+Vagyongazd!#REF!+Közfoglalkoztatás!#REF!+Közút!Y77+Környezetvédelem!#REF!+Egészségügy!#REF!+Sport!#REF!+Közművelődés!#REF!+Támogatás!#REF!</f>
        <v>#REF!</v>
      </c>
      <c r="Z77" s="79" t="e">
        <f>Igazgatás!#REF!+'Informatikai fejl.'!#REF!+Községgazd!#REF!+Vagyongazd!#REF!+Közfoglalkoztatás!#REF!+Közút!Z77+Környezetvédelem!#REF!+Egészségügy!#REF!+Sport!#REF!+Közművelődés!#REF!+Támogatás!#REF!</f>
        <v>#REF!</v>
      </c>
      <c r="AA77" s="79" t="e">
        <f>Igazgatás!#REF!+'Informatikai fejl.'!#REF!+Községgazd!#REF!+Vagyongazd!#REF!+Közfoglalkoztatás!#REF!+Közút!AA77+Környezetvédelem!#REF!+Egészségügy!#REF!+Sport!#REF!+Közművelődés!#REF!+Támogatás!#REF!</f>
        <v>#REF!</v>
      </c>
      <c r="AB77" s="44" t="e">
        <f>Igazgatás!#REF!+'Informatikai fejl.'!#REF!+Községgazd!#REF!+Vagyongazd!#REF!+Közfoglalkoztatás!#REF!+Közút!AB77+Környezetvédelem!#REF!+Egészségügy!#REF!+Sport!#REF!+Közművelődés!#REF!+Támogatás!#REF!</f>
        <v>#REF!</v>
      </c>
      <c r="AC77" s="168"/>
      <c r="AE77" s="168"/>
    </row>
    <row r="78" spans="1:31" hidden="1" x14ac:dyDescent="0.25">
      <c r="B78" s="54"/>
      <c r="C78" s="2"/>
      <c r="D78" s="705" t="s">
        <v>348</v>
      </c>
      <c r="E78" s="705"/>
      <c r="F78" s="516" t="e">
        <f>Igazgatás!F115+'Informatikai fejl.'!F77+Községgazd!F88+Vagyongazd!F81+Közfoglalkoztatás!F78+Közút!F78+Környezetvédelem!F80+Egészségügy!F110+Sport!F82+Közművelődés!F81+Támogatás!F84</f>
        <v>#REF!</v>
      </c>
      <c r="G78" s="516" t="e">
        <f>Igazgatás!G115+'Informatikai fejl.'!G77+Községgazd!G88+Vagyongazd!G81+Közfoglalkoztatás!G78+Közút!G78+Környezetvédelem!G80+Egészségügy!G110+Sport!G82+Közművelődés!G81+Támogatás!G84</f>
        <v>#REF!</v>
      </c>
      <c r="H78" s="516" t="e">
        <f>Igazgatás!H115+'Informatikai fejl.'!H77+Községgazd!H88+Vagyongazd!H81+Közfoglalkoztatás!H78+Közút!H78+Környezetvédelem!H80+Egészségügy!H110+Sport!H82+Közművelődés!H81+Támogatás!H84</f>
        <v>#REF!</v>
      </c>
      <c r="I78" s="516" t="e">
        <f>Igazgatás!I115+'Informatikai fejl.'!I77+Községgazd!I88+Vagyongazd!I81+Közfoglalkoztatás!I78+Közút!I78+Környezetvédelem!I80+Egészségügy!I110+Sport!I82+Közművelődés!I81+Támogatás!I84</f>
        <v>#REF!</v>
      </c>
      <c r="J78" s="542" t="e">
        <f>Igazgatás!J115+'Informatikai fejl.'!J77+Községgazd!J88+Vagyongazd!J81+Közfoglalkoztatás!J78+Közút!J78+Környezetvédelem!J80+Egészségügy!J110+Sport!J82+Közművelődés!J81+Támogatás!J84</f>
        <v>#REF!</v>
      </c>
      <c r="K78" s="542" t="e">
        <f>Igazgatás!K115+'Informatikai fejl.'!K77+Községgazd!K88+Vagyongazd!K81+Közfoglalkoztatás!K78+Közút!K78+Környezetvédelem!K80+Egészségügy!K110+Sport!K82+Közművelődés!K81+Támogatás!K84</f>
        <v>#REF!</v>
      </c>
      <c r="L78" s="542" t="e">
        <f>Igazgatás!L115+'Informatikai fejl.'!L77+Községgazd!L88+Vagyongazd!L81+Közfoglalkoztatás!L78+Közút!L78+Környezetvédelem!L80+Egészségügy!L110+Sport!L82+Közművelődés!L81+Támogatás!L84</f>
        <v>#REF!</v>
      </c>
      <c r="M78" s="468" t="e">
        <f>Igazgatás!M115+'Informatikai fejl.'!M77+Községgazd!M88+Vagyongazd!M81+Közfoglalkoztatás!M78+Közút!M78+Környezetvédelem!M80+Egészségügy!M110+Sport!M82+Közművelődés!M81+Támogatás!M84</f>
        <v>#REF!</v>
      </c>
      <c r="N78" s="141">
        <f>Igazgatás!N115+'Informatikai fejl.'!N77+Községgazd!N88+Vagyongazd!N81+Közfoglalkoztatás!N78+Közút!N78+Környezetvédelem!N80+Egészségügy!N110+Sport!N82+Közművelődés!N81+Támogatás!N84</f>
        <v>0</v>
      </c>
      <c r="O78" s="159" t="e">
        <f t="shared" si="104"/>
        <v>#REF!</v>
      </c>
      <c r="P78" s="73" t="e">
        <f>Igazgatás!#REF!+'Informatikai fejl.'!#REF!+Községgazd!#REF!+Vagyongazd!#REF!+Közfoglalkoztatás!#REF!+Közút!P78+Környezetvédelem!#REF!+Egészségügy!#REF!+Sport!#REF!+Közművelődés!#REF!+Támogatás!#REF!</f>
        <v>#REF!</v>
      </c>
      <c r="Q78" s="1" t="e">
        <f>Igazgatás!#REF!+'Informatikai fejl.'!#REF!+Községgazd!#REF!+Vagyongazd!#REF!+Közfoglalkoztatás!#REF!+Közút!Q78+Környezetvédelem!#REF!+Egészségügy!#REF!+Sport!#REF!+Közművelődés!#REF!+Támogatás!#REF!</f>
        <v>#REF!</v>
      </c>
      <c r="R78" s="1" t="e">
        <f>Igazgatás!#REF!+'Informatikai fejl.'!#REF!+Községgazd!#REF!+Vagyongazd!#REF!+Közfoglalkoztatás!#REF!+Közút!R78+Környezetvédelem!#REF!+Egészségügy!#REF!+Sport!#REF!+Közművelődés!#REF!+Támogatás!#REF!</f>
        <v>#REF!</v>
      </c>
      <c r="S78" s="1" t="e">
        <f>Igazgatás!#REF!+'Informatikai fejl.'!#REF!+Községgazd!#REF!+Vagyongazd!#REF!+Közfoglalkoztatás!#REF!+Közút!S78+Környezetvédelem!#REF!+Egészségügy!#REF!+Sport!#REF!+Közművelődés!#REF!+Támogatás!#REF!</f>
        <v>#REF!</v>
      </c>
      <c r="T78" s="1" t="e">
        <f>Igazgatás!#REF!+'Informatikai fejl.'!#REF!+Községgazd!#REF!+Vagyongazd!#REF!+Közfoglalkoztatás!#REF!+Közút!T78+Környezetvédelem!#REF!+Egészségügy!#REF!+Sport!#REF!+Közművelődés!#REF!+Támogatás!#REF!</f>
        <v>#REF!</v>
      </c>
      <c r="U78" s="79" t="e">
        <f>Igazgatás!#REF!+'Informatikai fejl.'!#REF!+Községgazd!#REF!+Vagyongazd!#REF!+Közfoglalkoztatás!#REF!+Közút!U78+Környezetvédelem!#REF!+Egészségügy!#REF!+Sport!#REF!+Közművelődés!#REF!+Támogatás!#REF!</f>
        <v>#REF!</v>
      </c>
      <c r="V78" s="404" t="e">
        <f t="shared" si="106"/>
        <v>#REF!</v>
      </c>
      <c r="W78" s="367" t="e">
        <f>Igazgatás!#REF!+'Informatikai fejl.'!#REF!+Községgazd!#REF!+Vagyongazd!#REF!+Közfoglalkoztatás!#REF!+Közút!W78+Környezetvédelem!#REF!+Egészségügy!#REF!+Sport!#REF!+Közművelődés!#REF!+Támogatás!#REF!</f>
        <v>#REF!</v>
      </c>
      <c r="X78" s="1" t="e">
        <f>Igazgatás!#REF!+'Informatikai fejl.'!#REF!+Községgazd!#REF!+Vagyongazd!#REF!+Közfoglalkoztatás!#REF!+Közút!X78+Környezetvédelem!#REF!+Egészségügy!#REF!+Sport!#REF!+Közművelődés!#REF!+Támogatás!#REF!</f>
        <v>#REF!</v>
      </c>
      <c r="Y78" s="79" t="e">
        <f>Igazgatás!#REF!+'Informatikai fejl.'!#REF!+Községgazd!#REF!+Vagyongazd!#REF!+Közfoglalkoztatás!#REF!+Közút!Y78+Környezetvédelem!#REF!+Egészségügy!#REF!+Sport!#REF!+Közművelődés!#REF!+Támogatás!#REF!</f>
        <v>#REF!</v>
      </c>
      <c r="Z78" s="79" t="e">
        <f>Igazgatás!#REF!+'Informatikai fejl.'!#REF!+Községgazd!#REF!+Vagyongazd!#REF!+Közfoglalkoztatás!#REF!+Közút!Z78+Környezetvédelem!#REF!+Egészségügy!#REF!+Sport!#REF!+Közművelődés!#REF!+Támogatás!#REF!</f>
        <v>#REF!</v>
      </c>
      <c r="AA78" s="79" t="e">
        <f>Igazgatás!#REF!+'Informatikai fejl.'!#REF!+Községgazd!#REF!+Vagyongazd!#REF!+Közfoglalkoztatás!#REF!+Közút!AA78+Környezetvédelem!#REF!+Egészségügy!#REF!+Sport!#REF!+Közművelődés!#REF!+Támogatás!#REF!</f>
        <v>#REF!</v>
      </c>
      <c r="AB78" s="44" t="e">
        <f>Igazgatás!#REF!+'Informatikai fejl.'!#REF!+Községgazd!#REF!+Vagyongazd!#REF!+Közfoglalkoztatás!#REF!+Közút!AB78+Környezetvédelem!#REF!+Egészségügy!#REF!+Sport!#REF!+Közművelődés!#REF!+Támogatás!#REF!</f>
        <v>#REF!</v>
      </c>
      <c r="AC78" s="168"/>
      <c r="AE78" s="168"/>
    </row>
    <row r="79" spans="1:31" x14ac:dyDescent="0.25">
      <c r="B79" s="123" t="s">
        <v>837</v>
      </c>
      <c r="C79" s="736" t="s">
        <v>838</v>
      </c>
      <c r="D79" s="737"/>
      <c r="E79" s="737"/>
      <c r="F79" s="517">
        <f t="shared" ref="F79:L79" si="112">F80</f>
        <v>0</v>
      </c>
      <c r="G79" s="517" t="e">
        <f t="shared" si="112"/>
        <v>#REF!</v>
      </c>
      <c r="H79" s="517" t="e">
        <f t="shared" si="112"/>
        <v>#REF!</v>
      </c>
      <c r="I79" s="517" t="e">
        <f t="shared" si="112"/>
        <v>#REF!</v>
      </c>
      <c r="J79" s="543" t="e">
        <f t="shared" si="112"/>
        <v>#REF!</v>
      </c>
      <c r="K79" s="543" t="e">
        <f t="shared" si="112"/>
        <v>#REF!</v>
      </c>
      <c r="L79" s="543">
        <f t="shared" si="112"/>
        <v>3583068</v>
      </c>
      <c r="M79" s="469">
        <f>M80</f>
        <v>3583068</v>
      </c>
      <c r="N79" s="149">
        <f>N80</f>
        <v>0</v>
      </c>
      <c r="O79" s="161">
        <f t="shared" si="104"/>
        <v>3583068</v>
      </c>
      <c r="P79" s="163">
        <f>P80</f>
        <v>0</v>
      </c>
      <c r="Q79" s="131">
        <f t="shared" ref="Q79:U79" si="113">Q80</f>
        <v>0</v>
      </c>
      <c r="R79" s="131">
        <f t="shared" si="113"/>
        <v>0</v>
      </c>
      <c r="S79" s="131">
        <f t="shared" si="113"/>
        <v>0</v>
      </c>
      <c r="T79" s="131">
        <f t="shared" si="113"/>
        <v>0</v>
      </c>
      <c r="U79" s="132">
        <f t="shared" si="113"/>
        <v>3583068</v>
      </c>
      <c r="V79" s="405">
        <f t="shared" si="106"/>
        <v>3583068</v>
      </c>
      <c r="W79" s="368">
        <f t="shared" ref="W79:AB79" si="114">W80</f>
        <v>0</v>
      </c>
      <c r="X79" s="131">
        <f t="shared" si="114"/>
        <v>0</v>
      </c>
      <c r="Y79" s="132">
        <f t="shared" si="114"/>
        <v>0</v>
      </c>
      <c r="Z79" s="132">
        <f t="shared" si="114"/>
        <v>0</v>
      </c>
      <c r="AA79" s="132">
        <f t="shared" si="114"/>
        <v>0</v>
      </c>
      <c r="AB79" s="133">
        <f t="shared" si="114"/>
        <v>0</v>
      </c>
      <c r="AC79" s="168"/>
      <c r="AE79" s="168"/>
    </row>
    <row r="80" spans="1:31" s="189" customFormat="1" x14ac:dyDescent="0.25">
      <c r="A80" s="125" t="s">
        <v>868</v>
      </c>
      <c r="B80" s="169" t="s">
        <v>869</v>
      </c>
      <c r="C80" s="182"/>
      <c r="D80" s="216" t="s">
        <v>954</v>
      </c>
      <c r="E80" s="216"/>
      <c r="F80" s="508">
        <v>0</v>
      </c>
      <c r="G80" s="508" t="e">
        <f>Igazgatás!G117+'Informatikai fejl.'!G79+Községgazd!G90+Vagyongazd!G83+Közfoglalkoztatás!G80+Közút!G80+Környezetvédelem!G82+Egészségügy!G112+Sport!G84+Közművelődés!G83+Támogatás!G86</f>
        <v>#REF!</v>
      </c>
      <c r="H80" s="508" t="e">
        <f>Igazgatás!H117+'Informatikai fejl.'!H79+Községgazd!H90+Vagyongazd!H83+Közfoglalkoztatás!H80+Közút!H80+Környezetvédelem!H82+Egészségügy!H112+Sport!H84+Közművelődés!H83+Támogatás!H86</f>
        <v>#REF!</v>
      </c>
      <c r="I80" s="508" t="e">
        <f>Igazgatás!I117+'Informatikai fejl.'!I79+Községgazd!I90+Vagyongazd!I83+Közfoglalkoztatás!I80+Közút!I80+Környezetvédelem!I82+Egészségügy!I112+Sport!I84+Közművelődés!I83+Támogatás!I86</f>
        <v>#REF!</v>
      </c>
      <c r="J80" s="534" t="e">
        <f>Igazgatás!J117+'Informatikai fejl.'!J79+Községgazd!J90+Vagyongazd!J83+Közfoglalkoztatás!J80+Közút!J80+Környezetvédelem!J82+Egészségügy!J112+Sport!J84+Közművelődés!J83+Támogatás!J86</f>
        <v>#REF!</v>
      </c>
      <c r="K80" s="534" t="e">
        <f>Igazgatás!K117+'Informatikai fejl.'!K79+Községgazd!K90+Vagyongazd!K83+Közfoglalkoztatás!K80+Közút!K80+Környezetvédelem!K82+Egészségügy!K112+Sport!K84+Közművelődés!K83+Támogatás!K86</f>
        <v>#REF!</v>
      </c>
      <c r="L80" s="534">
        <v>3583068</v>
      </c>
      <c r="M80" s="460">
        <f t="shared" ref="M80" si="115">V80+W80+X80+Y80+Z80+AA80+AB80</f>
        <v>3583068</v>
      </c>
      <c r="N80" s="170">
        <f>Igazgatás!N117+'Informatikai fejl.'!N79+Községgazd!N90+Vagyongazd!N83+Közfoglalkoztatás!N80+Közút!N80+Környezetvédelem!N82+Egészségügy!N112+Sport!N84+Közművelődés!N83+Támogatás!N86</f>
        <v>0</v>
      </c>
      <c r="O80" s="171">
        <f t="shared" si="104"/>
        <v>3583068</v>
      </c>
      <c r="P80" s="179">
        <v>0</v>
      </c>
      <c r="Q80" s="173">
        <v>0</v>
      </c>
      <c r="R80" s="173">
        <v>0</v>
      </c>
      <c r="S80" s="173">
        <v>0</v>
      </c>
      <c r="T80" s="173">
        <v>0</v>
      </c>
      <c r="U80" s="174">
        <v>3583068</v>
      </c>
      <c r="V80" s="401">
        <f t="shared" si="106"/>
        <v>3583068</v>
      </c>
      <c r="W80" s="364">
        <v>0</v>
      </c>
      <c r="X80" s="173">
        <v>0</v>
      </c>
      <c r="Y80" s="174">
        <v>0</v>
      </c>
      <c r="Z80" s="174">
        <v>0</v>
      </c>
      <c r="AA80" s="174">
        <v>0</v>
      </c>
      <c r="AB80" s="175">
        <v>0</v>
      </c>
      <c r="AC80" s="168"/>
      <c r="AE80" s="168"/>
    </row>
    <row r="81" spans="1:31" s="189" customFormat="1" hidden="1" x14ac:dyDescent="0.25">
      <c r="A81" s="125" t="s">
        <v>224</v>
      </c>
      <c r="B81" s="169" t="s">
        <v>659</v>
      </c>
      <c r="C81" s="182"/>
      <c r="D81" s="216" t="s">
        <v>225</v>
      </c>
      <c r="E81" s="216"/>
      <c r="F81" s="508" t="e">
        <f>Igazgatás!F118+'Informatikai fejl.'!F80+Községgazd!F91+Vagyongazd!F84+Közfoglalkoztatás!F81+Közút!F81+Környezetvédelem!F83+Egészségügy!F113+Sport!F85+Közművelődés!F84+Támogatás!F87</f>
        <v>#REF!</v>
      </c>
      <c r="G81" s="508" t="e">
        <f>Igazgatás!G118+'Informatikai fejl.'!G80+Községgazd!G91+Vagyongazd!G84+Közfoglalkoztatás!G81+Közút!G81+Környezetvédelem!G83+Egészségügy!G113+Sport!G85+Közművelődés!G84+Támogatás!G87</f>
        <v>#REF!</v>
      </c>
      <c r="H81" s="508" t="e">
        <f>Igazgatás!H118+'Informatikai fejl.'!H80+Községgazd!H91+Vagyongazd!H84+Közfoglalkoztatás!H81+Közút!H81+Környezetvédelem!H83+Egészségügy!H113+Sport!H85+Közművelődés!H84+Támogatás!H87</f>
        <v>#REF!</v>
      </c>
      <c r="I81" s="508" t="e">
        <f>Igazgatás!I118+'Informatikai fejl.'!I80+Községgazd!I91+Vagyongazd!I84+Közfoglalkoztatás!I81+Közút!I81+Környezetvédelem!I83+Egészségügy!I113+Sport!I85+Közművelődés!I84+Támogatás!I87</f>
        <v>#REF!</v>
      </c>
      <c r="J81" s="534" t="e">
        <f>Igazgatás!J118+'Informatikai fejl.'!J80+Községgazd!J91+Vagyongazd!J84+Közfoglalkoztatás!J81+Közút!J81+Környezetvédelem!J83+Egészségügy!J113+Sport!J85+Közművelődés!J84+Támogatás!J87</f>
        <v>#REF!</v>
      </c>
      <c r="K81" s="534" t="e">
        <f>Igazgatás!K118+'Informatikai fejl.'!K80+Községgazd!K91+Vagyongazd!K84+Közfoglalkoztatás!K81+Közút!K81+Környezetvédelem!K83+Egészségügy!K113+Sport!K85+Közművelődés!K84+Támogatás!K87</f>
        <v>#REF!</v>
      </c>
      <c r="L81" s="534" t="e">
        <f>Igazgatás!L118+'Informatikai fejl.'!L80+Községgazd!L91+Vagyongazd!L84+Közfoglalkoztatás!L81+Közút!L81+Környezetvédelem!L83+Egészségügy!L113+Sport!L85+Közművelődés!L84+Támogatás!L87</f>
        <v>#REF!</v>
      </c>
      <c r="M81" s="460" t="e">
        <f>Igazgatás!M118+'Informatikai fejl.'!M80+Községgazd!M91+Vagyongazd!M84+Közfoglalkoztatás!M81+Közút!M81+Környezetvédelem!M83+Egészségügy!M113+Sport!M85+Közművelődés!M84+Támogatás!M87</f>
        <v>#REF!</v>
      </c>
      <c r="N81" s="170">
        <f>Igazgatás!N118+'Informatikai fejl.'!N80+Községgazd!N91+Vagyongazd!N84+Közfoglalkoztatás!N81+Közút!N81+Környezetvédelem!N83+Egészségügy!N113+Sport!N85+Közművelődés!N84+Támogatás!N87</f>
        <v>0</v>
      </c>
      <c r="O81" s="171" t="e">
        <f t="shared" si="104"/>
        <v>#REF!</v>
      </c>
      <c r="P81" s="179" t="e">
        <f>Igazgatás!#REF!+'Informatikai fejl.'!#REF!+Községgazd!#REF!+Vagyongazd!#REF!+Közfoglalkoztatás!#REF!+Közút!P81+Környezetvédelem!#REF!+Egészségügy!#REF!+Sport!#REF!+Közművelődés!#REF!+Támogatás!#REF!</f>
        <v>#REF!</v>
      </c>
      <c r="Q81" s="173" t="e">
        <f>Igazgatás!#REF!+'Informatikai fejl.'!#REF!+Községgazd!#REF!+Vagyongazd!#REF!+Közfoglalkoztatás!#REF!+Közút!Q81+Környezetvédelem!#REF!+Egészségügy!#REF!+Sport!#REF!+Közművelődés!#REF!+Támogatás!#REF!</f>
        <v>#REF!</v>
      </c>
      <c r="R81" s="173" t="e">
        <f>Igazgatás!#REF!+'Informatikai fejl.'!#REF!+Községgazd!#REF!+Vagyongazd!#REF!+Közfoglalkoztatás!#REF!+Közút!R81+Környezetvédelem!#REF!+Egészségügy!#REF!+Sport!#REF!+Közművelődés!#REF!+Támogatás!#REF!</f>
        <v>#REF!</v>
      </c>
      <c r="S81" s="173" t="e">
        <f>Igazgatás!#REF!+'Informatikai fejl.'!#REF!+Községgazd!#REF!+Vagyongazd!#REF!+Közfoglalkoztatás!#REF!+Közút!S81+Környezetvédelem!#REF!+Egészségügy!#REF!+Sport!#REF!+Közművelődés!#REF!+Támogatás!#REF!</f>
        <v>#REF!</v>
      </c>
      <c r="T81" s="173" t="e">
        <f>Igazgatás!#REF!+'Informatikai fejl.'!#REF!+Községgazd!#REF!+Vagyongazd!#REF!+Közfoglalkoztatás!#REF!+Közút!T81+Környezetvédelem!#REF!+Egészségügy!#REF!+Sport!#REF!+Közművelődés!#REF!+Támogatás!#REF!</f>
        <v>#REF!</v>
      </c>
      <c r="U81" s="174" t="e">
        <f>Igazgatás!#REF!+'Informatikai fejl.'!#REF!+Községgazd!#REF!+Vagyongazd!#REF!+Közfoglalkoztatás!#REF!+Közút!U81+Környezetvédelem!#REF!+Egészségügy!#REF!+Sport!#REF!+Közművelődés!#REF!+Támogatás!#REF!</f>
        <v>#REF!</v>
      </c>
      <c r="V81" s="401" t="e">
        <f t="shared" si="106"/>
        <v>#REF!</v>
      </c>
      <c r="W81" s="364" t="e">
        <f>Igazgatás!#REF!+'Informatikai fejl.'!#REF!+Községgazd!#REF!+Vagyongazd!#REF!+Közfoglalkoztatás!#REF!+Közút!W81+Környezetvédelem!#REF!+Egészségügy!#REF!+Sport!#REF!+Közművelődés!#REF!+Támogatás!#REF!</f>
        <v>#REF!</v>
      </c>
      <c r="X81" s="173" t="e">
        <f>Igazgatás!#REF!+'Informatikai fejl.'!#REF!+Községgazd!#REF!+Vagyongazd!#REF!+Közfoglalkoztatás!#REF!+Közút!X81+Környezetvédelem!#REF!+Egészségügy!#REF!+Sport!#REF!+Közművelődés!#REF!+Támogatás!#REF!</f>
        <v>#REF!</v>
      </c>
      <c r="Y81" s="174" t="e">
        <f>Igazgatás!#REF!+'Informatikai fejl.'!#REF!+Községgazd!#REF!+Vagyongazd!#REF!+Közfoglalkoztatás!#REF!+Közút!Y81+Környezetvédelem!#REF!+Egészségügy!#REF!+Sport!#REF!+Közművelődés!#REF!+Támogatás!#REF!</f>
        <v>#REF!</v>
      </c>
      <c r="Z81" s="174" t="e">
        <f>Igazgatás!#REF!+'Informatikai fejl.'!#REF!+Községgazd!#REF!+Vagyongazd!#REF!+Közfoglalkoztatás!#REF!+Közút!Z81+Környezetvédelem!#REF!+Egészségügy!#REF!+Sport!#REF!+Közművelődés!#REF!+Támogatás!#REF!</f>
        <v>#REF!</v>
      </c>
      <c r="AA81" s="174" t="e">
        <f>Igazgatás!#REF!+'Informatikai fejl.'!#REF!+Községgazd!#REF!+Vagyongazd!#REF!+Közfoglalkoztatás!#REF!+Közút!AA81+Környezetvédelem!#REF!+Egészségügy!#REF!+Sport!#REF!+Közművelődés!#REF!+Támogatás!#REF!</f>
        <v>#REF!</v>
      </c>
      <c r="AB81" s="175" t="e">
        <f>Igazgatás!#REF!+'Informatikai fejl.'!#REF!+Községgazd!#REF!+Vagyongazd!#REF!+Közfoglalkoztatás!#REF!+Közút!AB81+Környezetvédelem!#REF!+Egészségügy!#REF!+Sport!#REF!+Közművelődés!#REF!+Támogatás!#REF!</f>
        <v>#REF!</v>
      </c>
      <c r="AC81" s="168"/>
      <c r="AE81" s="168"/>
    </row>
    <row r="82" spans="1:31" s="189" customFormat="1" hidden="1" x14ac:dyDescent="0.25">
      <c r="A82" s="125" t="s">
        <v>226</v>
      </c>
      <c r="B82" s="169" t="s">
        <v>660</v>
      </c>
      <c r="C82" s="182"/>
      <c r="D82" s="216" t="s">
        <v>227</v>
      </c>
      <c r="E82" s="216"/>
      <c r="F82" s="508" t="e">
        <f>Igazgatás!F119+'Informatikai fejl.'!F81+Községgazd!F92+Vagyongazd!F85+Közfoglalkoztatás!F82+Közút!F82+Környezetvédelem!F84+Egészségügy!F114+Sport!F86+Közművelődés!F85+Támogatás!F88</f>
        <v>#REF!</v>
      </c>
      <c r="G82" s="508" t="e">
        <f>Igazgatás!G119+'Informatikai fejl.'!G81+Községgazd!G92+Vagyongazd!G85+Közfoglalkoztatás!G82+Közút!G82+Környezetvédelem!G84+Egészségügy!G114+Sport!G86+Közművelődés!G85+Támogatás!G88</f>
        <v>#REF!</v>
      </c>
      <c r="H82" s="508" t="e">
        <f>Igazgatás!H119+'Informatikai fejl.'!H81+Községgazd!H92+Vagyongazd!H85+Közfoglalkoztatás!H82+Közút!H82+Környezetvédelem!H84+Egészségügy!H114+Sport!H86+Közművelődés!H85+Támogatás!H88</f>
        <v>#REF!</v>
      </c>
      <c r="I82" s="508" t="e">
        <f>Igazgatás!I119+'Informatikai fejl.'!I81+Községgazd!I92+Vagyongazd!I85+Közfoglalkoztatás!I82+Közút!I82+Környezetvédelem!I84+Egészségügy!I114+Sport!I86+Közművelődés!I85+Támogatás!I88</f>
        <v>#REF!</v>
      </c>
      <c r="J82" s="534" t="e">
        <f>Igazgatás!J119+'Informatikai fejl.'!J81+Községgazd!J92+Vagyongazd!J85+Közfoglalkoztatás!J82+Közút!J82+Környezetvédelem!J84+Egészségügy!J114+Sport!J86+Közművelődés!J85+Támogatás!J88</f>
        <v>#REF!</v>
      </c>
      <c r="K82" s="534" t="e">
        <f>Igazgatás!K119+'Informatikai fejl.'!K81+Községgazd!K92+Vagyongazd!K85+Közfoglalkoztatás!K82+Közút!K82+Környezetvédelem!K84+Egészségügy!K114+Sport!K86+Közművelődés!K85+Támogatás!K88</f>
        <v>#REF!</v>
      </c>
      <c r="L82" s="534" t="e">
        <f>Igazgatás!L119+'Informatikai fejl.'!L81+Községgazd!L92+Vagyongazd!L85+Közfoglalkoztatás!L82+Közút!L82+Környezetvédelem!L84+Egészségügy!L114+Sport!L86+Közművelődés!L85+Támogatás!L88</f>
        <v>#REF!</v>
      </c>
      <c r="M82" s="460" t="e">
        <f>Igazgatás!M119+'Informatikai fejl.'!M81+Községgazd!M92+Vagyongazd!M85+Közfoglalkoztatás!M82+Közút!M82+Környezetvédelem!M84+Egészségügy!M114+Sport!M86+Közművelődés!M85+Támogatás!M88</f>
        <v>#REF!</v>
      </c>
      <c r="N82" s="170">
        <f>Igazgatás!N119+'Informatikai fejl.'!N81+Községgazd!N92+Vagyongazd!N85+Közfoglalkoztatás!N82+Közút!N82+Környezetvédelem!N84+Egészségügy!N114+Sport!N86+Közművelődés!N85+Támogatás!N88</f>
        <v>0</v>
      </c>
      <c r="O82" s="171" t="e">
        <f t="shared" si="104"/>
        <v>#REF!</v>
      </c>
      <c r="P82" s="179" t="e">
        <f>Igazgatás!#REF!+'Informatikai fejl.'!#REF!+Községgazd!#REF!+Vagyongazd!#REF!+Közfoglalkoztatás!#REF!+Közút!P82+Környezetvédelem!#REF!+Egészségügy!#REF!+Sport!#REF!+Közművelődés!#REF!+Támogatás!#REF!</f>
        <v>#REF!</v>
      </c>
      <c r="Q82" s="173" t="e">
        <f>Igazgatás!#REF!+'Informatikai fejl.'!#REF!+Községgazd!#REF!+Vagyongazd!#REF!+Közfoglalkoztatás!#REF!+Közút!Q82+Környezetvédelem!#REF!+Egészségügy!#REF!+Sport!#REF!+Közművelődés!#REF!+Támogatás!#REF!</f>
        <v>#REF!</v>
      </c>
      <c r="R82" s="173" t="e">
        <f>Igazgatás!#REF!+'Informatikai fejl.'!#REF!+Községgazd!#REF!+Vagyongazd!#REF!+Közfoglalkoztatás!#REF!+Közút!R82+Környezetvédelem!#REF!+Egészségügy!#REF!+Sport!#REF!+Közművelődés!#REF!+Támogatás!#REF!</f>
        <v>#REF!</v>
      </c>
      <c r="S82" s="173" t="e">
        <f>Igazgatás!#REF!+'Informatikai fejl.'!#REF!+Községgazd!#REF!+Vagyongazd!#REF!+Közfoglalkoztatás!#REF!+Közút!S82+Környezetvédelem!#REF!+Egészségügy!#REF!+Sport!#REF!+Közművelődés!#REF!+Támogatás!#REF!</f>
        <v>#REF!</v>
      </c>
      <c r="T82" s="173" t="e">
        <f>Igazgatás!#REF!+'Informatikai fejl.'!#REF!+Községgazd!#REF!+Vagyongazd!#REF!+Közfoglalkoztatás!#REF!+Közút!T82+Környezetvédelem!#REF!+Egészségügy!#REF!+Sport!#REF!+Közművelődés!#REF!+Támogatás!#REF!</f>
        <v>#REF!</v>
      </c>
      <c r="U82" s="174" t="e">
        <f>Igazgatás!#REF!+'Informatikai fejl.'!#REF!+Községgazd!#REF!+Vagyongazd!#REF!+Közfoglalkoztatás!#REF!+Közút!U82+Környezetvédelem!#REF!+Egészségügy!#REF!+Sport!#REF!+Közművelődés!#REF!+Támogatás!#REF!</f>
        <v>#REF!</v>
      </c>
      <c r="V82" s="401" t="e">
        <f t="shared" si="106"/>
        <v>#REF!</v>
      </c>
      <c r="W82" s="364" t="e">
        <f>Igazgatás!#REF!+'Informatikai fejl.'!#REF!+Községgazd!#REF!+Vagyongazd!#REF!+Közfoglalkoztatás!#REF!+Közút!W82+Környezetvédelem!#REF!+Egészségügy!#REF!+Sport!#REF!+Közművelődés!#REF!+Támogatás!#REF!</f>
        <v>#REF!</v>
      </c>
      <c r="X82" s="173" t="e">
        <f>Igazgatás!#REF!+'Informatikai fejl.'!#REF!+Községgazd!#REF!+Vagyongazd!#REF!+Közfoglalkoztatás!#REF!+Közút!X82+Környezetvédelem!#REF!+Egészségügy!#REF!+Sport!#REF!+Közművelődés!#REF!+Támogatás!#REF!</f>
        <v>#REF!</v>
      </c>
      <c r="Y82" s="174" t="e">
        <f>Igazgatás!#REF!+'Informatikai fejl.'!#REF!+Községgazd!#REF!+Vagyongazd!#REF!+Közfoglalkoztatás!#REF!+Közút!Y82+Környezetvédelem!#REF!+Egészségügy!#REF!+Sport!#REF!+Közművelődés!#REF!+Támogatás!#REF!</f>
        <v>#REF!</v>
      </c>
      <c r="Z82" s="174" t="e">
        <f>Igazgatás!#REF!+'Informatikai fejl.'!#REF!+Községgazd!#REF!+Vagyongazd!#REF!+Közfoglalkoztatás!#REF!+Közút!Z82+Környezetvédelem!#REF!+Egészségügy!#REF!+Sport!#REF!+Közművelődés!#REF!+Támogatás!#REF!</f>
        <v>#REF!</v>
      </c>
      <c r="AA82" s="174" t="e">
        <f>Igazgatás!#REF!+'Informatikai fejl.'!#REF!+Községgazd!#REF!+Vagyongazd!#REF!+Közfoglalkoztatás!#REF!+Közút!AA82+Környezetvédelem!#REF!+Egészségügy!#REF!+Sport!#REF!+Közművelődés!#REF!+Támogatás!#REF!</f>
        <v>#REF!</v>
      </c>
      <c r="AB82" s="175" t="e">
        <f>Igazgatás!#REF!+'Informatikai fejl.'!#REF!+Községgazd!#REF!+Vagyongazd!#REF!+Közfoglalkoztatás!#REF!+Közút!AB82+Környezetvédelem!#REF!+Egészségügy!#REF!+Sport!#REF!+Közművelődés!#REF!+Támogatás!#REF!</f>
        <v>#REF!</v>
      </c>
      <c r="AC82" s="168"/>
      <c r="AE82" s="168"/>
    </row>
    <row r="83" spans="1:31" s="41" customFormat="1" ht="27.75" hidden="1" customHeight="1" x14ac:dyDescent="0.25">
      <c r="A83" s="125" t="s">
        <v>228</v>
      </c>
      <c r="B83" s="106" t="s">
        <v>661</v>
      </c>
      <c r="C83" s="792" t="s">
        <v>353</v>
      </c>
      <c r="D83" s="793"/>
      <c r="E83" s="793"/>
      <c r="F83" s="518" t="e">
        <f>Igazgatás!F120+'Informatikai fejl.'!F82+Községgazd!F93+Vagyongazd!F86+Közfoglalkoztatás!F83+Közút!F83+Környezetvédelem!F85+Egészségügy!F115+Sport!F87+Közművelődés!F86+Támogatás!F89</f>
        <v>#REF!</v>
      </c>
      <c r="G83" s="518" t="e">
        <f>Igazgatás!G120+'Informatikai fejl.'!G82+Községgazd!G93+Vagyongazd!G86+Közfoglalkoztatás!G83+Közút!G83+Környezetvédelem!G85+Egészségügy!G115+Sport!G87+Közművelődés!G86+Támogatás!G89</f>
        <v>#REF!</v>
      </c>
      <c r="H83" s="518" t="e">
        <f>Igazgatás!H120+'Informatikai fejl.'!H82+Községgazd!H93+Vagyongazd!H86+Közfoglalkoztatás!H83+Közút!H83+Környezetvédelem!H85+Egészségügy!H115+Sport!H87+Közművelődés!H86+Támogatás!H89</f>
        <v>#REF!</v>
      </c>
      <c r="I83" s="518" t="e">
        <f>Igazgatás!I120+'Informatikai fejl.'!I82+Községgazd!I93+Vagyongazd!I86+Közfoglalkoztatás!I83+Közút!I83+Környezetvédelem!I85+Egészségügy!I115+Sport!I87+Közművelődés!I86+Támogatás!I89</f>
        <v>#REF!</v>
      </c>
      <c r="J83" s="544" t="e">
        <f>Igazgatás!J120+'Informatikai fejl.'!J82+Községgazd!J93+Vagyongazd!J86+Közfoglalkoztatás!J83+Közút!J83+Környezetvédelem!J85+Egészségügy!J115+Sport!J87+Közművelődés!J86+Támogatás!J89</f>
        <v>#REF!</v>
      </c>
      <c r="K83" s="544" t="e">
        <f>Igazgatás!K120+'Informatikai fejl.'!K82+Községgazd!K93+Vagyongazd!K86+Közfoglalkoztatás!K83+Közút!K83+Környezetvédelem!K85+Egészségügy!K115+Sport!K87+Közművelődés!K86+Támogatás!K89</f>
        <v>#REF!</v>
      </c>
      <c r="L83" s="544" t="e">
        <f>Igazgatás!L120+'Informatikai fejl.'!L82+Községgazd!L93+Vagyongazd!L86+Közfoglalkoztatás!L83+Közút!L83+Környezetvédelem!L85+Egészségügy!L115+Sport!L87+Közművelődés!L86+Támogatás!L89</f>
        <v>#REF!</v>
      </c>
      <c r="M83" s="470" t="e">
        <f>Igazgatás!M120+'Informatikai fejl.'!M82+Községgazd!M93+Vagyongazd!M86+Közfoglalkoztatás!M83+Közút!M83+Környezetvédelem!M85+Egészségügy!M115+Sport!M87+Közművelődés!M86+Támogatás!M89</f>
        <v>#REF!</v>
      </c>
      <c r="N83" s="150">
        <f>Igazgatás!N120+'Informatikai fejl.'!N82+Községgazd!N93+Vagyongazd!N86+Közfoglalkoztatás!N83+Közút!N83+Környezetvédelem!N85+Egészségügy!N115+Sport!N87+Közművelődés!N86+Támogatás!N89</f>
        <v>0</v>
      </c>
      <c r="O83" s="162" t="e">
        <f t="shared" si="104"/>
        <v>#REF!</v>
      </c>
      <c r="P83" s="108" t="e">
        <f>Igazgatás!#REF!+'Informatikai fejl.'!#REF!+Községgazd!#REF!+Vagyongazd!#REF!+Közfoglalkoztatás!#REF!+Közút!P83+Környezetvédelem!#REF!+Egészségügy!#REF!+Sport!#REF!+Közművelődés!#REF!+Támogatás!#REF!</f>
        <v>#REF!</v>
      </c>
      <c r="Q83" s="109" t="e">
        <f>Igazgatás!#REF!+'Informatikai fejl.'!#REF!+Községgazd!#REF!+Vagyongazd!#REF!+Közfoglalkoztatás!#REF!+Közút!Q83+Környezetvédelem!#REF!+Egészségügy!#REF!+Sport!#REF!+Közművelődés!#REF!+Támogatás!#REF!</f>
        <v>#REF!</v>
      </c>
      <c r="R83" s="109" t="e">
        <f>Igazgatás!#REF!+'Informatikai fejl.'!#REF!+Községgazd!#REF!+Vagyongazd!#REF!+Közfoglalkoztatás!#REF!+Közút!R83+Környezetvédelem!#REF!+Egészségügy!#REF!+Sport!#REF!+Közművelődés!#REF!+Támogatás!#REF!</f>
        <v>#REF!</v>
      </c>
      <c r="S83" s="109" t="e">
        <f>Igazgatás!#REF!+'Informatikai fejl.'!#REF!+Községgazd!#REF!+Vagyongazd!#REF!+Közfoglalkoztatás!#REF!+Közút!S83+Környezetvédelem!#REF!+Egészségügy!#REF!+Sport!#REF!+Közművelődés!#REF!+Támogatás!#REF!</f>
        <v>#REF!</v>
      </c>
      <c r="T83" s="109" t="e">
        <f>Igazgatás!#REF!+'Informatikai fejl.'!#REF!+Községgazd!#REF!+Vagyongazd!#REF!+Közfoglalkoztatás!#REF!+Közút!T83+Környezetvédelem!#REF!+Egészségügy!#REF!+Sport!#REF!+Közművelődés!#REF!+Támogatás!#REF!</f>
        <v>#REF!</v>
      </c>
      <c r="U83" s="112" t="e">
        <f>Igazgatás!#REF!+'Informatikai fejl.'!#REF!+Községgazd!#REF!+Vagyongazd!#REF!+Közfoglalkoztatás!#REF!+Közút!U83+Környezetvédelem!#REF!+Egészségügy!#REF!+Sport!#REF!+Közművelődés!#REF!+Támogatás!#REF!</f>
        <v>#REF!</v>
      </c>
      <c r="V83" s="406" t="e">
        <f t="shared" si="106"/>
        <v>#REF!</v>
      </c>
      <c r="W83" s="369" t="e">
        <f>Igazgatás!#REF!+'Informatikai fejl.'!#REF!+Községgazd!#REF!+Vagyongazd!#REF!+Közfoglalkoztatás!#REF!+Közút!W83+Környezetvédelem!#REF!+Egészségügy!#REF!+Sport!#REF!+Közművelődés!#REF!+Támogatás!#REF!</f>
        <v>#REF!</v>
      </c>
      <c r="X83" s="109" t="e">
        <f>Igazgatás!#REF!+'Informatikai fejl.'!#REF!+Községgazd!#REF!+Vagyongazd!#REF!+Közfoglalkoztatás!#REF!+Közút!X83+Környezetvédelem!#REF!+Egészségügy!#REF!+Sport!#REF!+Közművelődés!#REF!+Támogatás!#REF!</f>
        <v>#REF!</v>
      </c>
      <c r="Y83" s="112" t="e">
        <f>Igazgatás!#REF!+'Informatikai fejl.'!#REF!+Községgazd!#REF!+Vagyongazd!#REF!+Közfoglalkoztatás!#REF!+Közút!Y83+Környezetvédelem!#REF!+Egészségügy!#REF!+Sport!#REF!+Közművelődés!#REF!+Támogatás!#REF!</f>
        <v>#REF!</v>
      </c>
      <c r="Z83" s="112" t="e">
        <f>Igazgatás!#REF!+'Informatikai fejl.'!#REF!+Községgazd!#REF!+Vagyongazd!#REF!+Közfoglalkoztatás!#REF!+Közút!Z83+Környezetvédelem!#REF!+Egészségügy!#REF!+Sport!#REF!+Közművelődés!#REF!+Támogatás!#REF!</f>
        <v>#REF!</v>
      </c>
      <c r="AA83" s="112" t="e">
        <f>Igazgatás!#REF!+'Informatikai fejl.'!#REF!+Községgazd!#REF!+Vagyongazd!#REF!+Közfoglalkoztatás!#REF!+Közút!AA83+Környezetvédelem!#REF!+Egészségügy!#REF!+Sport!#REF!+Közművelődés!#REF!+Támogatás!#REF!</f>
        <v>#REF!</v>
      </c>
      <c r="AB83" s="113" t="e">
        <f>Igazgatás!#REF!+'Informatikai fejl.'!#REF!+Községgazd!#REF!+Vagyongazd!#REF!+Közfoglalkoztatás!#REF!+Közút!AB83+Környezetvédelem!#REF!+Egészségügy!#REF!+Sport!#REF!+Közművelődés!#REF!+Támogatás!#REF!</f>
        <v>#REF!</v>
      </c>
      <c r="AC83" s="168"/>
      <c r="AE83" s="168"/>
    </row>
    <row r="84" spans="1:31" s="41" customFormat="1" hidden="1" x14ac:dyDescent="0.25">
      <c r="A84" s="125" t="s">
        <v>229</v>
      </c>
      <c r="B84" s="106" t="s">
        <v>662</v>
      </c>
      <c r="C84" s="792" t="s">
        <v>804</v>
      </c>
      <c r="D84" s="793"/>
      <c r="E84" s="793"/>
      <c r="F84" s="518" t="e">
        <f>Igazgatás!F121+'Informatikai fejl.'!F83+Községgazd!F94+Vagyongazd!F87+Közfoglalkoztatás!F84+Közút!F84+Környezetvédelem!F86+Egészségügy!F116+Sport!F88+Közművelődés!F87+Támogatás!F90</f>
        <v>#REF!</v>
      </c>
      <c r="G84" s="518" t="e">
        <f>Igazgatás!G121+'Informatikai fejl.'!G83+Községgazd!G94+Vagyongazd!G87+Közfoglalkoztatás!G84+Közút!G84+Környezetvédelem!G86+Egészségügy!G116+Sport!G88+Közművelődés!G87+Támogatás!G90</f>
        <v>#REF!</v>
      </c>
      <c r="H84" s="518" t="e">
        <f>Igazgatás!H121+'Informatikai fejl.'!H83+Községgazd!H94+Vagyongazd!H87+Közfoglalkoztatás!H84+Közút!H84+Környezetvédelem!H86+Egészségügy!H116+Sport!H88+Közművelődés!H87+Támogatás!H90</f>
        <v>#REF!</v>
      </c>
      <c r="I84" s="518" t="e">
        <f>Igazgatás!I121+'Informatikai fejl.'!I83+Községgazd!I94+Vagyongazd!I87+Közfoglalkoztatás!I84+Közút!I84+Környezetvédelem!I86+Egészségügy!I116+Sport!I88+Közművelődés!I87+Támogatás!I90</f>
        <v>#REF!</v>
      </c>
      <c r="J84" s="544" t="e">
        <f>Igazgatás!J121+'Informatikai fejl.'!J83+Községgazd!J94+Vagyongazd!J87+Közfoglalkoztatás!J84+Közút!J84+Környezetvédelem!J86+Egészségügy!J116+Sport!J88+Közművelődés!J87+Támogatás!J90</f>
        <v>#REF!</v>
      </c>
      <c r="K84" s="544" t="e">
        <f>Igazgatás!K121+'Informatikai fejl.'!K83+Községgazd!K94+Vagyongazd!K87+Közfoglalkoztatás!K84+Közút!K84+Környezetvédelem!K86+Egészségügy!K116+Sport!K88+Közművelődés!K87+Támogatás!K90</f>
        <v>#REF!</v>
      </c>
      <c r="L84" s="544" t="e">
        <f>Igazgatás!L121+'Informatikai fejl.'!L83+Községgazd!L94+Vagyongazd!L87+Közfoglalkoztatás!L84+Közút!L84+Környezetvédelem!L86+Egészségügy!L116+Sport!L88+Közművelődés!L87+Támogatás!L90</f>
        <v>#REF!</v>
      </c>
      <c r="M84" s="470" t="e">
        <f>Igazgatás!M121+'Informatikai fejl.'!M83+Községgazd!M94+Vagyongazd!M87+Közfoglalkoztatás!M84+Közút!M84+Környezetvédelem!M86+Egészségügy!M116+Sport!M88+Közművelődés!M87+Támogatás!M90</f>
        <v>#REF!</v>
      </c>
      <c r="N84" s="150">
        <f>Igazgatás!N121+'Informatikai fejl.'!N83+Községgazd!N94+Vagyongazd!N87+Közfoglalkoztatás!N84+Közút!N84+Környezetvédelem!N86+Egészségügy!N116+Sport!N88+Közművelődés!N87+Támogatás!N90</f>
        <v>0</v>
      </c>
      <c r="O84" s="162" t="e">
        <f t="shared" si="104"/>
        <v>#REF!</v>
      </c>
      <c r="P84" s="108" t="e">
        <f>Igazgatás!#REF!+'Informatikai fejl.'!#REF!+Községgazd!#REF!+Vagyongazd!#REF!+Közfoglalkoztatás!#REF!+Közút!P84+Környezetvédelem!#REF!+Egészségügy!#REF!+Sport!#REF!+Közművelődés!#REF!+Támogatás!#REF!</f>
        <v>#REF!</v>
      </c>
      <c r="Q84" s="109" t="e">
        <f>Igazgatás!#REF!+'Informatikai fejl.'!#REF!+Községgazd!#REF!+Vagyongazd!#REF!+Közfoglalkoztatás!#REF!+Közút!Q84+Környezetvédelem!#REF!+Egészségügy!#REF!+Sport!#REF!+Közművelődés!#REF!+Támogatás!#REF!</f>
        <v>#REF!</v>
      </c>
      <c r="R84" s="109" t="e">
        <f>Igazgatás!#REF!+'Informatikai fejl.'!#REF!+Községgazd!#REF!+Vagyongazd!#REF!+Közfoglalkoztatás!#REF!+Közút!R84+Környezetvédelem!#REF!+Egészségügy!#REF!+Sport!#REF!+Közművelődés!#REF!+Támogatás!#REF!</f>
        <v>#REF!</v>
      </c>
      <c r="S84" s="109" t="e">
        <f>Igazgatás!#REF!+'Informatikai fejl.'!#REF!+Községgazd!#REF!+Vagyongazd!#REF!+Közfoglalkoztatás!#REF!+Közút!S84+Környezetvédelem!#REF!+Egészségügy!#REF!+Sport!#REF!+Közművelődés!#REF!+Támogatás!#REF!</f>
        <v>#REF!</v>
      </c>
      <c r="T84" s="109" t="e">
        <f>Igazgatás!#REF!+'Informatikai fejl.'!#REF!+Községgazd!#REF!+Vagyongazd!#REF!+Közfoglalkoztatás!#REF!+Közút!T84+Környezetvédelem!#REF!+Egészségügy!#REF!+Sport!#REF!+Közművelődés!#REF!+Támogatás!#REF!</f>
        <v>#REF!</v>
      </c>
      <c r="U84" s="112" t="e">
        <f>Igazgatás!#REF!+'Informatikai fejl.'!#REF!+Községgazd!#REF!+Vagyongazd!#REF!+Közfoglalkoztatás!#REF!+Közút!U84+Környezetvédelem!#REF!+Egészségügy!#REF!+Sport!#REF!+Közművelődés!#REF!+Támogatás!#REF!</f>
        <v>#REF!</v>
      </c>
      <c r="V84" s="406" t="e">
        <f t="shared" si="106"/>
        <v>#REF!</v>
      </c>
      <c r="W84" s="369" t="e">
        <f>Igazgatás!#REF!+'Informatikai fejl.'!#REF!+Községgazd!#REF!+Vagyongazd!#REF!+Közfoglalkoztatás!#REF!+Közút!W84+Környezetvédelem!#REF!+Egészségügy!#REF!+Sport!#REF!+Közművelődés!#REF!+Támogatás!#REF!</f>
        <v>#REF!</v>
      </c>
      <c r="X84" s="109" t="e">
        <f>Igazgatás!#REF!+'Informatikai fejl.'!#REF!+Községgazd!#REF!+Vagyongazd!#REF!+Közfoglalkoztatás!#REF!+Közút!X84+Környezetvédelem!#REF!+Egészségügy!#REF!+Sport!#REF!+Közművelődés!#REF!+Támogatás!#REF!</f>
        <v>#REF!</v>
      </c>
      <c r="Y84" s="112" t="e">
        <f>Igazgatás!#REF!+'Informatikai fejl.'!#REF!+Községgazd!#REF!+Vagyongazd!#REF!+Közfoglalkoztatás!#REF!+Közút!Y84+Környezetvédelem!#REF!+Egészségügy!#REF!+Sport!#REF!+Közművelődés!#REF!+Támogatás!#REF!</f>
        <v>#REF!</v>
      </c>
      <c r="Z84" s="112" t="e">
        <f>Igazgatás!#REF!+'Informatikai fejl.'!#REF!+Községgazd!#REF!+Vagyongazd!#REF!+Közfoglalkoztatás!#REF!+Közút!Z84+Környezetvédelem!#REF!+Egészségügy!#REF!+Sport!#REF!+Közművelődés!#REF!+Támogatás!#REF!</f>
        <v>#REF!</v>
      </c>
      <c r="AA84" s="112" t="e">
        <f>Igazgatás!#REF!+'Informatikai fejl.'!#REF!+Községgazd!#REF!+Vagyongazd!#REF!+Közfoglalkoztatás!#REF!+Közút!AA84+Környezetvédelem!#REF!+Egészségügy!#REF!+Sport!#REF!+Közművelődés!#REF!+Támogatás!#REF!</f>
        <v>#REF!</v>
      </c>
      <c r="AB84" s="113" t="e">
        <f>Igazgatás!#REF!+'Informatikai fejl.'!#REF!+Községgazd!#REF!+Vagyongazd!#REF!+Közfoglalkoztatás!#REF!+Közút!AB84+Környezetvédelem!#REF!+Egészségügy!#REF!+Sport!#REF!+Közművelődés!#REF!+Támogatás!#REF!</f>
        <v>#REF!</v>
      </c>
      <c r="AC84" s="168"/>
      <c r="AE84" s="168"/>
    </row>
    <row r="85" spans="1:31" hidden="1" x14ac:dyDescent="0.25">
      <c r="B85" s="54"/>
      <c r="C85" s="2"/>
      <c r="D85" s="705" t="s">
        <v>370</v>
      </c>
      <c r="E85" s="705"/>
      <c r="F85" s="516" t="e">
        <f>Igazgatás!F122+'Informatikai fejl.'!F84+Községgazd!F95+Vagyongazd!F88+Közfoglalkoztatás!F85+Közút!F85+Környezetvédelem!F87+Egészségügy!F117+Sport!F89+Közművelődés!F88+Támogatás!F91</f>
        <v>#REF!</v>
      </c>
      <c r="G85" s="516" t="e">
        <f>Igazgatás!G122+'Informatikai fejl.'!G84+Községgazd!G95+Vagyongazd!G88+Közfoglalkoztatás!G85+Közút!G85+Környezetvédelem!G87+Egészségügy!G117+Sport!G89+Közművelődés!G88+Támogatás!G91</f>
        <v>#REF!</v>
      </c>
      <c r="H85" s="516" t="e">
        <f>Igazgatás!H122+'Informatikai fejl.'!H84+Községgazd!H95+Vagyongazd!H88+Közfoglalkoztatás!H85+Közút!H85+Környezetvédelem!H87+Egészségügy!H117+Sport!H89+Közművelődés!H88+Támogatás!H91</f>
        <v>#REF!</v>
      </c>
      <c r="I85" s="516" t="e">
        <f>Igazgatás!I122+'Informatikai fejl.'!I84+Községgazd!I95+Vagyongazd!I88+Közfoglalkoztatás!I85+Közút!I85+Környezetvédelem!I87+Egészségügy!I117+Sport!I89+Közművelődés!I88+Támogatás!I91</f>
        <v>#REF!</v>
      </c>
      <c r="J85" s="542" t="e">
        <f>Igazgatás!J122+'Informatikai fejl.'!J84+Községgazd!J95+Vagyongazd!J88+Közfoglalkoztatás!J85+Közút!J85+Környezetvédelem!J87+Egészségügy!J117+Sport!J89+Közművelődés!J88+Támogatás!J91</f>
        <v>#REF!</v>
      </c>
      <c r="K85" s="542" t="e">
        <f>Igazgatás!K122+'Informatikai fejl.'!K84+Községgazd!K95+Vagyongazd!K88+Közfoglalkoztatás!K85+Közút!K85+Környezetvédelem!K87+Egészségügy!K117+Sport!K89+Közművelődés!K88+Támogatás!K91</f>
        <v>#REF!</v>
      </c>
      <c r="L85" s="542" t="e">
        <f>Igazgatás!L122+'Informatikai fejl.'!L84+Községgazd!L95+Vagyongazd!L88+Közfoglalkoztatás!L85+Közút!L85+Környezetvédelem!L87+Egészségügy!L117+Sport!L89+Közművelődés!L88+Támogatás!L91</f>
        <v>#REF!</v>
      </c>
      <c r="M85" s="468" t="e">
        <f>Igazgatás!M122+'Informatikai fejl.'!M84+Községgazd!M95+Vagyongazd!M88+Közfoglalkoztatás!M85+Közút!M85+Környezetvédelem!M87+Egészségügy!M117+Sport!M89+Közművelődés!M88+Támogatás!M91</f>
        <v>#REF!</v>
      </c>
      <c r="N85" s="141">
        <f>Igazgatás!N122+'Informatikai fejl.'!N84+Községgazd!N95+Vagyongazd!N88+Közfoglalkoztatás!N85+Közút!N85+Környezetvédelem!N87+Egészségügy!N117+Sport!N89+Közművelődés!N88+Támogatás!N91</f>
        <v>0</v>
      </c>
      <c r="O85" s="159" t="e">
        <f t="shared" si="104"/>
        <v>#REF!</v>
      </c>
      <c r="P85" s="73" t="e">
        <f>Igazgatás!#REF!+'Informatikai fejl.'!#REF!+Községgazd!#REF!+Vagyongazd!#REF!+Közfoglalkoztatás!#REF!+Közút!P85+Környezetvédelem!#REF!+Egészségügy!#REF!+Sport!#REF!+Közművelődés!#REF!+Támogatás!#REF!</f>
        <v>#REF!</v>
      </c>
      <c r="Q85" s="1" t="e">
        <f>Igazgatás!#REF!+'Informatikai fejl.'!#REF!+Községgazd!#REF!+Vagyongazd!#REF!+Közfoglalkoztatás!#REF!+Közút!Q85+Környezetvédelem!#REF!+Egészségügy!#REF!+Sport!#REF!+Közművelődés!#REF!+Támogatás!#REF!</f>
        <v>#REF!</v>
      </c>
      <c r="R85" s="1" t="e">
        <f>Igazgatás!#REF!+'Informatikai fejl.'!#REF!+Községgazd!#REF!+Vagyongazd!#REF!+Közfoglalkoztatás!#REF!+Közút!R85+Környezetvédelem!#REF!+Egészségügy!#REF!+Sport!#REF!+Közművelődés!#REF!+Támogatás!#REF!</f>
        <v>#REF!</v>
      </c>
      <c r="S85" s="1" t="e">
        <f>Igazgatás!#REF!+'Informatikai fejl.'!#REF!+Községgazd!#REF!+Vagyongazd!#REF!+Közfoglalkoztatás!#REF!+Közút!S85+Környezetvédelem!#REF!+Egészségügy!#REF!+Sport!#REF!+Közművelődés!#REF!+Támogatás!#REF!</f>
        <v>#REF!</v>
      </c>
      <c r="T85" s="1" t="e">
        <f>Igazgatás!#REF!+'Informatikai fejl.'!#REF!+Községgazd!#REF!+Vagyongazd!#REF!+Közfoglalkoztatás!#REF!+Közút!T85+Környezetvédelem!#REF!+Egészségügy!#REF!+Sport!#REF!+Közművelődés!#REF!+Támogatás!#REF!</f>
        <v>#REF!</v>
      </c>
      <c r="U85" s="79" t="e">
        <f>Igazgatás!#REF!+'Informatikai fejl.'!#REF!+Községgazd!#REF!+Vagyongazd!#REF!+Közfoglalkoztatás!#REF!+Közút!U85+Környezetvédelem!#REF!+Egészségügy!#REF!+Sport!#REF!+Közművelődés!#REF!+Támogatás!#REF!</f>
        <v>#REF!</v>
      </c>
      <c r="V85" s="404" t="e">
        <f t="shared" si="106"/>
        <v>#REF!</v>
      </c>
      <c r="W85" s="367" t="e">
        <f>Igazgatás!#REF!+'Informatikai fejl.'!#REF!+Községgazd!#REF!+Vagyongazd!#REF!+Közfoglalkoztatás!#REF!+Közút!W85+Környezetvédelem!#REF!+Egészségügy!#REF!+Sport!#REF!+Közművelődés!#REF!+Támogatás!#REF!</f>
        <v>#REF!</v>
      </c>
      <c r="X85" s="1" t="e">
        <f>Igazgatás!#REF!+'Informatikai fejl.'!#REF!+Községgazd!#REF!+Vagyongazd!#REF!+Közfoglalkoztatás!#REF!+Közút!X85+Környezetvédelem!#REF!+Egészségügy!#REF!+Sport!#REF!+Közművelődés!#REF!+Támogatás!#REF!</f>
        <v>#REF!</v>
      </c>
      <c r="Y85" s="79" t="e">
        <f>Igazgatás!#REF!+'Informatikai fejl.'!#REF!+Községgazd!#REF!+Vagyongazd!#REF!+Közfoglalkoztatás!#REF!+Közút!Y85+Környezetvédelem!#REF!+Egészségügy!#REF!+Sport!#REF!+Közművelődés!#REF!+Támogatás!#REF!</f>
        <v>#REF!</v>
      </c>
      <c r="Z85" s="79" t="e">
        <f>Igazgatás!#REF!+'Informatikai fejl.'!#REF!+Községgazd!#REF!+Vagyongazd!#REF!+Közfoglalkoztatás!#REF!+Közút!Z85+Környezetvédelem!#REF!+Egészségügy!#REF!+Sport!#REF!+Közművelődés!#REF!+Támogatás!#REF!</f>
        <v>#REF!</v>
      </c>
      <c r="AA85" s="79" t="e">
        <f>Igazgatás!#REF!+'Informatikai fejl.'!#REF!+Községgazd!#REF!+Vagyongazd!#REF!+Közfoglalkoztatás!#REF!+Közút!AA85+Környezetvédelem!#REF!+Egészségügy!#REF!+Sport!#REF!+Közművelődés!#REF!+Támogatás!#REF!</f>
        <v>#REF!</v>
      </c>
      <c r="AB85" s="44" t="e">
        <f>Igazgatás!#REF!+'Informatikai fejl.'!#REF!+Községgazd!#REF!+Vagyongazd!#REF!+Közfoglalkoztatás!#REF!+Közút!AB85+Környezetvédelem!#REF!+Egészségügy!#REF!+Sport!#REF!+Közművelődés!#REF!+Támogatás!#REF!</f>
        <v>#REF!</v>
      </c>
      <c r="AC85" s="168"/>
      <c r="AE85" s="168"/>
    </row>
    <row r="86" spans="1:31" hidden="1" x14ac:dyDescent="0.25">
      <c r="B86" s="54"/>
      <c r="C86" s="2"/>
      <c r="D86" s="705" t="s">
        <v>506</v>
      </c>
      <c r="E86" s="705"/>
      <c r="F86" s="516" t="e">
        <f>Igazgatás!F123+'Informatikai fejl.'!F85+Községgazd!F96+Vagyongazd!F89+Közfoglalkoztatás!F86+Közút!F86+Környezetvédelem!F88+Egészségügy!F118+Sport!F90+Közművelődés!F89+Támogatás!F92</f>
        <v>#REF!</v>
      </c>
      <c r="G86" s="516" t="e">
        <f>Igazgatás!G123+'Informatikai fejl.'!G85+Községgazd!G96+Vagyongazd!G89+Közfoglalkoztatás!G86+Közút!G86+Környezetvédelem!G88+Egészségügy!G118+Sport!G90+Közművelődés!G89+Támogatás!G92</f>
        <v>#REF!</v>
      </c>
      <c r="H86" s="516" t="e">
        <f>Igazgatás!H123+'Informatikai fejl.'!H85+Községgazd!H96+Vagyongazd!H89+Közfoglalkoztatás!H86+Közút!H86+Környezetvédelem!H88+Egészségügy!H118+Sport!H90+Közművelődés!H89+Támogatás!H92</f>
        <v>#REF!</v>
      </c>
      <c r="I86" s="516" t="e">
        <f>Igazgatás!I123+'Informatikai fejl.'!I85+Községgazd!I96+Vagyongazd!I89+Közfoglalkoztatás!I86+Közút!I86+Környezetvédelem!I88+Egészségügy!I118+Sport!I90+Közművelődés!I89+Támogatás!I92</f>
        <v>#REF!</v>
      </c>
      <c r="J86" s="542" t="e">
        <f>Igazgatás!J123+'Informatikai fejl.'!J85+Községgazd!J96+Vagyongazd!J89+Közfoglalkoztatás!J86+Közút!J86+Környezetvédelem!J88+Egészségügy!J118+Sport!J90+Közművelődés!J89+Támogatás!J92</f>
        <v>#REF!</v>
      </c>
      <c r="K86" s="542" t="e">
        <f>Igazgatás!K123+'Informatikai fejl.'!K85+Községgazd!K96+Vagyongazd!K89+Közfoglalkoztatás!K86+Közút!K86+Környezetvédelem!K88+Egészségügy!K118+Sport!K90+Közművelődés!K89+Támogatás!K92</f>
        <v>#REF!</v>
      </c>
      <c r="L86" s="542" t="e">
        <f>Igazgatás!L123+'Informatikai fejl.'!L85+Községgazd!L96+Vagyongazd!L89+Közfoglalkoztatás!L86+Közút!L86+Környezetvédelem!L88+Egészségügy!L118+Sport!L90+Közművelődés!L89+Támogatás!L92</f>
        <v>#REF!</v>
      </c>
      <c r="M86" s="468" t="e">
        <f>Igazgatás!M123+'Informatikai fejl.'!M85+Községgazd!M96+Vagyongazd!M89+Közfoglalkoztatás!M86+Közút!M86+Környezetvédelem!M88+Egészségügy!M118+Sport!M90+Közművelődés!M89+Támogatás!M92</f>
        <v>#REF!</v>
      </c>
      <c r="N86" s="141">
        <f>Igazgatás!N123+'Informatikai fejl.'!N85+Községgazd!N96+Vagyongazd!N89+Közfoglalkoztatás!N86+Közút!N86+Környezetvédelem!N88+Egészségügy!N118+Sport!N90+Közművelődés!N89+Támogatás!N92</f>
        <v>0</v>
      </c>
      <c r="O86" s="159" t="e">
        <f t="shared" si="104"/>
        <v>#REF!</v>
      </c>
      <c r="P86" s="73" t="e">
        <f>Igazgatás!#REF!+'Informatikai fejl.'!#REF!+Községgazd!#REF!+Vagyongazd!#REF!+Közfoglalkoztatás!#REF!+Közút!P86+Környezetvédelem!#REF!+Egészségügy!#REF!+Sport!#REF!+Közművelődés!#REF!+Támogatás!#REF!</f>
        <v>#REF!</v>
      </c>
      <c r="Q86" s="1" t="e">
        <f>Igazgatás!#REF!+'Informatikai fejl.'!#REF!+Községgazd!#REF!+Vagyongazd!#REF!+Közfoglalkoztatás!#REF!+Közút!Q86+Környezetvédelem!#REF!+Egészségügy!#REF!+Sport!#REF!+Közművelődés!#REF!+Támogatás!#REF!</f>
        <v>#REF!</v>
      </c>
      <c r="R86" s="1" t="e">
        <f>Igazgatás!#REF!+'Informatikai fejl.'!#REF!+Községgazd!#REF!+Vagyongazd!#REF!+Közfoglalkoztatás!#REF!+Közút!R86+Környezetvédelem!#REF!+Egészségügy!#REF!+Sport!#REF!+Közművelődés!#REF!+Támogatás!#REF!</f>
        <v>#REF!</v>
      </c>
      <c r="S86" s="1" t="e">
        <f>Igazgatás!#REF!+'Informatikai fejl.'!#REF!+Községgazd!#REF!+Vagyongazd!#REF!+Közfoglalkoztatás!#REF!+Közút!S86+Környezetvédelem!#REF!+Egészségügy!#REF!+Sport!#REF!+Közművelődés!#REF!+Támogatás!#REF!</f>
        <v>#REF!</v>
      </c>
      <c r="T86" s="1" t="e">
        <f>Igazgatás!#REF!+'Informatikai fejl.'!#REF!+Községgazd!#REF!+Vagyongazd!#REF!+Közfoglalkoztatás!#REF!+Közút!T86+Környezetvédelem!#REF!+Egészségügy!#REF!+Sport!#REF!+Közművelődés!#REF!+Támogatás!#REF!</f>
        <v>#REF!</v>
      </c>
      <c r="U86" s="79" t="e">
        <f>Igazgatás!#REF!+'Informatikai fejl.'!#REF!+Községgazd!#REF!+Vagyongazd!#REF!+Közfoglalkoztatás!#REF!+Közút!U86+Környezetvédelem!#REF!+Egészségügy!#REF!+Sport!#REF!+Közművelődés!#REF!+Támogatás!#REF!</f>
        <v>#REF!</v>
      </c>
      <c r="V86" s="404" t="e">
        <f t="shared" si="106"/>
        <v>#REF!</v>
      </c>
      <c r="W86" s="367" t="e">
        <f>Igazgatás!#REF!+'Informatikai fejl.'!#REF!+Községgazd!#REF!+Vagyongazd!#REF!+Közfoglalkoztatás!#REF!+Közút!W86+Környezetvédelem!#REF!+Egészségügy!#REF!+Sport!#REF!+Közművelődés!#REF!+Támogatás!#REF!</f>
        <v>#REF!</v>
      </c>
      <c r="X86" s="1" t="e">
        <f>Igazgatás!#REF!+'Informatikai fejl.'!#REF!+Községgazd!#REF!+Vagyongazd!#REF!+Közfoglalkoztatás!#REF!+Közút!X86+Környezetvédelem!#REF!+Egészségügy!#REF!+Sport!#REF!+Közművelődés!#REF!+Támogatás!#REF!</f>
        <v>#REF!</v>
      </c>
      <c r="Y86" s="79" t="e">
        <f>Igazgatás!#REF!+'Informatikai fejl.'!#REF!+Községgazd!#REF!+Vagyongazd!#REF!+Közfoglalkoztatás!#REF!+Közút!Y86+Környezetvédelem!#REF!+Egészségügy!#REF!+Sport!#REF!+Közművelődés!#REF!+Támogatás!#REF!</f>
        <v>#REF!</v>
      </c>
      <c r="Z86" s="79" t="e">
        <f>Igazgatás!#REF!+'Informatikai fejl.'!#REF!+Községgazd!#REF!+Vagyongazd!#REF!+Közfoglalkoztatás!#REF!+Közút!Z86+Környezetvédelem!#REF!+Egészségügy!#REF!+Sport!#REF!+Közművelődés!#REF!+Támogatás!#REF!</f>
        <v>#REF!</v>
      </c>
      <c r="AA86" s="79" t="e">
        <f>Igazgatás!#REF!+'Informatikai fejl.'!#REF!+Községgazd!#REF!+Vagyongazd!#REF!+Közfoglalkoztatás!#REF!+Közút!AA86+Környezetvédelem!#REF!+Egészségügy!#REF!+Sport!#REF!+Közművelődés!#REF!+Támogatás!#REF!</f>
        <v>#REF!</v>
      </c>
      <c r="AB86" s="44" t="e">
        <f>Igazgatás!#REF!+'Informatikai fejl.'!#REF!+Községgazd!#REF!+Vagyongazd!#REF!+Közfoglalkoztatás!#REF!+Közút!AB86+Környezetvédelem!#REF!+Egészségügy!#REF!+Sport!#REF!+Közművelődés!#REF!+Támogatás!#REF!</f>
        <v>#REF!</v>
      </c>
      <c r="AC86" s="168"/>
      <c r="AE86" s="168"/>
    </row>
    <row r="87" spans="1:31" hidden="1" x14ac:dyDescent="0.25">
      <c r="B87" s="54"/>
      <c r="C87" s="2"/>
      <c r="D87" s="705" t="s">
        <v>507</v>
      </c>
      <c r="E87" s="705"/>
      <c r="F87" s="516" t="e">
        <f>Igazgatás!F124+'Informatikai fejl.'!F86+Községgazd!F97+Vagyongazd!F90+Közfoglalkoztatás!F87+Közút!F87+Környezetvédelem!F89+Egészségügy!F119+Sport!F91+Közművelődés!F90+Támogatás!F93</f>
        <v>#REF!</v>
      </c>
      <c r="G87" s="516" t="e">
        <f>Igazgatás!G124+'Informatikai fejl.'!G86+Községgazd!G97+Vagyongazd!G90+Közfoglalkoztatás!G87+Közút!G87+Környezetvédelem!G89+Egészségügy!G119+Sport!G91+Közművelődés!G90+Támogatás!G93</f>
        <v>#REF!</v>
      </c>
      <c r="H87" s="516" t="e">
        <f>Igazgatás!H124+'Informatikai fejl.'!H86+Községgazd!H97+Vagyongazd!H90+Közfoglalkoztatás!H87+Közút!H87+Környezetvédelem!H89+Egészségügy!H119+Sport!H91+Közművelődés!H90+Támogatás!H93</f>
        <v>#REF!</v>
      </c>
      <c r="I87" s="516" t="e">
        <f>Igazgatás!I124+'Informatikai fejl.'!I86+Községgazd!I97+Vagyongazd!I90+Közfoglalkoztatás!I87+Közút!I87+Környezetvédelem!I89+Egészségügy!I119+Sport!I91+Közművelődés!I90+Támogatás!I93</f>
        <v>#REF!</v>
      </c>
      <c r="J87" s="542" t="e">
        <f>Igazgatás!J124+'Informatikai fejl.'!J86+Községgazd!J97+Vagyongazd!J90+Közfoglalkoztatás!J87+Közút!J87+Környezetvédelem!J89+Egészségügy!J119+Sport!J91+Közművelődés!J90+Támogatás!J93</f>
        <v>#REF!</v>
      </c>
      <c r="K87" s="542" t="e">
        <f>Igazgatás!K124+'Informatikai fejl.'!K86+Községgazd!K97+Vagyongazd!K90+Közfoglalkoztatás!K87+Közút!K87+Környezetvédelem!K89+Egészségügy!K119+Sport!K91+Közművelődés!K90+Támogatás!K93</f>
        <v>#REF!</v>
      </c>
      <c r="L87" s="542" t="e">
        <f>Igazgatás!L124+'Informatikai fejl.'!L86+Községgazd!L97+Vagyongazd!L90+Közfoglalkoztatás!L87+Közút!L87+Környezetvédelem!L89+Egészségügy!L119+Sport!L91+Közművelődés!L90+Támogatás!L93</f>
        <v>#REF!</v>
      </c>
      <c r="M87" s="468" t="e">
        <f>Igazgatás!M124+'Informatikai fejl.'!M86+Községgazd!M97+Vagyongazd!M90+Közfoglalkoztatás!M87+Közút!M87+Környezetvédelem!M89+Egészségügy!M119+Sport!M91+Közművelődés!M90+Támogatás!M93</f>
        <v>#REF!</v>
      </c>
      <c r="N87" s="141">
        <f>Igazgatás!N124+'Informatikai fejl.'!N86+Községgazd!N97+Vagyongazd!N90+Közfoglalkoztatás!N87+Közút!N87+Környezetvédelem!N89+Egészségügy!N119+Sport!N91+Közművelődés!N90+Támogatás!N93</f>
        <v>0</v>
      </c>
      <c r="O87" s="159" t="e">
        <f t="shared" si="104"/>
        <v>#REF!</v>
      </c>
      <c r="P87" s="73" t="e">
        <f>Igazgatás!#REF!+'Informatikai fejl.'!#REF!+Községgazd!#REF!+Vagyongazd!#REF!+Közfoglalkoztatás!#REF!+Közút!P87+Környezetvédelem!#REF!+Egészségügy!#REF!+Sport!#REF!+Közművelődés!#REF!+Támogatás!#REF!</f>
        <v>#REF!</v>
      </c>
      <c r="Q87" s="1" t="e">
        <f>Igazgatás!#REF!+'Informatikai fejl.'!#REF!+Községgazd!#REF!+Vagyongazd!#REF!+Közfoglalkoztatás!#REF!+Közút!Q87+Környezetvédelem!#REF!+Egészségügy!#REF!+Sport!#REF!+Közművelődés!#REF!+Támogatás!#REF!</f>
        <v>#REF!</v>
      </c>
      <c r="R87" s="1" t="e">
        <f>Igazgatás!#REF!+'Informatikai fejl.'!#REF!+Községgazd!#REF!+Vagyongazd!#REF!+Közfoglalkoztatás!#REF!+Közút!R87+Környezetvédelem!#REF!+Egészségügy!#REF!+Sport!#REF!+Közművelődés!#REF!+Támogatás!#REF!</f>
        <v>#REF!</v>
      </c>
      <c r="S87" s="1" t="e">
        <f>Igazgatás!#REF!+'Informatikai fejl.'!#REF!+Községgazd!#REF!+Vagyongazd!#REF!+Közfoglalkoztatás!#REF!+Közút!S87+Környezetvédelem!#REF!+Egészségügy!#REF!+Sport!#REF!+Közművelődés!#REF!+Támogatás!#REF!</f>
        <v>#REF!</v>
      </c>
      <c r="T87" s="1" t="e">
        <f>Igazgatás!#REF!+'Informatikai fejl.'!#REF!+Községgazd!#REF!+Vagyongazd!#REF!+Közfoglalkoztatás!#REF!+Közút!T87+Környezetvédelem!#REF!+Egészségügy!#REF!+Sport!#REF!+Közművelődés!#REF!+Támogatás!#REF!</f>
        <v>#REF!</v>
      </c>
      <c r="U87" s="79" t="e">
        <f>Igazgatás!#REF!+'Informatikai fejl.'!#REF!+Községgazd!#REF!+Vagyongazd!#REF!+Közfoglalkoztatás!#REF!+Közút!U87+Környezetvédelem!#REF!+Egészségügy!#REF!+Sport!#REF!+Közművelődés!#REF!+Támogatás!#REF!</f>
        <v>#REF!</v>
      </c>
      <c r="V87" s="404" t="e">
        <f t="shared" si="106"/>
        <v>#REF!</v>
      </c>
      <c r="W87" s="367" t="e">
        <f>Igazgatás!#REF!+'Informatikai fejl.'!#REF!+Községgazd!#REF!+Vagyongazd!#REF!+Közfoglalkoztatás!#REF!+Közút!W87+Környezetvédelem!#REF!+Egészségügy!#REF!+Sport!#REF!+Közművelődés!#REF!+Támogatás!#REF!</f>
        <v>#REF!</v>
      </c>
      <c r="X87" s="1" t="e">
        <f>Igazgatás!#REF!+'Informatikai fejl.'!#REF!+Községgazd!#REF!+Vagyongazd!#REF!+Közfoglalkoztatás!#REF!+Közút!X87+Környezetvédelem!#REF!+Egészségügy!#REF!+Sport!#REF!+Közművelődés!#REF!+Támogatás!#REF!</f>
        <v>#REF!</v>
      </c>
      <c r="Y87" s="79" t="e">
        <f>Igazgatás!#REF!+'Informatikai fejl.'!#REF!+Községgazd!#REF!+Vagyongazd!#REF!+Közfoglalkoztatás!#REF!+Közút!Y87+Környezetvédelem!#REF!+Egészségügy!#REF!+Sport!#REF!+Közművelődés!#REF!+Támogatás!#REF!</f>
        <v>#REF!</v>
      </c>
      <c r="Z87" s="79" t="e">
        <f>Igazgatás!#REF!+'Informatikai fejl.'!#REF!+Községgazd!#REF!+Vagyongazd!#REF!+Közfoglalkoztatás!#REF!+Közút!Z87+Környezetvédelem!#REF!+Egészségügy!#REF!+Sport!#REF!+Közművelődés!#REF!+Támogatás!#REF!</f>
        <v>#REF!</v>
      </c>
      <c r="AA87" s="79" t="e">
        <f>Igazgatás!#REF!+'Informatikai fejl.'!#REF!+Községgazd!#REF!+Vagyongazd!#REF!+Közfoglalkoztatás!#REF!+Közút!AA87+Környezetvédelem!#REF!+Egészségügy!#REF!+Sport!#REF!+Közművelődés!#REF!+Támogatás!#REF!</f>
        <v>#REF!</v>
      </c>
      <c r="AB87" s="44" t="e">
        <f>Igazgatás!#REF!+'Informatikai fejl.'!#REF!+Községgazd!#REF!+Vagyongazd!#REF!+Közfoglalkoztatás!#REF!+Közút!AB87+Környezetvédelem!#REF!+Egészségügy!#REF!+Sport!#REF!+Közművelődés!#REF!+Támogatás!#REF!</f>
        <v>#REF!</v>
      </c>
      <c r="AC87" s="168"/>
      <c r="AE87" s="168"/>
    </row>
    <row r="88" spans="1:31" hidden="1" x14ac:dyDescent="0.25">
      <c r="B88" s="54"/>
      <c r="C88" s="2"/>
      <c r="D88" s="705" t="s">
        <v>508</v>
      </c>
      <c r="E88" s="705"/>
      <c r="F88" s="516" t="e">
        <f>Igazgatás!F125+'Informatikai fejl.'!F87+Községgazd!F98+Vagyongazd!F91+Közfoglalkoztatás!F88+Közút!F88+Környezetvédelem!F90+Egészségügy!F120+Sport!F92+Közművelődés!F91+Támogatás!F94</f>
        <v>#REF!</v>
      </c>
      <c r="G88" s="516" t="e">
        <f>Igazgatás!G125+'Informatikai fejl.'!G87+Községgazd!G98+Vagyongazd!G91+Közfoglalkoztatás!G88+Közút!G88+Környezetvédelem!G90+Egészségügy!G120+Sport!G92+Közművelődés!G91+Támogatás!G94</f>
        <v>#REF!</v>
      </c>
      <c r="H88" s="516" t="e">
        <f>Igazgatás!H125+'Informatikai fejl.'!H87+Községgazd!H98+Vagyongazd!H91+Közfoglalkoztatás!H88+Közút!H88+Környezetvédelem!H90+Egészségügy!H120+Sport!H92+Közművelődés!H91+Támogatás!H94</f>
        <v>#REF!</v>
      </c>
      <c r="I88" s="516" t="e">
        <f>Igazgatás!I125+'Informatikai fejl.'!I87+Községgazd!I98+Vagyongazd!I91+Közfoglalkoztatás!I88+Közút!I88+Környezetvédelem!I90+Egészségügy!I120+Sport!I92+Közművelődés!I91+Támogatás!I94</f>
        <v>#REF!</v>
      </c>
      <c r="J88" s="542" t="e">
        <f>Igazgatás!J125+'Informatikai fejl.'!J87+Községgazd!J98+Vagyongazd!J91+Közfoglalkoztatás!J88+Közút!J88+Környezetvédelem!J90+Egészségügy!J120+Sport!J92+Közművelődés!J91+Támogatás!J94</f>
        <v>#REF!</v>
      </c>
      <c r="K88" s="542" t="e">
        <f>Igazgatás!K125+'Informatikai fejl.'!K87+Községgazd!K98+Vagyongazd!K91+Közfoglalkoztatás!K88+Közút!K88+Környezetvédelem!K90+Egészségügy!K120+Sport!K92+Közművelődés!K91+Támogatás!K94</f>
        <v>#REF!</v>
      </c>
      <c r="L88" s="542" t="e">
        <f>Igazgatás!L125+'Informatikai fejl.'!L87+Községgazd!L98+Vagyongazd!L91+Közfoglalkoztatás!L88+Közút!L88+Környezetvédelem!L90+Egészségügy!L120+Sport!L92+Közművelődés!L91+Támogatás!L94</f>
        <v>#REF!</v>
      </c>
      <c r="M88" s="468" t="e">
        <f>Igazgatás!M125+'Informatikai fejl.'!M87+Községgazd!M98+Vagyongazd!M91+Közfoglalkoztatás!M88+Közút!M88+Környezetvédelem!M90+Egészségügy!M120+Sport!M92+Közművelődés!M91+Támogatás!M94</f>
        <v>#REF!</v>
      </c>
      <c r="N88" s="141">
        <f>Igazgatás!N125+'Informatikai fejl.'!N87+Községgazd!N98+Vagyongazd!N91+Közfoglalkoztatás!N88+Közút!N88+Környezetvédelem!N90+Egészségügy!N120+Sport!N92+Közművelődés!N91+Támogatás!N94</f>
        <v>0</v>
      </c>
      <c r="O88" s="159" t="e">
        <f t="shared" si="104"/>
        <v>#REF!</v>
      </c>
      <c r="P88" s="73" t="e">
        <f>Igazgatás!#REF!+'Informatikai fejl.'!#REF!+Községgazd!#REF!+Vagyongazd!#REF!+Közfoglalkoztatás!#REF!+Közút!P88+Környezetvédelem!#REF!+Egészségügy!#REF!+Sport!#REF!+Közművelődés!#REF!+Támogatás!#REF!</f>
        <v>#REF!</v>
      </c>
      <c r="Q88" s="1" t="e">
        <f>Igazgatás!#REF!+'Informatikai fejl.'!#REF!+Községgazd!#REF!+Vagyongazd!#REF!+Közfoglalkoztatás!#REF!+Közút!Q88+Környezetvédelem!#REF!+Egészségügy!#REF!+Sport!#REF!+Közművelődés!#REF!+Támogatás!#REF!</f>
        <v>#REF!</v>
      </c>
      <c r="R88" s="1" t="e">
        <f>Igazgatás!#REF!+'Informatikai fejl.'!#REF!+Községgazd!#REF!+Vagyongazd!#REF!+Közfoglalkoztatás!#REF!+Közút!R88+Környezetvédelem!#REF!+Egészségügy!#REF!+Sport!#REF!+Közművelődés!#REF!+Támogatás!#REF!</f>
        <v>#REF!</v>
      </c>
      <c r="S88" s="1" t="e">
        <f>Igazgatás!#REF!+'Informatikai fejl.'!#REF!+Községgazd!#REF!+Vagyongazd!#REF!+Közfoglalkoztatás!#REF!+Közút!S88+Környezetvédelem!#REF!+Egészségügy!#REF!+Sport!#REF!+Közművelődés!#REF!+Támogatás!#REF!</f>
        <v>#REF!</v>
      </c>
      <c r="T88" s="1" t="e">
        <f>Igazgatás!#REF!+'Informatikai fejl.'!#REF!+Községgazd!#REF!+Vagyongazd!#REF!+Közfoglalkoztatás!#REF!+Közút!T88+Környezetvédelem!#REF!+Egészségügy!#REF!+Sport!#REF!+Közművelődés!#REF!+Támogatás!#REF!</f>
        <v>#REF!</v>
      </c>
      <c r="U88" s="79" t="e">
        <f>Igazgatás!#REF!+'Informatikai fejl.'!#REF!+Községgazd!#REF!+Vagyongazd!#REF!+Közfoglalkoztatás!#REF!+Közút!U88+Környezetvédelem!#REF!+Egészségügy!#REF!+Sport!#REF!+Közművelődés!#REF!+Támogatás!#REF!</f>
        <v>#REF!</v>
      </c>
      <c r="V88" s="404" t="e">
        <f t="shared" si="106"/>
        <v>#REF!</v>
      </c>
      <c r="W88" s="367" t="e">
        <f>Igazgatás!#REF!+'Informatikai fejl.'!#REF!+Községgazd!#REF!+Vagyongazd!#REF!+Közfoglalkoztatás!#REF!+Közút!W88+Környezetvédelem!#REF!+Egészségügy!#REF!+Sport!#REF!+Közművelődés!#REF!+Támogatás!#REF!</f>
        <v>#REF!</v>
      </c>
      <c r="X88" s="1" t="e">
        <f>Igazgatás!#REF!+'Informatikai fejl.'!#REF!+Községgazd!#REF!+Vagyongazd!#REF!+Közfoglalkoztatás!#REF!+Közút!X88+Környezetvédelem!#REF!+Egészségügy!#REF!+Sport!#REF!+Közművelődés!#REF!+Támogatás!#REF!</f>
        <v>#REF!</v>
      </c>
      <c r="Y88" s="79" t="e">
        <f>Igazgatás!#REF!+'Informatikai fejl.'!#REF!+Községgazd!#REF!+Vagyongazd!#REF!+Közfoglalkoztatás!#REF!+Közút!Y88+Környezetvédelem!#REF!+Egészségügy!#REF!+Sport!#REF!+Közművelődés!#REF!+Támogatás!#REF!</f>
        <v>#REF!</v>
      </c>
      <c r="Z88" s="79" t="e">
        <f>Igazgatás!#REF!+'Informatikai fejl.'!#REF!+Községgazd!#REF!+Vagyongazd!#REF!+Közfoglalkoztatás!#REF!+Közút!Z88+Környezetvédelem!#REF!+Egészségügy!#REF!+Sport!#REF!+Közművelődés!#REF!+Támogatás!#REF!</f>
        <v>#REF!</v>
      </c>
      <c r="AA88" s="79" t="e">
        <f>Igazgatás!#REF!+'Informatikai fejl.'!#REF!+Községgazd!#REF!+Vagyongazd!#REF!+Közfoglalkoztatás!#REF!+Közút!AA88+Környezetvédelem!#REF!+Egészségügy!#REF!+Sport!#REF!+Közművelődés!#REF!+Támogatás!#REF!</f>
        <v>#REF!</v>
      </c>
      <c r="AB88" s="44" t="e">
        <f>Igazgatás!#REF!+'Informatikai fejl.'!#REF!+Községgazd!#REF!+Vagyongazd!#REF!+Közfoglalkoztatás!#REF!+Közút!AB88+Környezetvédelem!#REF!+Egészségügy!#REF!+Sport!#REF!+Közművelődés!#REF!+Támogatás!#REF!</f>
        <v>#REF!</v>
      </c>
      <c r="AC88" s="168"/>
      <c r="AE88" s="168"/>
    </row>
    <row r="89" spans="1:31" hidden="1" x14ac:dyDescent="0.25">
      <c r="B89" s="54"/>
      <c r="C89" s="2"/>
      <c r="D89" s="705" t="s">
        <v>509</v>
      </c>
      <c r="E89" s="705"/>
      <c r="F89" s="516" t="e">
        <f>Igazgatás!F126+'Informatikai fejl.'!F88+Községgazd!F99+Vagyongazd!F92+Közfoglalkoztatás!F89+Közút!F89+Környezetvédelem!F91+Egészségügy!F121+Sport!F93+Közművelődés!F92+Támogatás!F95</f>
        <v>#REF!</v>
      </c>
      <c r="G89" s="516" t="e">
        <f>Igazgatás!G126+'Informatikai fejl.'!G88+Községgazd!G99+Vagyongazd!G92+Közfoglalkoztatás!G89+Közút!G89+Környezetvédelem!G91+Egészségügy!G121+Sport!G93+Közművelődés!G92+Támogatás!G95</f>
        <v>#REF!</v>
      </c>
      <c r="H89" s="516" t="e">
        <f>Igazgatás!H126+'Informatikai fejl.'!H88+Községgazd!H99+Vagyongazd!H92+Közfoglalkoztatás!H89+Közút!H89+Környezetvédelem!H91+Egészségügy!H121+Sport!H93+Közművelődés!H92+Támogatás!H95</f>
        <v>#REF!</v>
      </c>
      <c r="I89" s="516" t="e">
        <f>Igazgatás!I126+'Informatikai fejl.'!I88+Községgazd!I99+Vagyongazd!I92+Közfoglalkoztatás!I89+Közút!I89+Környezetvédelem!I91+Egészségügy!I121+Sport!I93+Közművelődés!I92+Támogatás!I95</f>
        <v>#REF!</v>
      </c>
      <c r="J89" s="542" t="e">
        <f>Igazgatás!J126+'Informatikai fejl.'!J88+Községgazd!J99+Vagyongazd!J92+Közfoglalkoztatás!J89+Közút!J89+Környezetvédelem!J91+Egészségügy!J121+Sport!J93+Közművelődés!J92+Támogatás!J95</f>
        <v>#REF!</v>
      </c>
      <c r="K89" s="542" t="e">
        <f>Igazgatás!K126+'Informatikai fejl.'!K88+Községgazd!K99+Vagyongazd!K92+Közfoglalkoztatás!K89+Közút!K89+Környezetvédelem!K91+Egészségügy!K121+Sport!K93+Közművelődés!K92+Támogatás!K95</f>
        <v>#REF!</v>
      </c>
      <c r="L89" s="542" t="e">
        <f>Igazgatás!L126+'Informatikai fejl.'!L88+Községgazd!L99+Vagyongazd!L92+Közfoglalkoztatás!L89+Közút!L89+Környezetvédelem!L91+Egészségügy!L121+Sport!L93+Közművelődés!L92+Támogatás!L95</f>
        <v>#REF!</v>
      </c>
      <c r="M89" s="468" t="e">
        <f>Igazgatás!M126+'Informatikai fejl.'!M88+Községgazd!M99+Vagyongazd!M92+Közfoglalkoztatás!M89+Közút!M89+Környezetvédelem!M91+Egészségügy!M121+Sport!M93+Közművelődés!M92+Támogatás!M95</f>
        <v>#REF!</v>
      </c>
      <c r="N89" s="141">
        <f>Igazgatás!N126+'Informatikai fejl.'!N88+Községgazd!N99+Vagyongazd!N92+Közfoglalkoztatás!N89+Közút!N89+Környezetvédelem!N91+Egészségügy!N121+Sport!N93+Közművelődés!N92+Támogatás!N95</f>
        <v>0</v>
      </c>
      <c r="O89" s="159" t="e">
        <f t="shared" si="104"/>
        <v>#REF!</v>
      </c>
      <c r="P89" s="73" t="e">
        <f>Igazgatás!#REF!+'Informatikai fejl.'!#REF!+Községgazd!#REF!+Vagyongazd!#REF!+Közfoglalkoztatás!#REF!+Közút!P89+Környezetvédelem!#REF!+Egészségügy!#REF!+Sport!#REF!+Közművelődés!#REF!+Támogatás!#REF!</f>
        <v>#REF!</v>
      </c>
      <c r="Q89" s="1" t="e">
        <f>Igazgatás!#REF!+'Informatikai fejl.'!#REF!+Községgazd!#REF!+Vagyongazd!#REF!+Közfoglalkoztatás!#REF!+Közút!Q89+Környezetvédelem!#REF!+Egészségügy!#REF!+Sport!#REF!+Közművelődés!#REF!+Támogatás!#REF!</f>
        <v>#REF!</v>
      </c>
      <c r="R89" s="1" t="e">
        <f>Igazgatás!#REF!+'Informatikai fejl.'!#REF!+Községgazd!#REF!+Vagyongazd!#REF!+Közfoglalkoztatás!#REF!+Közút!R89+Környezetvédelem!#REF!+Egészségügy!#REF!+Sport!#REF!+Közművelődés!#REF!+Támogatás!#REF!</f>
        <v>#REF!</v>
      </c>
      <c r="S89" s="1" t="e">
        <f>Igazgatás!#REF!+'Informatikai fejl.'!#REF!+Községgazd!#REF!+Vagyongazd!#REF!+Közfoglalkoztatás!#REF!+Közút!S89+Környezetvédelem!#REF!+Egészségügy!#REF!+Sport!#REF!+Közművelődés!#REF!+Támogatás!#REF!</f>
        <v>#REF!</v>
      </c>
      <c r="T89" s="1" t="e">
        <f>Igazgatás!#REF!+'Informatikai fejl.'!#REF!+Községgazd!#REF!+Vagyongazd!#REF!+Közfoglalkoztatás!#REF!+Közút!T89+Környezetvédelem!#REF!+Egészségügy!#REF!+Sport!#REF!+Közművelődés!#REF!+Támogatás!#REF!</f>
        <v>#REF!</v>
      </c>
      <c r="U89" s="79" t="e">
        <f>Igazgatás!#REF!+'Informatikai fejl.'!#REF!+Községgazd!#REF!+Vagyongazd!#REF!+Közfoglalkoztatás!#REF!+Közút!U89+Környezetvédelem!#REF!+Egészségügy!#REF!+Sport!#REF!+Közművelődés!#REF!+Támogatás!#REF!</f>
        <v>#REF!</v>
      </c>
      <c r="V89" s="404" t="e">
        <f t="shared" si="106"/>
        <v>#REF!</v>
      </c>
      <c r="W89" s="367" t="e">
        <f>Igazgatás!#REF!+'Informatikai fejl.'!#REF!+Községgazd!#REF!+Vagyongazd!#REF!+Közfoglalkoztatás!#REF!+Közút!W89+Környezetvédelem!#REF!+Egészségügy!#REF!+Sport!#REF!+Közművelődés!#REF!+Támogatás!#REF!</f>
        <v>#REF!</v>
      </c>
      <c r="X89" s="1" t="e">
        <f>Igazgatás!#REF!+'Informatikai fejl.'!#REF!+Községgazd!#REF!+Vagyongazd!#REF!+Közfoglalkoztatás!#REF!+Közút!X89+Környezetvédelem!#REF!+Egészségügy!#REF!+Sport!#REF!+Közművelődés!#REF!+Támogatás!#REF!</f>
        <v>#REF!</v>
      </c>
      <c r="Y89" s="79" t="e">
        <f>Igazgatás!#REF!+'Informatikai fejl.'!#REF!+Községgazd!#REF!+Vagyongazd!#REF!+Közfoglalkoztatás!#REF!+Közút!Y89+Környezetvédelem!#REF!+Egészségügy!#REF!+Sport!#REF!+Közművelődés!#REF!+Támogatás!#REF!</f>
        <v>#REF!</v>
      </c>
      <c r="Z89" s="79" t="e">
        <f>Igazgatás!#REF!+'Informatikai fejl.'!#REF!+Községgazd!#REF!+Vagyongazd!#REF!+Közfoglalkoztatás!#REF!+Közút!Z89+Környezetvédelem!#REF!+Egészségügy!#REF!+Sport!#REF!+Közművelődés!#REF!+Támogatás!#REF!</f>
        <v>#REF!</v>
      </c>
      <c r="AA89" s="79" t="e">
        <f>Igazgatás!#REF!+'Informatikai fejl.'!#REF!+Községgazd!#REF!+Vagyongazd!#REF!+Közfoglalkoztatás!#REF!+Közút!AA89+Környezetvédelem!#REF!+Egészségügy!#REF!+Sport!#REF!+Közművelődés!#REF!+Támogatás!#REF!</f>
        <v>#REF!</v>
      </c>
      <c r="AB89" s="44" t="e">
        <f>Igazgatás!#REF!+'Informatikai fejl.'!#REF!+Községgazd!#REF!+Vagyongazd!#REF!+Közfoglalkoztatás!#REF!+Közút!AB89+Környezetvédelem!#REF!+Egészségügy!#REF!+Sport!#REF!+Közművelődés!#REF!+Támogatás!#REF!</f>
        <v>#REF!</v>
      </c>
      <c r="AC89" s="168"/>
      <c r="AE89" s="168"/>
    </row>
    <row r="90" spans="1:31" hidden="1" x14ac:dyDescent="0.25">
      <c r="B90" s="54"/>
      <c r="C90" s="2"/>
      <c r="D90" s="705" t="s">
        <v>510</v>
      </c>
      <c r="E90" s="705"/>
      <c r="F90" s="516" t="e">
        <f>Igazgatás!F127+'Informatikai fejl.'!F89+Községgazd!F100+Vagyongazd!F93+Közfoglalkoztatás!F90+Közút!F90+Környezetvédelem!F92+Egészségügy!F122+Sport!F94+Közművelődés!F93+Támogatás!F96</f>
        <v>#REF!</v>
      </c>
      <c r="G90" s="516" t="e">
        <f>Igazgatás!G127+'Informatikai fejl.'!G89+Községgazd!G100+Vagyongazd!G93+Közfoglalkoztatás!G90+Közút!G90+Környezetvédelem!G92+Egészségügy!G122+Sport!G94+Közművelődés!G93+Támogatás!G96</f>
        <v>#REF!</v>
      </c>
      <c r="H90" s="516" t="e">
        <f>Igazgatás!H127+'Informatikai fejl.'!H89+Községgazd!H100+Vagyongazd!H93+Közfoglalkoztatás!H90+Közút!H90+Környezetvédelem!H92+Egészségügy!H122+Sport!H94+Közművelődés!H93+Támogatás!H96</f>
        <v>#REF!</v>
      </c>
      <c r="I90" s="516" t="e">
        <f>Igazgatás!I127+'Informatikai fejl.'!I89+Községgazd!I100+Vagyongazd!I93+Közfoglalkoztatás!I90+Közút!I90+Környezetvédelem!I92+Egészségügy!I122+Sport!I94+Közművelődés!I93+Támogatás!I96</f>
        <v>#REF!</v>
      </c>
      <c r="J90" s="542" t="e">
        <f>Igazgatás!J127+'Informatikai fejl.'!J89+Községgazd!J100+Vagyongazd!J93+Közfoglalkoztatás!J90+Közút!J90+Környezetvédelem!J92+Egészségügy!J122+Sport!J94+Közművelődés!J93+Támogatás!J96</f>
        <v>#REF!</v>
      </c>
      <c r="K90" s="542" t="e">
        <f>Igazgatás!K127+'Informatikai fejl.'!K89+Községgazd!K100+Vagyongazd!K93+Közfoglalkoztatás!K90+Közút!K90+Környezetvédelem!K92+Egészségügy!K122+Sport!K94+Közművelődés!K93+Támogatás!K96</f>
        <v>#REF!</v>
      </c>
      <c r="L90" s="542" t="e">
        <f>Igazgatás!L127+'Informatikai fejl.'!L89+Községgazd!L100+Vagyongazd!L93+Közfoglalkoztatás!L90+Közút!L90+Környezetvédelem!L92+Egészségügy!L122+Sport!L94+Közművelődés!L93+Támogatás!L96</f>
        <v>#REF!</v>
      </c>
      <c r="M90" s="468" t="e">
        <f>Igazgatás!M127+'Informatikai fejl.'!M89+Községgazd!M100+Vagyongazd!M93+Közfoglalkoztatás!M90+Közút!M90+Környezetvédelem!M92+Egészségügy!M122+Sport!M94+Közművelődés!M93+Támogatás!M96</f>
        <v>#REF!</v>
      </c>
      <c r="N90" s="141">
        <f>Igazgatás!N127+'Informatikai fejl.'!N89+Községgazd!N100+Vagyongazd!N93+Közfoglalkoztatás!N90+Közút!N90+Környezetvédelem!N92+Egészségügy!N122+Sport!N94+Közművelődés!N93+Támogatás!N96</f>
        <v>0</v>
      </c>
      <c r="O90" s="159" t="e">
        <f t="shared" si="104"/>
        <v>#REF!</v>
      </c>
      <c r="P90" s="73" t="e">
        <f>Igazgatás!#REF!+'Informatikai fejl.'!#REF!+Községgazd!#REF!+Vagyongazd!#REF!+Közfoglalkoztatás!#REF!+Közút!P90+Környezetvédelem!#REF!+Egészségügy!#REF!+Sport!#REF!+Közművelődés!#REF!+Támogatás!#REF!</f>
        <v>#REF!</v>
      </c>
      <c r="Q90" s="1" t="e">
        <f>Igazgatás!#REF!+'Informatikai fejl.'!#REF!+Községgazd!#REF!+Vagyongazd!#REF!+Közfoglalkoztatás!#REF!+Közút!Q90+Környezetvédelem!#REF!+Egészségügy!#REF!+Sport!#REF!+Közművelődés!#REF!+Támogatás!#REF!</f>
        <v>#REF!</v>
      </c>
      <c r="R90" s="1" t="e">
        <f>Igazgatás!#REF!+'Informatikai fejl.'!#REF!+Községgazd!#REF!+Vagyongazd!#REF!+Közfoglalkoztatás!#REF!+Közút!R90+Környezetvédelem!#REF!+Egészségügy!#REF!+Sport!#REF!+Közművelődés!#REF!+Támogatás!#REF!</f>
        <v>#REF!</v>
      </c>
      <c r="S90" s="1" t="e">
        <f>Igazgatás!#REF!+'Informatikai fejl.'!#REF!+Községgazd!#REF!+Vagyongazd!#REF!+Közfoglalkoztatás!#REF!+Közút!S90+Környezetvédelem!#REF!+Egészségügy!#REF!+Sport!#REF!+Közművelődés!#REF!+Támogatás!#REF!</f>
        <v>#REF!</v>
      </c>
      <c r="T90" s="1" t="e">
        <f>Igazgatás!#REF!+'Informatikai fejl.'!#REF!+Községgazd!#REF!+Vagyongazd!#REF!+Közfoglalkoztatás!#REF!+Közút!T90+Környezetvédelem!#REF!+Egészségügy!#REF!+Sport!#REF!+Közművelődés!#REF!+Támogatás!#REF!</f>
        <v>#REF!</v>
      </c>
      <c r="U90" s="79" t="e">
        <f>Igazgatás!#REF!+'Informatikai fejl.'!#REF!+Községgazd!#REF!+Vagyongazd!#REF!+Közfoglalkoztatás!#REF!+Közút!U90+Környezetvédelem!#REF!+Egészségügy!#REF!+Sport!#REF!+Közművelődés!#REF!+Támogatás!#REF!</f>
        <v>#REF!</v>
      </c>
      <c r="V90" s="404" t="e">
        <f t="shared" si="106"/>
        <v>#REF!</v>
      </c>
      <c r="W90" s="367" t="e">
        <f>Igazgatás!#REF!+'Informatikai fejl.'!#REF!+Községgazd!#REF!+Vagyongazd!#REF!+Közfoglalkoztatás!#REF!+Közút!W90+Környezetvédelem!#REF!+Egészségügy!#REF!+Sport!#REF!+Közművelődés!#REF!+Támogatás!#REF!</f>
        <v>#REF!</v>
      </c>
      <c r="X90" s="1" t="e">
        <f>Igazgatás!#REF!+'Informatikai fejl.'!#REF!+Községgazd!#REF!+Vagyongazd!#REF!+Közfoglalkoztatás!#REF!+Közút!X90+Környezetvédelem!#REF!+Egészségügy!#REF!+Sport!#REF!+Közművelődés!#REF!+Támogatás!#REF!</f>
        <v>#REF!</v>
      </c>
      <c r="Y90" s="79" t="e">
        <f>Igazgatás!#REF!+'Informatikai fejl.'!#REF!+Községgazd!#REF!+Vagyongazd!#REF!+Közfoglalkoztatás!#REF!+Közút!Y90+Környezetvédelem!#REF!+Egészségügy!#REF!+Sport!#REF!+Közművelődés!#REF!+Támogatás!#REF!</f>
        <v>#REF!</v>
      </c>
      <c r="Z90" s="79" t="e">
        <f>Igazgatás!#REF!+'Informatikai fejl.'!#REF!+Községgazd!#REF!+Vagyongazd!#REF!+Közfoglalkoztatás!#REF!+Közút!Z90+Környezetvédelem!#REF!+Egészségügy!#REF!+Sport!#REF!+Közművelődés!#REF!+Támogatás!#REF!</f>
        <v>#REF!</v>
      </c>
      <c r="AA90" s="79" t="e">
        <f>Igazgatás!#REF!+'Informatikai fejl.'!#REF!+Községgazd!#REF!+Vagyongazd!#REF!+Közfoglalkoztatás!#REF!+Közút!AA90+Környezetvédelem!#REF!+Egészségügy!#REF!+Sport!#REF!+Közművelődés!#REF!+Támogatás!#REF!</f>
        <v>#REF!</v>
      </c>
      <c r="AB90" s="44" t="e">
        <f>Igazgatás!#REF!+'Informatikai fejl.'!#REF!+Községgazd!#REF!+Vagyongazd!#REF!+Közfoglalkoztatás!#REF!+Közút!AB90+Környezetvédelem!#REF!+Egészségügy!#REF!+Sport!#REF!+Közművelődés!#REF!+Támogatás!#REF!</f>
        <v>#REF!</v>
      </c>
      <c r="AC90" s="168"/>
      <c r="AE90" s="168"/>
    </row>
    <row r="91" spans="1:31" ht="25.5" hidden="1" customHeight="1" x14ac:dyDescent="0.25">
      <c r="B91" s="54"/>
      <c r="C91" s="2"/>
      <c r="D91" s="706" t="s">
        <v>511</v>
      </c>
      <c r="E91" s="706"/>
      <c r="F91" s="519" t="e">
        <f>Igazgatás!F128+'Informatikai fejl.'!F90+Községgazd!F101+Vagyongazd!F94+Közfoglalkoztatás!F91+Közút!F91+Környezetvédelem!F93+Egészségügy!F123+Sport!F95+Közművelődés!F94+Támogatás!F97</f>
        <v>#REF!</v>
      </c>
      <c r="G91" s="519" t="e">
        <f>Igazgatás!G128+'Informatikai fejl.'!G90+Községgazd!G101+Vagyongazd!G94+Közfoglalkoztatás!G91+Közút!G91+Környezetvédelem!G93+Egészségügy!G123+Sport!G95+Közművelődés!G94+Támogatás!G97</f>
        <v>#REF!</v>
      </c>
      <c r="H91" s="519" t="e">
        <f>Igazgatás!H128+'Informatikai fejl.'!H90+Községgazd!H101+Vagyongazd!H94+Közfoglalkoztatás!H91+Közút!H91+Környezetvédelem!H93+Egészségügy!H123+Sport!H95+Közművelődés!H94+Támogatás!H97</f>
        <v>#REF!</v>
      </c>
      <c r="I91" s="519" t="e">
        <f>Igazgatás!I128+'Informatikai fejl.'!I90+Községgazd!I101+Vagyongazd!I94+Közfoglalkoztatás!I91+Közút!I91+Környezetvédelem!I93+Egészségügy!I123+Sport!I95+Közművelődés!I94+Támogatás!I97</f>
        <v>#REF!</v>
      </c>
      <c r="J91" s="545" t="e">
        <f>Igazgatás!J128+'Informatikai fejl.'!J90+Községgazd!J101+Vagyongazd!J94+Közfoglalkoztatás!J91+Közút!J91+Környezetvédelem!J93+Egészségügy!J123+Sport!J95+Közművelődés!J94+Támogatás!J97</f>
        <v>#REF!</v>
      </c>
      <c r="K91" s="545" t="e">
        <f>Igazgatás!K128+'Informatikai fejl.'!K90+Községgazd!K101+Vagyongazd!K94+Közfoglalkoztatás!K91+Közút!K91+Környezetvédelem!K93+Egészségügy!K123+Sport!K95+Közművelődés!K94+Támogatás!K97</f>
        <v>#REF!</v>
      </c>
      <c r="L91" s="545" t="e">
        <f>Igazgatás!L128+'Informatikai fejl.'!L90+Községgazd!L101+Vagyongazd!L94+Közfoglalkoztatás!L91+Közút!L91+Környezetvédelem!L93+Egészségügy!L123+Sport!L95+Közművelődés!L94+Támogatás!L97</f>
        <v>#REF!</v>
      </c>
      <c r="M91" s="471" t="e">
        <f>Igazgatás!M128+'Informatikai fejl.'!M90+Községgazd!M101+Vagyongazd!M94+Közfoglalkoztatás!M91+Közút!M91+Környezetvédelem!M93+Egészségügy!M123+Sport!M95+Közművelődés!M94+Támogatás!M97</f>
        <v>#REF!</v>
      </c>
      <c r="N91" s="151">
        <f>Igazgatás!N128+'Informatikai fejl.'!N90+Községgazd!N101+Vagyongazd!N94+Közfoglalkoztatás!N91+Közút!N91+Környezetvédelem!N93+Egészségügy!N123+Sport!N95+Közművelődés!N94+Támogatás!N97</f>
        <v>0</v>
      </c>
      <c r="O91" s="159" t="e">
        <f t="shared" si="104"/>
        <v>#REF!</v>
      </c>
      <c r="P91" s="73" t="e">
        <f>Igazgatás!#REF!+'Informatikai fejl.'!#REF!+Községgazd!#REF!+Vagyongazd!#REF!+Közfoglalkoztatás!#REF!+Közút!P91+Környezetvédelem!#REF!+Egészségügy!#REF!+Sport!#REF!+Közművelődés!#REF!+Támogatás!#REF!</f>
        <v>#REF!</v>
      </c>
      <c r="Q91" s="1" t="e">
        <f>Igazgatás!#REF!+'Informatikai fejl.'!#REF!+Községgazd!#REF!+Vagyongazd!#REF!+Közfoglalkoztatás!#REF!+Közút!Q91+Környezetvédelem!#REF!+Egészségügy!#REF!+Sport!#REF!+Közművelődés!#REF!+Támogatás!#REF!</f>
        <v>#REF!</v>
      </c>
      <c r="R91" s="1" t="e">
        <f>Igazgatás!#REF!+'Informatikai fejl.'!#REF!+Községgazd!#REF!+Vagyongazd!#REF!+Közfoglalkoztatás!#REF!+Közút!R91+Környezetvédelem!#REF!+Egészségügy!#REF!+Sport!#REF!+Közművelődés!#REF!+Támogatás!#REF!</f>
        <v>#REF!</v>
      </c>
      <c r="S91" s="1" t="e">
        <f>Igazgatás!#REF!+'Informatikai fejl.'!#REF!+Községgazd!#REF!+Vagyongazd!#REF!+Közfoglalkoztatás!#REF!+Közút!S91+Környezetvédelem!#REF!+Egészségügy!#REF!+Sport!#REF!+Közművelődés!#REF!+Támogatás!#REF!</f>
        <v>#REF!</v>
      </c>
      <c r="T91" s="1" t="e">
        <f>Igazgatás!#REF!+'Informatikai fejl.'!#REF!+Községgazd!#REF!+Vagyongazd!#REF!+Közfoglalkoztatás!#REF!+Közút!T91+Környezetvédelem!#REF!+Egészségügy!#REF!+Sport!#REF!+Közművelődés!#REF!+Támogatás!#REF!</f>
        <v>#REF!</v>
      </c>
      <c r="U91" s="79" t="e">
        <f>Igazgatás!#REF!+'Informatikai fejl.'!#REF!+Községgazd!#REF!+Vagyongazd!#REF!+Közfoglalkoztatás!#REF!+Közút!U91+Környezetvédelem!#REF!+Egészségügy!#REF!+Sport!#REF!+Közművelődés!#REF!+Támogatás!#REF!</f>
        <v>#REF!</v>
      </c>
      <c r="V91" s="404" t="e">
        <f t="shared" si="106"/>
        <v>#REF!</v>
      </c>
      <c r="W91" s="367" t="e">
        <f>Igazgatás!#REF!+'Informatikai fejl.'!#REF!+Községgazd!#REF!+Vagyongazd!#REF!+Közfoglalkoztatás!#REF!+Közút!W91+Környezetvédelem!#REF!+Egészségügy!#REF!+Sport!#REF!+Közművelődés!#REF!+Támogatás!#REF!</f>
        <v>#REF!</v>
      </c>
      <c r="X91" s="1" t="e">
        <f>Igazgatás!#REF!+'Informatikai fejl.'!#REF!+Községgazd!#REF!+Vagyongazd!#REF!+Közfoglalkoztatás!#REF!+Közút!X91+Környezetvédelem!#REF!+Egészségügy!#REF!+Sport!#REF!+Közművelődés!#REF!+Támogatás!#REF!</f>
        <v>#REF!</v>
      </c>
      <c r="Y91" s="79" t="e">
        <f>Igazgatás!#REF!+'Informatikai fejl.'!#REF!+Községgazd!#REF!+Vagyongazd!#REF!+Közfoglalkoztatás!#REF!+Közút!Y91+Környezetvédelem!#REF!+Egészségügy!#REF!+Sport!#REF!+Közművelődés!#REF!+Támogatás!#REF!</f>
        <v>#REF!</v>
      </c>
      <c r="Z91" s="79" t="e">
        <f>Igazgatás!#REF!+'Informatikai fejl.'!#REF!+Községgazd!#REF!+Vagyongazd!#REF!+Közfoglalkoztatás!#REF!+Közút!Z91+Környezetvédelem!#REF!+Egészségügy!#REF!+Sport!#REF!+Közművelődés!#REF!+Támogatás!#REF!</f>
        <v>#REF!</v>
      </c>
      <c r="AA91" s="79" t="e">
        <f>Igazgatás!#REF!+'Informatikai fejl.'!#REF!+Községgazd!#REF!+Vagyongazd!#REF!+Közfoglalkoztatás!#REF!+Közút!AA91+Környezetvédelem!#REF!+Egészségügy!#REF!+Sport!#REF!+Közművelődés!#REF!+Támogatás!#REF!</f>
        <v>#REF!</v>
      </c>
      <c r="AB91" s="44" t="e">
        <f>Igazgatás!#REF!+'Informatikai fejl.'!#REF!+Községgazd!#REF!+Vagyongazd!#REF!+Közfoglalkoztatás!#REF!+Közút!AB91+Környezetvédelem!#REF!+Egészségügy!#REF!+Sport!#REF!+Közművelődés!#REF!+Támogatás!#REF!</f>
        <v>#REF!</v>
      </c>
      <c r="AC91" s="168"/>
      <c r="AE91" s="168"/>
    </row>
    <row r="92" spans="1:31" hidden="1" x14ac:dyDescent="0.25">
      <c r="B92" s="54"/>
      <c r="C92" s="2"/>
      <c r="D92" s="705" t="s">
        <v>805</v>
      </c>
      <c r="E92" s="705"/>
      <c r="F92" s="516" t="e">
        <f>Igazgatás!F129+'Informatikai fejl.'!F91+Községgazd!F102+Vagyongazd!F95+Közfoglalkoztatás!F92+Közút!F92+Környezetvédelem!F94+Egészségügy!F124+Sport!F96+Közművelődés!F95+Támogatás!F98</f>
        <v>#REF!</v>
      </c>
      <c r="G92" s="516" t="e">
        <f>Igazgatás!G129+'Informatikai fejl.'!G91+Községgazd!G102+Vagyongazd!G95+Közfoglalkoztatás!G92+Közút!G92+Környezetvédelem!G94+Egészségügy!G124+Sport!G96+Közművelődés!G95+Támogatás!G98</f>
        <v>#REF!</v>
      </c>
      <c r="H92" s="516" t="e">
        <f>Igazgatás!H129+'Informatikai fejl.'!H91+Községgazd!H102+Vagyongazd!H95+Közfoglalkoztatás!H92+Közút!H92+Környezetvédelem!H94+Egészségügy!H124+Sport!H96+Közművelődés!H95+Támogatás!H98</f>
        <v>#REF!</v>
      </c>
      <c r="I92" s="516" t="e">
        <f>Igazgatás!I129+'Informatikai fejl.'!I91+Községgazd!I102+Vagyongazd!I95+Közfoglalkoztatás!I92+Közút!I92+Környezetvédelem!I94+Egészségügy!I124+Sport!I96+Közművelődés!I95+Támogatás!I98</f>
        <v>#REF!</v>
      </c>
      <c r="J92" s="542" t="e">
        <f>Igazgatás!J129+'Informatikai fejl.'!J91+Községgazd!J102+Vagyongazd!J95+Közfoglalkoztatás!J92+Közút!J92+Környezetvédelem!J94+Egészségügy!J124+Sport!J96+Közművelődés!J95+Támogatás!J98</f>
        <v>#REF!</v>
      </c>
      <c r="K92" s="542" t="e">
        <f>Igazgatás!K129+'Informatikai fejl.'!K91+Községgazd!K102+Vagyongazd!K95+Közfoglalkoztatás!K92+Közút!K92+Környezetvédelem!K94+Egészségügy!K124+Sport!K96+Közművelődés!K95+Támogatás!K98</f>
        <v>#REF!</v>
      </c>
      <c r="L92" s="542" t="e">
        <f>Igazgatás!L129+'Informatikai fejl.'!L91+Községgazd!L102+Vagyongazd!L95+Közfoglalkoztatás!L92+Közút!L92+Környezetvédelem!L94+Egészségügy!L124+Sport!L96+Közművelődés!L95+Támogatás!L98</f>
        <v>#REF!</v>
      </c>
      <c r="M92" s="468" t="e">
        <f>Igazgatás!M129+'Informatikai fejl.'!M91+Községgazd!M102+Vagyongazd!M95+Közfoglalkoztatás!M92+Közút!M92+Környezetvédelem!M94+Egészségügy!M124+Sport!M96+Közművelődés!M95+Támogatás!M98</f>
        <v>#REF!</v>
      </c>
      <c r="N92" s="141">
        <f>Igazgatás!N129+'Informatikai fejl.'!N91+Községgazd!N102+Vagyongazd!N95+Közfoglalkoztatás!N92+Közút!N92+Környezetvédelem!N94+Egészségügy!N124+Sport!N96+Közművelődés!N95+Támogatás!N98</f>
        <v>0</v>
      </c>
      <c r="O92" s="159" t="e">
        <f t="shared" si="104"/>
        <v>#REF!</v>
      </c>
      <c r="P92" s="73" t="e">
        <f>Igazgatás!#REF!+'Informatikai fejl.'!#REF!+Községgazd!#REF!+Vagyongazd!#REF!+Közfoglalkoztatás!#REF!+Közút!P92+Környezetvédelem!#REF!+Egészségügy!#REF!+Sport!#REF!+Közművelődés!#REF!+Támogatás!#REF!</f>
        <v>#REF!</v>
      </c>
      <c r="Q92" s="1" t="e">
        <f>Igazgatás!#REF!+'Informatikai fejl.'!#REF!+Községgazd!#REF!+Vagyongazd!#REF!+Közfoglalkoztatás!#REF!+Közút!Q92+Környezetvédelem!#REF!+Egészségügy!#REF!+Sport!#REF!+Közművelődés!#REF!+Támogatás!#REF!</f>
        <v>#REF!</v>
      </c>
      <c r="R92" s="1" t="e">
        <f>Igazgatás!#REF!+'Informatikai fejl.'!#REF!+Községgazd!#REF!+Vagyongazd!#REF!+Közfoglalkoztatás!#REF!+Közút!R92+Környezetvédelem!#REF!+Egészségügy!#REF!+Sport!#REF!+Közművelődés!#REF!+Támogatás!#REF!</f>
        <v>#REF!</v>
      </c>
      <c r="S92" s="1" t="e">
        <f>Igazgatás!#REF!+'Informatikai fejl.'!#REF!+Községgazd!#REF!+Vagyongazd!#REF!+Közfoglalkoztatás!#REF!+Közút!S92+Környezetvédelem!#REF!+Egészségügy!#REF!+Sport!#REF!+Közművelődés!#REF!+Támogatás!#REF!</f>
        <v>#REF!</v>
      </c>
      <c r="T92" s="1" t="e">
        <f>Igazgatás!#REF!+'Informatikai fejl.'!#REF!+Községgazd!#REF!+Vagyongazd!#REF!+Közfoglalkoztatás!#REF!+Közút!T92+Környezetvédelem!#REF!+Egészségügy!#REF!+Sport!#REF!+Közművelődés!#REF!+Támogatás!#REF!</f>
        <v>#REF!</v>
      </c>
      <c r="U92" s="79" t="e">
        <f>Igazgatás!#REF!+'Informatikai fejl.'!#REF!+Községgazd!#REF!+Vagyongazd!#REF!+Közfoglalkoztatás!#REF!+Közút!U92+Környezetvédelem!#REF!+Egészségügy!#REF!+Sport!#REF!+Közművelődés!#REF!+Támogatás!#REF!</f>
        <v>#REF!</v>
      </c>
      <c r="V92" s="404" t="e">
        <f t="shared" si="106"/>
        <v>#REF!</v>
      </c>
      <c r="W92" s="367" t="e">
        <f>Igazgatás!#REF!+'Informatikai fejl.'!#REF!+Községgazd!#REF!+Vagyongazd!#REF!+Közfoglalkoztatás!#REF!+Közút!W92+Környezetvédelem!#REF!+Egészségügy!#REF!+Sport!#REF!+Közművelődés!#REF!+Támogatás!#REF!</f>
        <v>#REF!</v>
      </c>
      <c r="X92" s="1" t="e">
        <f>Igazgatás!#REF!+'Informatikai fejl.'!#REF!+Községgazd!#REF!+Vagyongazd!#REF!+Közfoglalkoztatás!#REF!+Közút!X92+Környezetvédelem!#REF!+Egészségügy!#REF!+Sport!#REF!+Közművelődés!#REF!+Támogatás!#REF!</f>
        <v>#REF!</v>
      </c>
      <c r="Y92" s="79" t="e">
        <f>Igazgatás!#REF!+'Informatikai fejl.'!#REF!+Községgazd!#REF!+Vagyongazd!#REF!+Közfoglalkoztatás!#REF!+Közút!Y92+Környezetvédelem!#REF!+Egészségügy!#REF!+Sport!#REF!+Közművelődés!#REF!+Támogatás!#REF!</f>
        <v>#REF!</v>
      </c>
      <c r="Z92" s="79" t="e">
        <f>Igazgatás!#REF!+'Informatikai fejl.'!#REF!+Községgazd!#REF!+Vagyongazd!#REF!+Közfoglalkoztatás!#REF!+Közút!Z92+Környezetvédelem!#REF!+Egészségügy!#REF!+Sport!#REF!+Közművelődés!#REF!+Támogatás!#REF!</f>
        <v>#REF!</v>
      </c>
      <c r="AA92" s="79" t="e">
        <f>Igazgatás!#REF!+'Informatikai fejl.'!#REF!+Községgazd!#REF!+Vagyongazd!#REF!+Közfoglalkoztatás!#REF!+Közút!AA92+Környezetvédelem!#REF!+Egészségügy!#REF!+Sport!#REF!+Közművelődés!#REF!+Támogatás!#REF!</f>
        <v>#REF!</v>
      </c>
      <c r="AB92" s="44" t="e">
        <f>Igazgatás!#REF!+'Informatikai fejl.'!#REF!+Községgazd!#REF!+Vagyongazd!#REF!+Közfoglalkoztatás!#REF!+Közút!AB92+Környezetvédelem!#REF!+Egészségügy!#REF!+Sport!#REF!+Közművelődés!#REF!+Támogatás!#REF!</f>
        <v>#REF!</v>
      </c>
      <c r="AC92" s="168"/>
      <c r="AE92" s="168"/>
    </row>
    <row r="93" spans="1:31" ht="25.5" hidden="1" customHeight="1" x14ac:dyDescent="0.25">
      <c r="B93" s="54"/>
      <c r="C93" s="2"/>
      <c r="D93" s="706" t="s">
        <v>512</v>
      </c>
      <c r="E93" s="706"/>
      <c r="F93" s="519" t="e">
        <f>Igazgatás!F130+'Informatikai fejl.'!F92+Községgazd!F103+Vagyongazd!F96+Közfoglalkoztatás!F93+Közút!F93+Környezetvédelem!F95+Egészségügy!F125+Sport!F97+Közművelődés!F96+Támogatás!F99</f>
        <v>#REF!</v>
      </c>
      <c r="G93" s="519" t="e">
        <f>Igazgatás!G130+'Informatikai fejl.'!G92+Községgazd!G103+Vagyongazd!G96+Közfoglalkoztatás!G93+Közút!G93+Környezetvédelem!G95+Egészségügy!G125+Sport!G97+Közművelődés!G96+Támogatás!G99</f>
        <v>#REF!</v>
      </c>
      <c r="H93" s="519" t="e">
        <f>Igazgatás!H130+'Informatikai fejl.'!H92+Községgazd!H103+Vagyongazd!H96+Közfoglalkoztatás!H93+Közút!H93+Környezetvédelem!H95+Egészségügy!H125+Sport!H97+Közművelődés!H96+Támogatás!H99</f>
        <v>#REF!</v>
      </c>
      <c r="I93" s="519" t="e">
        <f>Igazgatás!I130+'Informatikai fejl.'!I92+Községgazd!I103+Vagyongazd!I96+Közfoglalkoztatás!I93+Közút!I93+Környezetvédelem!I95+Egészségügy!I125+Sport!I97+Közművelődés!I96+Támogatás!I99</f>
        <v>#REF!</v>
      </c>
      <c r="J93" s="545" t="e">
        <f>Igazgatás!J130+'Informatikai fejl.'!J92+Községgazd!J103+Vagyongazd!J96+Közfoglalkoztatás!J93+Közút!J93+Környezetvédelem!J95+Egészségügy!J125+Sport!J97+Közművelődés!J96+Támogatás!J99</f>
        <v>#REF!</v>
      </c>
      <c r="K93" s="545" t="e">
        <f>Igazgatás!K130+'Informatikai fejl.'!K92+Községgazd!K103+Vagyongazd!K96+Közfoglalkoztatás!K93+Közút!K93+Környezetvédelem!K95+Egészségügy!K125+Sport!K97+Közművelődés!K96+Támogatás!K99</f>
        <v>#REF!</v>
      </c>
      <c r="L93" s="545" t="e">
        <f>Igazgatás!L130+'Informatikai fejl.'!L92+Községgazd!L103+Vagyongazd!L96+Közfoglalkoztatás!L93+Közút!L93+Környezetvédelem!L95+Egészségügy!L125+Sport!L97+Közművelődés!L96+Támogatás!L99</f>
        <v>#REF!</v>
      </c>
      <c r="M93" s="471" t="e">
        <f>Igazgatás!M130+'Informatikai fejl.'!M92+Községgazd!M103+Vagyongazd!M96+Közfoglalkoztatás!M93+Közút!M93+Környezetvédelem!M95+Egészségügy!M125+Sport!M97+Közművelődés!M96+Támogatás!M99</f>
        <v>#REF!</v>
      </c>
      <c r="N93" s="151">
        <f>Igazgatás!N130+'Informatikai fejl.'!N92+Községgazd!N103+Vagyongazd!N96+Közfoglalkoztatás!N93+Közút!N93+Környezetvédelem!N95+Egészségügy!N125+Sport!N97+Közművelődés!N96+Támogatás!N99</f>
        <v>0</v>
      </c>
      <c r="O93" s="159" t="e">
        <f t="shared" si="104"/>
        <v>#REF!</v>
      </c>
      <c r="P93" s="73" t="e">
        <f>Igazgatás!#REF!+'Informatikai fejl.'!#REF!+Községgazd!#REF!+Vagyongazd!#REF!+Közfoglalkoztatás!#REF!+Közút!P93+Környezetvédelem!#REF!+Egészségügy!#REF!+Sport!#REF!+Közművelődés!#REF!+Támogatás!#REF!</f>
        <v>#REF!</v>
      </c>
      <c r="Q93" s="1" t="e">
        <f>Igazgatás!#REF!+'Informatikai fejl.'!#REF!+Községgazd!#REF!+Vagyongazd!#REF!+Közfoglalkoztatás!#REF!+Közút!Q93+Környezetvédelem!#REF!+Egészségügy!#REF!+Sport!#REF!+Közművelődés!#REF!+Támogatás!#REF!</f>
        <v>#REF!</v>
      </c>
      <c r="R93" s="1" t="e">
        <f>Igazgatás!#REF!+'Informatikai fejl.'!#REF!+Községgazd!#REF!+Vagyongazd!#REF!+Közfoglalkoztatás!#REF!+Közút!R93+Környezetvédelem!#REF!+Egészségügy!#REF!+Sport!#REF!+Közművelődés!#REF!+Támogatás!#REF!</f>
        <v>#REF!</v>
      </c>
      <c r="S93" s="1" t="e">
        <f>Igazgatás!#REF!+'Informatikai fejl.'!#REF!+Községgazd!#REF!+Vagyongazd!#REF!+Közfoglalkoztatás!#REF!+Közút!S93+Környezetvédelem!#REF!+Egészségügy!#REF!+Sport!#REF!+Közművelődés!#REF!+Támogatás!#REF!</f>
        <v>#REF!</v>
      </c>
      <c r="T93" s="1" t="e">
        <f>Igazgatás!#REF!+'Informatikai fejl.'!#REF!+Községgazd!#REF!+Vagyongazd!#REF!+Közfoglalkoztatás!#REF!+Közút!T93+Környezetvédelem!#REF!+Egészségügy!#REF!+Sport!#REF!+Közművelődés!#REF!+Támogatás!#REF!</f>
        <v>#REF!</v>
      </c>
      <c r="U93" s="79" t="e">
        <f>Igazgatás!#REF!+'Informatikai fejl.'!#REF!+Községgazd!#REF!+Vagyongazd!#REF!+Közfoglalkoztatás!#REF!+Közút!U93+Környezetvédelem!#REF!+Egészségügy!#REF!+Sport!#REF!+Közművelődés!#REF!+Támogatás!#REF!</f>
        <v>#REF!</v>
      </c>
      <c r="V93" s="404" t="e">
        <f t="shared" si="106"/>
        <v>#REF!</v>
      </c>
      <c r="W93" s="367" t="e">
        <f>Igazgatás!#REF!+'Informatikai fejl.'!#REF!+Községgazd!#REF!+Vagyongazd!#REF!+Közfoglalkoztatás!#REF!+Közút!W93+Környezetvédelem!#REF!+Egészségügy!#REF!+Sport!#REF!+Közművelődés!#REF!+Támogatás!#REF!</f>
        <v>#REF!</v>
      </c>
      <c r="X93" s="1" t="e">
        <f>Igazgatás!#REF!+'Informatikai fejl.'!#REF!+Községgazd!#REF!+Vagyongazd!#REF!+Közfoglalkoztatás!#REF!+Közút!X93+Környezetvédelem!#REF!+Egészségügy!#REF!+Sport!#REF!+Közművelődés!#REF!+Támogatás!#REF!</f>
        <v>#REF!</v>
      </c>
      <c r="Y93" s="79" t="e">
        <f>Igazgatás!#REF!+'Informatikai fejl.'!#REF!+Községgazd!#REF!+Vagyongazd!#REF!+Közfoglalkoztatás!#REF!+Közút!Y93+Környezetvédelem!#REF!+Egészségügy!#REF!+Sport!#REF!+Közművelődés!#REF!+Támogatás!#REF!</f>
        <v>#REF!</v>
      </c>
      <c r="Z93" s="79" t="e">
        <f>Igazgatás!#REF!+'Informatikai fejl.'!#REF!+Községgazd!#REF!+Vagyongazd!#REF!+Közfoglalkoztatás!#REF!+Közút!Z93+Környezetvédelem!#REF!+Egészségügy!#REF!+Sport!#REF!+Közművelődés!#REF!+Támogatás!#REF!</f>
        <v>#REF!</v>
      </c>
      <c r="AA93" s="79" t="e">
        <f>Igazgatás!#REF!+'Informatikai fejl.'!#REF!+Községgazd!#REF!+Vagyongazd!#REF!+Közfoglalkoztatás!#REF!+Közút!AA93+Környezetvédelem!#REF!+Egészségügy!#REF!+Sport!#REF!+Közművelődés!#REF!+Támogatás!#REF!</f>
        <v>#REF!</v>
      </c>
      <c r="AB93" s="44" t="e">
        <f>Igazgatás!#REF!+'Informatikai fejl.'!#REF!+Községgazd!#REF!+Vagyongazd!#REF!+Közfoglalkoztatás!#REF!+Közút!AB93+Környezetvédelem!#REF!+Egészségügy!#REF!+Sport!#REF!+Közművelődés!#REF!+Támogatás!#REF!</f>
        <v>#REF!</v>
      </c>
      <c r="AC93" s="168"/>
      <c r="AE93" s="168"/>
    </row>
    <row r="94" spans="1:31" ht="25.5" hidden="1" customHeight="1" x14ac:dyDescent="0.25">
      <c r="B94" s="54"/>
      <c r="C94" s="2"/>
      <c r="D94" s="706" t="s">
        <v>513</v>
      </c>
      <c r="E94" s="706"/>
      <c r="F94" s="519" t="e">
        <f>Igazgatás!F131+'Informatikai fejl.'!F93+Községgazd!F104+Vagyongazd!F97+Közfoglalkoztatás!F94+Közút!F94+Környezetvédelem!F96+Egészségügy!F126+Sport!F98+Közművelődés!F97+Támogatás!F100</f>
        <v>#REF!</v>
      </c>
      <c r="G94" s="519" t="e">
        <f>Igazgatás!G131+'Informatikai fejl.'!G93+Községgazd!G104+Vagyongazd!G97+Közfoglalkoztatás!G94+Közút!G94+Környezetvédelem!G96+Egészségügy!G126+Sport!G98+Közművelődés!G97+Támogatás!G100</f>
        <v>#REF!</v>
      </c>
      <c r="H94" s="519" t="e">
        <f>Igazgatás!H131+'Informatikai fejl.'!H93+Községgazd!H104+Vagyongazd!H97+Közfoglalkoztatás!H94+Közút!H94+Környezetvédelem!H96+Egészségügy!H126+Sport!H98+Közművelődés!H97+Támogatás!H100</f>
        <v>#REF!</v>
      </c>
      <c r="I94" s="519" t="e">
        <f>Igazgatás!I131+'Informatikai fejl.'!I93+Községgazd!I104+Vagyongazd!I97+Közfoglalkoztatás!I94+Közút!I94+Környezetvédelem!I96+Egészségügy!I126+Sport!I98+Közművelődés!I97+Támogatás!I100</f>
        <v>#REF!</v>
      </c>
      <c r="J94" s="545" t="e">
        <f>Igazgatás!J131+'Informatikai fejl.'!J93+Községgazd!J104+Vagyongazd!J97+Közfoglalkoztatás!J94+Közút!J94+Környezetvédelem!J96+Egészségügy!J126+Sport!J98+Közművelődés!J97+Támogatás!J100</f>
        <v>#REF!</v>
      </c>
      <c r="K94" s="545" t="e">
        <f>Igazgatás!K131+'Informatikai fejl.'!K93+Községgazd!K104+Vagyongazd!K97+Közfoglalkoztatás!K94+Közút!K94+Környezetvédelem!K96+Egészségügy!K126+Sport!K98+Közművelődés!K97+Támogatás!K100</f>
        <v>#REF!</v>
      </c>
      <c r="L94" s="545" t="e">
        <f>Igazgatás!L131+'Informatikai fejl.'!L93+Községgazd!L104+Vagyongazd!L97+Közfoglalkoztatás!L94+Közút!L94+Környezetvédelem!L96+Egészségügy!L126+Sport!L98+Közművelődés!L97+Támogatás!L100</f>
        <v>#REF!</v>
      </c>
      <c r="M94" s="471" t="e">
        <f>Igazgatás!M131+'Informatikai fejl.'!M93+Községgazd!M104+Vagyongazd!M97+Közfoglalkoztatás!M94+Közút!M94+Környezetvédelem!M96+Egészségügy!M126+Sport!M98+Közművelődés!M97+Támogatás!M100</f>
        <v>#REF!</v>
      </c>
      <c r="N94" s="151">
        <f>Igazgatás!N131+'Informatikai fejl.'!N93+Községgazd!N104+Vagyongazd!N97+Közfoglalkoztatás!N94+Közút!N94+Környezetvédelem!N96+Egészségügy!N126+Sport!N98+Közművelődés!N97+Támogatás!N100</f>
        <v>0</v>
      </c>
      <c r="O94" s="159" t="e">
        <f t="shared" si="104"/>
        <v>#REF!</v>
      </c>
      <c r="P94" s="73" t="e">
        <f>Igazgatás!#REF!+'Informatikai fejl.'!#REF!+Községgazd!#REF!+Vagyongazd!#REF!+Közfoglalkoztatás!#REF!+Közút!P94+Környezetvédelem!#REF!+Egészségügy!#REF!+Sport!#REF!+Közművelődés!#REF!+Támogatás!#REF!</f>
        <v>#REF!</v>
      </c>
      <c r="Q94" s="1" t="e">
        <f>Igazgatás!#REF!+'Informatikai fejl.'!#REF!+Községgazd!#REF!+Vagyongazd!#REF!+Közfoglalkoztatás!#REF!+Közút!Q94+Környezetvédelem!#REF!+Egészségügy!#REF!+Sport!#REF!+Közművelődés!#REF!+Támogatás!#REF!</f>
        <v>#REF!</v>
      </c>
      <c r="R94" s="1" t="e">
        <f>Igazgatás!#REF!+'Informatikai fejl.'!#REF!+Községgazd!#REF!+Vagyongazd!#REF!+Közfoglalkoztatás!#REF!+Közút!R94+Környezetvédelem!#REF!+Egészségügy!#REF!+Sport!#REF!+Közművelődés!#REF!+Támogatás!#REF!</f>
        <v>#REF!</v>
      </c>
      <c r="S94" s="1" t="e">
        <f>Igazgatás!#REF!+'Informatikai fejl.'!#REF!+Községgazd!#REF!+Vagyongazd!#REF!+Közfoglalkoztatás!#REF!+Közút!S94+Környezetvédelem!#REF!+Egészségügy!#REF!+Sport!#REF!+Közművelődés!#REF!+Támogatás!#REF!</f>
        <v>#REF!</v>
      </c>
      <c r="T94" s="1" t="e">
        <f>Igazgatás!#REF!+'Informatikai fejl.'!#REF!+Községgazd!#REF!+Vagyongazd!#REF!+Közfoglalkoztatás!#REF!+Közút!T94+Környezetvédelem!#REF!+Egészségügy!#REF!+Sport!#REF!+Közművelődés!#REF!+Támogatás!#REF!</f>
        <v>#REF!</v>
      </c>
      <c r="U94" s="79" t="e">
        <f>Igazgatás!#REF!+'Informatikai fejl.'!#REF!+Községgazd!#REF!+Vagyongazd!#REF!+Közfoglalkoztatás!#REF!+Közút!U94+Környezetvédelem!#REF!+Egészségügy!#REF!+Sport!#REF!+Közművelődés!#REF!+Támogatás!#REF!</f>
        <v>#REF!</v>
      </c>
      <c r="V94" s="404" t="e">
        <f t="shared" si="106"/>
        <v>#REF!</v>
      </c>
      <c r="W94" s="367" t="e">
        <f>Igazgatás!#REF!+'Informatikai fejl.'!#REF!+Községgazd!#REF!+Vagyongazd!#REF!+Közfoglalkoztatás!#REF!+Közút!W94+Környezetvédelem!#REF!+Egészségügy!#REF!+Sport!#REF!+Közművelődés!#REF!+Támogatás!#REF!</f>
        <v>#REF!</v>
      </c>
      <c r="X94" s="1" t="e">
        <f>Igazgatás!#REF!+'Informatikai fejl.'!#REF!+Községgazd!#REF!+Vagyongazd!#REF!+Közfoglalkoztatás!#REF!+Közút!X94+Környezetvédelem!#REF!+Egészségügy!#REF!+Sport!#REF!+Közművelődés!#REF!+Támogatás!#REF!</f>
        <v>#REF!</v>
      </c>
      <c r="Y94" s="79" t="e">
        <f>Igazgatás!#REF!+'Informatikai fejl.'!#REF!+Községgazd!#REF!+Vagyongazd!#REF!+Közfoglalkoztatás!#REF!+Közút!Y94+Környezetvédelem!#REF!+Egészségügy!#REF!+Sport!#REF!+Közművelődés!#REF!+Támogatás!#REF!</f>
        <v>#REF!</v>
      </c>
      <c r="Z94" s="79" t="e">
        <f>Igazgatás!#REF!+'Informatikai fejl.'!#REF!+Községgazd!#REF!+Vagyongazd!#REF!+Közfoglalkoztatás!#REF!+Közút!Z94+Környezetvédelem!#REF!+Egészségügy!#REF!+Sport!#REF!+Közművelődés!#REF!+Támogatás!#REF!</f>
        <v>#REF!</v>
      </c>
      <c r="AA94" s="79" t="e">
        <f>Igazgatás!#REF!+'Informatikai fejl.'!#REF!+Községgazd!#REF!+Vagyongazd!#REF!+Közfoglalkoztatás!#REF!+Közút!AA94+Környezetvédelem!#REF!+Egészségügy!#REF!+Sport!#REF!+Közművelődés!#REF!+Támogatás!#REF!</f>
        <v>#REF!</v>
      </c>
      <c r="AB94" s="44" t="e">
        <f>Igazgatás!#REF!+'Informatikai fejl.'!#REF!+Községgazd!#REF!+Vagyongazd!#REF!+Közfoglalkoztatás!#REF!+Közút!AB94+Környezetvédelem!#REF!+Egészségügy!#REF!+Sport!#REF!+Közművelődés!#REF!+Támogatás!#REF!</f>
        <v>#REF!</v>
      </c>
      <c r="AC94" s="168"/>
      <c r="AE94" s="168"/>
    </row>
    <row r="95" spans="1:31" s="41" customFormat="1" ht="15" hidden="1" customHeight="1" x14ac:dyDescent="0.25">
      <c r="A95" s="125" t="s">
        <v>230</v>
      </c>
      <c r="B95" s="106" t="s">
        <v>663</v>
      </c>
      <c r="C95" s="792" t="s">
        <v>806</v>
      </c>
      <c r="D95" s="793"/>
      <c r="E95" s="793"/>
      <c r="F95" s="518" t="e">
        <f>Igazgatás!F132+'Informatikai fejl.'!F94+Községgazd!F105+Vagyongazd!F98+Közfoglalkoztatás!F95+Közút!F95+Környezetvédelem!F97+Egészségügy!F127+Sport!F99+Közművelődés!F98+Támogatás!F101</f>
        <v>#REF!</v>
      </c>
      <c r="G95" s="518" t="e">
        <f>Igazgatás!G132+'Informatikai fejl.'!G94+Községgazd!G105+Vagyongazd!G98+Közfoglalkoztatás!G95+Közút!G95+Környezetvédelem!G97+Egészségügy!G127+Sport!G99+Közművelődés!G98+Támogatás!G101</f>
        <v>#REF!</v>
      </c>
      <c r="H95" s="518" t="e">
        <f>Igazgatás!H132+'Informatikai fejl.'!H94+Községgazd!H105+Vagyongazd!H98+Közfoglalkoztatás!H95+Közút!H95+Környezetvédelem!H97+Egészségügy!H127+Sport!H99+Közművelődés!H98+Támogatás!H101</f>
        <v>#REF!</v>
      </c>
      <c r="I95" s="518" t="e">
        <f>Igazgatás!I132+'Informatikai fejl.'!I94+Községgazd!I105+Vagyongazd!I98+Közfoglalkoztatás!I95+Közút!I95+Környezetvédelem!I97+Egészségügy!I127+Sport!I99+Közművelődés!I98+Támogatás!I101</f>
        <v>#REF!</v>
      </c>
      <c r="J95" s="544" t="e">
        <f>Igazgatás!J132+'Informatikai fejl.'!J94+Községgazd!J105+Vagyongazd!J98+Közfoglalkoztatás!J95+Közút!J95+Környezetvédelem!J97+Egészségügy!J127+Sport!J99+Közművelődés!J98+Támogatás!J101</f>
        <v>#REF!</v>
      </c>
      <c r="K95" s="544" t="e">
        <f>Igazgatás!K132+'Informatikai fejl.'!K94+Községgazd!K105+Vagyongazd!K98+Közfoglalkoztatás!K95+Közút!K95+Környezetvédelem!K97+Egészségügy!K127+Sport!K99+Közművelődés!K98+Támogatás!K101</f>
        <v>#REF!</v>
      </c>
      <c r="L95" s="544" t="e">
        <f>Igazgatás!L132+'Informatikai fejl.'!L94+Községgazd!L105+Vagyongazd!L98+Közfoglalkoztatás!L95+Közút!L95+Környezetvédelem!L97+Egészségügy!L127+Sport!L99+Közművelődés!L98+Támogatás!L101</f>
        <v>#REF!</v>
      </c>
      <c r="M95" s="470" t="e">
        <f>Igazgatás!M132+'Informatikai fejl.'!M94+Községgazd!M105+Vagyongazd!M98+Közfoglalkoztatás!M95+Közút!M95+Környezetvédelem!M97+Egészségügy!M127+Sport!M99+Közművelődés!M98+Támogatás!M101</f>
        <v>#REF!</v>
      </c>
      <c r="N95" s="150">
        <f>Igazgatás!N132+'Informatikai fejl.'!N94+Községgazd!N105+Vagyongazd!N98+Közfoglalkoztatás!N95+Közút!N95+Környezetvédelem!N97+Egészségügy!N127+Sport!N99+Közművelődés!N98+Támogatás!N101</f>
        <v>0</v>
      </c>
      <c r="O95" s="162" t="e">
        <f t="shared" si="104"/>
        <v>#REF!</v>
      </c>
      <c r="P95" s="108" t="e">
        <f>Igazgatás!#REF!+'Informatikai fejl.'!#REF!+Községgazd!#REF!+Vagyongazd!#REF!+Közfoglalkoztatás!#REF!+Közút!P95+Környezetvédelem!#REF!+Egészségügy!#REF!+Sport!#REF!+Közművelődés!#REF!+Támogatás!#REF!</f>
        <v>#REF!</v>
      </c>
      <c r="Q95" s="109" t="e">
        <f>Igazgatás!#REF!+'Informatikai fejl.'!#REF!+Községgazd!#REF!+Vagyongazd!#REF!+Közfoglalkoztatás!#REF!+Közút!Q95+Környezetvédelem!#REF!+Egészségügy!#REF!+Sport!#REF!+Közművelődés!#REF!+Támogatás!#REF!</f>
        <v>#REF!</v>
      </c>
      <c r="R95" s="109" t="e">
        <f>Igazgatás!#REF!+'Informatikai fejl.'!#REF!+Községgazd!#REF!+Vagyongazd!#REF!+Közfoglalkoztatás!#REF!+Közút!R95+Környezetvédelem!#REF!+Egészségügy!#REF!+Sport!#REF!+Közművelődés!#REF!+Támogatás!#REF!</f>
        <v>#REF!</v>
      </c>
      <c r="S95" s="109" t="e">
        <f>Igazgatás!#REF!+'Informatikai fejl.'!#REF!+Községgazd!#REF!+Vagyongazd!#REF!+Közfoglalkoztatás!#REF!+Közút!S95+Környezetvédelem!#REF!+Egészségügy!#REF!+Sport!#REF!+Közművelődés!#REF!+Támogatás!#REF!</f>
        <v>#REF!</v>
      </c>
      <c r="T95" s="109" t="e">
        <f>Igazgatás!#REF!+'Informatikai fejl.'!#REF!+Községgazd!#REF!+Vagyongazd!#REF!+Közfoglalkoztatás!#REF!+Közút!T95+Környezetvédelem!#REF!+Egészségügy!#REF!+Sport!#REF!+Közművelődés!#REF!+Támogatás!#REF!</f>
        <v>#REF!</v>
      </c>
      <c r="U95" s="112" t="e">
        <f>Igazgatás!#REF!+'Informatikai fejl.'!#REF!+Községgazd!#REF!+Vagyongazd!#REF!+Közfoglalkoztatás!#REF!+Közút!U95+Környezetvédelem!#REF!+Egészségügy!#REF!+Sport!#REF!+Közművelődés!#REF!+Támogatás!#REF!</f>
        <v>#REF!</v>
      </c>
      <c r="V95" s="406" t="e">
        <f t="shared" si="106"/>
        <v>#REF!</v>
      </c>
      <c r="W95" s="369" t="e">
        <f>Igazgatás!#REF!+'Informatikai fejl.'!#REF!+Községgazd!#REF!+Vagyongazd!#REF!+Közfoglalkoztatás!#REF!+Közút!W95+Környezetvédelem!#REF!+Egészségügy!#REF!+Sport!#REF!+Közművelődés!#REF!+Támogatás!#REF!</f>
        <v>#REF!</v>
      </c>
      <c r="X95" s="109" t="e">
        <f>Igazgatás!#REF!+'Informatikai fejl.'!#REF!+Községgazd!#REF!+Vagyongazd!#REF!+Közfoglalkoztatás!#REF!+Közút!X95+Környezetvédelem!#REF!+Egészségügy!#REF!+Sport!#REF!+Közművelődés!#REF!+Támogatás!#REF!</f>
        <v>#REF!</v>
      </c>
      <c r="Y95" s="112" t="e">
        <f>Igazgatás!#REF!+'Informatikai fejl.'!#REF!+Községgazd!#REF!+Vagyongazd!#REF!+Közfoglalkoztatás!#REF!+Közút!Y95+Környezetvédelem!#REF!+Egészségügy!#REF!+Sport!#REF!+Közművelődés!#REF!+Támogatás!#REF!</f>
        <v>#REF!</v>
      </c>
      <c r="Z95" s="112" t="e">
        <f>Igazgatás!#REF!+'Informatikai fejl.'!#REF!+Községgazd!#REF!+Vagyongazd!#REF!+Közfoglalkoztatás!#REF!+Közút!Z95+Környezetvédelem!#REF!+Egészségügy!#REF!+Sport!#REF!+Közművelődés!#REF!+Támogatás!#REF!</f>
        <v>#REF!</v>
      </c>
      <c r="AA95" s="112" t="e">
        <f>Igazgatás!#REF!+'Informatikai fejl.'!#REF!+Községgazd!#REF!+Vagyongazd!#REF!+Közfoglalkoztatás!#REF!+Közút!AA95+Környezetvédelem!#REF!+Egészségügy!#REF!+Sport!#REF!+Közművelődés!#REF!+Támogatás!#REF!</f>
        <v>#REF!</v>
      </c>
      <c r="AB95" s="113" t="e">
        <f>Igazgatás!#REF!+'Informatikai fejl.'!#REF!+Községgazd!#REF!+Vagyongazd!#REF!+Közfoglalkoztatás!#REF!+Közút!AB95+Környezetvédelem!#REF!+Egészségügy!#REF!+Sport!#REF!+Közművelődés!#REF!+Támogatás!#REF!</f>
        <v>#REF!</v>
      </c>
      <c r="AC95" s="168"/>
      <c r="AE95" s="168"/>
    </row>
    <row r="96" spans="1:31" hidden="1" x14ac:dyDescent="0.25">
      <c r="B96" s="54"/>
      <c r="C96" s="2"/>
      <c r="D96" s="705" t="s">
        <v>369</v>
      </c>
      <c r="E96" s="705"/>
      <c r="F96" s="516" t="e">
        <f>Igazgatás!F133+'Informatikai fejl.'!F95+Községgazd!F106+Vagyongazd!F99+Közfoglalkoztatás!F96+Közút!F96+Környezetvédelem!F98+Egészségügy!F128+Sport!F100+Közművelődés!F99+Támogatás!F102</f>
        <v>#REF!</v>
      </c>
      <c r="G96" s="516" t="e">
        <f>Igazgatás!G133+'Informatikai fejl.'!G95+Községgazd!G106+Vagyongazd!G99+Közfoglalkoztatás!G96+Közút!G96+Környezetvédelem!G98+Egészségügy!G128+Sport!G100+Közművelődés!G99+Támogatás!G102</f>
        <v>#REF!</v>
      </c>
      <c r="H96" s="516" t="e">
        <f>Igazgatás!H133+'Informatikai fejl.'!H95+Községgazd!H106+Vagyongazd!H99+Közfoglalkoztatás!H96+Közút!H96+Környezetvédelem!H98+Egészségügy!H128+Sport!H100+Közművelődés!H99+Támogatás!H102</f>
        <v>#REF!</v>
      </c>
      <c r="I96" s="516" t="e">
        <f>Igazgatás!I133+'Informatikai fejl.'!I95+Községgazd!I106+Vagyongazd!I99+Közfoglalkoztatás!I96+Közút!I96+Környezetvédelem!I98+Egészségügy!I128+Sport!I100+Közművelődés!I99+Támogatás!I102</f>
        <v>#REF!</v>
      </c>
      <c r="J96" s="542" t="e">
        <f>Igazgatás!J133+'Informatikai fejl.'!J95+Községgazd!J106+Vagyongazd!J99+Közfoglalkoztatás!J96+Közút!J96+Környezetvédelem!J98+Egészségügy!J128+Sport!J100+Közművelődés!J99+Támogatás!J102</f>
        <v>#REF!</v>
      </c>
      <c r="K96" s="542" t="e">
        <f>Igazgatás!K133+'Informatikai fejl.'!K95+Községgazd!K106+Vagyongazd!K99+Közfoglalkoztatás!K96+Közút!K96+Környezetvédelem!K98+Egészségügy!K128+Sport!K100+Közművelődés!K99+Támogatás!K102</f>
        <v>#REF!</v>
      </c>
      <c r="L96" s="542" t="e">
        <f>Igazgatás!L133+'Informatikai fejl.'!L95+Községgazd!L106+Vagyongazd!L99+Közfoglalkoztatás!L96+Közút!L96+Környezetvédelem!L98+Egészségügy!L128+Sport!L100+Közművelődés!L99+Támogatás!L102</f>
        <v>#REF!</v>
      </c>
      <c r="M96" s="468" t="e">
        <f>Igazgatás!M133+'Informatikai fejl.'!M95+Községgazd!M106+Vagyongazd!M99+Közfoglalkoztatás!M96+Közút!M96+Környezetvédelem!M98+Egészségügy!M128+Sport!M100+Közművelődés!M99+Támogatás!M102</f>
        <v>#REF!</v>
      </c>
      <c r="N96" s="141">
        <f>Igazgatás!N133+'Informatikai fejl.'!N95+Községgazd!N106+Vagyongazd!N99+Közfoglalkoztatás!N96+Közút!N96+Környezetvédelem!N98+Egészségügy!N128+Sport!N100+Közművelődés!N99+Támogatás!N102</f>
        <v>0</v>
      </c>
      <c r="O96" s="159" t="e">
        <f t="shared" si="104"/>
        <v>#REF!</v>
      </c>
      <c r="P96" s="73" t="e">
        <f>Igazgatás!#REF!+'Informatikai fejl.'!#REF!+Községgazd!#REF!+Vagyongazd!#REF!+Közfoglalkoztatás!#REF!+Közút!P96+Környezetvédelem!#REF!+Egészségügy!#REF!+Sport!#REF!+Közművelődés!#REF!+Támogatás!#REF!</f>
        <v>#REF!</v>
      </c>
      <c r="Q96" s="1" t="e">
        <f>Igazgatás!#REF!+'Informatikai fejl.'!#REF!+Községgazd!#REF!+Vagyongazd!#REF!+Közfoglalkoztatás!#REF!+Közút!Q96+Környezetvédelem!#REF!+Egészségügy!#REF!+Sport!#REF!+Közművelődés!#REF!+Támogatás!#REF!</f>
        <v>#REF!</v>
      </c>
      <c r="R96" s="1" t="e">
        <f>Igazgatás!#REF!+'Informatikai fejl.'!#REF!+Községgazd!#REF!+Vagyongazd!#REF!+Közfoglalkoztatás!#REF!+Közút!R96+Környezetvédelem!#REF!+Egészségügy!#REF!+Sport!#REF!+Közművelődés!#REF!+Támogatás!#REF!</f>
        <v>#REF!</v>
      </c>
      <c r="S96" s="1" t="e">
        <f>Igazgatás!#REF!+'Informatikai fejl.'!#REF!+Községgazd!#REF!+Vagyongazd!#REF!+Közfoglalkoztatás!#REF!+Közút!S96+Környezetvédelem!#REF!+Egészségügy!#REF!+Sport!#REF!+Közművelődés!#REF!+Támogatás!#REF!</f>
        <v>#REF!</v>
      </c>
      <c r="T96" s="1" t="e">
        <f>Igazgatás!#REF!+'Informatikai fejl.'!#REF!+Községgazd!#REF!+Vagyongazd!#REF!+Közfoglalkoztatás!#REF!+Közút!T96+Környezetvédelem!#REF!+Egészségügy!#REF!+Sport!#REF!+Közművelődés!#REF!+Támogatás!#REF!</f>
        <v>#REF!</v>
      </c>
      <c r="U96" s="79" t="e">
        <f>Igazgatás!#REF!+'Informatikai fejl.'!#REF!+Községgazd!#REF!+Vagyongazd!#REF!+Közfoglalkoztatás!#REF!+Közút!U96+Környezetvédelem!#REF!+Egészségügy!#REF!+Sport!#REF!+Közművelődés!#REF!+Támogatás!#REF!</f>
        <v>#REF!</v>
      </c>
      <c r="V96" s="404" t="e">
        <f t="shared" si="106"/>
        <v>#REF!</v>
      </c>
      <c r="W96" s="367" t="e">
        <f>Igazgatás!#REF!+'Informatikai fejl.'!#REF!+Községgazd!#REF!+Vagyongazd!#REF!+Közfoglalkoztatás!#REF!+Közút!W96+Környezetvédelem!#REF!+Egészségügy!#REF!+Sport!#REF!+Közművelődés!#REF!+Támogatás!#REF!</f>
        <v>#REF!</v>
      </c>
      <c r="X96" s="1" t="e">
        <f>Igazgatás!#REF!+'Informatikai fejl.'!#REF!+Községgazd!#REF!+Vagyongazd!#REF!+Közfoglalkoztatás!#REF!+Közút!X96+Környezetvédelem!#REF!+Egészségügy!#REF!+Sport!#REF!+Közművelődés!#REF!+Támogatás!#REF!</f>
        <v>#REF!</v>
      </c>
      <c r="Y96" s="79" t="e">
        <f>Igazgatás!#REF!+'Informatikai fejl.'!#REF!+Községgazd!#REF!+Vagyongazd!#REF!+Közfoglalkoztatás!#REF!+Közút!Y96+Környezetvédelem!#REF!+Egészségügy!#REF!+Sport!#REF!+Közművelődés!#REF!+Támogatás!#REF!</f>
        <v>#REF!</v>
      </c>
      <c r="Z96" s="79" t="e">
        <f>Igazgatás!#REF!+'Informatikai fejl.'!#REF!+Községgazd!#REF!+Vagyongazd!#REF!+Közfoglalkoztatás!#REF!+Közút!Z96+Környezetvédelem!#REF!+Egészségügy!#REF!+Sport!#REF!+Közművelődés!#REF!+Támogatás!#REF!</f>
        <v>#REF!</v>
      </c>
      <c r="AA96" s="79" t="e">
        <f>Igazgatás!#REF!+'Informatikai fejl.'!#REF!+Községgazd!#REF!+Vagyongazd!#REF!+Közfoglalkoztatás!#REF!+Közút!AA96+Környezetvédelem!#REF!+Egészségügy!#REF!+Sport!#REF!+Közművelődés!#REF!+Támogatás!#REF!</f>
        <v>#REF!</v>
      </c>
      <c r="AB96" s="44" t="e">
        <f>Igazgatás!#REF!+'Informatikai fejl.'!#REF!+Községgazd!#REF!+Vagyongazd!#REF!+Közfoglalkoztatás!#REF!+Közút!AB96+Környezetvédelem!#REF!+Egészségügy!#REF!+Sport!#REF!+Közművelődés!#REF!+Támogatás!#REF!</f>
        <v>#REF!</v>
      </c>
      <c r="AC96" s="168"/>
      <c r="AE96" s="168"/>
    </row>
    <row r="97" spans="1:31" hidden="1" x14ac:dyDescent="0.25">
      <c r="B97" s="54"/>
      <c r="C97" s="2"/>
      <c r="D97" s="705" t="s">
        <v>514</v>
      </c>
      <c r="E97" s="705"/>
      <c r="F97" s="516" t="e">
        <f>Igazgatás!F134+'Informatikai fejl.'!F96+Községgazd!F107+Vagyongazd!F100+Közfoglalkoztatás!F97+Közút!F97+Környezetvédelem!F99+Egészségügy!F129+Sport!F101+Közművelődés!F100+Támogatás!F103</f>
        <v>#REF!</v>
      </c>
      <c r="G97" s="516" t="e">
        <f>Igazgatás!G134+'Informatikai fejl.'!G96+Községgazd!G107+Vagyongazd!G100+Közfoglalkoztatás!G97+Közút!G97+Környezetvédelem!G99+Egészségügy!G129+Sport!G101+Közművelődés!G100+Támogatás!G103</f>
        <v>#REF!</v>
      </c>
      <c r="H97" s="516" t="e">
        <f>Igazgatás!H134+'Informatikai fejl.'!H96+Községgazd!H107+Vagyongazd!H100+Közfoglalkoztatás!H97+Közút!H97+Környezetvédelem!H99+Egészségügy!H129+Sport!H101+Közművelődés!H100+Támogatás!H103</f>
        <v>#REF!</v>
      </c>
      <c r="I97" s="516" t="e">
        <f>Igazgatás!I134+'Informatikai fejl.'!I96+Községgazd!I107+Vagyongazd!I100+Közfoglalkoztatás!I97+Közút!I97+Környezetvédelem!I99+Egészségügy!I129+Sport!I101+Közművelődés!I100+Támogatás!I103</f>
        <v>#REF!</v>
      </c>
      <c r="J97" s="542" t="e">
        <f>Igazgatás!J134+'Informatikai fejl.'!J96+Községgazd!J107+Vagyongazd!J100+Közfoglalkoztatás!J97+Közút!J97+Környezetvédelem!J99+Egészségügy!J129+Sport!J101+Közművelődés!J100+Támogatás!J103</f>
        <v>#REF!</v>
      </c>
      <c r="K97" s="542" t="e">
        <f>Igazgatás!K134+'Informatikai fejl.'!K96+Községgazd!K107+Vagyongazd!K100+Közfoglalkoztatás!K97+Közút!K97+Környezetvédelem!K99+Egészségügy!K129+Sport!K101+Közművelődés!K100+Támogatás!K103</f>
        <v>#REF!</v>
      </c>
      <c r="L97" s="542" t="e">
        <f>Igazgatás!L134+'Informatikai fejl.'!L96+Községgazd!L107+Vagyongazd!L100+Közfoglalkoztatás!L97+Közút!L97+Környezetvédelem!L99+Egészségügy!L129+Sport!L101+Közművelődés!L100+Támogatás!L103</f>
        <v>#REF!</v>
      </c>
      <c r="M97" s="468" t="e">
        <f>Igazgatás!M134+'Informatikai fejl.'!M96+Községgazd!M107+Vagyongazd!M100+Közfoglalkoztatás!M97+Közút!M97+Környezetvédelem!M99+Egészségügy!M129+Sport!M101+Közművelődés!M100+Támogatás!M103</f>
        <v>#REF!</v>
      </c>
      <c r="N97" s="141">
        <f>Igazgatás!N134+'Informatikai fejl.'!N96+Községgazd!N107+Vagyongazd!N100+Közfoglalkoztatás!N97+Közút!N97+Környezetvédelem!N99+Egészségügy!N129+Sport!N101+Közművelődés!N100+Támogatás!N103</f>
        <v>0</v>
      </c>
      <c r="O97" s="159" t="e">
        <f t="shared" si="104"/>
        <v>#REF!</v>
      </c>
      <c r="P97" s="73" t="e">
        <f>Igazgatás!#REF!+'Informatikai fejl.'!#REF!+Községgazd!#REF!+Vagyongazd!#REF!+Közfoglalkoztatás!#REF!+Közút!P97+Környezetvédelem!#REF!+Egészségügy!#REF!+Sport!#REF!+Közművelődés!#REF!+Támogatás!#REF!</f>
        <v>#REF!</v>
      </c>
      <c r="Q97" s="1" t="e">
        <f>Igazgatás!#REF!+'Informatikai fejl.'!#REF!+Községgazd!#REF!+Vagyongazd!#REF!+Közfoglalkoztatás!#REF!+Közút!Q97+Környezetvédelem!#REF!+Egészségügy!#REF!+Sport!#REF!+Közművelődés!#REF!+Támogatás!#REF!</f>
        <v>#REF!</v>
      </c>
      <c r="R97" s="1" t="e">
        <f>Igazgatás!#REF!+'Informatikai fejl.'!#REF!+Községgazd!#REF!+Vagyongazd!#REF!+Közfoglalkoztatás!#REF!+Közút!R97+Környezetvédelem!#REF!+Egészségügy!#REF!+Sport!#REF!+Közművelődés!#REF!+Támogatás!#REF!</f>
        <v>#REF!</v>
      </c>
      <c r="S97" s="1" t="e">
        <f>Igazgatás!#REF!+'Informatikai fejl.'!#REF!+Községgazd!#REF!+Vagyongazd!#REF!+Közfoglalkoztatás!#REF!+Közút!S97+Környezetvédelem!#REF!+Egészségügy!#REF!+Sport!#REF!+Közművelődés!#REF!+Támogatás!#REF!</f>
        <v>#REF!</v>
      </c>
      <c r="T97" s="1" t="e">
        <f>Igazgatás!#REF!+'Informatikai fejl.'!#REF!+Községgazd!#REF!+Vagyongazd!#REF!+Közfoglalkoztatás!#REF!+Közút!T97+Környezetvédelem!#REF!+Egészségügy!#REF!+Sport!#REF!+Közművelődés!#REF!+Támogatás!#REF!</f>
        <v>#REF!</v>
      </c>
      <c r="U97" s="79" t="e">
        <f>Igazgatás!#REF!+'Informatikai fejl.'!#REF!+Községgazd!#REF!+Vagyongazd!#REF!+Közfoglalkoztatás!#REF!+Közút!U97+Környezetvédelem!#REF!+Egészségügy!#REF!+Sport!#REF!+Közművelődés!#REF!+Támogatás!#REF!</f>
        <v>#REF!</v>
      </c>
      <c r="V97" s="404" t="e">
        <f t="shared" si="106"/>
        <v>#REF!</v>
      </c>
      <c r="W97" s="367" t="e">
        <f>Igazgatás!#REF!+'Informatikai fejl.'!#REF!+Községgazd!#REF!+Vagyongazd!#REF!+Közfoglalkoztatás!#REF!+Közút!W97+Környezetvédelem!#REF!+Egészségügy!#REF!+Sport!#REF!+Közművelődés!#REF!+Támogatás!#REF!</f>
        <v>#REF!</v>
      </c>
      <c r="X97" s="1" t="e">
        <f>Igazgatás!#REF!+'Informatikai fejl.'!#REF!+Községgazd!#REF!+Vagyongazd!#REF!+Közfoglalkoztatás!#REF!+Közút!X97+Környezetvédelem!#REF!+Egészségügy!#REF!+Sport!#REF!+Közművelődés!#REF!+Támogatás!#REF!</f>
        <v>#REF!</v>
      </c>
      <c r="Y97" s="79" t="e">
        <f>Igazgatás!#REF!+'Informatikai fejl.'!#REF!+Községgazd!#REF!+Vagyongazd!#REF!+Közfoglalkoztatás!#REF!+Közút!Y97+Környezetvédelem!#REF!+Egészségügy!#REF!+Sport!#REF!+Közművelődés!#REF!+Támogatás!#REF!</f>
        <v>#REF!</v>
      </c>
      <c r="Z97" s="79" t="e">
        <f>Igazgatás!#REF!+'Informatikai fejl.'!#REF!+Községgazd!#REF!+Vagyongazd!#REF!+Közfoglalkoztatás!#REF!+Közút!Z97+Környezetvédelem!#REF!+Egészségügy!#REF!+Sport!#REF!+Közművelődés!#REF!+Támogatás!#REF!</f>
        <v>#REF!</v>
      </c>
      <c r="AA97" s="79" t="e">
        <f>Igazgatás!#REF!+'Informatikai fejl.'!#REF!+Községgazd!#REF!+Vagyongazd!#REF!+Közfoglalkoztatás!#REF!+Közút!AA97+Környezetvédelem!#REF!+Egészségügy!#REF!+Sport!#REF!+Közművelődés!#REF!+Támogatás!#REF!</f>
        <v>#REF!</v>
      </c>
      <c r="AB97" s="44" t="e">
        <f>Igazgatás!#REF!+'Informatikai fejl.'!#REF!+Községgazd!#REF!+Vagyongazd!#REF!+Közfoglalkoztatás!#REF!+Közút!AB97+Környezetvédelem!#REF!+Egészségügy!#REF!+Sport!#REF!+Közművelődés!#REF!+Támogatás!#REF!</f>
        <v>#REF!</v>
      </c>
      <c r="AC97" s="168"/>
      <c r="AE97" s="168"/>
    </row>
    <row r="98" spans="1:31" hidden="1" x14ac:dyDescent="0.25">
      <c r="B98" s="54"/>
      <c r="C98" s="2"/>
      <c r="D98" s="705" t="s">
        <v>516</v>
      </c>
      <c r="E98" s="705"/>
      <c r="F98" s="516" t="e">
        <f>Igazgatás!F135+'Informatikai fejl.'!F97+Községgazd!F108+Vagyongazd!F101+Közfoglalkoztatás!F98+Közút!F98+Környezetvédelem!F100+Egészségügy!F130+Sport!F102+Közművelődés!F101+Támogatás!F104</f>
        <v>#REF!</v>
      </c>
      <c r="G98" s="516" t="e">
        <f>Igazgatás!G135+'Informatikai fejl.'!G97+Községgazd!G108+Vagyongazd!G101+Közfoglalkoztatás!G98+Közút!G98+Környezetvédelem!G100+Egészségügy!G130+Sport!G102+Közművelődés!G101+Támogatás!G104</f>
        <v>#REF!</v>
      </c>
      <c r="H98" s="516" t="e">
        <f>Igazgatás!H135+'Informatikai fejl.'!H97+Községgazd!H108+Vagyongazd!H101+Közfoglalkoztatás!H98+Közút!H98+Környezetvédelem!H100+Egészségügy!H130+Sport!H102+Közművelődés!H101+Támogatás!H104</f>
        <v>#REF!</v>
      </c>
      <c r="I98" s="516" t="e">
        <f>Igazgatás!I135+'Informatikai fejl.'!I97+Községgazd!I108+Vagyongazd!I101+Közfoglalkoztatás!I98+Közút!I98+Környezetvédelem!I100+Egészségügy!I130+Sport!I102+Közművelődés!I101+Támogatás!I104</f>
        <v>#REF!</v>
      </c>
      <c r="J98" s="542" t="e">
        <f>Igazgatás!J135+'Informatikai fejl.'!J97+Községgazd!J108+Vagyongazd!J101+Közfoglalkoztatás!J98+Közút!J98+Környezetvédelem!J100+Egészségügy!J130+Sport!J102+Közművelődés!J101+Támogatás!J104</f>
        <v>#REF!</v>
      </c>
      <c r="K98" s="542" t="e">
        <f>Igazgatás!K135+'Informatikai fejl.'!K97+Községgazd!K108+Vagyongazd!K101+Közfoglalkoztatás!K98+Közút!K98+Környezetvédelem!K100+Egészségügy!K130+Sport!K102+Közművelődés!K101+Támogatás!K104</f>
        <v>#REF!</v>
      </c>
      <c r="L98" s="542" t="e">
        <f>Igazgatás!L135+'Informatikai fejl.'!L97+Községgazd!L108+Vagyongazd!L101+Közfoglalkoztatás!L98+Közút!L98+Környezetvédelem!L100+Egészségügy!L130+Sport!L102+Közművelődés!L101+Támogatás!L104</f>
        <v>#REF!</v>
      </c>
      <c r="M98" s="468" t="e">
        <f>Igazgatás!M135+'Informatikai fejl.'!M97+Községgazd!M108+Vagyongazd!M101+Közfoglalkoztatás!M98+Közút!M98+Környezetvédelem!M100+Egészségügy!M130+Sport!M102+Közművelődés!M101+Támogatás!M104</f>
        <v>#REF!</v>
      </c>
      <c r="N98" s="141">
        <f>Igazgatás!N135+'Informatikai fejl.'!N97+Községgazd!N108+Vagyongazd!N101+Közfoglalkoztatás!N98+Közút!N98+Környezetvédelem!N100+Egészségügy!N130+Sport!N102+Közművelődés!N101+Támogatás!N104</f>
        <v>0</v>
      </c>
      <c r="O98" s="159" t="e">
        <f t="shared" si="104"/>
        <v>#REF!</v>
      </c>
      <c r="P98" s="73" t="e">
        <f>Igazgatás!#REF!+'Informatikai fejl.'!#REF!+Községgazd!#REF!+Vagyongazd!#REF!+Közfoglalkoztatás!#REF!+Közút!P98+Környezetvédelem!#REF!+Egészségügy!#REF!+Sport!#REF!+Közművelődés!#REF!+Támogatás!#REF!</f>
        <v>#REF!</v>
      </c>
      <c r="Q98" s="1" t="e">
        <f>Igazgatás!#REF!+'Informatikai fejl.'!#REF!+Községgazd!#REF!+Vagyongazd!#REF!+Közfoglalkoztatás!#REF!+Közút!Q98+Környezetvédelem!#REF!+Egészségügy!#REF!+Sport!#REF!+Közművelődés!#REF!+Támogatás!#REF!</f>
        <v>#REF!</v>
      </c>
      <c r="R98" s="1" t="e">
        <f>Igazgatás!#REF!+'Informatikai fejl.'!#REF!+Községgazd!#REF!+Vagyongazd!#REF!+Közfoglalkoztatás!#REF!+Közút!R98+Környezetvédelem!#REF!+Egészségügy!#REF!+Sport!#REF!+Közművelődés!#REF!+Támogatás!#REF!</f>
        <v>#REF!</v>
      </c>
      <c r="S98" s="1" t="e">
        <f>Igazgatás!#REF!+'Informatikai fejl.'!#REF!+Községgazd!#REF!+Vagyongazd!#REF!+Közfoglalkoztatás!#REF!+Közút!S98+Környezetvédelem!#REF!+Egészségügy!#REF!+Sport!#REF!+Közművelődés!#REF!+Támogatás!#REF!</f>
        <v>#REF!</v>
      </c>
      <c r="T98" s="1" t="e">
        <f>Igazgatás!#REF!+'Informatikai fejl.'!#REF!+Községgazd!#REF!+Vagyongazd!#REF!+Közfoglalkoztatás!#REF!+Közút!T98+Környezetvédelem!#REF!+Egészségügy!#REF!+Sport!#REF!+Közművelődés!#REF!+Támogatás!#REF!</f>
        <v>#REF!</v>
      </c>
      <c r="U98" s="79" t="e">
        <f>Igazgatás!#REF!+'Informatikai fejl.'!#REF!+Községgazd!#REF!+Vagyongazd!#REF!+Közfoglalkoztatás!#REF!+Közút!U98+Környezetvédelem!#REF!+Egészségügy!#REF!+Sport!#REF!+Közművelődés!#REF!+Támogatás!#REF!</f>
        <v>#REF!</v>
      </c>
      <c r="V98" s="404" t="e">
        <f t="shared" si="106"/>
        <v>#REF!</v>
      </c>
      <c r="W98" s="367" t="e">
        <f>Igazgatás!#REF!+'Informatikai fejl.'!#REF!+Községgazd!#REF!+Vagyongazd!#REF!+Közfoglalkoztatás!#REF!+Közút!W98+Környezetvédelem!#REF!+Egészségügy!#REF!+Sport!#REF!+Közművelődés!#REF!+Támogatás!#REF!</f>
        <v>#REF!</v>
      </c>
      <c r="X98" s="1" t="e">
        <f>Igazgatás!#REF!+'Informatikai fejl.'!#REF!+Községgazd!#REF!+Vagyongazd!#REF!+Közfoglalkoztatás!#REF!+Közút!X98+Környezetvédelem!#REF!+Egészségügy!#REF!+Sport!#REF!+Közművelődés!#REF!+Támogatás!#REF!</f>
        <v>#REF!</v>
      </c>
      <c r="Y98" s="79" t="e">
        <f>Igazgatás!#REF!+'Informatikai fejl.'!#REF!+Községgazd!#REF!+Vagyongazd!#REF!+Közfoglalkoztatás!#REF!+Közút!Y98+Környezetvédelem!#REF!+Egészségügy!#REF!+Sport!#REF!+Közművelődés!#REF!+Támogatás!#REF!</f>
        <v>#REF!</v>
      </c>
      <c r="Z98" s="79" t="e">
        <f>Igazgatás!#REF!+'Informatikai fejl.'!#REF!+Községgazd!#REF!+Vagyongazd!#REF!+Közfoglalkoztatás!#REF!+Közút!Z98+Környezetvédelem!#REF!+Egészségügy!#REF!+Sport!#REF!+Közművelődés!#REF!+Támogatás!#REF!</f>
        <v>#REF!</v>
      </c>
      <c r="AA98" s="79" t="e">
        <f>Igazgatás!#REF!+'Informatikai fejl.'!#REF!+Községgazd!#REF!+Vagyongazd!#REF!+Közfoglalkoztatás!#REF!+Közút!AA98+Környezetvédelem!#REF!+Egészségügy!#REF!+Sport!#REF!+Közművelődés!#REF!+Támogatás!#REF!</f>
        <v>#REF!</v>
      </c>
      <c r="AB98" s="44" t="e">
        <f>Igazgatás!#REF!+'Informatikai fejl.'!#REF!+Községgazd!#REF!+Vagyongazd!#REF!+Közfoglalkoztatás!#REF!+Közút!AB98+Környezetvédelem!#REF!+Egészségügy!#REF!+Sport!#REF!+Közművelődés!#REF!+Támogatás!#REF!</f>
        <v>#REF!</v>
      </c>
      <c r="AC98" s="168"/>
      <c r="AE98" s="168"/>
    </row>
    <row r="99" spans="1:31" hidden="1" x14ac:dyDescent="0.25">
      <c r="B99" s="54"/>
      <c r="C99" s="2"/>
      <c r="D99" s="705" t="s">
        <v>808</v>
      </c>
      <c r="E99" s="705"/>
      <c r="F99" s="516" t="e">
        <f>Igazgatás!F136+'Informatikai fejl.'!F98+Községgazd!F109+Vagyongazd!F102+Közfoglalkoztatás!F99+Közút!F99+Környezetvédelem!F101+Egészségügy!F131+Sport!F103+Közművelődés!F102+Támogatás!F105</f>
        <v>#REF!</v>
      </c>
      <c r="G99" s="516" t="e">
        <f>Igazgatás!G136+'Informatikai fejl.'!G98+Községgazd!G109+Vagyongazd!G102+Közfoglalkoztatás!G99+Közút!G99+Környezetvédelem!G101+Egészségügy!G131+Sport!G103+Közművelődés!G102+Támogatás!G105</f>
        <v>#REF!</v>
      </c>
      <c r="H99" s="516" t="e">
        <f>Igazgatás!H136+'Informatikai fejl.'!H98+Községgazd!H109+Vagyongazd!H102+Közfoglalkoztatás!H99+Közút!H99+Környezetvédelem!H101+Egészségügy!H131+Sport!H103+Közművelődés!H102+Támogatás!H105</f>
        <v>#REF!</v>
      </c>
      <c r="I99" s="516" t="e">
        <f>Igazgatás!I136+'Informatikai fejl.'!I98+Községgazd!I109+Vagyongazd!I102+Közfoglalkoztatás!I99+Közút!I99+Környezetvédelem!I101+Egészségügy!I131+Sport!I103+Közművelődés!I102+Támogatás!I105</f>
        <v>#REF!</v>
      </c>
      <c r="J99" s="542" t="e">
        <f>Igazgatás!J136+'Informatikai fejl.'!J98+Községgazd!J109+Vagyongazd!J102+Közfoglalkoztatás!J99+Közút!J99+Környezetvédelem!J101+Egészségügy!J131+Sport!J103+Közművelődés!J102+Támogatás!J105</f>
        <v>#REF!</v>
      </c>
      <c r="K99" s="542" t="e">
        <f>Igazgatás!K136+'Informatikai fejl.'!K98+Községgazd!K109+Vagyongazd!K102+Közfoglalkoztatás!K99+Közút!K99+Környezetvédelem!K101+Egészségügy!K131+Sport!K103+Közművelődés!K102+Támogatás!K105</f>
        <v>#REF!</v>
      </c>
      <c r="L99" s="542" t="e">
        <f>Igazgatás!L136+'Informatikai fejl.'!L98+Községgazd!L109+Vagyongazd!L102+Közfoglalkoztatás!L99+Közút!L99+Környezetvédelem!L101+Egészségügy!L131+Sport!L103+Közművelődés!L102+Támogatás!L105</f>
        <v>#REF!</v>
      </c>
      <c r="M99" s="468" t="e">
        <f>Igazgatás!M136+'Informatikai fejl.'!M98+Községgazd!M109+Vagyongazd!M102+Közfoglalkoztatás!M99+Közút!M99+Környezetvédelem!M101+Egészségügy!M131+Sport!M103+Közművelődés!M102+Támogatás!M105</f>
        <v>#REF!</v>
      </c>
      <c r="N99" s="141">
        <f>Igazgatás!N136+'Informatikai fejl.'!N98+Községgazd!N109+Vagyongazd!N102+Közfoglalkoztatás!N99+Közút!N99+Környezetvédelem!N101+Egészségügy!N131+Sport!N103+Közművelődés!N102+Támogatás!N105</f>
        <v>0</v>
      </c>
      <c r="O99" s="159" t="e">
        <f t="shared" si="104"/>
        <v>#REF!</v>
      </c>
      <c r="P99" s="73" t="e">
        <f>Igazgatás!#REF!+'Informatikai fejl.'!#REF!+Községgazd!#REF!+Vagyongazd!#REF!+Közfoglalkoztatás!#REF!+Közút!P99+Környezetvédelem!#REF!+Egészségügy!#REF!+Sport!#REF!+Közművelődés!#REF!+Támogatás!#REF!</f>
        <v>#REF!</v>
      </c>
      <c r="Q99" s="1" t="e">
        <f>Igazgatás!#REF!+'Informatikai fejl.'!#REF!+Községgazd!#REF!+Vagyongazd!#REF!+Közfoglalkoztatás!#REF!+Közút!Q99+Környezetvédelem!#REF!+Egészségügy!#REF!+Sport!#REF!+Közművelődés!#REF!+Támogatás!#REF!</f>
        <v>#REF!</v>
      </c>
      <c r="R99" s="1" t="e">
        <f>Igazgatás!#REF!+'Informatikai fejl.'!#REF!+Községgazd!#REF!+Vagyongazd!#REF!+Közfoglalkoztatás!#REF!+Közút!R99+Környezetvédelem!#REF!+Egészségügy!#REF!+Sport!#REF!+Közművelődés!#REF!+Támogatás!#REF!</f>
        <v>#REF!</v>
      </c>
      <c r="S99" s="1" t="e">
        <f>Igazgatás!#REF!+'Informatikai fejl.'!#REF!+Községgazd!#REF!+Vagyongazd!#REF!+Közfoglalkoztatás!#REF!+Közút!S99+Környezetvédelem!#REF!+Egészségügy!#REF!+Sport!#REF!+Közművelődés!#REF!+Támogatás!#REF!</f>
        <v>#REF!</v>
      </c>
      <c r="T99" s="1" t="e">
        <f>Igazgatás!#REF!+'Informatikai fejl.'!#REF!+Községgazd!#REF!+Vagyongazd!#REF!+Közfoglalkoztatás!#REF!+Közút!T99+Környezetvédelem!#REF!+Egészségügy!#REF!+Sport!#REF!+Közművelődés!#REF!+Támogatás!#REF!</f>
        <v>#REF!</v>
      </c>
      <c r="U99" s="79" t="e">
        <f>Igazgatás!#REF!+'Informatikai fejl.'!#REF!+Községgazd!#REF!+Vagyongazd!#REF!+Közfoglalkoztatás!#REF!+Közút!U99+Környezetvédelem!#REF!+Egészségügy!#REF!+Sport!#REF!+Közművelődés!#REF!+Támogatás!#REF!</f>
        <v>#REF!</v>
      </c>
      <c r="V99" s="404" t="e">
        <f t="shared" si="106"/>
        <v>#REF!</v>
      </c>
      <c r="W99" s="367" t="e">
        <f>Igazgatás!#REF!+'Informatikai fejl.'!#REF!+Községgazd!#REF!+Vagyongazd!#REF!+Közfoglalkoztatás!#REF!+Közút!W99+Környezetvédelem!#REF!+Egészségügy!#REF!+Sport!#REF!+Közművelődés!#REF!+Támogatás!#REF!</f>
        <v>#REF!</v>
      </c>
      <c r="X99" s="1" t="e">
        <f>Igazgatás!#REF!+'Informatikai fejl.'!#REF!+Községgazd!#REF!+Vagyongazd!#REF!+Közfoglalkoztatás!#REF!+Közút!X99+Környezetvédelem!#REF!+Egészségügy!#REF!+Sport!#REF!+Közművelődés!#REF!+Támogatás!#REF!</f>
        <v>#REF!</v>
      </c>
      <c r="Y99" s="79" t="e">
        <f>Igazgatás!#REF!+'Informatikai fejl.'!#REF!+Községgazd!#REF!+Vagyongazd!#REF!+Közfoglalkoztatás!#REF!+Közút!Y99+Környezetvédelem!#REF!+Egészségügy!#REF!+Sport!#REF!+Közművelődés!#REF!+Támogatás!#REF!</f>
        <v>#REF!</v>
      </c>
      <c r="Z99" s="79" t="e">
        <f>Igazgatás!#REF!+'Informatikai fejl.'!#REF!+Községgazd!#REF!+Vagyongazd!#REF!+Közfoglalkoztatás!#REF!+Közút!Z99+Környezetvédelem!#REF!+Egészségügy!#REF!+Sport!#REF!+Közművelődés!#REF!+Támogatás!#REF!</f>
        <v>#REF!</v>
      </c>
      <c r="AA99" s="79" t="e">
        <f>Igazgatás!#REF!+'Informatikai fejl.'!#REF!+Községgazd!#REF!+Vagyongazd!#REF!+Közfoglalkoztatás!#REF!+Közút!AA99+Környezetvédelem!#REF!+Egészségügy!#REF!+Sport!#REF!+Közművelődés!#REF!+Támogatás!#REF!</f>
        <v>#REF!</v>
      </c>
      <c r="AB99" s="44" t="e">
        <f>Igazgatás!#REF!+'Informatikai fejl.'!#REF!+Községgazd!#REF!+Vagyongazd!#REF!+Közfoglalkoztatás!#REF!+Közút!AB99+Környezetvédelem!#REF!+Egészségügy!#REF!+Sport!#REF!+Közművelődés!#REF!+Támogatás!#REF!</f>
        <v>#REF!</v>
      </c>
      <c r="AC99" s="168"/>
      <c r="AE99" s="168"/>
    </row>
    <row r="100" spans="1:31" hidden="1" x14ac:dyDescent="0.25">
      <c r="B100" s="54"/>
      <c r="C100" s="2"/>
      <c r="D100" s="705" t="s">
        <v>521</v>
      </c>
      <c r="E100" s="705"/>
      <c r="F100" s="516" t="e">
        <f>Igazgatás!F137+'Informatikai fejl.'!F99+Községgazd!F110+Vagyongazd!F103+Közfoglalkoztatás!F100+Közút!F100+Környezetvédelem!F102+Egészségügy!F132+Sport!F104+Közművelődés!F103+Támogatás!F106</f>
        <v>#REF!</v>
      </c>
      <c r="G100" s="516" t="e">
        <f>Igazgatás!G137+'Informatikai fejl.'!G99+Községgazd!G110+Vagyongazd!G103+Közfoglalkoztatás!G100+Közút!G100+Környezetvédelem!G102+Egészségügy!G132+Sport!G104+Közművelődés!G103+Támogatás!G106</f>
        <v>#REF!</v>
      </c>
      <c r="H100" s="516" t="e">
        <f>Igazgatás!H137+'Informatikai fejl.'!H99+Községgazd!H110+Vagyongazd!H103+Közfoglalkoztatás!H100+Közút!H100+Környezetvédelem!H102+Egészségügy!H132+Sport!H104+Közművelődés!H103+Támogatás!H106</f>
        <v>#REF!</v>
      </c>
      <c r="I100" s="516" t="e">
        <f>Igazgatás!I137+'Informatikai fejl.'!I99+Községgazd!I110+Vagyongazd!I103+Közfoglalkoztatás!I100+Közút!I100+Környezetvédelem!I102+Egészségügy!I132+Sport!I104+Közművelődés!I103+Támogatás!I106</f>
        <v>#REF!</v>
      </c>
      <c r="J100" s="542" t="e">
        <f>Igazgatás!J137+'Informatikai fejl.'!J99+Községgazd!J110+Vagyongazd!J103+Közfoglalkoztatás!J100+Közút!J100+Környezetvédelem!J102+Egészségügy!J132+Sport!J104+Közművelődés!J103+Támogatás!J106</f>
        <v>#REF!</v>
      </c>
      <c r="K100" s="542" t="e">
        <f>Igazgatás!K137+'Informatikai fejl.'!K99+Községgazd!K110+Vagyongazd!K103+Közfoglalkoztatás!K100+Közút!K100+Környezetvédelem!K102+Egészségügy!K132+Sport!K104+Közművelődés!K103+Támogatás!K106</f>
        <v>#REF!</v>
      </c>
      <c r="L100" s="542" t="e">
        <f>Igazgatás!L137+'Informatikai fejl.'!L99+Községgazd!L110+Vagyongazd!L103+Közfoglalkoztatás!L100+Közút!L100+Környezetvédelem!L102+Egészségügy!L132+Sport!L104+Közművelődés!L103+Támogatás!L106</f>
        <v>#REF!</v>
      </c>
      <c r="M100" s="468" t="e">
        <f>Igazgatás!M137+'Informatikai fejl.'!M99+Községgazd!M110+Vagyongazd!M103+Közfoglalkoztatás!M100+Közút!M100+Környezetvédelem!M102+Egészségügy!M132+Sport!M104+Közművelődés!M103+Támogatás!M106</f>
        <v>#REF!</v>
      </c>
      <c r="N100" s="141">
        <f>Igazgatás!N137+'Informatikai fejl.'!N99+Községgazd!N110+Vagyongazd!N103+Közfoglalkoztatás!N100+Közút!N100+Környezetvédelem!N102+Egészségügy!N132+Sport!N104+Közművelődés!N103+Támogatás!N106</f>
        <v>0</v>
      </c>
      <c r="O100" s="159" t="e">
        <f t="shared" si="104"/>
        <v>#REF!</v>
      </c>
      <c r="P100" s="73" t="e">
        <f>Igazgatás!#REF!+'Informatikai fejl.'!#REF!+Községgazd!#REF!+Vagyongazd!#REF!+Közfoglalkoztatás!#REF!+Közút!P100+Környezetvédelem!#REF!+Egészségügy!#REF!+Sport!#REF!+Közművelődés!#REF!+Támogatás!#REF!</f>
        <v>#REF!</v>
      </c>
      <c r="Q100" s="1" t="e">
        <f>Igazgatás!#REF!+'Informatikai fejl.'!#REF!+Községgazd!#REF!+Vagyongazd!#REF!+Közfoglalkoztatás!#REF!+Közút!Q100+Környezetvédelem!#REF!+Egészségügy!#REF!+Sport!#REF!+Közművelődés!#REF!+Támogatás!#REF!</f>
        <v>#REF!</v>
      </c>
      <c r="R100" s="1" t="e">
        <f>Igazgatás!#REF!+'Informatikai fejl.'!#REF!+Községgazd!#REF!+Vagyongazd!#REF!+Közfoglalkoztatás!#REF!+Közút!R100+Környezetvédelem!#REF!+Egészségügy!#REF!+Sport!#REF!+Közművelődés!#REF!+Támogatás!#REF!</f>
        <v>#REF!</v>
      </c>
      <c r="S100" s="1" t="e">
        <f>Igazgatás!#REF!+'Informatikai fejl.'!#REF!+Községgazd!#REF!+Vagyongazd!#REF!+Közfoglalkoztatás!#REF!+Közút!S100+Környezetvédelem!#REF!+Egészségügy!#REF!+Sport!#REF!+Közművelődés!#REF!+Támogatás!#REF!</f>
        <v>#REF!</v>
      </c>
      <c r="T100" s="1" t="e">
        <f>Igazgatás!#REF!+'Informatikai fejl.'!#REF!+Községgazd!#REF!+Vagyongazd!#REF!+Közfoglalkoztatás!#REF!+Közút!T100+Környezetvédelem!#REF!+Egészségügy!#REF!+Sport!#REF!+Közművelődés!#REF!+Támogatás!#REF!</f>
        <v>#REF!</v>
      </c>
      <c r="U100" s="79" t="e">
        <f>Igazgatás!#REF!+'Informatikai fejl.'!#REF!+Községgazd!#REF!+Vagyongazd!#REF!+Közfoglalkoztatás!#REF!+Közút!U100+Környezetvédelem!#REF!+Egészségügy!#REF!+Sport!#REF!+Közművelődés!#REF!+Támogatás!#REF!</f>
        <v>#REF!</v>
      </c>
      <c r="V100" s="404" t="e">
        <f t="shared" si="106"/>
        <v>#REF!</v>
      </c>
      <c r="W100" s="367" t="e">
        <f>Igazgatás!#REF!+'Informatikai fejl.'!#REF!+Községgazd!#REF!+Vagyongazd!#REF!+Közfoglalkoztatás!#REF!+Közút!W100+Környezetvédelem!#REF!+Egészségügy!#REF!+Sport!#REF!+Közművelődés!#REF!+Támogatás!#REF!</f>
        <v>#REF!</v>
      </c>
      <c r="X100" s="1" t="e">
        <f>Igazgatás!#REF!+'Informatikai fejl.'!#REF!+Községgazd!#REF!+Vagyongazd!#REF!+Közfoglalkoztatás!#REF!+Közút!X100+Környezetvédelem!#REF!+Egészségügy!#REF!+Sport!#REF!+Közművelődés!#REF!+Támogatás!#REF!</f>
        <v>#REF!</v>
      </c>
      <c r="Y100" s="79" t="e">
        <f>Igazgatás!#REF!+'Informatikai fejl.'!#REF!+Községgazd!#REF!+Vagyongazd!#REF!+Közfoglalkoztatás!#REF!+Közút!Y100+Környezetvédelem!#REF!+Egészségügy!#REF!+Sport!#REF!+Közművelődés!#REF!+Támogatás!#REF!</f>
        <v>#REF!</v>
      </c>
      <c r="Z100" s="79" t="e">
        <f>Igazgatás!#REF!+'Informatikai fejl.'!#REF!+Községgazd!#REF!+Vagyongazd!#REF!+Közfoglalkoztatás!#REF!+Közút!Z100+Környezetvédelem!#REF!+Egészségügy!#REF!+Sport!#REF!+Közművelődés!#REF!+Támogatás!#REF!</f>
        <v>#REF!</v>
      </c>
      <c r="AA100" s="79" t="e">
        <f>Igazgatás!#REF!+'Informatikai fejl.'!#REF!+Községgazd!#REF!+Vagyongazd!#REF!+Közfoglalkoztatás!#REF!+Közút!AA100+Környezetvédelem!#REF!+Egészségügy!#REF!+Sport!#REF!+Közművelődés!#REF!+Támogatás!#REF!</f>
        <v>#REF!</v>
      </c>
      <c r="AB100" s="44" t="e">
        <f>Igazgatás!#REF!+'Informatikai fejl.'!#REF!+Községgazd!#REF!+Vagyongazd!#REF!+Közfoglalkoztatás!#REF!+Közút!AB100+Környezetvédelem!#REF!+Egészségügy!#REF!+Sport!#REF!+Közművelődés!#REF!+Támogatás!#REF!</f>
        <v>#REF!</v>
      </c>
      <c r="AC100" s="168"/>
      <c r="AE100" s="168"/>
    </row>
    <row r="101" spans="1:31" hidden="1" x14ac:dyDescent="0.25">
      <c r="B101" s="54"/>
      <c r="C101" s="2"/>
      <c r="D101" s="705" t="s">
        <v>519</v>
      </c>
      <c r="E101" s="705"/>
      <c r="F101" s="516" t="e">
        <f>Igazgatás!F138+'Informatikai fejl.'!F100+Községgazd!F111+Vagyongazd!F104+Közfoglalkoztatás!F101+Közút!F101+Környezetvédelem!F103+Egészségügy!F133+Sport!F105+Közművelődés!F104+Támogatás!F107</f>
        <v>#REF!</v>
      </c>
      <c r="G101" s="516" t="e">
        <f>Igazgatás!G138+'Informatikai fejl.'!G100+Községgazd!G111+Vagyongazd!G104+Közfoglalkoztatás!G101+Közút!G101+Környezetvédelem!G103+Egészségügy!G133+Sport!G105+Közművelődés!G104+Támogatás!G107</f>
        <v>#REF!</v>
      </c>
      <c r="H101" s="516" t="e">
        <f>Igazgatás!H138+'Informatikai fejl.'!H100+Községgazd!H111+Vagyongazd!H104+Közfoglalkoztatás!H101+Közút!H101+Környezetvédelem!H103+Egészségügy!H133+Sport!H105+Közművelődés!H104+Támogatás!H107</f>
        <v>#REF!</v>
      </c>
      <c r="I101" s="516" t="e">
        <f>Igazgatás!I138+'Informatikai fejl.'!I100+Községgazd!I111+Vagyongazd!I104+Közfoglalkoztatás!I101+Közút!I101+Környezetvédelem!I103+Egészségügy!I133+Sport!I105+Közművelődés!I104+Támogatás!I107</f>
        <v>#REF!</v>
      </c>
      <c r="J101" s="542" t="e">
        <f>Igazgatás!J138+'Informatikai fejl.'!J100+Községgazd!J111+Vagyongazd!J104+Közfoglalkoztatás!J101+Közút!J101+Környezetvédelem!J103+Egészségügy!J133+Sport!J105+Közművelődés!J104+Támogatás!J107</f>
        <v>#REF!</v>
      </c>
      <c r="K101" s="542" t="e">
        <f>Igazgatás!K138+'Informatikai fejl.'!K100+Községgazd!K111+Vagyongazd!K104+Közfoglalkoztatás!K101+Közút!K101+Környezetvédelem!K103+Egészségügy!K133+Sport!K105+Közművelődés!K104+Támogatás!K107</f>
        <v>#REF!</v>
      </c>
      <c r="L101" s="542" t="e">
        <f>Igazgatás!L138+'Informatikai fejl.'!L100+Községgazd!L111+Vagyongazd!L104+Közfoglalkoztatás!L101+Közút!L101+Környezetvédelem!L103+Egészségügy!L133+Sport!L105+Közművelődés!L104+Támogatás!L107</f>
        <v>#REF!</v>
      </c>
      <c r="M101" s="468" t="e">
        <f>Igazgatás!M138+'Informatikai fejl.'!M100+Községgazd!M111+Vagyongazd!M104+Közfoglalkoztatás!M101+Közút!M101+Környezetvédelem!M103+Egészségügy!M133+Sport!M105+Közművelődés!M104+Támogatás!M107</f>
        <v>#REF!</v>
      </c>
      <c r="N101" s="141">
        <f>Igazgatás!N138+'Informatikai fejl.'!N100+Községgazd!N111+Vagyongazd!N104+Közfoglalkoztatás!N101+Közút!N101+Környezetvédelem!N103+Egészségügy!N133+Sport!N105+Közművelődés!N104+Támogatás!N107</f>
        <v>0</v>
      </c>
      <c r="O101" s="159" t="e">
        <f t="shared" si="104"/>
        <v>#REF!</v>
      </c>
      <c r="P101" s="73" t="e">
        <f>Igazgatás!#REF!+'Informatikai fejl.'!#REF!+Községgazd!#REF!+Vagyongazd!#REF!+Közfoglalkoztatás!#REF!+Közút!P101+Környezetvédelem!#REF!+Egészségügy!#REF!+Sport!#REF!+Közművelődés!#REF!+Támogatás!#REF!</f>
        <v>#REF!</v>
      </c>
      <c r="Q101" s="1" t="e">
        <f>Igazgatás!#REF!+'Informatikai fejl.'!#REF!+Községgazd!#REF!+Vagyongazd!#REF!+Közfoglalkoztatás!#REF!+Közút!Q101+Környezetvédelem!#REF!+Egészségügy!#REF!+Sport!#REF!+Közművelődés!#REF!+Támogatás!#REF!</f>
        <v>#REF!</v>
      </c>
      <c r="R101" s="1" t="e">
        <f>Igazgatás!#REF!+'Informatikai fejl.'!#REF!+Községgazd!#REF!+Vagyongazd!#REF!+Közfoglalkoztatás!#REF!+Közút!R101+Környezetvédelem!#REF!+Egészségügy!#REF!+Sport!#REF!+Közművelődés!#REF!+Támogatás!#REF!</f>
        <v>#REF!</v>
      </c>
      <c r="S101" s="1" t="e">
        <f>Igazgatás!#REF!+'Informatikai fejl.'!#REF!+Községgazd!#REF!+Vagyongazd!#REF!+Közfoglalkoztatás!#REF!+Közút!S101+Környezetvédelem!#REF!+Egészségügy!#REF!+Sport!#REF!+Közművelődés!#REF!+Támogatás!#REF!</f>
        <v>#REF!</v>
      </c>
      <c r="T101" s="1" t="e">
        <f>Igazgatás!#REF!+'Informatikai fejl.'!#REF!+Községgazd!#REF!+Vagyongazd!#REF!+Közfoglalkoztatás!#REF!+Közút!T101+Környezetvédelem!#REF!+Egészségügy!#REF!+Sport!#REF!+Közművelődés!#REF!+Támogatás!#REF!</f>
        <v>#REF!</v>
      </c>
      <c r="U101" s="79" t="e">
        <f>Igazgatás!#REF!+'Informatikai fejl.'!#REF!+Községgazd!#REF!+Vagyongazd!#REF!+Közfoglalkoztatás!#REF!+Közút!U101+Környezetvédelem!#REF!+Egészségügy!#REF!+Sport!#REF!+Közművelődés!#REF!+Támogatás!#REF!</f>
        <v>#REF!</v>
      </c>
      <c r="V101" s="404" t="e">
        <f t="shared" si="106"/>
        <v>#REF!</v>
      </c>
      <c r="W101" s="367" t="e">
        <f>Igazgatás!#REF!+'Informatikai fejl.'!#REF!+Községgazd!#REF!+Vagyongazd!#REF!+Közfoglalkoztatás!#REF!+Közút!W101+Környezetvédelem!#REF!+Egészségügy!#REF!+Sport!#REF!+Közművelődés!#REF!+Támogatás!#REF!</f>
        <v>#REF!</v>
      </c>
      <c r="X101" s="1" t="e">
        <f>Igazgatás!#REF!+'Informatikai fejl.'!#REF!+Községgazd!#REF!+Vagyongazd!#REF!+Közfoglalkoztatás!#REF!+Közút!X101+Környezetvédelem!#REF!+Egészségügy!#REF!+Sport!#REF!+Közművelődés!#REF!+Támogatás!#REF!</f>
        <v>#REF!</v>
      </c>
      <c r="Y101" s="79" t="e">
        <f>Igazgatás!#REF!+'Informatikai fejl.'!#REF!+Községgazd!#REF!+Vagyongazd!#REF!+Közfoglalkoztatás!#REF!+Közút!Y101+Környezetvédelem!#REF!+Egészségügy!#REF!+Sport!#REF!+Közművelődés!#REF!+Támogatás!#REF!</f>
        <v>#REF!</v>
      </c>
      <c r="Z101" s="79" t="e">
        <f>Igazgatás!#REF!+'Informatikai fejl.'!#REF!+Községgazd!#REF!+Vagyongazd!#REF!+Közfoglalkoztatás!#REF!+Közút!Z101+Környezetvédelem!#REF!+Egészségügy!#REF!+Sport!#REF!+Közművelődés!#REF!+Támogatás!#REF!</f>
        <v>#REF!</v>
      </c>
      <c r="AA101" s="79" t="e">
        <f>Igazgatás!#REF!+'Informatikai fejl.'!#REF!+Községgazd!#REF!+Vagyongazd!#REF!+Közfoglalkoztatás!#REF!+Közút!AA101+Környezetvédelem!#REF!+Egészségügy!#REF!+Sport!#REF!+Közművelődés!#REF!+Támogatás!#REF!</f>
        <v>#REF!</v>
      </c>
      <c r="AB101" s="44" t="e">
        <f>Igazgatás!#REF!+'Informatikai fejl.'!#REF!+Községgazd!#REF!+Vagyongazd!#REF!+Közfoglalkoztatás!#REF!+Közút!AB101+Környezetvédelem!#REF!+Egészségügy!#REF!+Sport!#REF!+Közművelődés!#REF!+Támogatás!#REF!</f>
        <v>#REF!</v>
      </c>
      <c r="AC101" s="168"/>
      <c r="AE101" s="168"/>
    </row>
    <row r="102" spans="1:31" ht="25.5" hidden="1" customHeight="1" x14ac:dyDescent="0.25">
      <c r="B102" s="54"/>
      <c r="C102" s="2"/>
      <c r="D102" s="706" t="s">
        <v>523</v>
      </c>
      <c r="E102" s="706"/>
      <c r="F102" s="519" t="e">
        <f>Igazgatás!F139+'Informatikai fejl.'!F101+Községgazd!F112+Vagyongazd!F105+Közfoglalkoztatás!F102+Közút!F102+Környezetvédelem!F104+Egészségügy!F134+Sport!F106+Közművelődés!F105+Támogatás!F108</f>
        <v>#REF!</v>
      </c>
      <c r="G102" s="519" t="e">
        <f>Igazgatás!G139+'Informatikai fejl.'!G101+Községgazd!G112+Vagyongazd!G105+Közfoglalkoztatás!G102+Közút!G102+Környezetvédelem!G104+Egészségügy!G134+Sport!G106+Közművelődés!G105+Támogatás!G108</f>
        <v>#REF!</v>
      </c>
      <c r="H102" s="519" t="e">
        <f>Igazgatás!H139+'Informatikai fejl.'!H101+Községgazd!H112+Vagyongazd!H105+Közfoglalkoztatás!H102+Közút!H102+Környezetvédelem!H104+Egészségügy!H134+Sport!H106+Közművelődés!H105+Támogatás!H108</f>
        <v>#REF!</v>
      </c>
      <c r="I102" s="519" t="e">
        <f>Igazgatás!I139+'Informatikai fejl.'!I101+Községgazd!I112+Vagyongazd!I105+Közfoglalkoztatás!I102+Közút!I102+Környezetvédelem!I104+Egészségügy!I134+Sport!I106+Közművelődés!I105+Támogatás!I108</f>
        <v>#REF!</v>
      </c>
      <c r="J102" s="545" t="e">
        <f>Igazgatás!J139+'Informatikai fejl.'!J101+Községgazd!J112+Vagyongazd!J105+Közfoglalkoztatás!J102+Közút!J102+Környezetvédelem!J104+Egészségügy!J134+Sport!J106+Közművelődés!J105+Támogatás!J108</f>
        <v>#REF!</v>
      </c>
      <c r="K102" s="545" t="e">
        <f>Igazgatás!K139+'Informatikai fejl.'!K101+Községgazd!K112+Vagyongazd!K105+Közfoglalkoztatás!K102+Közút!K102+Környezetvédelem!K104+Egészségügy!K134+Sport!K106+Közművelődés!K105+Támogatás!K108</f>
        <v>#REF!</v>
      </c>
      <c r="L102" s="545" t="e">
        <f>Igazgatás!L139+'Informatikai fejl.'!L101+Községgazd!L112+Vagyongazd!L105+Közfoglalkoztatás!L102+Közút!L102+Környezetvédelem!L104+Egészségügy!L134+Sport!L106+Közművelődés!L105+Támogatás!L108</f>
        <v>#REF!</v>
      </c>
      <c r="M102" s="471" t="e">
        <f>Igazgatás!M139+'Informatikai fejl.'!M101+Községgazd!M112+Vagyongazd!M105+Közfoglalkoztatás!M102+Közút!M102+Környezetvédelem!M104+Egészségügy!M134+Sport!M106+Közművelődés!M105+Támogatás!M108</f>
        <v>#REF!</v>
      </c>
      <c r="N102" s="151">
        <f>Igazgatás!N139+'Informatikai fejl.'!N101+Községgazd!N112+Vagyongazd!N105+Közfoglalkoztatás!N102+Közút!N102+Környezetvédelem!N104+Egészségügy!N134+Sport!N106+Közművelődés!N105+Támogatás!N108</f>
        <v>0</v>
      </c>
      <c r="O102" s="159" t="e">
        <f t="shared" si="104"/>
        <v>#REF!</v>
      </c>
      <c r="P102" s="73" t="e">
        <f>Igazgatás!#REF!+'Informatikai fejl.'!#REF!+Községgazd!#REF!+Vagyongazd!#REF!+Közfoglalkoztatás!#REF!+Közút!P102+Környezetvédelem!#REF!+Egészségügy!#REF!+Sport!#REF!+Közművelődés!#REF!+Támogatás!#REF!</f>
        <v>#REF!</v>
      </c>
      <c r="Q102" s="1" t="e">
        <f>Igazgatás!#REF!+'Informatikai fejl.'!#REF!+Községgazd!#REF!+Vagyongazd!#REF!+Közfoglalkoztatás!#REF!+Közút!Q102+Környezetvédelem!#REF!+Egészségügy!#REF!+Sport!#REF!+Közművelődés!#REF!+Támogatás!#REF!</f>
        <v>#REF!</v>
      </c>
      <c r="R102" s="1" t="e">
        <f>Igazgatás!#REF!+'Informatikai fejl.'!#REF!+Községgazd!#REF!+Vagyongazd!#REF!+Közfoglalkoztatás!#REF!+Közút!R102+Környezetvédelem!#REF!+Egészségügy!#REF!+Sport!#REF!+Közművelődés!#REF!+Támogatás!#REF!</f>
        <v>#REF!</v>
      </c>
      <c r="S102" s="1" t="e">
        <f>Igazgatás!#REF!+'Informatikai fejl.'!#REF!+Községgazd!#REF!+Vagyongazd!#REF!+Közfoglalkoztatás!#REF!+Közút!S102+Környezetvédelem!#REF!+Egészségügy!#REF!+Sport!#REF!+Közművelődés!#REF!+Támogatás!#REF!</f>
        <v>#REF!</v>
      </c>
      <c r="T102" s="1" t="e">
        <f>Igazgatás!#REF!+'Informatikai fejl.'!#REF!+Községgazd!#REF!+Vagyongazd!#REF!+Közfoglalkoztatás!#REF!+Közút!T102+Környezetvédelem!#REF!+Egészségügy!#REF!+Sport!#REF!+Közművelődés!#REF!+Támogatás!#REF!</f>
        <v>#REF!</v>
      </c>
      <c r="U102" s="79" t="e">
        <f>Igazgatás!#REF!+'Informatikai fejl.'!#REF!+Községgazd!#REF!+Vagyongazd!#REF!+Közfoglalkoztatás!#REF!+Közút!U102+Környezetvédelem!#REF!+Egészségügy!#REF!+Sport!#REF!+Közművelődés!#REF!+Támogatás!#REF!</f>
        <v>#REF!</v>
      </c>
      <c r="V102" s="404" t="e">
        <f t="shared" si="106"/>
        <v>#REF!</v>
      </c>
      <c r="W102" s="367" t="e">
        <f>Igazgatás!#REF!+'Informatikai fejl.'!#REF!+Községgazd!#REF!+Vagyongazd!#REF!+Közfoglalkoztatás!#REF!+Közút!W102+Környezetvédelem!#REF!+Egészségügy!#REF!+Sport!#REF!+Közművelődés!#REF!+Támogatás!#REF!</f>
        <v>#REF!</v>
      </c>
      <c r="X102" s="1" t="e">
        <f>Igazgatás!#REF!+'Informatikai fejl.'!#REF!+Községgazd!#REF!+Vagyongazd!#REF!+Közfoglalkoztatás!#REF!+Közút!X102+Környezetvédelem!#REF!+Egészségügy!#REF!+Sport!#REF!+Közművelődés!#REF!+Támogatás!#REF!</f>
        <v>#REF!</v>
      </c>
      <c r="Y102" s="79" t="e">
        <f>Igazgatás!#REF!+'Informatikai fejl.'!#REF!+Községgazd!#REF!+Vagyongazd!#REF!+Közfoglalkoztatás!#REF!+Közút!Y102+Környezetvédelem!#REF!+Egészségügy!#REF!+Sport!#REF!+Közművelődés!#REF!+Támogatás!#REF!</f>
        <v>#REF!</v>
      </c>
      <c r="Z102" s="79" t="e">
        <f>Igazgatás!#REF!+'Informatikai fejl.'!#REF!+Községgazd!#REF!+Vagyongazd!#REF!+Közfoglalkoztatás!#REF!+Közút!Z102+Környezetvédelem!#REF!+Egészségügy!#REF!+Sport!#REF!+Közművelődés!#REF!+Támogatás!#REF!</f>
        <v>#REF!</v>
      </c>
      <c r="AA102" s="79" t="e">
        <f>Igazgatás!#REF!+'Informatikai fejl.'!#REF!+Községgazd!#REF!+Vagyongazd!#REF!+Közfoglalkoztatás!#REF!+Közút!AA102+Környezetvédelem!#REF!+Egészségügy!#REF!+Sport!#REF!+Közművelődés!#REF!+Támogatás!#REF!</f>
        <v>#REF!</v>
      </c>
      <c r="AB102" s="44" t="e">
        <f>Igazgatás!#REF!+'Informatikai fejl.'!#REF!+Községgazd!#REF!+Vagyongazd!#REF!+Közfoglalkoztatás!#REF!+Közút!AB102+Környezetvédelem!#REF!+Egészségügy!#REF!+Sport!#REF!+Közművelődés!#REF!+Támogatás!#REF!</f>
        <v>#REF!</v>
      </c>
      <c r="AC102" s="168"/>
      <c r="AE102" s="168"/>
    </row>
    <row r="103" spans="1:31" hidden="1" x14ac:dyDescent="0.25">
      <c r="B103" s="54"/>
      <c r="C103" s="2"/>
      <c r="D103" s="705" t="s">
        <v>807</v>
      </c>
      <c r="E103" s="705"/>
      <c r="F103" s="516" t="e">
        <f>Igazgatás!F140+'Informatikai fejl.'!F102+Községgazd!F113+Vagyongazd!F106+Közfoglalkoztatás!F103+Közút!F103+Környezetvédelem!F105+Egészségügy!F135+Sport!F107+Közművelődés!F106+Támogatás!F109</f>
        <v>#REF!</v>
      </c>
      <c r="G103" s="516" t="e">
        <f>Igazgatás!G140+'Informatikai fejl.'!G102+Községgazd!G113+Vagyongazd!G106+Közfoglalkoztatás!G103+Közút!G103+Környezetvédelem!G105+Egészségügy!G135+Sport!G107+Közművelődés!G106+Támogatás!G109</f>
        <v>#REF!</v>
      </c>
      <c r="H103" s="516" t="e">
        <f>Igazgatás!H140+'Informatikai fejl.'!H102+Községgazd!H113+Vagyongazd!H106+Közfoglalkoztatás!H103+Közút!H103+Környezetvédelem!H105+Egészségügy!H135+Sport!H107+Közművelődés!H106+Támogatás!H109</f>
        <v>#REF!</v>
      </c>
      <c r="I103" s="516" t="e">
        <f>Igazgatás!I140+'Informatikai fejl.'!I102+Községgazd!I113+Vagyongazd!I106+Közfoglalkoztatás!I103+Közút!I103+Környezetvédelem!I105+Egészségügy!I135+Sport!I107+Közművelődés!I106+Támogatás!I109</f>
        <v>#REF!</v>
      </c>
      <c r="J103" s="542" t="e">
        <f>Igazgatás!J140+'Informatikai fejl.'!J102+Községgazd!J113+Vagyongazd!J106+Közfoglalkoztatás!J103+Közút!J103+Környezetvédelem!J105+Egészségügy!J135+Sport!J107+Közművelődés!J106+Támogatás!J109</f>
        <v>#REF!</v>
      </c>
      <c r="K103" s="542" t="e">
        <f>Igazgatás!K140+'Informatikai fejl.'!K102+Községgazd!K113+Vagyongazd!K106+Közfoglalkoztatás!K103+Közút!K103+Környezetvédelem!K105+Egészségügy!K135+Sport!K107+Közművelődés!K106+Támogatás!K109</f>
        <v>#REF!</v>
      </c>
      <c r="L103" s="542" t="e">
        <f>Igazgatás!L140+'Informatikai fejl.'!L102+Községgazd!L113+Vagyongazd!L106+Közfoglalkoztatás!L103+Közút!L103+Környezetvédelem!L105+Egészségügy!L135+Sport!L107+Közművelődés!L106+Támogatás!L109</f>
        <v>#REF!</v>
      </c>
      <c r="M103" s="468" t="e">
        <f>Igazgatás!M140+'Informatikai fejl.'!M102+Községgazd!M113+Vagyongazd!M106+Közfoglalkoztatás!M103+Közút!M103+Környezetvédelem!M105+Egészségügy!M135+Sport!M107+Közművelődés!M106+Támogatás!M109</f>
        <v>#REF!</v>
      </c>
      <c r="N103" s="141">
        <f>Igazgatás!N140+'Informatikai fejl.'!N102+Községgazd!N113+Vagyongazd!N106+Közfoglalkoztatás!N103+Közút!N103+Környezetvédelem!N105+Egészségügy!N135+Sport!N107+Közművelődés!N106+Támogatás!N109</f>
        <v>0</v>
      </c>
      <c r="O103" s="159" t="e">
        <f t="shared" si="104"/>
        <v>#REF!</v>
      </c>
      <c r="P103" s="73" t="e">
        <f>Igazgatás!#REF!+'Informatikai fejl.'!#REF!+Községgazd!#REF!+Vagyongazd!#REF!+Közfoglalkoztatás!#REF!+Közút!P103+Környezetvédelem!#REF!+Egészségügy!#REF!+Sport!#REF!+Közművelődés!#REF!+Támogatás!#REF!</f>
        <v>#REF!</v>
      </c>
      <c r="Q103" s="1" t="e">
        <f>Igazgatás!#REF!+'Informatikai fejl.'!#REF!+Községgazd!#REF!+Vagyongazd!#REF!+Közfoglalkoztatás!#REF!+Közút!Q103+Környezetvédelem!#REF!+Egészségügy!#REF!+Sport!#REF!+Közművelődés!#REF!+Támogatás!#REF!</f>
        <v>#REF!</v>
      </c>
      <c r="R103" s="1" t="e">
        <f>Igazgatás!#REF!+'Informatikai fejl.'!#REF!+Községgazd!#REF!+Vagyongazd!#REF!+Közfoglalkoztatás!#REF!+Közút!R103+Környezetvédelem!#REF!+Egészségügy!#REF!+Sport!#REF!+Közművelődés!#REF!+Támogatás!#REF!</f>
        <v>#REF!</v>
      </c>
      <c r="S103" s="1" t="e">
        <f>Igazgatás!#REF!+'Informatikai fejl.'!#REF!+Községgazd!#REF!+Vagyongazd!#REF!+Közfoglalkoztatás!#REF!+Közút!S103+Környezetvédelem!#REF!+Egészségügy!#REF!+Sport!#REF!+Közművelődés!#REF!+Támogatás!#REF!</f>
        <v>#REF!</v>
      </c>
      <c r="T103" s="1" t="e">
        <f>Igazgatás!#REF!+'Informatikai fejl.'!#REF!+Községgazd!#REF!+Vagyongazd!#REF!+Közfoglalkoztatás!#REF!+Közút!T103+Környezetvédelem!#REF!+Egészségügy!#REF!+Sport!#REF!+Közművelődés!#REF!+Támogatás!#REF!</f>
        <v>#REF!</v>
      </c>
      <c r="U103" s="79" t="e">
        <f>Igazgatás!#REF!+'Informatikai fejl.'!#REF!+Községgazd!#REF!+Vagyongazd!#REF!+Közfoglalkoztatás!#REF!+Közút!U103+Környezetvédelem!#REF!+Egészségügy!#REF!+Sport!#REF!+Közművelődés!#REF!+Támogatás!#REF!</f>
        <v>#REF!</v>
      </c>
      <c r="V103" s="404" t="e">
        <f t="shared" si="106"/>
        <v>#REF!</v>
      </c>
      <c r="W103" s="367" t="e">
        <f>Igazgatás!#REF!+'Informatikai fejl.'!#REF!+Községgazd!#REF!+Vagyongazd!#REF!+Közfoglalkoztatás!#REF!+Közút!W103+Környezetvédelem!#REF!+Egészségügy!#REF!+Sport!#REF!+Közművelődés!#REF!+Támogatás!#REF!</f>
        <v>#REF!</v>
      </c>
      <c r="X103" s="1" t="e">
        <f>Igazgatás!#REF!+'Informatikai fejl.'!#REF!+Községgazd!#REF!+Vagyongazd!#REF!+Közfoglalkoztatás!#REF!+Közút!X103+Környezetvédelem!#REF!+Egészségügy!#REF!+Sport!#REF!+Közművelődés!#REF!+Támogatás!#REF!</f>
        <v>#REF!</v>
      </c>
      <c r="Y103" s="79" t="e">
        <f>Igazgatás!#REF!+'Informatikai fejl.'!#REF!+Községgazd!#REF!+Vagyongazd!#REF!+Közfoglalkoztatás!#REF!+Közút!Y103+Környezetvédelem!#REF!+Egészségügy!#REF!+Sport!#REF!+Közművelődés!#REF!+Támogatás!#REF!</f>
        <v>#REF!</v>
      </c>
      <c r="Z103" s="79" t="e">
        <f>Igazgatás!#REF!+'Informatikai fejl.'!#REF!+Községgazd!#REF!+Vagyongazd!#REF!+Közfoglalkoztatás!#REF!+Közút!Z103+Környezetvédelem!#REF!+Egészségügy!#REF!+Sport!#REF!+Közművelődés!#REF!+Támogatás!#REF!</f>
        <v>#REF!</v>
      </c>
      <c r="AA103" s="79" t="e">
        <f>Igazgatás!#REF!+'Informatikai fejl.'!#REF!+Községgazd!#REF!+Vagyongazd!#REF!+Közfoglalkoztatás!#REF!+Közút!AA103+Környezetvédelem!#REF!+Egészségügy!#REF!+Sport!#REF!+Közművelődés!#REF!+Támogatás!#REF!</f>
        <v>#REF!</v>
      </c>
      <c r="AB103" s="44" t="e">
        <f>Igazgatás!#REF!+'Informatikai fejl.'!#REF!+Községgazd!#REF!+Vagyongazd!#REF!+Közfoglalkoztatás!#REF!+Közút!AB103+Környezetvédelem!#REF!+Egészségügy!#REF!+Sport!#REF!+Közművelődés!#REF!+Támogatás!#REF!</f>
        <v>#REF!</v>
      </c>
      <c r="AC103" s="168"/>
      <c r="AE103" s="168"/>
    </row>
    <row r="104" spans="1:31" ht="25.5" hidden="1" customHeight="1" x14ac:dyDescent="0.25">
      <c r="B104" s="54"/>
      <c r="C104" s="2"/>
      <c r="D104" s="706" t="s">
        <v>526</v>
      </c>
      <c r="E104" s="706"/>
      <c r="F104" s="519" t="e">
        <f>Igazgatás!F141+'Informatikai fejl.'!F103+Községgazd!F114+Vagyongazd!F107+Közfoglalkoztatás!F104+Közút!F104+Környezetvédelem!F106+Egészségügy!F136+Sport!F108+Közművelődés!F107+Támogatás!F110</f>
        <v>#REF!</v>
      </c>
      <c r="G104" s="519" t="e">
        <f>Igazgatás!G141+'Informatikai fejl.'!G103+Községgazd!G114+Vagyongazd!G107+Közfoglalkoztatás!G104+Közút!G104+Környezetvédelem!G106+Egészségügy!G136+Sport!G108+Közművelődés!G107+Támogatás!G110</f>
        <v>#REF!</v>
      </c>
      <c r="H104" s="519" t="e">
        <f>Igazgatás!H141+'Informatikai fejl.'!H103+Községgazd!H114+Vagyongazd!H107+Közfoglalkoztatás!H104+Közút!H104+Környezetvédelem!H106+Egészségügy!H136+Sport!H108+Közművelődés!H107+Támogatás!H110</f>
        <v>#REF!</v>
      </c>
      <c r="I104" s="519" t="e">
        <f>Igazgatás!I141+'Informatikai fejl.'!I103+Községgazd!I114+Vagyongazd!I107+Közfoglalkoztatás!I104+Közút!I104+Környezetvédelem!I106+Egészségügy!I136+Sport!I108+Közművelődés!I107+Támogatás!I110</f>
        <v>#REF!</v>
      </c>
      <c r="J104" s="545" t="e">
        <f>Igazgatás!J141+'Informatikai fejl.'!J103+Községgazd!J114+Vagyongazd!J107+Közfoglalkoztatás!J104+Közút!J104+Környezetvédelem!J106+Egészségügy!J136+Sport!J108+Közművelődés!J107+Támogatás!J110</f>
        <v>#REF!</v>
      </c>
      <c r="K104" s="545" t="e">
        <f>Igazgatás!K141+'Informatikai fejl.'!K103+Községgazd!K114+Vagyongazd!K107+Közfoglalkoztatás!K104+Közút!K104+Környezetvédelem!K106+Egészségügy!K136+Sport!K108+Közművelődés!K107+Támogatás!K110</f>
        <v>#REF!</v>
      </c>
      <c r="L104" s="545" t="e">
        <f>Igazgatás!L141+'Informatikai fejl.'!L103+Községgazd!L114+Vagyongazd!L107+Közfoglalkoztatás!L104+Közút!L104+Környezetvédelem!L106+Egészségügy!L136+Sport!L108+Közművelődés!L107+Támogatás!L110</f>
        <v>#REF!</v>
      </c>
      <c r="M104" s="471" t="e">
        <f>Igazgatás!M141+'Informatikai fejl.'!M103+Községgazd!M114+Vagyongazd!M107+Közfoglalkoztatás!M104+Közút!M104+Környezetvédelem!M106+Egészségügy!M136+Sport!M108+Közművelődés!M107+Támogatás!M110</f>
        <v>#REF!</v>
      </c>
      <c r="N104" s="151">
        <f>Igazgatás!N141+'Informatikai fejl.'!N103+Községgazd!N114+Vagyongazd!N107+Közfoglalkoztatás!N104+Közút!N104+Környezetvédelem!N106+Egészségügy!N136+Sport!N108+Közművelődés!N107+Támogatás!N110</f>
        <v>0</v>
      </c>
      <c r="O104" s="159" t="e">
        <f t="shared" si="104"/>
        <v>#REF!</v>
      </c>
      <c r="P104" s="73" t="e">
        <f>Igazgatás!#REF!+'Informatikai fejl.'!#REF!+Községgazd!#REF!+Vagyongazd!#REF!+Közfoglalkoztatás!#REF!+Közút!P104+Környezetvédelem!#REF!+Egészségügy!#REF!+Sport!#REF!+Közművelődés!#REF!+Támogatás!#REF!</f>
        <v>#REF!</v>
      </c>
      <c r="Q104" s="1" t="e">
        <f>Igazgatás!#REF!+'Informatikai fejl.'!#REF!+Községgazd!#REF!+Vagyongazd!#REF!+Közfoglalkoztatás!#REF!+Közút!Q104+Környezetvédelem!#REF!+Egészségügy!#REF!+Sport!#REF!+Közművelődés!#REF!+Támogatás!#REF!</f>
        <v>#REF!</v>
      </c>
      <c r="R104" s="1" t="e">
        <f>Igazgatás!#REF!+'Informatikai fejl.'!#REF!+Községgazd!#REF!+Vagyongazd!#REF!+Közfoglalkoztatás!#REF!+Közút!R104+Környezetvédelem!#REF!+Egészségügy!#REF!+Sport!#REF!+Közművelődés!#REF!+Támogatás!#REF!</f>
        <v>#REF!</v>
      </c>
      <c r="S104" s="1" t="e">
        <f>Igazgatás!#REF!+'Informatikai fejl.'!#REF!+Községgazd!#REF!+Vagyongazd!#REF!+Közfoglalkoztatás!#REF!+Közút!S104+Környezetvédelem!#REF!+Egészségügy!#REF!+Sport!#REF!+Közművelődés!#REF!+Támogatás!#REF!</f>
        <v>#REF!</v>
      </c>
      <c r="T104" s="1" t="e">
        <f>Igazgatás!#REF!+'Informatikai fejl.'!#REF!+Községgazd!#REF!+Vagyongazd!#REF!+Közfoglalkoztatás!#REF!+Közút!T104+Környezetvédelem!#REF!+Egészségügy!#REF!+Sport!#REF!+Közművelődés!#REF!+Támogatás!#REF!</f>
        <v>#REF!</v>
      </c>
      <c r="U104" s="79" t="e">
        <f>Igazgatás!#REF!+'Informatikai fejl.'!#REF!+Községgazd!#REF!+Vagyongazd!#REF!+Közfoglalkoztatás!#REF!+Közút!U104+Környezetvédelem!#REF!+Egészségügy!#REF!+Sport!#REF!+Közművelődés!#REF!+Támogatás!#REF!</f>
        <v>#REF!</v>
      </c>
      <c r="V104" s="404" t="e">
        <f t="shared" si="106"/>
        <v>#REF!</v>
      </c>
      <c r="W104" s="367" t="e">
        <f>Igazgatás!#REF!+'Informatikai fejl.'!#REF!+Községgazd!#REF!+Vagyongazd!#REF!+Közfoglalkoztatás!#REF!+Közút!W104+Környezetvédelem!#REF!+Egészségügy!#REF!+Sport!#REF!+Közművelődés!#REF!+Támogatás!#REF!</f>
        <v>#REF!</v>
      </c>
      <c r="X104" s="1" t="e">
        <f>Igazgatás!#REF!+'Informatikai fejl.'!#REF!+Községgazd!#REF!+Vagyongazd!#REF!+Közfoglalkoztatás!#REF!+Közút!X104+Környezetvédelem!#REF!+Egészségügy!#REF!+Sport!#REF!+Közművelődés!#REF!+Támogatás!#REF!</f>
        <v>#REF!</v>
      </c>
      <c r="Y104" s="79" t="e">
        <f>Igazgatás!#REF!+'Informatikai fejl.'!#REF!+Községgazd!#REF!+Vagyongazd!#REF!+Közfoglalkoztatás!#REF!+Közút!Y104+Környezetvédelem!#REF!+Egészségügy!#REF!+Sport!#REF!+Közművelődés!#REF!+Támogatás!#REF!</f>
        <v>#REF!</v>
      </c>
      <c r="Z104" s="79" t="e">
        <f>Igazgatás!#REF!+'Informatikai fejl.'!#REF!+Községgazd!#REF!+Vagyongazd!#REF!+Közfoglalkoztatás!#REF!+Közút!Z104+Környezetvédelem!#REF!+Egészségügy!#REF!+Sport!#REF!+Közművelődés!#REF!+Támogatás!#REF!</f>
        <v>#REF!</v>
      </c>
      <c r="AA104" s="79" t="e">
        <f>Igazgatás!#REF!+'Informatikai fejl.'!#REF!+Községgazd!#REF!+Vagyongazd!#REF!+Közfoglalkoztatás!#REF!+Közút!AA104+Környezetvédelem!#REF!+Egészségügy!#REF!+Sport!#REF!+Közművelődés!#REF!+Támogatás!#REF!</f>
        <v>#REF!</v>
      </c>
      <c r="AB104" s="44" t="e">
        <f>Igazgatás!#REF!+'Informatikai fejl.'!#REF!+Községgazd!#REF!+Vagyongazd!#REF!+Közfoglalkoztatás!#REF!+Közút!AB104+Környezetvédelem!#REF!+Egészségügy!#REF!+Sport!#REF!+Közművelődés!#REF!+Támogatás!#REF!</f>
        <v>#REF!</v>
      </c>
      <c r="AC104" s="168"/>
      <c r="AE104" s="168"/>
    </row>
    <row r="105" spans="1:31" ht="25.5" hidden="1" customHeight="1" x14ac:dyDescent="0.25">
      <c r="B105" s="54"/>
      <c r="C105" s="2"/>
      <c r="D105" s="706" t="s">
        <v>528</v>
      </c>
      <c r="E105" s="706"/>
      <c r="F105" s="519" t="e">
        <f>Igazgatás!F142+'Informatikai fejl.'!F104+Községgazd!F115+Vagyongazd!F108+Közfoglalkoztatás!F105+Közút!F105+Környezetvédelem!F107+Egészségügy!F137+Sport!F109+Közművelődés!F108+Támogatás!F111</f>
        <v>#REF!</v>
      </c>
      <c r="G105" s="519" t="e">
        <f>Igazgatás!G142+'Informatikai fejl.'!G104+Községgazd!G115+Vagyongazd!G108+Közfoglalkoztatás!G105+Közút!G105+Környezetvédelem!G107+Egészségügy!G137+Sport!G109+Közművelődés!G108+Támogatás!G111</f>
        <v>#REF!</v>
      </c>
      <c r="H105" s="519" t="e">
        <f>Igazgatás!H142+'Informatikai fejl.'!H104+Községgazd!H115+Vagyongazd!H108+Közfoglalkoztatás!H105+Közút!H105+Környezetvédelem!H107+Egészségügy!H137+Sport!H109+Közművelődés!H108+Támogatás!H111</f>
        <v>#REF!</v>
      </c>
      <c r="I105" s="519" t="e">
        <f>Igazgatás!I142+'Informatikai fejl.'!I104+Községgazd!I115+Vagyongazd!I108+Közfoglalkoztatás!I105+Közút!I105+Környezetvédelem!I107+Egészségügy!I137+Sport!I109+Közművelődés!I108+Támogatás!I111</f>
        <v>#REF!</v>
      </c>
      <c r="J105" s="545" t="e">
        <f>Igazgatás!J142+'Informatikai fejl.'!J104+Községgazd!J115+Vagyongazd!J108+Közfoglalkoztatás!J105+Közút!J105+Környezetvédelem!J107+Egészségügy!J137+Sport!J109+Közművelődés!J108+Támogatás!J111</f>
        <v>#REF!</v>
      </c>
      <c r="K105" s="545" t="e">
        <f>Igazgatás!K142+'Informatikai fejl.'!K104+Községgazd!K115+Vagyongazd!K108+Közfoglalkoztatás!K105+Közút!K105+Környezetvédelem!K107+Egészségügy!K137+Sport!K109+Közművelődés!K108+Támogatás!K111</f>
        <v>#REF!</v>
      </c>
      <c r="L105" s="545" t="e">
        <f>Igazgatás!L142+'Informatikai fejl.'!L104+Községgazd!L115+Vagyongazd!L108+Közfoglalkoztatás!L105+Közút!L105+Környezetvédelem!L107+Egészségügy!L137+Sport!L109+Közművelődés!L108+Támogatás!L111</f>
        <v>#REF!</v>
      </c>
      <c r="M105" s="471" t="e">
        <f>Igazgatás!M142+'Informatikai fejl.'!M104+Községgazd!M115+Vagyongazd!M108+Közfoglalkoztatás!M105+Közút!M105+Környezetvédelem!M107+Egészségügy!M137+Sport!M109+Közművelődés!M108+Támogatás!M111</f>
        <v>#REF!</v>
      </c>
      <c r="N105" s="151">
        <f>Igazgatás!N142+'Informatikai fejl.'!N104+Községgazd!N115+Vagyongazd!N108+Közfoglalkoztatás!N105+Közút!N105+Környezetvédelem!N107+Egészségügy!N137+Sport!N109+Közművelődés!N108+Támogatás!N111</f>
        <v>0</v>
      </c>
      <c r="O105" s="159" t="e">
        <f t="shared" si="104"/>
        <v>#REF!</v>
      </c>
      <c r="P105" s="73" t="e">
        <f>Igazgatás!#REF!+'Informatikai fejl.'!#REF!+Községgazd!#REF!+Vagyongazd!#REF!+Közfoglalkoztatás!#REF!+Közút!P105+Környezetvédelem!#REF!+Egészségügy!#REF!+Sport!#REF!+Közművelődés!#REF!+Támogatás!#REF!</f>
        <v>#REF!</v>
      </c>
      <c r="Q105" s="1" t="e">
        <f>Igazgatás!#REF!+'Informatikai fejl.'!#REF!+Községgazd!#REF!+Vagyongazd!#REF!+Közfoglalkoztatás!#REF!+Közút!Q105+Környezetvédelem!#REF!+Egészségügy!#REF!+Sport!#REF!+Közművelődés!#REF!+Támogatás!#REF!</f>
        <v>#REF!</v>
      </c>
      <c r="R105" s="1" t="e">
        <f>Igazgatás!#REF!+'Informatikai fejl.'!#REF!+Községgazd!#REF!+Vagyongazd!#REF!+Közfoglalkoztatás!#REF!+Közút!R105+Környezetvédelem!#REF!+Egészségügy!#REF!+Sport!#REF!+Közművelődés!#REF!+Támogatás!#REF!</f>
        <v>#REF!</v>
      </c>
      <c r="S105" s="1" t="e">
        <f>Igazgatás!#REF!+'Informatikai fejl.'!#REF!+Községgazd!#REF!+Vagyongazd!#REF!+Közfoglalkoztatás!#REF!+Közút!S105+Környezetvédelem!#REF!+Egészségügy!#REF!+Sport!#REF!+Közművelődés!#REF!+Támogatás!#REF!</f>
        <v>#REF!</v>
      </c>
      <c r="T105" s="1" t="e">
        <f>Igazgatás!#REF!+'Informatikai fejl.'!#REF!+Községgazd!#REF!+Vagyongazd!#REF!+Közfoglalkoztatás!#REF!+Közút!T105+Környezetvédelem!#REF!+Egészségügy!#REF!+Sport!#REF!+Közművelődés!#REF!+Támogatás!#REF!</f>
        <v>#REF!</v>
      </c>
      <c r="U105" s="79" t="e">
        <f>Igazgatás!#REF!+'Informatikai fejl.'!#REF!+Községgazd!#REF!+Vagyongazd!#REF!+Közfoglalkoztatás!#REF!+Közút!U105+Környezetvédelem!#REF!+Egészségügy!#REF!+Sport!#REF!+Közművelődés!#REF!+Támogatás!#REF!</f>
        <v>#REF!</v>
      </c>
      <c r="V105" s="404" t="e">
        <f t="shared" si="106"/>
        <v>#REF!</v>
      </c>
      <c r="W105" s="367" t="e">
        <f>Igazgatás!#REF!+'Informatikai fejl.'!#REF!+Községgazd!#REF!+Vagyongazd!#REF!+Közfoglalkoztatás!#REF!+Közút!W105+Környezetvédelem!#REF!+Egészségügy!#REF!+Sport!#REF!+Közművelődés!#REF!+Támogatás!#REF!</f>
        <v>#REF!</v>
      </c>
      <c r="X105" s="1" t="e">
        <f>Igazgatás!#REF!+'Informatikai fejl.'!#REF!+Községgazd!#REF!+Vagyongazd!#REF!+Közfoglalkoztatás!#REF!+Közút!X105+Környezetvédelem!#REF!+Egészségügy!#REF!+Sport!#REF!+Közművelődés!#REF!+Támogatás!#REF!</f>
        <v>#REF!</v>
      </c>
      <c r="Y105" s="79" t="e">
        <f>Igazgatás!#REF!+'Informatikai fejl.'!#REF!+Községgazd!#REF!+Vagyongazd!#REF!+Közfoglalkoztatás!#REF!+Közút!Y105+Környezetvédelem!#REF!+Egészségügy!#REF!+Sport!#REF!+Közművelődés!#REF!+Támogatás!#REF!</f>
        <v>#REF!</v>
      </c>
      <c r="Z105" s="79" t="e">
        <f>Igazgatás!#REF!+'Informatikai fejl.'!#REF!+Községgazd!#REF!+Vagyongazd!#REF!+Közfoglalkoztatás!#REF!+Közút!Z105+Környezetvédelem!#REF!+Egészségügy!#REF!+Sport!#REF!+Közművelődés!#REF!+Támogatás!#REF!</f>
        <v>#REF!</v>
      </c>
      <c r="AA105" s="79" t="e">
        <f>Igazgatás!#REF!+'Informatikai fejl.'!#REF!+Községgazd!#REF!+Vagyongazd!#REF!+Közfoglalkoztatás!#REF!+Közút!AA105+Környezetvédelem!#REF!+Egészségügy!#REF!+Sport!#REF!+Közművelődés!#REF!+Támogatás!#REF!</f>
        <v>#REF!</v>
      </c>
      <c r="AB105" s="44" t="e">
        <f>Igazgatás!#REF!+'Informatikai fejl.'!#REF!+Községgazd!#REF!+Vagyongazd!#REF!+Közfoglalkoztatás!#REF!+Közút!AB105+Környezetvédelem!#REF!+Egészségügy!#REF!+Sport!#REF!+Közművelődés!#REF!+Támogatás!#REF!</f>
        <v>#REF!</v>
      </c>
      <c r="AC105" s="168"/>
      <c r="AE105" s="168"/>
    </row>
    <row r="106" spans="1:31" s="41" customFormat="1" x14ac:dyDescent="0.25">
      <c r="A106" s="125" t="s">
        <v>231</v>
      </c>
      <c r="B106" s="106" t="s">
        <v>664</v>
      </c>
      <c r="C106" s="730" t="s">
        <v>232</v>
      </c>
      <c r="D106" s="731"/>
      <c r="E106" s="731"/>
      <c r="F106" s="520">
        <f t="shared" ref="F106" si="116">F107+F110+F114</f>
        <v>3696000</v>
      </c>
      <c r="G106" s="520" t="e">
        <f t="shared" ref="G106" si="117">G107+G110+G114</f>
        <v>#REF!</v>
      </c>
      <c r="H106" s="520" t="e">
        <f t="shared" ref="H106" si="118">H107+H110+H114</f>
        <v>#REF!</v>
      </c>
      <c r="I106" s="520" t="e">
        <f t="shared" ref="I106" si="119">I107+I110+I114</f>
        <v>#REF!</v>
      </c>
      <c r="J106" s="546" t="e">
        <f t="shared" ref="J106" si="120">J107+J110+J114</f>
        <v>#REF!</v>
      </c>
      <c r="K106" s="546" t="e">
        <f t="shared" ref="K106" si="121">K107+K110+K114</f>
        <v>#REF!</v>
      </c>
      <c r="L106" s="546">
        <f t="shared" ref="L106" si="122">L107+L110+L114</f>
        <v>9696000</v>
      </c>
      <c r="M106" s="472">
        <f t="shared" ref="M106:N106" si="123">M107+M110+M114</f>
        <v>8531196</v>
      </c>
      <c r="N106" s="152">
        <f t="shared" si="123"/>
        <v>0</v>
      </c>
      <c r="O106" s="162">
        <f t="shared" si="104"/>
        <v>8531196</v>
      </c>
      <c r="P106" s="108">
        <f>P107+P110+P114</f>
        <v>125000</v>
      </c>
      <c r="Q106" s="109">
        <f t="shared" ref="Q106:U106" si="124">Q107+Q110+Q114</f>
        <v>0</v>
      </c>
      <c r="R106" s="109">
        <f t="shared" si="124"/>
        <v>6000000</v>
      </c>
      <c r="S106" s="109">
        <f t="shared" si="124"/>
        <v>43576</v>
      </c>
      <c r="T106" s="109">
        <f t="shared" si="124"/>
        <v>0</v>
      </c>
      <c r="U106" s="112">
        <f t="shared" si="124"/>
        <v>0</v>
      </c>
      <c r="V106" s="406">
        <f t="shared" si="106"/>
        <v>6168576</v>
      </c>
      <c r="W106" s="369">
        <f t="shared" ref="W106:AB106" si="125">W107+W110+W114</f>
        <v>2101640</v>
      </c>
      <c r="X106" s="109">
        <f t="shared" si="125"/>
        <v>167500</v>
      </c>
      <c r="Y106" s="112">
        <f t="shared" si="125"/>
        <v>93480</v>
      </c>
      <c r="Z106" s="112">
        <f t="shared" si="125"/>
        <v>0</v>
      </c>
      <c r="AA106" s="112">
        <f t="shared" si="125"/>
        <v>0</v>
      </c>
      <c r="AB106" s="113">
        <f t="shared" si="125"/>
        <v>0</v>
      </c>
      <c r="AC106" s="168"/>
      <c r="AE106" s="168"/>
    </row>
    <row r="107" spans="1:31" x14ac:dyDescent="0.25">
      <c r="B107" s="54"/>
      <c r="C107" s="2"/>
      <c r="D107" s="705" t="s">
        <v>368</v>
      </c>
      <c r="E107" s="705"/>
      <c r="F107" s="516">
        <v>3696000</v>
      </c>
      <c r="G107" s="516" t="e">
        <f>Igazgatás!G144+'Informatikai fejl.'!G106+Községgazd!G117+Vagyongazd!G110+Közfoglalkoztatás!G107+Közút!G107+Környezetvédelem!G109+Egészségügy!G139+Sport!G111+Közművelődés!G110+Támogatás!G113</f>
        <v>#REF!</v>
      </c>
      <c r="H107" s="516" t="e">
        <f>Igazgatás!H144+'Informatikai fejl.'!H106+Községgazd!H117+Vagyongazd!H110+Közfoglalkoztatás!H107+Közút!H107+Környezetvédelem!H109+Egészségügy!H139+Sport!H111+Közművelődés!H110+Támogatás!H113</f>
        <v>#REF!</v>
      </c>
      <c r="I107" s="516" t="e">
        <f>Igazgatás!I144+'Informatikai fejl.'!I106+Községgazd!I117+Vagyongazd!I110+Közfoglalkoztatás!I107+Közút!I107+Környezetvédelem!I109+Egészségügy!I139+Sport!I111+Közművelődés!I110+Támogatás!I113</f>
        <v>#REF!</v>
      </c>
      <c r="J107" s="542" t="e">
        <f>Igazgatás!J144+'Informatikai fejl.'!J106+Községgazd!J117+Vagyongazd!J110+Közfoglalkoztatás!J107+Közút!J107+Környezetvédelem!J109+Egészségügy!J139+Sport!J111+Közművelődés!J110+Támogatás!J113</f>
        <v>#REF!</v>
      </c>
      <c r="K107" s="542" t="e">
        <f>Igazgatás!K144+'Informatikai fejl.'!K106+Községgazd!K117+Vagyongazd!K110+Közfoglalkoztatás!K107+Közút!K107+Környezetvédelem!K109+Egészségügy!K139+Sport!K111+Közművelődés!K110+Támogatás!K113</f>
        <v>#REF!</v>
      </c>
      <c r="L107" s="542">
        <v>3550784</v>
      </c>
      <c r="M107" s="468">
        <f t="shared" ref="M107:M114" si="126">V107+W107+X107+Y107+Z107+AA107+AB107</f>
        <v>2385980</v>
      </c>
      <c r="N107" s="141">
        <f>Igazgatás!N144+'Informatikai fejl.'!N106+Községgazd!N117+Vagyongazd!N110+Közfoglalkoztatás!N107+Közút!N107+Környezetvédelem!N109+Egészségügy!N139+Sport!N111+Közművelődés!N110+Támogatás!N113</f>
        <v>0</v>
      </c>
      <c r="O107" s="159">
        <f t="shared" si="104"/>
        <v>2385980</v>
      </c>
      <c r="P107" s="73">
        <v>125000</v>
      </c>
      <c r="Q107" s="1">
        <v>0</v>
      </c>
      <c r="R107" s="1">
        <v>0</v>
      </c>
      <c r="S107" s="1">
        <v>0</v>
      </c>
      <c r="T107" s="1">
        <v>0</v>
      </c>
      <c r="U107" s="79">
        <v>0</v>
      </c>
      <c r="V107" s="404">
        <f t="shared" si="106"/>
        <v>125000</v>
      </c>
      <c r="W107" s="367">
        <v>2000000</v>
      </c>
      <c r="X107" s="1">
        <v>167500</v>
      </c>
      <c r="Y107" s="79">
        <v>93480</v>
      </c>
      <c r="Z107" s="79">
        <v>0</v>
      </c>
      <c r="AA107" s="79">
        <v>0</v>
      </c>
      <c r="AB107" s="44">
        <v>0</v>
      </c>
      <c r="AC107" s="168"/>
      <c r="AE107" s="168"/>
    </row>
    <row r="108" spans="1:31" hidden="1" x14ac:dyDescent="0.25">
      <c r="B108" s="54"/>
      <c r="C108" s="2"/>
      <c r="D108" s="705" t="s">
        <v>515</v>
      </c>
      <c r="E108" s="705"/>
      <c r="F108" s="516" t="e">
        <f>Igazgatás!F145+'Informatikai fejl.'!F107+Községgazd!F118+Vagyongazd!F111+Közfoglalkoztatás!F108+Közút!F108+Környezetvédelem!F110+Egészségügy!F140+Sport!F112+Közművelődés!F111+Támogatás!F114</f>
        <v>#REF!</v>
      </c>
      <c r="G108" s="516" t="e">
        <f>Igazgatás!G145+'Informatikai fejl.'!G107+Községgazd!G118+Vagyongazd!G111+Közfoglalkoztatás!G108+Közút!G108+Környezetvédelem!G110+Egészségügy!G140+Sport!G112+Közművelődés!G111+Támogatás!G114</f>
        <v>#REF!</v>
      </c>
      <c r="H108" s="516" t="e">
        <f>Igazgatás!H145+'Informatikai fejl.'!H107+Községgazd!H118+Vagyongazd!H111+Közfoglalkoztatás!H108+Közút!H108+Környezetvédelem!H110+Egészségügy!H140+Sport!H112+Közművelődés!H111+Támogatás!H114</f>
        <v>#REF!</v>
      </c>
      <c r="I108" s="516" t="e">
        <f>Igazgatás!I145+'Informatikai fejl.'!I107+Községgazd!I118+Vagyongazd!I111+Közfoglalkoztatás!I108+Közút!I108+Környezetvédelem!I110+Egészségügy!I140+Sport!I112+Közművelődés!I111+Támogatás!I114</f>
        <v>#REF!</v>
      </c>
      <c r="J108" s="542" t="e">
        <f>Igazgatás!J145+'Informatikai fejl.'!J107+Községgazd!J118+Vagyongazd!J111+Közfoglalkoztatás!J108+Közút!J108+Környezetvédelem!J110+Egészségügy!J140+Sport!J112+Közművelődés!J111+Támogatás!J114</f>
        <v>#REF!</v>
      </c>
      <c r="K108" s="542" t="e">
        <f>Igazgatás!K145+'Informatikai fejl.'!K107+Községgazd!K118+Vagyongazd!K111+Közfoglalkoztatás!K108+Közút!K108+Környezetvédelem!K110+Egészségügy!K140+Sport!K112+Közművelődés!K111+Támogatás!K114</f>
        <v>#REF!</v>
      </c>
      <c r="L108" s="542" t="e">
        <f>Igazgatás!L145+'Informatikai fejl.'!L107+Községgazd!L118+Vagyongazd!L111+Közfoglalkoztatás!L108+Közút!L108+Környezetvédelem!L110+Egészségügy!L140+Sport!L112+Közművelődés!L111+Támogatás!L114</f>
        <v>#REF!</v>
      </c>
      <c r="M108" s="468" t="e">
        <f t="shared" si="126"/>
        <v>#REF!</v>
      </c>
      <c r="N108" s="141">
        <f>Igazgatás!N145+'Informatikai fejl.'!N107+Községgazd!N118+Vagyongazd!N111+Közfoglalkoztatás!N108+Közút!N108+Környezetvédelem!N110+Egészségügy!N140+Sport!N112+Közművelődés!N111+Támogatás!N114</f>
        <v>0</v>
      </c>
      <c r="O108" s="159" t="e">
        <f t="shared" si="104"/>
        <v>#REF!</v>
      </c>
      <c r="P108" s="73" t="e">
        <f>Igazgatás!#REF!+'Informatikai fejl.'!#REF!+Községgazd!#REF!+Vagyongazd!#REF!+Közfoglalkoztatás!#REF!+Közút!P108+Környezetvédelem!#REF!+Egészségügy!#REF!+Sport!#REF!+Közművelődés!#REF!+Támogatás!#REF!</f>
        <v>#REF!</v>
      </c>
      <c r="Q108" s="1" t="e">
        <f>Igazgatás!#REF!+'Informatikai fejl.'!#REF!+Községgazd!#REF!+Vagyongazd!#REF!+Közfoglalkoztatás!#REF!+Közút!Q108+Környezetvédelem!#REF!+Egészségügy!#REF!+Sport!#REF!+Közművelődés!#REF!+Támogatás!#REF!</f>
        <v>#REF!</v>
      </c>
      <c r="R108" s="1" t="e">
        <f>Igazgatás!#REF!+'Informatikai fejl.'!#REF!+Községgazd!#REF!+Vagyongazd!#REF!+Közfoglalkoztatás!#REF!+Közút!R108+Környezetvédelem!#REF!+Egészségügy!#REF!+Sport!#REF!+Közművelődés!#REF!+Támogatás!#REF!</f>
        <v>#REF!</v>
      </c>
      <c r="S108" s="1" t="e">
        <f>Igazgatás!#REF!+'Informatikai fejl.'!#REF!+Községgazd!#REF!+Vagyongazd!#REF!+Közfoglalkoztatás!#REF!+Közút!S108+Környezetvédelem!#REF!+Egészségügy!#REF!+Sport!#REF!+Közművelődés!#REF!+Támogatás!#REF!</f>
        <v>#REF!</v>
      </c>
      <c r="T108" s="1" t="e">
        <f>Igazgatás!#REF!+'Informatikai fejl.'!#REF!+Községgazd!#REF!+Vagyongazd!#REF!+Közfoglalkoztatás!#REF!+Közút!T108+Környezetvédelem!#REF!+Egészségügy!#REF!+Sport!#REF!+Közművelődés!#REF!+Támogatás!#REF!</f>
        <v>#REF!</v>
      </c>
      <c r="U108" s="79" t="e">
        <f>Igazgatás!#REF!+'Informatikai fejl.'!#REF!+Községgazd!#REF!+Vagyongazd!#REF!+Közfoglalkoztatás!#REF!+Közút!U108+Környezetvédelem!#REF!+Egészségügy!#REF!+Sport!#REF!+Közművelődés!#REF!+Támogatás!#REF!</f>
        <v>#REF!</v>
      </c>
      <c r="V108" s="404" t="e">
        <f t="shared" si="106"/>
        <v>#REF!</v>
      </c>
      <c r="W108" s="367" t="e">
        <f>Igazgatás!#REF!+'Informatikai fejl.'!#REF!+Községgazd!#REF!+Vagyongazd!#REF!+Közfoglalkoztatás!#REF!+Közút!W108+Környezetvédelem!#REF!+Egészségügy!#REF!+Sport!#REF!+Közművelődés!#REF!+Támogatás!#REF!</f>
        <v>#REF!</v>
      </c>
      <c r="X108" s="1" t="e">
        <f>Igazgatás!#REF!+'Informatikai fejl.'!#REF!+Községgazd!#REF!+Vagyongazd!#REF!+Közfoglalkoztatás!#REF!+Közút!X108+Környezetvédelem!#REF!+Egészségügy!#REF!+Sport!#REF!+Közművelődés!#REF!+Támogatás!#REF!</f>
        <v>#REF!</v>
      </c>
      <c r="Y108" s="79" t="e">
        <f>Igazgatás!#REF!+'Informatikai fejl.'!#REF!+Községgazd!#REF!+Vagyongazd!#REF!+Közfoglalkoztatás!#REF!+Közút!Y108+Környezetvédelem!#REF!+Egészségügy!#REF!+Sport!#REF!+Közművelődés!#REF!+Támogatás!#REF!</f>
        <v>#REF!</v>
      </c>
      <c r="Z108" s="79" t="e">
        <f>Igazgatás!#REF!+'Informatikai fejl.'!#REF!+Községgazd!#REF!+Vagyongazd!#REF!+Közfoglalkoztatás!#REF!+Közút!Z108+Környezetvédelem!#REF!+Egészségügy!#REF!+Sport!#REF!+Közművelődés!#REF!+Támogatás!#REF!</f>
        <v>#REF!</v>
      </c>
      <c r="AA108" s="79" t="e">
        <f>Igazgatás!#REF!+'Informatikai fejl.'!#REF!+Községgazd!#REF!+Vagyongazd!#REF!+Közfoglalkoztatás!#REF!+Közút!AA108+Környezetvédelem!#REF!+Egészségügy!#REF!+Sport!#REF!+Közművelődés!#REF!+Támogatás!#REF!</f>
        <v>#REF!</v>
      </c>
      <c r="AB108" s="44" t="e">
        <f>Igazgatás!#REF!+'Informatikai fejl.'!#REF!+Községgazd!#REF!+Vagyongazd!#REF!+Közfoglalkoztatás!#REF!+Közút!AB108+Környezetvédelem!#REF!+Egészségügy!#REF!+Sport!#REF!+Közművelődés!#REF!+Támogatás!#REF!</f>
        <v>#REF!</v>
      </c>
      <c r="AC108" s="168"/>
      <c r="AE108" s="168"/>
    </row>
    <row r="109" spans="1:31" hidden="1" x14ac:dyDescent="0.25">
      <c r="B109" s="54"/>
      <c r="C109" s="2"/>
      <c r="D109" s="705" t="s">
        <v>517</v>
      </c>
      <c r="E109" s="705"/>
      <c r="F109" s="516" t="e">
        <f>Igazgatás!F146+'Informatikai fejl.'!F108+Községgazd!F119+Vagyongazd!F112+Közfoglalkoztatás!F109+Közút!F109+Környezetvédelem!F111+Egészségügy!F141+Sport!F113+Közművelődés!F112+Támogatás!F115</f>
        <v>#REF!</v>
      </c>
      <c r="G109" s="516" t="e">
        <f>Igazgatás!G146+'Informatikai fejl.'!G108+Községgazd!G119+Vagyongazd!G112+Közfoglalkoztatás!G109+Közút!G109+Környezetvédelem!G111+Egészségügy!G141+Sport!G113+Közművelődés!G112+Támogatás!G115</f>
        <v>#REF!</v>
      </c>
      <c r="H109" s="516" t="e">
        <f>Igazgatás!H146+'Informatikai fejl.'!H108+Községgazd!H119+Vagyongazd!H112+Közfoglalkoztatás!H109+Közút!H109+Környezetvédelem!H111+Egészségügy!H141+Sport!H113+Közművelődés!H112+Támogatás!H115</f>
        <v>#REF!</v>
      </c>
      <c r="I109" s="516" t="e">
        <f>Igazgatás!I146+'Informatikai fejl.'!I108+Községgazd!I119+Vagyongazd!I112+Közfoglalkoztatás!I109+Közút!I109+Környezetvédelem!I111+Egészségügy!I141+Sport!I113+Közművelődés!I112+Támogatás!I115</f>
        <v>#REF!</v>
      </c>
      <c r="J109" s="542" t="e">
        <f>Igazgatás!J146+'Informatikai fejl.'!J108+Községgazd!J119+Vagyongazd!J112+Közfoglalkoztatás!J109+Közút!J109+Környezetvédelem!J111+Egészségügy!J141+Sport!J113+Közművelődés!J112+Támogatás!J115</f>
        <v>#REF!</v>
      </c>
      <c r="K109" s="542" t="e">
        <f>Igazgatás!K146+'Informatikai fejl.'!K108+Községgazd!K119+Vagyongazd!K112+Közfoglalkoztatás!K109+Közút!K109+Környezetvédelem!K111+Egészségügy!K141+Sport!K113+Közművelődés!K112+Támogatás!K115</f>
        <v>#REF!</v>
      </c>
      <c r="L109" s="542" t="e">
        <f>Igazgatás!L146+'Informatikai fejl.'!L108+Községgazd!L119+Vagyongazd!L112+Közfoglalkoztatás!L109+Közút!L109+Környezetvédelem!L111+Egészségügy!L141+Sport!L113+Közművelődés!L112+Támogatás!L115</f>
        <v>#REF!</v>
      </c>
      <c r="M109" s="468" t="e">
        <f t="shared" si="126"/>
        <v>#REF!</v>
      </c>
      <c r="N109" s="141">
        <f>Igazgatás!N146+'Informatikai fejl.'!N108+Községgazd!N119+Vagyongazd!N112+Közfoglalkoztatás!N109+Közút!N109+Környezetvédelem!N111+Egészségügy!N141+Sport!N113+Közművelődés!N112+Támogatás!N115</f>
        <v>0</v>
      </c>
      <c r="O109" s="159" t="e">
        <f t="shared" si="104"/>
        <v>#REF!</v>
      </c>
      <c r="P109" s="73" t="e">
        <f>Igazgatás!#REF!+'Informatikai fejl.'!#REF!+Községgazd!#REF!+Vagyongazd!#REF!+Közfoglalkoztatás!#REF!+Közút!P109+Környezetvédelem!#REF!+Egészségügy!#REF!+Sport!#REF!+Közművelődés!#REF!+Támogatás!#REF!</f>
        <v>#REF!</v>
      </c>
      <c r="Q109" s="1" t="e">
        <f>Igazgatás!#REF!+'Informatikai fejl.'!#REF!+Községgazd!#REF!+Vagyongazd!#REF!+Közfoglalkoztatás!#REF!+Közút!Q109+Környezetvédelem!#REF!+Egészségügy!#REF!+Sport!#REF!+Közművelődés!#REF!+Támogatás!#REF!</f>
        <v>#REF!</v>
      </c>
      <c r="R109" s="1" t="e">
        <f>Igazgatás!#REF!+'Informatikai fejl.'!#REF!+Községgazd!#REF!+Vagyongazd!#REF!+Közfoglalkoztatás!#REF!+Közút!R109+Környezetvédelem!#REF!+Egészségügy!#REF!+Sport!#REF!+Közművelődés!#REF!+Támogatás!#REF!</f>
        <v>#REF!</v>
      </c>
      <c r="S109" s="1" t="e">
        <f>Igazgatás!#REF!+'Informatikai fejl.'!#REF!+Községgazd!#REF!+Vagyongazd!#REF!+Közfoglalkoztatás!#REF!+Közút!S109+Környezetvédelem!#REF!+Egészségügy!#REF!+Sport!#REF!+Közművelődés!#REF!+Támogatás!#REF!</f>
        <v>#REF!</v>
      </c>
      <c r="T109" s="1" t="e">
        <f>Igazgatás!#REF!+'Informatikai fejl.'!#REF!+Községgazd!#REF!+Vagyongazd!#REF!+Közfoglalkoztatás!#REF!+Közút!T109+Környezetvédelem!#REF!+Egészségügy!#REF!+Sport!#REF!+Közművelődés!#REF!+Támogatás!#REF!</f>
        <v>#REF!</v>
      </c>
      <c r="U109" s="79" t="e">
        <f>Igazgatás!#REF!+'Informatikai fejl.'!#REF!+Községgazd!#REF!+Vagyongazd!#REF!+Közfoglalkoztatás!#REF!+Közút!U109+Környezetvédelem!#REF!+Egészségügy!#REF!+Sport!#REF!+Közművelődés!#REF!+Támogatás!#REF!</f>
        <v>#REF!</v>
      </c>
      <c r="V109" s="404" t="e">
        <f t="shared" si="106"/>
        <v>#REF!</v>
      </c>
      <c r="W109" s="367" t="e">
        <f>Igazgatás!#REF!+'Informatikai fejl.'!#REF!+Községgazd!#REF!+Vagyongazd!#REF!+Közfoglalkoztatás!#REF!+Közút!W109+Környezetvédelem!#REF!+Egészségügy!#REF!+Sport!#REF!+Közművelődés!#REF!+Támogatás!#REF!</f>
        <v>#REF!</v>
      </c>
      <c r="X109" s="1" t="e">
        <f>Igazgatás!#REF!+'Informatikai fejl.'!#REF!+Községgazd!#REF!+Vagyongazd!#REF!+Közfoglalkoztatás!#REF!+Közút!X109+Környezetvédelem!#REF!+Egészségügy!#REF!+Sport!#REF!+Közművelődés!#REF!+Támogatás!#REF!</f>
        <v>#REF!</v>
      </c>
      <c r="Y109" s="79" t="e">
        <f>Igazgatás!#REF!+'Informatikai fejl.'!#REF!+Községgazd!#REF!+Vagyongazd!#REF!+Közfoglalkoztatás!#REF!+Közút!Y109+Környezetvédelem!#REF!+Egészségügy!#REF!+Sport!#REF!+Közművelődés!#REF!+Támogatás!#REF!</f>
        <v>#REF!</v>
      </c>
      <c r="Z109" s="79" t="e">
        <f>Igazgatás!#REF!+'Informatikai fejl.'!#REF!+Községgazd!#REF!+Vagyongazd!#REF!+Közfoglalkoztatás!#REF!+Közút!Z109+Környezetvédelem!#REF!+Egészségügy!#REF!+Sport!#REF!+Közművelődés!#REF!+Támogatás!#REF!</f>
        <v>#REF!</v>
      </c>
      <c r="AA109" s="79" t="e">
        <f>Igazgatás!#REF!+'Informatikai fejl.'!#REF!+Községgazd!#REF!+Vagyongazd!#REF!+Közfoglalkoztatás!#REF!+Közút!AA109+Környezetvédelem!#REF!+Egészségügy!#REF!+Sport!#REF!+Közművelődés!#REF!+Támogatás!#REF!</f>
        <v>#REF!</v>
      </c>
      <c r="AB109" s="44" t="e">
        <f>Igazgatás!#REF!+'Informatikai fejl.'!#REF!+Községgazd!#REF!+Vagyongazd!#REF!+Közfoglalkoztatás!#REF!+Közút!AB109+Környezetvédelem!#REF!+Egészségügy!#REF!+Sport!#REF!+Közművelődés!#REF!+Támogatás!#REF!</f>
        <v>#REF!</v>
      </c>
      <c r="AC109" s="168"/>
      <c r="AE109" s="168"/>
    </row>
    <row r="110" spans="1:31" x14ac:dyDescent="0.25">
      <c r="B110" s="54"/>
      <c r="C110" s="2"/>
      <c r="D110" s="705" t="s">
        <v>518</v>
      </c>
      <c r="E110" s="705"/>
      <c r="F110" s="516">
        <v>0</v>
      </c>
      <c r="G110" s="516" t="e">
        <f>Igazgatás!G147+'Informatikai fejl.'!G109+Községgazd!G120+Vagyongazd!G113+Közfoglalkoztatás!G110+Közút!G110+Környezetvédelem!G112+Egészségügy!G142+Sport!G114+Közművelődés!G113+Támogatás!G116</f>
        <v>#REF!</v>
      </c>
      <c r="H110" s="516" t="e">
        <f>Igazgatás!H147+'Informatikai fejl.'!H109+Községgazd!H120+Vagyongazd!H113+Közfoglalkoztatás!H110+Közút!H110+Környezetvédelem!H112+Egészségügy!H142+Sport!H114+Közművelődés!H113+Támogatás!H116</f>
        <v>#REF!</v>
      </c>
      <c r="I110" s="516" t="e">
        <f>Igazgatás!I147+'Informatikai fejl.'!I109+Községgazd!I120+Vagyongazd!I113+Közfoglalkoztatás!I110+Közút!I110+Környezetvédelem!I112+Egészségügy!I142+Sport!I114+Közművelődés!I113+Támogatás!I116</f>
        <v>#REF!</v>
      </c>
      <c r="J110" s="542" t="e">
        <f>Igazgatás!J147+'Informatikai fejl.'!J109+Községgazd!J120+Vagyongazd!J113+Közfoglalkoztatás!J110+Közút!J110+Környezetvédelem!J112+Egészségügy!J142+Sport!J114+Közművelődés!J113+Támogatás!J116</f>
        <v>#REF!</v>
      </c>
      <c r="K110" s="542" t="e">
        <f>Igazgatás!K147+'Informatikai fejl.'!K109+Községgazd!K120+Vagyongazd!K113+Közfoglalkoztatás!K110+Közút!K110+Környezetvédelem!K112+Egészségügy!K142+Sport!K114+Közművelődés!K113+Támogatás!K116</f>
        <v>#REF!</v>
      </c>
      <c r="L110" s="542">
        <v>6000000</v>
      </c>
      <c r="M110" s="468">
        <f t="shared" si="126"/>
        <v>6000000</v>
      </c>
      <c r="N110" s="141">
        <f>Igazgatás!N147+'Informatikai fejl.'!N109+Községgazd!N120+Vagyongazd!N113+Közfoglalkoztatás!N110+Közút!N110+Környezetvédelem!N112+Egészségügy!N142+Sport!N114+Közművelődés!N113+Támogatás!N116</f>
        <v>0</v>
      </c>
      <c r="O110" s="159">
        <f t="shared" si="104"/>
        <v>6000000</v>
      </c>
      <c r="P110" s="73">
        <v>0</v>
      </c>
      <c r="Q110" s="1">
        <v>0</v>
      </c>
      <c r="R110" s="1">
        <v>6000000</v>
      </c>
      <c r="S110" s="1">
        <v>0</v>
      </c>
      <c r="T110" s="1">
        <v>0</v>
      </c>
      <c r="U110" s="79">
        <v>0</v>
      </c>
      <c r="V110" s="404">
        <f t="shared" si="106"/>
        <v>6000000</v>
      </c>
      <c r="W110" s="367">
        <v>0</v>
      </c>
      <c r="X110" s="1">
        <v>0</v>
      </c>
      <c r="Y110" s="79">
        <v>0</v>
      </c>
      <c r="Z110" s="79">
        <v>0</v>
      </c>
      <c r="AA110" s="79">
        <v>0</v>
      </c>
      <c r="AB110" s="44">
        <v>0</v>
      </c>
      <c r="AC110" s="168"/>
      <c r="AE110" s="168"/>
    </row>
    <row r="111" spans="1:31" hidden="1" x14ac:dyDescent="0.25">
      <c r="B111" s="54"/>
      <c r="C111" s="2"/>
      <c r="D111" s="705" t="s">
        <v>522</v>
      </c>
      <c r="E111" s="705"/>
      <c r="F111" s="516" t="e">
        <f>Igazgatás!F148+'Informatikai fejl.'!F110+Községgazd!F121+Vagyongazd!F114+Közfoglalkoztatás!F111+Közút!F111+Környezetvédelem!F113+Egészségügy!F143+Sport!F115+Közművelődés!F114+Támogatás!F117</f>
        <v>#REF!</v>
      </c>
      <c r="G111" s="516" t="e">
        <f>Igazgatás!G148+'Informatikai fejl.'!G110+Községgazd!G121+Vagyongazd!G114+Közfoglalkoztatás!G111+Közút!G111+Környezetvédelem!G113+Egészségügy!G143+Sport!G115+Közművelődés!G114+Támogatás!G117</f>
        <v>#REF!</v>
      </c>
      <c r="H111" s="516" t="e">
        <f>Igazgatás!H148+'Informatikai fejl.'!H110+Községgazd!H121+Vagyongazd!H114+Közfoglalkoztatás!H111+Közút!H111+Környezetvédelem!H113+Egészségügy!H143+Sport!H115+Közművelődés!H114+Támogatás!H117</f>
        <v>#REF!</v>
      </c>
      <c r="I111" s="516" t="e">
        <f>Igazgatás!I148+'Informatikai fejl.'!I110+Községgazd!I121+Vagyongazd!I114+Közfoglalkoztatás!I111+Közút!I111+Környezetvédelem!I113+Egészségügy!I143+Sport!I115+Közművelődés!I114+Támogatás!I117</f>
        <v>#REF!</v>
      </c>
      <c r="J111" s="542" t="e">
        <f>Igazgatás!J148+'Informatikai fejl.'!J110+Községgazd!J121+Vagyongazd!J114+Közfoglalkoztatás!J111+Közút!J111+Környezetvédelem!J113+Egészségügy!J143+Sport!J115+Közművelődés!J114+Támogatás!J117</f>
        <v>#REF!</v>
      </c>
      <c r="K111" s="542" t="e">
        <f>Igazgatás!K148+'Informatikai fejl.'!K110+Községgazd!K121+Vagyongazd!K114+Közfoglalkoztatás!K111+Közút!K111+Környezetvédelem!K113+Egészségügy!K143+Sport!K115+Közművelődés!K114+Támogatás!K117</f>
        <v>#REF!</v>
      </c>
      <c r="L111" s="542" t="e">
        <f>Igazgatás!L148+'Informatikai fejl.'!L110+Községgazd!L121+Vagyongazd!L114+Közfoglalkoztatás!L111+Közút!L111+Környezetvédelem!L113+Egészségügy!L143+Sport!L115+Közművelődés!L114+Támogatás!L117</f>
        <v>#REF!</v>
      </c>
      <c r="M111" s="468" t="e">
        <f t="shared" si="126"/>
        <v>#REF!</v>
      </c>
      <c r="N111" s="141">
        <f>Igazgatás!N148+'Informatikai fejl.'!N110+Községgazd!N121+Vagyongazd!N114+Közfoglalkoztatás!N111+Közút!N111+Környezetvédelem!N113+Egészségügy!N143+Sport!N115+Közművelődés!N114+Támogatás!N117</f>
        <v>0</v>
      </c>
      <c r="O111" s="159" t="e">
        <f t="shared" si="104"/>
        <v>#REF!</v>
      </c>
      <c r="P111" s="73" t="e">
        <f>Igazgatás!#REF!+'Informatikai fejl.'!#REF!+Községgazd!#REF!+Vagyongazd!#REF!+Közfoglalkoztatás!#REF!+Közút!P111+Környezetvédelem!#REF!+Egészségügy!#REF!+Sport!#REF!+Közművelődés!#REF!+Támogatás!#REF!</f>
        <v>#REF!</v>
      </c>
      <c r="Q111" s="1" t="e">
        <f>Igazgatás!#REF!+'Informatikai fejl.'!#REF!+Községgazd!#REF!+Vagyongazd!#REF!+Közfoglalkoztatás!#REF!+Közút!Q111+Környezetvédelem!#REF!+Egészségügy!#REF!+Sport!#REF!+Közművelődés!#REF!+Támogatás!#REF!</f>
        <v>#REF!</v>
      </c>
      <c r="R111" s="1" t="e">
        <f>Igazgatás!#REF!+'Informatikai fejl.'!#REF!+Községgazd!#REF!+Vagyongazd!#REF!+Közfoglalkoztatás!#REF!+Közút!R111+Környezetvédelem!#REF!+Egészségügy!#REF!+Sport!#REF!+Közművelődés!#REF!+Támogatás!#REF!</f>
        <v>#REF!</v>
      </c>
      <c r="S111" s="1" t="e">
        <f>Igazgatás!#REF!+'Informatikai fejl.'!#REF!+Községgazd!#REF!+Vagyongazd!#REF!+Közfoglalkoztatás!#REF!+Közút!S111+Környezetvédelem!#REF!+Egészségügy!#REF!+Sport!#REF!+Közművelődés!#REF!+Támogatás!#REF!</f>
        <v>#REF!</v>
      </c>
      <c r="T111" s="1" t="e">
        <f>Igazgatás!#REF!+'Informatikai fejl.'!#REF!+Községgazd!#REF!+Vagyongazd!#REF!+Közfoglalkoztatás!#REF!+Közút!T111+Környezetvédelem!#REF!+Egészségügy!#REF!+Sport!#REF!+Közművelődés!#REF!+Támogatás!#REF!</f>
        <v>#REF!</v>
      </c>
      <c r="U111" s="79" t="e">
        <f>Igazgatás!#REF!+'Informatikai fejl.'!#REF!+Községgazd!#REF!+Vagyongazd!#REF!+Közfoglalkoztatás!#REF!+Közút!U111+Környezetvédelem!#REF!+Egészségügy!#REF!+Sport!#REF!+Közművelődés!#REF!+Támogatás!#REF!</f>
        <v>#REF!</v>
      </c>
      <c r="V111" s="404" t="e">
        <f t="shared" si="106"/>
        <v>#REF!</v>
      </c>
      <c r="W111" s="367" t="e">
        <f>Igazgatás!#REF!+'Informatikai fejl.'!#REF!+Községgazd!#REF!+Vagyongazd!#REF!+Közfoglalkoztatás!#REF!+Közút!W111+Környezetvédelem!#REF!+Egészségügy!#REF!+Sport!#REF!+Közművelődés!#REF!+Támogatás!#REF!</f>
        <v>#REF!</v>
      </c>
      <c r="X111" s="1" t="e">
        <f>Igazgatás!#REF!+'Informatikai fejl.'!#REF!+Községgazd!#REF!+Vagyongazd!#REF!+Közfoglalkoztatás!#REF!+Közút!X111+Környezetvédelem!#REF!+Egészségügy!#REF!+Sport!#REF!+Közművelődés!#REF!+Támogatás!#REF!</f>
        <v>#REF!</v>
      </c>
      <c r="Y111" s="79" t="e">
        <f>Igazgatás!#REF!+'Informatikai fejl.'!#REF!+Községgazd!#REF!+Vagyongazd!#REF!+Közfoglalkoztatás!#REF!+Közút!Y111+Környezetvédelem!#REF!+Egészségügy!#REF!+Sport!#REF!+Közművelődés!#REF!+Támogatás!#REF!</f>
        <v>#REF!</v>
      </c>
      <c r="Z111" s="79" t="e">
        <f>Igazgatás!#REF!+'Informatikai fejl.'!#REF!+Községgazd!#REF!+Vagyongazd!#REF!+Közfoglalkoztatás!#REF!+Közút!Z111+Környezetvédelem!#REF!+Egészségügy!#REF!+Sport!#REF!+Közművelődés!#REF!+Támogatás!#REF!</f>
        <v>#REF!</v>
      </c>
      <c r="AA111" s="79" t="e">
        <f>Igazgatás!#REF!+'Informatikai fejl.'!#REF!+Községgazd!#REF!+Vagyongazd!#REF!+Közfoglalkoztatás!#REF!+Közút!AA111+Környezetvédelem!#REF!+Egészségügy!#REF!+Sport!#REF!+Közművelődés!#REF!+Támogatás!#REF!</f>
        <v>#REF!</v>
      </c>
      <c r="AB111" s="44" t="e">
        <f>Igazgatás!#REF!+'Informatikai fejl.'!#REF!+Községgazd!#REF!+Vagyongazd!#REF!+Közfoglalkoztatás!#REF!+Közút!AB111+Környezetvédelem!#REF!+Egészségügy!#REF!+Sport!#REF!+Közművelődés!#REF!+Támogatás!#REF!</f>
        <v>#REF!</v>
      </c>
      <c r="AC111" s="168"/>
      <c r="AE111" s="168"/>
    </row>
    <row r="112" spans="1:31" hidden="1" x14ac:dyDescent="0.25">
      <c r="B112" s="54"/>
      <c r="C112" s="2"/>
      <c r="D112" s="705" t="s">
        <v>520</v>
      </c>
      <c r="E112" s="705"/>
      <c r="F112" s="516" t="e">
        <f>Igazgatás!F149+'Informatikai fejl.'!F111+Községgazd!F122+Vagyongazd!F115+Közfoglalkoztatás!F112+Közút!F112+Környezetvédelem!F114+Egészségügy!F144+Sport!F116+Közművelődés!F115+Támogatás!F118</f>
        <v>#REF!</v>
      </c>
      <c r="G112" s="516" t="e">
        <f>Igazgatás!G149+'Informatikai fejl.'!G111+Községgazd!G122+Vagyongazd!G115+Közfoglalkoztatás!G112+Közút!G112+Környezetvédelem!G114+Egészségügy!G144+Sport!G116+Közművelődés!G115+Támogatás!G118</f>
        <v>#REF!</v>
      </c>
      <c r="H112" s="516" t="e">
        <f>Igazgatás!H149+'Informatikai fejl.'!H111+Községgazd!H122+Vagyongazd!H115+Közfoglalkoztatás!H112+Közút!H112+Környezetvédelem!H114+Egészségügy!H144+Sport!H116+Közművelődés!H115+Támogatás!H118</f>
        <v>#REF!</v>
      </c>
      <c r="I112" s="516" t="e">
        <f>Igazgatás!I149+'Informatikai fejl.'!I111+Községgazd!I122+Vagyongazd!I115+Közfoglalkoztatás!I112+Közút!I112+Környezetvédelem!I114+Egészségügy!I144+Sport!I116+Közművelődés!I115+Támogatás!I118</f>
        <v>#REF!</v>
      </c>
      <c r="J112" s="542" t="e">
        <f>Igazgatás!J149+'Informatikai fejl.'!J111+Községgazd!J122+Vagyongazd!J115+Közfoglalkoztatás!J112+Közút!J112+Környezetvédelem!J114+Egészségügy!J144+Sport!J116+Közművelődés!J115+Támogatás!J118</f>
        <v>#REF!</v>
      </c>
      <c r="K112" s="542" t="e">
        <f>Igazgatás!K149+'Informatikai fejl.'!K111+Községgazd!K122+Vagyongazd!K115+Közfoglalkoztatás!K112+Közút!K112+Környezetvédelem!K114+Egészségügy!K144+Sport!K116+Közművelődés!K115+Támogatás!K118</f>
        <v>#REF!</v>
      </c>
      <c r="L112" s="542" t="e">
        <f>Igazgatás!L149+'Informatikai fejl.'!L111+Községgazd!L122+Vagyongazd!L115+Közfoglalkoztatás!L112+Közút!L112+Környezetvédelem!L114+Egészségügy!L144+Sport!L116+Közművelődés!L115+Támogatás!L118</f>
        <v>#REF!</v>
      </c>
      <c r="M112" s="468" t="e">
        <f t="shared" si="126"/>
        <v>#REF!</v>
      </c>
      <c r="N112" s="141">
        <f>Igazgatás!N149+'Informatikai fejl.'!N111+Községgazd!N122+Vagyongazd!N115+Közfoglalkoztatás!N112+Közút!N112+Környezetvédelem!N114+Egészségügy!N144+Sport!N116+Közművelődés!N115+Támogatás!N118</f>
        <v>0</v>
      </c>
      <c r="O112" s="159" t="e">
        <f t="shared" si="104"/>
        <v>#REF!</v>
      </c>
      <c r="P112" s="73" t="e">
        <f>Igazgatás!#REF!+'Informatikai fejl.'!#REF!+Községgazd!#REF!+Vagyongazd!#REF!+Közfoglalkoztatás!#REF!+Közút!P112+Környezetvédelem!#REF!+Egészségügy!#REF!+Sport!#REF!+Közművelődés!#REF!+Támogatás!#REF!</f>
        <v>#REF!</v>
      </c>
      <c r="Q112" s="1" t="e">
        <f>Igazgatás!#REF!+'Informatikai fejl.'!#REF!+Községgazd!#REF!+Vagyongazd!#REF!+Közfoglalkoztatás!#REF!+Közút!Q112+Környezetvédelem!#REF!+Egészségügy!#REF!+Sport!#REF!+Közművelődés!#REF!+Támogatás!#REF!</f>
        <v>#REF!</v>
      </c>
      <c r="R112" s="1" t="e">
        <f>Igazgatás!#REF!+'Informatikai fejl.'!#REF!+Községgazd!#REF!+Vagyongazd!#REF!+Közfoglalkoztatás!#REF!+Közút!R112+Környezetvédelem!#REF!+Egészségügy!#REF!+Sport!#REF!+Közművelődés!#REF!+Támogatás!#REF!</f>
        <v>#REF!</v>
      </c>
      <c r="S112" s="1" t="e">
        <f>Igazgatás!#REF!+'Informatikai fejl.'!#REF!+Községgazd!#REF!+Vagyongazd!#REF!+Közfoglalkoztatás!#REF!+Közút!S112+Környezetvédelem!#REF!+Egészségügy!#REF!+Sport!#REF!+Közművelődés!#REF!+Támogatás!#REF!</f>
        <v>#REF!</v>
      </c>
      <c r="T112" s="1" t="e">
        <f>Igazgatás!#REF!+'Informatikai fejl.'!#REF!+Községgazd!#REF!+Vagyongazd!#REF!+Közfoglalkoztatás!#REF!+Közút!T112+Környezetvédelem!#REF!+Egészségügy!#REF!+Sport!#REF!+Közművelődés!#REF!+Támogatás!#REF!</f>
        <v>#REF!</v>
      </c>
      <c r="U112" s="79" t="e">
        <f>Igazgatás!#REF!+'Informatikai fejl.'!#REF!+Községgazd!#REF!+Vagyongazd!#REF!+Közfoglalkoztatás!#REF!+Közút!U112+Környezetvédelem!#REF!+Egészségügy!#REF!+Sport!#REF!+Közművelődés!#REF!+Támogatás!#REF!</f>
        <v>#REF!</v>
      </c>
      <c r="V112" s="404" t="e">
        <f t="shared" si="106"/>
        <v>#REF!</v>
      </c>
      <c r="W112" s="367" t="e">
        <f>Igazgatás!#REF!+'Informatikai fejl.'!#REF!+Községgazd!#REF!+Vagyongazd!#REF!+Közfoglalkoztatás!#REF!+Közút!W112+Környezetvédelem!#REF!+Egészségügy!#REF!+Sport!#REF!+Közművelődés!#REF!+Támogatás!#REF!</f>
        <v>#REF!</v>
      </c>
      <c r="X112" s="1" t="e">
        <f>Igazgatás!#REF!+'Informatikai fejl.'!#REF!+Községgazd!#REF!+Vagyongazd!#REF!+Közfoglalkoztatás!#REF!+Közút!X112+Környezetvédelem!#REF!+Egészségügy!#REF!+Sport!#REF!+Közművelődés!#REF!+Támogatás!#REF!</f>
        <v>#REF!</v>
      </c>
      <c r="Y112" s="79" t="e">
        <f>Igazgatás!#REF!+'Informatikai fejl.'!#REF!+Községgazd!#REF!+Vagyongazd!#REF!+Közfoglalkoztatás!#REF!+Közút!Y112+Környezetvédelem!#REF!+Egészségügy!#REF!+Sport!#REF!+Közművelődés!#REF!+Támogatás!#REF!</f>
        <v>#REF!</v>
      </c>
      <c r="Z112" s="79" t="e">
        <f>Igazgatás!#REF!+'Informatikai fejl.'!#REF!+Községgazd!#REF!+Vagyongazd!#REF!+Közfoglalkoztatás!#REF!+Közút!Z112+Környezetvédelem!#REF!+Egészségügy!#REF!+Sport!#REF!+Közművelődés!#REF!+Támogatás!#REF!</f>
        <v>#REF!</v>
      </c>
      <c r="AA112" s="79" t="e">
        <f>Igazgatás!#REF!+'Informatikai fejl.'!#REF!+Községgazd!#REF!+Vagyongazd!#REF!+Közfoglalkoztatás!#REF!+Közút!AA112+Környezetvédelem!#REF!+Egészségügy!#REF!+Sport!#REF!+Közművelődés!#REF!+Támogatás!#REF!</f>
        <v>#REF!</v>
      </c>
      <c r="AB112" s="44" t="e">
        <f>Igazgatás!#REF!+'Informatikai fejl.'!#REF!+Községgazd!#REF!+Vagyongazd!#REF!+Közfoglalkoztatás!#REF!+Közút!AB112+Környezetvédelem!#REF!+Egészségügy!#REF!+Sport!#REF!+Közművelődés!#REF!+Támogatás!#REF!</f>
        <v>#REF!</v>
      </c>
      <c r="AC112" s="168"/>
      <c r="AE112" s="168"/>
    </row>
    <row r="113" spans="1:31" ht="25.5" hidden="1" customHeight="1" x14ac:dyDescent="0.25">
      <c r="B113" s="54"/>
      <c r="C113" s="2"/>
      <c r="D113" s="706" t="s">
        <v>524</v>
      </c>
      <c r="E113" s="706"/>
      <c r="F113" s="519" t="e">
        <f>Igazgatás!F150+'Informatikai fejl.'!F112+Községgazd!F123+Vagyongazd!F116+Közfoglalkoztatás!F113+Közút!F113+Környezetvédelem!F115+Egészségügy!F145+Sport!F117+Közművelődés!F116+Támogatás!F119</f>
        <v>#REF!</v>
      </c>
      <c r="G113" s="519" t="e">
        <f>Igazgatás!G150+'Informatikai fejl.'!G112+Községgazd!G123+Vagyongazd!G116+Közfoglalkoztatás!G113+Közút!G113+Környezetvédelem!G115+Egészségügy!G145+Sport!G117+Közművelődés!G116+Támogatás!G119</f>
        <v>#REF!</v>
      </c>
      <c r="H113" s="519" t="e">
        <f>Igazgatás!H150+'Informatikai fejl.'!H112+Községgazd!H123+Vagyongazd!H116+Közfoglalkoztatás!H113+Közút!H113+Környezetvédelem!H115+Egészségügy!H145+Sport!H117+Közművelődés!H116+Támogatás!H119</f>
        <v>#REF!</v>
      </c>
      <c r="I113" s="519" t="e">
        <f>Igazgatás!I150+'Informatikai fejl.'!I112+Községgazd!I123+Vagyongazd!I116+Közfoglalkoztatás!I113+Közút!I113+Környezetvédelem!I115+Egészségügy!I145+Sport!I117+Közművelődés!I116+Támogatás!I119</f>
        <v>#REF!</v>
      </c>
      <c r="J113" s="545" t="e">
        <f>Igazgatás!J150+'Informatikai fejl.'!J112+Községgazd!J123+Vagyongazd!J116+Közfoglalkoztatás!J113+Közút!J113+Környezetvédelem!J115+Egészségügy!J145+Sport!J117+Közművelődés!J116+Támogatás!J119</f>
        <v>#REF!</v>
      </c>
      <c r="K113" s="545" t="e">
        <f>Igazgatás!K150+'Informatikai fejl.'!K112+Községgazd!K123+Vagyongazd!K116+Közfoglalkoztatás!K113+Közút!K113+Környezetvédelem!K115+Egészségügy!K145+Sport!K117+Közművelődés!K116+Támogatás!K119</f>
        <v>#REF!</v>
      </c>
      <c r="L113" s="545" t="e">
        <f>Igazgatás!L150+'Informatikai fejl.'!L112+Községgazd!L123+Vagyongazd!L116+Közfoglalkoztatás!L113+Közút!L113+Környezetvédelem!L115+Egészségügy!L145+Sport!L117+Közművelődés!L116+Támogatás!L119</f>
        <v>#REF!</v>
      </c>
      <c r="M113" s="471" t="e">
        <f t="shared" si="126"/>
        <v>#REF!</v>
      </c>
      <c r="N113" s="151">
        <f>Igazgatás!N150+'Informatikai fejl.'!N112+Községgazd!N123+Vagyongazd!N116+Közfoglalkoztatás!N113+Közút!N113+Környezetvédelem!N115+Egészségügy!N145+Sport!N117+Közművelődés!N116+Támogatás!N119</f>
        <v>0</v>
      </c>
      <c r="O113" s="159" t="e">
        <f t="shared" si="104"/>
        <v>#REF!</v>
      </c>
      <c r="P113" s="73" t="e">
        <f>Igazgatás!#REF!+'Informatikai fejl.'!#REF!+Községgazd!#REF!+Vagyongazd!#REF!+Közfoglalkoztatás!#REF!+Közút!P113+Környezetvédelem!#REF!+Egészségügy!#REF!+Sport!#REF!+Közművelődés!#REF!+Támogatás!#REF!</f>
        <v>#REF!</v>
      </c>
      <c r="Q113" s="1" t="e">
        <f>Igazgatás!#REF!+'Informatikai fejl.'!#REF!+Községgazd!#REF!+Vagyongazd!#REF!+Közfoglalkoztatás!#REF!+Közút!Q113+Környezetvédelem!#REF!+Egészségügy!#REF!+Sport!#REF!+Közművelődés!#REF!+Támogatás!#REF!</f>
        <v>#REF!</v>
      </c>
      <c r="R113" s="1" t="e">
        <f>Igazgatás!#REF!+'Informatikai fejl.'!#REF!+Községgazd!#REF!+Vagyongazd!#REF!+Közfoglalkoztatás!#REF!+Közút!R113+Környezetvédelem!#REF!+Egészségügy!#REF!+Sport!#REF!+Közművelődés!#REF!+Támogatás!#REF!</f>
        <v>#REF!</v>
      </c>
      <c r="S113" s="1" t="e">
        <f>Igazgatás!#REF!+'Informatikai fejl.'!#REF!+Községgazd!#REF!+Vagyongazd!#REF!+Közfoglalkoztatás!#REF!+Közút!S113+Környezetvédelem!#REF!+Egészségügy!#REF!+Sport!#REF!+Közművelődés!#REF!+Támogatás!#REF!</f>
        <v>#REF!</v>
      </c>
      <c r="T113" s="1" t="e">
        <f>Igazgatás!#REF!+'Informatikai fejl.'!#REF!+Községgazd!#REF!+Vagyongazd!#REF!+Közfoglalkoztatás!#REF!+Közút!T113+Környezetvédelem!#REF!+Egészségügy!#REF!+Sport!#REF!+Közművelődés!#REF!+Támogatás!#REF!</f>
        <v>#REF!</v>
      </c>
      <c r="U113" s="79" t="e">
        <f>Igazgatás!#REF!+'Informatikai fejl.'!#REF!+Községgazd!#REF!+Vagyongazd!#REF!+Közfoglalkoztatás!#REF!+Közút!U113+Környezetvédelem!#REF!+Egészségügy!#REF!+Sport!#REF!+Közművelődés!#REF!+Támogatás!#REF!</f>
        <v>#REF!</v>
      </c>
      <c r="V113" s="404" t="e">
        <f t="shared" si="106"/>
        <v>#REF!</v>
      </c>
      <c r="W113" s="367">
        <v>0</v>
      </c>
      <c r="X113" s="1" t="e">
        <f>Igazgatás!#REF!+'Informatikai fejl.'!#REF!+Községgazd!#REF!+Vagyongazd!#REF!+Közfoglalkoztatás!#REF!+Közút!X113+Környezetvédelem!#REF!+Egészségügy!#REF!+Sport!#REF!+Közművelődés!#REF!+Támogatás!#REF!</f>
        <v>#REF!</v>
      </c>
      <c r="Y113" s="79" t="e">
        <f>Igazgatás!#REF!+'Informatikai fejl.'!#REF!+Községgazd!#REF!+Vagyongazd!#REF!+Közfoglalkoztatás!#REF!+Közút!Y113+Környezetvédelem!#REF!+Egészségügy!#REF!+Sport!#REF!+Közművelődés!#REF!+Támogatás!#REF!</f>
        <v>#REF!</v>
      </c>
      <c r="Z113" s="79" t="e">
        <f>Igazgatás!#REF!+'Informatikai fejl.'!#REF!+Községgazd!#REF!+Vagyongazd!#REF!+Közfoglalkoztatás!#REF!+Közút!Z113+Környezetvédelem!#REF!+Egészségügy!#REF!+Sport!#REF!+Közművelődés!#REF!+Támogatás!#REF!</f>
        <v>#REF!</v>
      </c>
      <c r="AA113" s="79" t="e">
        <f>Igazgatás!#REF!+'Informatikai fejl.'!#REF!+Községgazd!#REF!+Vagyongazd!#REF!+Közfoglalkoztatás!#REF!+Közút!AA113+Környezetvédelem!#REF!+Egészségügy!#REF!+Sport!#REF!+Közművelődés!#REF!+Támogatás!#REF!</f>
        <v>#REF!</v>
      </c>
      <c r="AB113" s="44" t="e">
        <f>Igazgatás!#REF!+'Informatikai fejl.'!#REF!+Községgazd!#REF!+Vagyongazd!#REF!+Közfoglalkoztatás!#REF!+Közút!AB113+Környezetvédelem!#REF!+Egészségügy!#REF!+Sport!#REF!+Közművelődés!#REF!+Támogatás!#REF!</f>
        <v>#REF!</v>
      </c>
      <c r="AC113" s="168"/>
      <c r="AE113" s="168"/>
    </row>
    <row r="114" spans="1:31" x14ac:dyDescent="0.25">
      <c r="B114" s="54"/>
      <c r="C114" s="2"/>
      <c r="D114" s="705" t="s">
        <v>525</v>
      </c>
      <c r="E114" s="705"/>
      <c r="F114" s="516">
        <v>0</v>
      </c>
      <c r="G114" s="516" t="e">
        <f>Igazgatás!G151+'Informatikai fejl.'!G113+Községgazd!G124+Vagyongazd!G117+Közfoglalkoztatás!G114+Közút!G114+Környezetvédelem!G116+Egészségügy!G146+Sport!G118+Közművelődés!G117+Támogatás!G120</f>
        <v>#REF!</v>
      </c>
      <c r="H114" s="516" t="e">
        <f>Igazgatás!H151+'Informatikai fejl.'!H113+Községgazd!H124+Vagyongazd!H117+Közfoglalkoztatás!H114+Közút!H114+Környezetvédelem!H116+Egészségügy!H146+Sport!H118+Közművelődés!H117+Támogatás!H120</f>
        <v>#REF!</v>
      </c>
      <c r="I114" s="516" t="e">
        <f>Igazgatás!I151+'Informatikai fejl.'!I113+Községgazd!I124+Vagyongazd!I117+Közfoglalkoztatás!I114+Közút!I114+Környezetvédelem!I116+Egészségügy!I146+Sport!I118+Közművelődés!I117+Támogatás!I120</f>
        <v>#REF!</v>
      </c>
      <c r="J114" s="542" t="e">
        <f>Igazgatás!J151+'Informatikai fejl.'!J113+Községgazd!J124+Vagyongazd!J117+Közfoglalkoztatás!J114+Közút!J114+Környezetvédelem!J116+Egészségügy!J146+Sport!J118+Közművelődés!J117+Támogatás!J120</f>
        <v>#REF!</v>
      </c>
      <c r="K114" s="542" t="e">
        <f>Igazgatás!K151+'Informatikai fejl.'!K113+Községgazd!K124+Vagyongazd!K117+Közfoglalkoztatás!K114+Közút!K114+Környezetvédelem!K116+Egészségügy!K146+Sport!K118+Közművelődés!K117+Támogatás!K120</f>
        <v>#REF!</v>
      </c>
      <c r="L114" s="542">
        <v>145216</v>
      </c>
      <c r="M114" s="468">
        <f t="shared" si="126"/>
        <v>145216</v>
      </c>
      <c r="N114" s="141">
        <f>Igazgatás!N151+'Informatikai fejl.'!N113+Községgazd!N124+Vagyongazd!N117+Közfoglalkoztatás!N114+Közút!N114+Környezetvédelem!N116+Egészségügy!N146+Sport!N118+Közművelődés!N117+Támogatás!N120</f>
        <v>0</v>
      </c>
      <c r="O114" s="159">
        <f t="shared" si="104"/>
        <v>145216</v>
      </c>
      <c r="P114" s="73">
        <v>0</v>
      </c>
      <c r="Q114" s="1">
        <v>0</v>
      </c>
      <c r="R114" s="1">
        <v>0</v>
      </c>
      <c r="S114" s="1">
        <v>43576</v>
      </c>
      <c r="T114" s="1">
        <v>0</v>
      </c>
      <c r="U114" s="79">
        <v>0</v>
      </c>
      <c r="V114" s="404">
        <f t="shared" si="106"/>
        <v>43576</v>
      </c>
      <c r="W114" s="367">
        <v>101640</v>
      </c>
      <c r="X114" s="1">
        <v>0</v>
      </c>
      <c r="Y114" s="79">
        <v>0</v>
      </c>
      <c r="Z114" s="79">
        <v>0</v>
      </c>
      <c r="AA114" s="79">
        <v>0</v>
      </c>
      <c r="AB114" s="44">
        <v>0</v>
      </c>
      <c r="AC114" s="168"/>
      <c r="AE114" s="168"/>
    </row>
    <row r="115" spans="1:31" ht="25.5" hidden="1" customHeight="1" x14ac:dyDescent="0.25">
      <c r="B115" s="54"/>
      <c r="C115" s="2"/>
      <c r="D115" s="706" t="s">
        <v>527</v>
      </c>
      <c r="E115" s="706"/>
      <c r="F115" s="519" t="e">
        <f>Igazgatás!F152+'Informatikai fejl.'!F114+Községgazd!F125+Vagyongazd!F118+Közfoglalkoztatás!F115+Közút!F115+Környezetvédelem!F117+Egészségügy!F147+Sport!F119+Közművelődés!F118+Támogatás!F121</f>
        <v>#REF!</v>
      </c>
      <c r="G115" s="519" t="e">
        <f>Igazgatás!G152+'Informatikai fejl.'!G114+Községgazd!G125+Vagyongazd!G118+Közfoglalkoztatás!G115+Közút!G115+Környezetvédelem!G117+Egészségügy!G147+Sport!G119+Közművelődés!G118+Támogatás!G121</f>
        <v>#REF!</v>
      </c>
      <c r="H115" s="519" t="e">
        <f>Igazgatás!H152+'Informatikai fejl.'!H114+Községgazd!H125+Vagyongazd!H118+Közfoglalkoztatás!H115+Közút!H115+Környezetvédelem!H117+Egészségügy!H147+Sport!H119+Közművelődés!H118+Támogatás!H121</f>
        <v>#REF!</v>
      </c>
      <c r="I115" s="519" t="e">
        <f>Igazgatás!I152+'Informatikai fejl.'!I114+Községgazd!I125+Vagyongazd!I118+Közfoglalkoztatás!I115+Közút!I115+Környezetvédelem!I117+Egészségügy!I147+Sport!I119+Közművelődés!I118+Támogatás!I121</f>
        <v>#REF!</v>
      </c>
      <c r="J115" s="545" t="e">
        <f>Igazgatás!J152+'Informatikai fejl.'!J114+Községgazd!J125+Vagyongazd!J118+Közfoglalkoztatás!J115+Közút!J115+Környezetvédelem!J117+Egészségügy!J147+Sport!J119+Közművelődés!J118+Támogatás!J121</f>
        <v>#REF!</v>
      </c>
      <c r="K115" s="545" t="e">
        <f>Igazgatás!K152+'Informatikai fejl.'!K114+Községgazd!K125+Vagyongazd!K118+Közfoglalkoztatás!K115+Közút!K115+Környezetvédelem!K117+Egészségügy!K147+Sport!K119+Közművelődés!K118+Támogatás!K121</f>
        <v>#REF!</v>
      </c>
      <c r="L115" s="545" t="e">
        <f>Igazgatás!L152+'Informatikai fejl.'!L114+Községgazd!L125+Vagyongazd!L118+Közfoglalkoztatás!L115+Közút!L115+Környezetvédelem!L117+Egészségügy!L147+Sport!L119+Közművelődés!L118+Támogatás!L121</f>
        <v>#REF!</v>
      </c>
      <c r="M115" s="471" t="e">
        <f>Igazgatás!M152+'Informatikai fejl.'!M114+Községgazd!M125+Vagyongazd!M118+Közfoglalkoztatás!M115+Közút!M115+Környezetvédelem!M117+Egészségügy!M147+Sport!M119+Közművelődés!M118+Támogatás!M121</f>
        <v>#REF!</v>
      </c>
      <c r="N115" s="151">
        <f>Igazgatás!N152+'Informatikai fejl.'!N114+Községgazd!N125+Vagyongazd!N118+Közfoglalkoztatás!N115+Közút!N115+Környezetvédelem!N117+Egészségügy!N147+Sport!N119+Közművelődés!N118+Támogatás!N121</f>
        <v>0</v>
      </c>
      <c r="O115" s="159" t="e">
        <f t="shared" si="104"/>
        <v>#REF!</v>
      </c>
      <c r="P115" s="73" t="e">
        <f>Igazgatás!#REF!+'Informatikai fejl.'!#REF!+Községgazd!#REF!+Vagyongazd!#REF!+Közfoglalkoztatás!#REF!+Közút!P115+Környezetvédelem!#REF!+Egészségügy!#REF!+Sport!#REF!+Közművelődés!#REF!+Támogatás!#REF!</f>
        <v>#REF!</v>
      </c>
      <c r="Q115" s="1" t="e">
        <f>Igazgatás!#REF!+'Informatikai fejl.'!#REF!+Községgazd!#REF!+Vagyongazd!#REF!+Közfoglalkoztatás!#REF!+Közút!Q115+Környezetvédelem!#REF!+Egészségügy!#REF!+Sport!#REF!+Közművelődés!#REF!+Támogatás!#REF!</f>
        <v>#REF!</v>
      </c>
      <c r="R115" s="1" t="e">
        <f>Igazgatás!#REF!+'Informatikai fejl.'!#REF!+Községgazd!#REF!+Vagyongazd!#REF!+Közfoglalkoztatás!#REF!+Közút!R115+Környezetvédelem!#REF!+Egészségügy!#REF!+Sport!#REF!+Közművelődés!#REF!+Támogatás!#REF!</f>
        <v>#REF!</v>
      </c>
      <c r="S115" s="1" t="e">
        <f>Igazgatás!#REF!+'Informatikai fejl.'!#REF!+Községgazd!#REF!+Vagyongazd!#REF!+Közfoglalkoztatás!#REF!+Közút!S115+Környezetvédelem!#REF!+Egészségügy!#REF!+Sport!#REF!+Közművelődés!#REF!+Támogatás!#REF!</f>
        <v>#REF!</v>
      </c>
      <c r="T115" s="1" t="e">
        <f>Igazgatás!#REF!+'Informatikai fejl.'!#REF!+Községgazd!#REF!+Vagyongazd!#REF!+Közfoglalkoztatás!#REF!+Közút!T115+Környezetvédelem!#REF!+Egészségügy!#REF!+Sport!#REF!+Közművelődés!#REF!+Támogatás!#REF!</f>
        <v>#REF!</v>
      </c>
      <c r="U115" s="79" t="e">
        <f>Igazgatás!#REF!+'Informatikai fejl.'!#REF!+Községgazd!#REF!+Vagyongazd!#REF!+Közfoglalkoztatás!#REF!+Közút!U115+Környezetvédelem!#REF!+Egészségügy!#REF!+Sport!#REF!+Közművelődés!#REF!+Támogatás!#REF!</f>
        <v>#REF!</v>
      </c>
      <c r="V115" s="404" t="e">
        <f t="shared" si="106"/>
        <v>#REF!</v>
      </c>
      <c r="W115" s="367" t="e">
        <f>Igazgatás!#REF!+'Informatikai fejl.'!#REF!+Községgazd!#REF!+Vagyongazd!#REF!+Közfoglalkoztatás!#REF!+Közút!W115+Környezetvédelem!#REF!+Egészségügy!#REF!+Sport!#REF!+Közművelődés!#REF!+Támogatás!#REF!</f>
        <v>#REF!</v>
      </c>
      <c r="X115" s="1" t="e">
        <f>Igazgatás!#REF!+'Informatikai fejl.'!#REF!+Községgazd!#REF!+Vagyongazd!#REF!+Közfoglalkoztatás!#REF!+Közút!X115+Környezetvédelem!#REF!+Egészségügy!#REF!+Sport!#REF!+Közművelődés!#REF!+Támogatás!#REF!</f>
        <v>#REF!</v>
      </c>
      <c r="Y115" s="79" t="e">
        <f>Igazgatás!#REF!+'Informatikai fejl.'!#REF!+Községgazd!#REF!+Vagyongazd!#REF!+Közfoglalkoztatás!#REF!+Közút!Y115+Környezetvédelem!#REF!+Egészségügy!#REF!+Sport!#REF!+Közművelődés!#REF!+Támogatás!#REF!</f>
        <v>#REF!</v>
      </c>
      <c r="Z115" s="79" t="e">
        <f>Igazgatás!#REF!+'Informatikai fejl.'!#REF!+Községgazd!#REF!+Vagyongazd!#REF!+Közfoglalkoztatás!#REF!+Közút!Z115+Környezetvédelem!#REF!+Egészségügy!#REF!+Sport!#REF!+Közművelődés!#REF!+Támogatás!#REF!</f>
        <v>#REF!</v>
      </c>
      <c r="AA115" s="79" t="e">
        <f>Igazgatás!#REF!+'Informatikai fejl.'!#REF!+Községgazd!#REF!+Vagyongazd!#REF!+Közfoglalkoztatás!#REF!+Közút!AA115+Környezetvédelem!#REF!+Egészségügy!#REF!+Sport!#REF!+Közművelődés!#REF!+Támogatás!#REF!</f>
        <v>#REF!</v>
      </c>
      <c r="AB115" s="44" t="e">
        <f>Igazgatás!#REF!+'Informatikai fejl.'!#REF!+Községgazd!#REF!+Vagyongazd!#REF!+Közfoglalkoztatás!#REF!+Közút!AB115+Környezetvédelem!#REF!+Egészségügy!#REF!+Sport!#REF!+Közművelődés!#REF!+Támogatás!#REF!</f>
        <v>#REF!</v>
      </c>
      <c r="AC115" s="168"/>
      <c r="AE115" s="168"/>
    </row>
    <row r="116" spans="1:31" ht="25.5" hidden="1" customHeight="1" x14ac:dyDescent="0.25">
      <c r="B116" s="54"/>
      <c r="C116" s="2"/>
      <c r="D116" s="706" t="s">
        <v>529</v>
      </c>
      <c r="E116" s="706"/>
      <c r="F116" s="519" t="e">
        <f>Igazgatás!F153+'Informatikai fejl.'!F115+Községgazd!F126+Vagyongazd!F119+Közfoglalkoztatás!F116+Közút!F116+Környezetvédelem!F118+Egészségügy!F148+Sport!F120+Közművelődés!F119+Támogatás!F122</f>
        <v>#REF!</v>
      </c>
      <c r="G116" s="519" t="e">
        <f>Igazgatás!G153+'Informatikai fejl.'!G115+Községgazd!G126+Vagyongazd!G119+Közfoglalkoztatás!G116+Közút!G116+Környezetvédelem!G118+Egészségügy!G148+Sport!G120+Közművelődés!G119+Támogatás!G122</f>
        <v>#REF!</v>
      </c>
      <c r="H116" s="519" t="e">
        <f>Igazgatás!H153+'Informatikai fejl.'!H115+Községgazd!H126+Vagyongazd!H119+Közfoglalkoztatás!H116+Közút!H116+Környezetvédelem!H118+Egészségügy!H148+Sport!H120+Közművelődés!H119+Támogatás!H122</f>
        <v>#REF!</v>
      </c>
      <c r="I116" s="519" t="e">
        <f>Igazgatás!I153+'Informatikai fejl.'!I115+Községgazd!I126+Vagyongazd!I119+Közfoglalkoztatás!I116+Közút!I116+Környezetvédelem!I118+Egészségügy!I148+Sport!I120+Közművelődés!I119+Támogatás!I122</f>
        <v>#REF!</v>
      </c>
      <c r="J116" s="545" t="e">
        <f>Igazgatás!J153+'Informatikai fejl.'!J115+Községgazd!J126+Vagyongazd!J119+Közfoglalkoztatás!J116+Közút!J116+Környezetvédelem!J118+Egészségügy!J148+Sport!J120+Közművelődés!J119+Támogatás!J122</f>
        <v>#REF!</v>
      </c>
      <c r="K116" s="545" t="e">
        <f>Igazgatás!K153+'Informatikai fejl.'!K115+Községgazd!K126+Vagyongazd!K119+Közfoglalkoztatás!K116+Közút!K116+Környezetvédelem!K118+Egészségügy!K148+Sport!K120+Közművelődés!K119+Támogatás!K122</f>
        <v>#REF!</v>
      </c>
      <c r="L116" s="545" t="e">
        <f>Igazgatás!L153+'Informatikai fejl.'!L115+Községgazd!L126+Vagyongazd!L119+Közfoglalkoztatás!L116+Közút!L116+Környezetvédelem!L118+Egészségügy!L148+Sport!L120+Közművelődés!L119+Támogatás!L122</f>
        <v>#REF!</v>
      </c>
      <c r="M116" s="471" t="e">
        <f>Igazgatás!M153+'Informatikai fejl.'!M115+Községgazd!M126+Vagyongazd!M119+Közfoglalkoztatás!M116+Közút!M116+Környezetvédelem!M118+Egészségügy!M148+Sport!M120+Közművelődés!M119+Támogatás!M122</f>
        <v>#REF!</v>
      </c>
      <c r="N116" s="151">
        <f>Igazgatás!N153+'Informatikai fejl.'!N115+Községgazd!N126+Vagyongazd!N119+Közfoglalkoztatás!N116+Közút!N116+Környezetvédelem!N118+Egészségügy!N148+Sport!N120+Közművelődés!N119+Támogatás!N122</f>
        <v>0</v>
      </c>
      <c r="O116" s="159" t="e">
        <f t="shared" si="104"/>
        <v>#REF!</v>
      </c>
      <c r="P116" s="73" t="e">
        <f>Igazgatás!#REF!+'Informatikai fejl.'!#REF!+Községgazd!#REF!+Vagyongazd!#REF!+Közfoglalkoztatás!#REF!+Közút!P116+Környezetvédelem!#REF!+Egészségügy!#REF!+Sport!#REF!+Közművelődés!#REF!+Támogatás!#REF!</f>
        <v>#REF!</v>
      </c>
      <c r="Q116" s="1" t="e">
        <f>Igazgatás!#REF!+'Informatikai fejl.'!#REF!+Községgazd!#REF!+Vagyongazd!#REF!+Közfoglalkoztatás!#REF!+Közút!Q116+Környezetvédelem!#REF!+Egészségügy!#REF!+Sport!#REF!+Közművelődés!#REF!+Támogatás!#REF!</f>
        <v>#REF!</v>
      </c>
      <c r="R116" s="1" t="e">
        <f>Igazgatás!#REF!+'Informatikai fejl.'!#REF!+Községgazd!#REF!+Vagyongazd!#REF!+Közfoglalkoztatás!#REF!+Közút!R116+Környezetvédelem!#REF!+Egészségügy!#REF!+Sport!#REF!+Közművelődés!#REF!+Támogatás!#REF!</f>
        <v>#REF!</v>
      </c>
      <c r="S116" s="1" t="e">
        <f>Igazgatás!#REF!+'Informatikai fejl.'!#REF!+Községgazd!#REF!+Vagyongazd!#REF!+Közfoglalkoztatás!#REF!+Közút!S116+Környezetvédelem!#REF!+Egészségügy!#REF!+Sport!#REF!+Közművelődés!#REF!+Támogatás!#REF!</f>
        <v>#REF!</v>
      </c>
      <c r="T116" s="1" t="e">
        <f>Igazgatás!#REF!+'Informatikai fejl.'!#REF!+Községgazd!#REF!+Vagyongazd!#REF!+Közfoglalkoztatás!#REF!+Közút!T116+Környezetvédelem!#REF!+Egészségügy!#REF!+Sport!#REF!+Közművelődés!#REF!+Támogatás!#REF!</f>
        <v>#REF!</v>
      </c>
      <c r="U116" s="79" t="e">
        <f>Igazgatás!#REF!+'Informatikai fejl.'!#REF!+Községgazd!#REF!+Vagyongazd!#REF!+Közfoglalkoztatás!#REF!+Közút!U116+Környezetvédelem!#REF!+Egészségügy!#REF!+Sport!#REF!+Közművelődés!#REF!+Támogatás!#REF!</f>
        <v>#REF!</v>
      </c>
      <c r="V116" s="404" t="e">
        <f t="shared" si="106"/>
        <v>#REF!</v>
      </c>
      <c r="W116" s="367" t="e">
        <f>Igazgatás!#REF!+'Informatikai fejl.'!#REF!+Községgazd!#REF!+Vagyongazd!#REF!+Közfoglalkoztatás!#REF!+Közút!W116+Környezetvédelem!#REF!+Egészségügy!#REF!+Sport!#REF!+Közművelődés!#REF!+Támogatás!#REF!</f>
        <v>#REF!</v>
      </c>
      <c r="X116" s="1" t="e">
        <f>Igazgatás!#REF!+'Informatikai fejl.'!#REF!+Községgazd!#REF!+Vagyongazd!#REF!+Közfoglalkoztatás!#REF!+Közút!X116+Környezetvédelem!#REF!+Egészségügy!#REF!+Sport!#REF!+Közművelődés!#REF!+Támogatás!#REF!</f>
        <v>#REF!</v>
      </c>
      <c r="Y116" s="79" t="e">
        <f>Igazgatás!#REF!+'Informatikai fejl.'!#REF!+Községgazd!#REF!+Vagyongazd!#REF!+Közfoglalkoztatás!#REF!+Közút!Y116+Környezetvédelem!#REF!+Egészségügy!#REF!+Sport!#REF!+Közművelődés!#REF!+Támogatás!#REF!</f>
        <v>#REF!</v>
      </c>
      <c r="Z116" s="79" t="e">
        <f>Igazgatás!#REF!+'Informatikai fejl.'!#REF!+Községgazd!#REF!+Vagyongazd!#REF!+Közfoglalkoztatás!#REF!+Közút!Z116+Környezetvédelem!#REF!+Egészségügy!#REF!+Sport!#REF!+Közművelődés!#REF!+Támogatás!#REF!</f>
        <v>#REF!</v>
      </c>
      <c r="AA116" s="79" t="e">
        <f>Igazgatás!#REF!+'Informatikai fejl.'!#REF!+Községgazd!#REF!+Vagyongazd!#REF!+Közfoglalkoztatás!#REF!+Közút!AA116+Környezetvédelem!#REF!+Egészségügy!#REF!+Sport!#REF!+Közművelődés!#REF!+Támogatás!#REF!</f>
        <v>#REF!</v>
      </c>
      <c r="AB116" s="44" t="e">
        <f>Igazgatás!#REF!+'Informatikai fejl.'!#REF!+Községgazd!#REF!+Vagyongazd!#REF!+Közfoglalkoztatás!#REF!+Közút!AB116+Környezetvédelem!#REF!+Egészségügy!#REF!+Sport!#REF!+Közművelődés!#REF!+Támogatás!#REF!</f>
        <v>#REF!</v>
      </c>
      <c r="AC116" s="168"/>
      <c r="AE116" s="168"/>
    </row>
    <row r="117" spans="1:31" s="41" customFormat="1" ht="27.75" hidden="1" customHeight="1" x14ac:dyDescent="0.25">
      <c r="A117" s="125" t="s">
        <v>233</v>
      </c>
      <c r="B117" s="106" t="s">
        <v>665</v>
      </c>
      <c r="C117" s="792" t="s">
        <v>809</v>
      </c>
      <c r="D117" s="793"/>
      <c r="E117" s="793"/>
      <c r="F117" s="518" t="e">
        <f>Igazgatás!F154+'Informatikai fejl.'!F116+Községgazd!F127+Vagyongazd!F120+Közfoglalkoztatás!F117+Közút!F117+Környezetvédelem!F119+Egészségügy!F149+Sport!F121+Közművelődés!F120+Támogatás!F123</f>
        <v>#REF!</v>
      </c>
      <c r="G117" s="518" t="e">
        <f>Igazgatás!G154+'Informatikai fejl.'!G116+Községgazd!G127+Vagyongazd!G120+Közfoglalkoztatás!G117+Közút!G117+Környezetvédelem!G119+Egészségügy!G149+Sport!G121+Közművelődés!G120+Támogatás!G123</f>
        <v>#REF!</v>
      </c>
      <c r="H117" s="518" t="e">
        <f>Igazgatás!H154+'Informatikai fejl.'!H116+Községgazd!H127+Vagyongazd!H120+Közfoglalkoztatás!H117+Közút!H117+Környezetvédelem!H119+Egészségügy!H149+Sport!H121+Közművelődés!H120+Támogatás!H123</f>
        <v>#REF!</v>
      </c>
      <c r="I117" s="518" t="e">
        <f>Igazgatás!I154+'Informatikai fejl.'!I116+Községgazd!I127+Vagyongazd!I120+Közfoglalkoztatás!I117+Közút!I117+Környezetvédelem!I119+Egészségügy!I149+Sport!I121+Közművelődés!I120+Támogatás!I123</f>
        <v>#REF!</v>
      </c>
      <c r="J117" s="544" t="e">
        <f>Igazgatás!J154+'Informatikai fejl.'!J116+Községgazd!J127+Vagyongazd!J120+Közfoglalkoztatás!J117+Közút!J117+Környezetvédelem!J119+Egészségügy!J149+Sport!J121+Közművelődés!J120+Támogatás!J123</f>
        <v>#REF!</v>
      </c>
      <c r="K117" s="544" t="e">
        <f>Igazgatás!K154+'Informatikai fejl.'!K116+Községgazd!K127+Vagyongazd!K120+Közfoglalkoztatás!K117+Közút!K117+Környezetvédelem!K119+Egészségügy!K149+Sport!K121+Közművelődés!K120+Támogatás!K123</f>
        <v>#REF!</v>
      </c>
      <c r="L117" s="544" t="e">
        <f>Igazgatás!L154+'Informatikai fejl.'!L116+Községgazd!L127+Vagyongazd!L120+Közfoglalkoztatás!L117+Közút!L117+Környezetvédelem!L119+Egészségügy!L149+Sport!L121+Közművelődés!L120+Támogatás!L123</f>
        <v>#REF!</v>
      </c>
      <c r="M117" s="470" t="e">
        <f>Igazgatás!M154+'Informatikai fejl.'!M116+Községgazd!M127+Vagyongazd!M120+Közfoglalkoztatás!M117+Közút!M117+Környezetvédelem!M119+Egészségügy!M149+Sport!M121+Közművelődés!M120+Támogatás!M123</f>
        <v>#REF!</v>
      </c>
      <c r="N117" s="150">
        <f>Igazgatás!N154+'Informatikai fejl.'!N116+Községgazd!N127+Vagyongazd!N120+Közfoglalkoztatás!N117+Közút!N117+Környezetvédelem!N119+Egészségügy!N149+Sport!N121+Közművelődés!N120+Támogatás!N123</f>
        <v>0</v>
      </c>
      <c r="O117" s="162" t="e">
        <f t="shared" si="104"/>
        <v>#REF!</v>
      </c>
      <c r="P117" s="108" t="e">
        <f>Igazgatás!#REF!+'Informatikai fejl.'!#REF!+Községgazd!#REF!+Vagyongazd!#REF!+Közfoglalkoztatás!#REF!+Közút!P117+Környezetvédelem!#REF!+Egészségügy!#REF!+Sport!#REF!+Közművelődés!#REF!+Támogatás!#REF!</f>
        <v>#REF!</v>
      </c>
      <c r="Q117" s="109" t="e">
        <f>Igazgatás!#REF!+'Informatikai fejl.'!#REF!+Községgazd!#REF!+Vagyongazd!#REF!+Közfoglalkoztatás!#REF!+Közút!Q117+Környezetvédelem!#REF!+Egészségügy!#REF!+Sport!#REF!+Közművelődés!#REF!+Támogatás!#REF!</f>
        <v>#REF!</v>
      </c>
      <c r="R117" s="109" t="e">
        <f>Igazgatás!#REF!+'Informatikai fejl.'!#REF!+Községgazd!#REF!+Vagyongazd!#REF!+Közfoglalkoztatás!#REF!+Közút!R117+Környezetvédelem!#REF!+Egészségügy!#REF!+Sport!#REF!+Közművelődés!#REF!+Támogatás!#REF!</f>
        <v>#REF!</v>
      </c>
      <c r="S117" s="109" t="e">
        <f>Igazgatás!#REF!+'Informatikai fejl.'!#REF!+Községgazd!#REF!+Vagyongazd!#REF!+Közfoglalkoztatás!#REF!+Közút!S117+Környezetvédelem!#REF!+Egészségügy!#REF!+Sport!#REF!+Közművelődés!#REF!+Támogatás!#REF!</f>
        <v>#REF!</v>
      </c>
      <c r="T117" s="109" t="e">
        <f>Igazgatás!#REF!+'Informatikai fejl.'!#REF!+Községgazd!#REF!+Vagyongazd!#REF!+Közfoglalkoztatás!#REF!+Közút!T117+Környezetvédelem!#REF!+Egészségügy!#REF!+Sport!#REF!+Közművelődés!#REF!+Támogatás!#REF!</f>
        <v>#REF!</v>
      </c>
      <c r="U117" s="112" t="e">
        <f>Igazgatás!#REF!+'Informatikai fejl.'!#REF!+Községgazd!#REF!+Vagyongazd!#REF!+Közfoglalkoztatás!#REF!+Közút!U117+Környezetvédelem!#REF!+Egészségügy!#REF!+Sport!#REF!+Közművelődés!#REF!+Támogatás!#REF!</f>
        <v>#REF!</v>
      </c>
      <c r="V117" s="406" t="e">
        <f t="shared" si="106"/>
        <v>#REF!</v>
      </c>
      <c r="W117" s="369" t="e">
        <f>Igazgatás!#REF!+'Informatikai fejl.'!#REF!+Községgazd!#REF!+Vagyongazd!#REF!+Közfoglalkoztatás!#REF!+Közút!W117+Környezetvédelem!#REF!+Egészségügy!#REF!+Sport!#REF!+Közművelődés!#REF!+Támogatás!#REF!</f>
        <v>#REF!</v>
      </c>
      <c r="X117" s="109" t="e">
        <f>Igazgatás!#REF!+'Informatikai fejl.'!#REF!+Községgazd!#REF!+Vagyongazd!#REF!+Közfoglalkoztatás!#REF!+Közút!X117+Környezetvédelem!#REF!+Egészségügy!#REF!+Sport!#REF!+Közművelődés!#REF!+Támogatás!#REF!</f>
        <v>#REF!</v>
      </c>
      <c r="Y117" s="112" t="e">
        <f>Igazgatás!#REF!+'Informatikai fejl.'!#REF!+Községgazd!#REF!+Vagyongazd!#REF!+Közfoglalkoztatás!#REF!+Közút!Y117+Környezetvédelem!#REF!+Egészségügy!#REF!+Sport!#REF!+Közművelődés!#REF!+Támogatás!#REF!</f>
        <v>#REF!</v>
      </c>
      <c r="Z117" s="112" t="e">
        <f>Igazgatás!#REF!+'Informatikai fejl.'!#REF!+Községgazd!#REF!+Vagyongazd!#REF!+Közfoglalkoztatás!#REF!+Közút!Z117+Környezetvédelem!#REF!+Egészségügy!#REF!+Sport!#REF!+Közművelődés!#REF!+Támogatás!#REF!</f>
        <v>#REF!</v>
      </c>
      <c r="AA117" s="112" t="e">
        <f>Igazgatás!#REF!+'Informatikai fejl.'!#REF!+Községgazd!#REF!+Vagyongazd!#REF!+Közfoglalkoztatás!#REF!+Közút!AA117+Környezetvédelem!#REF!+Egészségügy!#REF!+Sport!#REF!+Közművelődés!#REF!+Támogatás!#REF!</f>
        <v>#REF!</v>
      </c>
      <c r="AB117" s="113" t="e">
        <f>Igazgatás!#REF!+'Informatikai fejl.'!#REF!+Községgazd!#REF!+Vagyongazd!#REF!+Közfoglalkoztatás!#REF!+Közút!AB117+Környezetvédelem!#REF!+Egészségügy!#REF!+Sport!#REF!+Közművelődés!#REF!+Támogatás!#REF!</f>
        <v>#REF!</v>
      </c>
      <c r="AC117" s="168"/>
      <c r="AE117" s="168"/>
    </row>
    <row r="118" spans="1:31" hidden="1" x14ac:dyDescent="0.25">
      <c r="B118" s="54"/>
      <c r="C118" s="2"/>
      <c r="D118" s="705" t="s">
        <v>531</v>
      </c>
      <c r="E118" s="705"/>
      <c r="F118" s="516" t="e">
        <f>Igazgatás!F155+'Informatikai fejl.'!F117+Községgazd!F128+Vagyongazd!F121+Közfoglalkoztatás!F118+Közút!F118+Környezetvédelem!F120+Egészségügy!F150+Sport!F122+Közművelődés!F121+Támogatás!F124</f>
        <v>#REF!</v>
      </c>
      <c r="G118" s="516" t="e">
        <f>Igazgatás!G155+'Informatikai fejl.'!G117+Községgazd!G128+Vagyongazd!G121+Közfoglalkoztatás!G118+Közút!G118+Környezetvédelem!G120+Egészségügy!G150+Sport!G122+Közművelődés!G121+Támogatás!G124</f>
        <v>#REF!</v>
      </c>
      <c r="H118" s="516" t="e">
        <f>Igazgatás!H155+'Informatikai fejl.'!H117+Községgazd!H128+Vagyongazd!H121+Közfoglalkoztatás!H118+Közút!H118+Környezetvédelem!H120+Egészségügy!H150+Sport!H122+Közművelődés!H121+Támogatás!H124</f>
        <v>#REF!</v>
      </c>
      <c r="I118" s="516" t="e">
        <f>Igazgatás!I155+'Informatikai fejl.'!I117+Községgazd!I128+Vagyongazd!I121+Közfoglalkoztatás!I118+Közút!I118+Környezetvédelem!I120+Egészségügy!I150+Sport!I122+Közművelődés!I121+Támogatás!I124</f>
        <v>#REF!</v>
      </c>
      <c r="J118" s="542" t="e">
        <f>Igazgatás!J155+'Informatikai fejl.'!J117+Községgazd!J128+Vagyongazd!J121+Közfoglalkoztatás!J118+Közút!J118+Környezetvédelem!J120+Egészségügy!J150+Sport!J122+Közművelődés!J121+Támogatás!J124</f>
        <v>#REF!</v>
      </c>
      <c r="K118" s="542" t="e">
        <f>Igazgatás!K155+'Informatikai fejl.'!K117+Községgazd!K128+Vagyongazd!K121+Közfoglalkoztatás!K118+Közút!K118+Környezetvédelem!K120+Egészségügy!K150+Sport!K122+Közművelődés!K121+Támogatás!K124</f>
        <v>#REF!</v>
      </c>
      <c r="L118" s="542" t="e">
        <f>Igazgatás!L155+'Informatikai fejl.'!L117+Községgazd!L128+Vagyongazd!L121+Közfoglalkoztatás!L118+Közút!L118+Környezetvédelem!L120+Egészségügy!L150+Sport!L122+Közművelődés!L121+Támogatás!L124</f>
        <v>#REF!</v>
      </c>
      <c r="M118" s="468" t="e">
        <f>Igazgatás!M155+'Informatikai fejl.'!M117+Községgazd!M128+Vagyongazd!M121+Közfoglalkoztatás!M118+Közút!M118+Környezetvédelem!M120+Egészségügy!M150+Sport!M122+Közművelődés!M121+Támogatás!M124</f>
        <v>#REF!</v>
      </c>
      <c r="N118" s="141">
        <f>Igazgatás!N155+'Informatikai fejl.'!N117+Községgazd!N128+Vagyongazd!N121+Közfoglalkoztatás!N118+Közút!N118+Környezetvédelem!N120+Egészségügy!N150+Sport!N122+Közművelődés!N121+Támogatás!N124</f>
        <v>0</v>
      </c>
      <c r="O118" s="159" t="e">
        <f t="shared" si="104"/>
        <v>#REF!</v>
      </c>
      <c r="P118" s="73" t="e">
        <f>Igazgatás!#REF!+'Informatikai fejl.'!#REF!+Községgazd!#REF!+Vagyongazd!#REF!+Közfoglalkoztatás!#REF!+Közút!P118+Környezetvédelem!#REF!+Egészségügy!#REF!+Sport!#REF!+Közművelődés!#REF!+Támogatás!#REF!</f>
        <v>#REF!</v>
      </c>
      <c r="Q118" s="1" t="e">
        <f>Igazgatás!#REF!+'Informatikai fejl.'!#REF!+Községgazd!#REF!+Vagyongazd!#REF!+Közfoglalkoztatás!#REF!+Közút!Q118+Környezetvédelem!#REF!+Egészségügy!#REF!+Sport!#REF!+Közművelődés!#REF!+Támogatás!#REF!</f>
        <v>#REF!</v>
      </c>
      <c r="R118" s="1" t="e">
        <f>Igazgatás!#REF!+'Informatikai fejl.'!#REF!+Községgazd!#REF!+Vagyongazd!#REF!+Közfoglalkoztatás!#REF!+Közút!R118+Környezetvédelem!#REF!+Egészségügy!#REF!+Sport!#REF!+Közművelődés!#REF!+Támogatás!#REF!</f>
        <v>#REF!</v>
      </c>
      <c r="S118" s="1" t="e">
        <f>Igazgatás!#REF!+'Informatikai fejl.'!#REF!+Községgazd!#REF!+Vagyongazd!#REF!+Közfoglalkoztatás!#REF!+Közút!S118+Környezetvédelem!#REF!+Egészségügy!#REF!+Sport!#REF!+Közművelődés!#REF!+Támogatás!#REF!</f>
        <v>#REF!</v>
      </c>
      <c r="T118" s="1" t="e">
        <f>Igazgatás!#REF!+'Informatikai fejl.'!#REF!+Községgazd!#REF!+Vagyongazd!#REF!+Közfoglalkoztatás!#REF!+Közút!T118+Környezetvédelem!#REF!+Egészségügy!#REF!+Sport!#REF!+Közművelődés!#REF!+Támogatás!#REF!</f>
        <v>#REF!</v>
      </c>
      <c r="U118" s="79" t="e">
        <f>Igazgatás!#REF!+'Informatikai fejl.'!#REF!+Községgazd!#REF!+Vagyongazd!#REF!+Közfoglalkoztatás!#REF!+Közút!U118+Környezetvédelem!#REF!+Egészségügy!#REF!+Sport!#REF!+Közművelődés!#REF!+Támogatás!#REF!</f>
        <v>#REF!</v>
      </c>
      <c r="V118" s="404" t="e">
        <f t="shared" si="106"/>
        <v>#REF!</v>
      </c>
      <c r="W118" s="367" t="e">
        <f>Igazgatás!#REF!+'Informatikai fejl.'!#REF!+Községgazd!#REF!+Vagyongazd!#REF!+Közfoglalkoztatás!#REF!+Közút!W118+Környezetvédelem!#REF!+Egészségügy!#REF!+Sport!#REF!+Közművelődés!#REF!+Támogatás!#REF!</f>
        <v>#REF!</v>
      </c>
      <c r="X118" s="1" t="e">
        <f>Igazgatás!#REF!+'Informatikai fejl.'!#REF!+Községgazd!#REF!+Vagyongazd!#REF!+Közfoglalkoztatás!#REF!+Közút!X118+Környezetvédelem!#REF!+Egészségügy!#REF!+Sport!#REF!+Közművelődés!#REF!+Támogatás!#REF!</f>
        <v>#REF!</v>
      </c>
      <c r="Y118" s="79" t="e">
        <f>Igazgatás!#REF!+'Informatikai fejl.'!#REF!+Községgazd!#REF!+Vagyongazd!#REF!+Közfoglalkoztatás!#REF!+Közút!Y118+Környezetvédelem!#REF!+Egészségügy!#REF!+Sport!#REF!+Közművelődés!#REF!+Támogatás!#REF!</f>
        <v>#REF!</v>
      </c>
      <c r="Z118" s="79" t="e">
        <f>Igazgatás!#REF!+'Informatikai fejl.'!#REF!+Községgazd!#REF!+Vagyongazd!#REF!+Közfoglalkoztatás!#REF!+Közút!Z118+Környezetvédelem!#REF!+Egészségügy!#REF!+Sport!#REF!+Közművelődés!#REF!+Támogatás!#REF!</f>
        <v>#REF!</v>
      </c>
      <c r="AA118" s="79" t="e">
        <f>Igazgatás!#REF!+'Informatikai fejl.'!#REF!+Községgazd!#REF!+Vagyongazd!#REF!+Közfoglalkoztatás!#REF!+Közút!AA118+Környezetvédelem!#REF!+Egészségügy!#REF!+Sport!#REF!+Közművelődés!#REF!+Támogatás!#REF!</f>
        <v>#REF!</v>
      </c>
      <c r="AB118" s="44" t="e">
        <f>Igazgatás!#REF!+'Informatikai fejl.'!#REF!+Községgazd!#REF!+Vagyongazd!#REF!+Közfoglalkoztatás!#REF!+Közút!AB118+Környezetvédelem!#REF!+Egészségügy!#REF!+Sport!#REF!+Közművelődés!#REF!+Támogatás!#REF!</f>
        <v>#REF!</v>
      </c>
      <c r="AC118" s="168"/>
      <c r="AE118" s="168"/>
    </row>
    <row r="119" spans="1:31" ht="25.5" hidden="1" customHeight="1" x14ac:dyDescent="0.25">
      <c r="B119" s="54"/>
      <c r="C119" s="2"/>
      <c r="D119" s="706" t="s">
        <v>530</v>
      </c>
      <c r="E119" s="706"/>
      <c r="F119" s="519" t="e">
        <f>Igazgatás!F156+'Informatikai fejl.'!F118+Községgazd!F129+Vagyongazd!F122+Közfoglalkoztatás!F119+Közút!F119+Környezetvédelem!F121+Egészségügy!F151+Sport!F123+Közművelődés!F122+Támogatás!F125</f>
        <v>#REF!</v>
      </c>
      <c r="G119" s="519" t="e">
        <f>Igazgatás!G156+'Informatikai fejl.'!G118+Községgazd!G129+Vagyongazd!G122+Közfoglalkoztatás!G119+Közút!G119+Környezetvédelem!G121+Egészségügy!G151+Sport!G123+Közművelődés!G122+Támogatás!G125</f>
        <v>#REF!</v>
      </c>
      <c r="H119" s="519" t="e">
        <f>Igazgatás!H156+'Informatikai fejl.'!H118+Községgazd!H129+Vagyongazd!H122+Közfoglalkoztatás!H119+Közút!H119+Környezetvédelem!H121+Egészségügy!H151+Sport!H123+Közművelődés!H122+Támogatás!H125</f>
        <v>#REF!</v>
      </c>
      <c r="I119" s="519" t="e">
        <f>Igazgatás!I156+'Informatikai fejl.'!I118+Községgazd!I129+Vagyongazd!I122+Közfoglalkoztatás!I119+Közút!I119+Környezetvédelem!I121+Egészségügy!I151+Sport!I123+Közművelődés!I122+Támogatás!I125</f>
        <v>#REF!</v>
      </c>
      <c r="J119" s="545" t="e">
        <f>Igazgatás!J156+'Informatikai fejl.'!J118+Községgazd!J129+Vagyongazd!J122+Közfoglalkoztatás!J119+Közút!J119+Környezetvédelem!J121+Egészségügy!J151+Sport!J123+Közművelődés!J122+Támogatás!J125</f>
        <v>#REF!</v>
      </c>
      <c r="K119" s="545" t="e">
        <f>Igazgatás!K156+'Informatikai fejl.'!K118+Községgazd!K129+Vagyongazd!K122+Közfoglalkoztatás!K119+Közút!K119+Környezetvédelem!K121+Egészségügy!K151+Sport!K123+Közművelődés!K122+Támogatás!K125</f>
        <v>#REF!</v>
      </c>
      <c r="L119" s="545" t="e">
        <f>Igazgatás!L156+'Informatikai fejl.'!L118+Községgazd!L129+Vagyongazd!L122+Közfoglalkoztatás!L119+Közút!L119+Környezetvédelem!L121+Egészségügy!L151+Sport!L123+Közművelődés!L122+Támogatás!L125</f>
        <v>#REF!</v>
      </c>
      <c r="M119" s="471" t="e">
        <f>Igazgatás!M156+'Informatikai fejl.'!M118+Községgazd!M129+Vagyongazd!M122+Közfoglalkoztatás!M119+Közút!M119+Környezetvédelem!M121+Egészségügy!M151+Sport!M123+Közművelődés!M122+Támogatás!M125</f>
        <v>#REF!</v>
      </c>
      <c r="N119" s="151">
        <f>Igazgatás!N156+'Informatikai fejl.'!N118+Községgazd!N129+Vagyongazd!N122+Közfoglalkoztatás!N119+Közút!N119+Környezetvédelem!N121+Egészségügy!N151+Sport!N123+Közművelődés!N122+Támogatás!N125</f>
        <v>0</v>
      </c>
      <c r="O119" s="159" t="e">
        <f t="shared" si="104"/>
        <v>#REF!</v>
      </c>
      <c r="P119" s="73" t="e">
        <f>Igazgatás!#REF!+'Informatikai fejl.'!#REF!+Községgazd!#REF!+Vagyongazd!#REF!+Közfoglalkoztatás!#REF!+Közút!P119+Környezetvédelem!#REF!+Egészségügy!#REF!+Sport!#REF!+Közművelődés!#REF!+Támogatás!#REF!</f>
        <v>#REF!</v>
      </c>
      <c r="Q119" s="1" t="e">
        <f>Igazgatás!#REF!+'Informatikai fejl.'!#REF!+Községgazd!#REF!+Vagyongazd!#REF!+Közfoglalkoztatás!#REF!+Közút!Q119+Környezetvédelem!#REF!+Egészségügy!#REF!+Sport!#REF!+Közművelődés!#REF!+Támogatás!#REF!</f>
        <v>#REF!</v>
      </c>
      <c r="R119" s="1" t="e">
        <f>Igazgatás!#REF!+'Informatikai fejl.'!#REF!+Községgazd!#REF!+Vagyongazd!#REF!+Közfoglalkoztatás!#REF!+Közút!R119+Környezetvédelem!#REF!+Egészségügy!#REF!+Sport!#REF!+Közművelődés!#REF!+Támogatás!#REF!</f>
        <v>#REF!</v>
      </c>
      <c r="S119" s="1" t="e">
        <f>Igazgatás!#REF!+'Informatikai fejl.'!#REF!+Községgazd!#REF!+Vagyongazd!#REF!+Közfoglalkoztatás!#REF!+Közút!S119+Környezetvédelem!#REF!+Egészségügy!#REF!+Sport!#REF!+Közművelődés!#REF!+Támogatás!#REF!</f>
        <v>#REF!</v>
      </c>
      <c r="T119" s="1" t="e">
        <f>Igazgatás!#REF!+'Informatikai fejl.'!#REF!+Községgazd!#REF!+Vagyongazd!#REF!+Közfoglalkoztatás!#REF!+Közút!T119+Környezetvédelem!#REF!+Egészségügy!#REF!+Sport!#REF!+Közművelődés!#REF!+Támogatás!#REF!</f>
        <v>#REF!</v>
      </c>
      <c r="U119" s="79" t="e">
        <f>Igazgatás!#REF!+'Informatikai fejl.'!#REF!+Községgazd!#REF!+Vagyongazd!#REF!+Közfoglalkoztatás!#REF!+Közút!U119+Környezetvédelem!#REF!+Egészségügy!#REF!+Sport!#REF!+Közművelődés!#REF!+Támogatás!#REF!</f>
        <v>#REF!</v>
      </c>
      <c r="V119" s="404" t="e">
        <f t="shared" si="106"/>
        <v>#REF!</v>
      </c>
      <c r="W119" s="367" t="e">
        <f>Igazgatás!#REF!+'Informatikai fejl.'!#REF!+Községgazd!#REF!+Vagyongazd!#REF!+Közfoglalkoztatás!#REF!+Közút!W119+Környezetvédelem!#REF!+Egészségügy!#REF!+Sport!#REF!+Közművelődés!#REF!+Támogatás!#REF!</f>
        <v>#REF!</v>
      </c>
      <c r="X119" s="1" t="e">
        <f>Igazgatás!#REF!+'Informatikai fejl.'!#REF!+Községgazd!#REF!+Vagyongazd!#REF!+Közfoglalkoztatás!#REF!+Közút!X119+Környezetvédelem!#REF!+Egészségügy!#REF!+Sport!#REF!+Közművelődés!#REF!+Támogatás!#REF!</f>
        <v>#REF!</v>
      </c>
      <c r="Y119" s="79" t="e">
        <f>Igazgatás!#REF!+'Informatikai fejl.'!#REF!+Községgazd!#REF!+Vagyongazd!#REF!+Közfoglalkoztatás!#REF!+Közút!Y119+Környezetvédelem!#REF!+Egészségügy!#REF!+Sport!#REF!+Közművelődés!#REF!+Támogatás!#REF!</f>
        <v>#REF!</v>
      </c>
      <c r="Z119" s="79" t="e">
        <f>Igazgatás!#REF!+'Informatikai fejl.'!#REF!+Községgazd!#REF!+Vagyongazd!#REF!+Közfoglalkoztatás!#REF!+Közút!Z119+Környezetvédelem!#REF!+Egészségügy!#REF!+Sport!#REF!+Közművelődés!#REF!+Támogatás!#REF!</f>
        <v>#REF!</v>
      </c>
      <c r="AA119" s="79" t="e">
        <f>Igazgatás!#REF!+'Informatikai fejl.'!#REF!+Községgazd!#REF!+Vagyongazd!#REF!+Közfoglalkoztatás!#REF!+Közút!AA119+Környezetvédelem!#REF!+Egészségügy!#REF!+Sport!#REF!+Közművelődés!#REF!+Támogatás!#REF!</f>
        <v>#REF!</v>
      </c>
      <c r="AB119" s="44" t="e">
        <f>Igazgatás!#REF!+'Informatikai fejl.'!#REF!+Községgazd!#REF!+Vagyongazd!#REF!+Közfoglalkoztatás!#REF!+Közút!AB119+Környezetvédelem!#REF!+Egészségügy!#REF!+Sport!#REF!+Közművelődés!#REF!+Támogatás!#REF!</f>
        <v>#REF!</v>
      </c>
      <c r="AC119" s="168"/>
      <c r="AE119" s="168"/>
    </row>
    <row r="120" spans="1:31" s="41" customFormat="1" hidden="1" x14ac:dyDescent="0.25">
      <c r="A120" s="125" t="s">
        <v>234</v>
      </c>
      <c r="B120" s="106" t="s">
        <v>667</v>
      </c>
      <c r="C120" s="792" t="s">
        <v>810</v>
      </c>
      <c r="D120" s="793"/>
      <c r="E120" s="793"/>
      <c r="F120" s="518" t="e">
        <f>Igazgatás!F157+'Informatikai fejl.'!F119+Községgazd!F130+Vagyongazd!F123+Közfoglalkoztatás!F120+Közút!F120+Környezetvédelem!F122+Egészségügy!F152+Sport!F124+Közművelődés!F123+Támogatás!F126</f>
        <v>#REF!</v>
      </c>
      <c r="G120" s="518" t="e">
        <f>Igazgatás!G157+'Informatikai fejl.'!G119+Községgazd!G130+Vagyongazd!G123+Közfoglalkoztatás!G120+Közút!G120+Környezetvédelem!G122+Egészségügy!G152+Sport!G124+Közművelődés!G123+Támogatás!G126</f>
        <v>#REF!</v>
      </c>
      <c r="H120" s="518" t="e">
        <f>Igazgatás!H157+'Informatikai fejl.'!H119+Községgazd!H130+Vagyongazd!H123+Közfoglalkoztatás!H120+Közút!H120+Környezetvédelem!H122+Egészségügy!H152+Sport!H124+Közművelődés!H123+Támogatás!H126</f>
        <v>#REF!</v>
      </c>
      <c r="I120" s="518" t="e">
        <f>Igazgatás!I157+'Informatikai fejl.'!I119+Községgazd!I130+Vagyongazd!I123+Közfoglalkoztatás!I120+Közút!I120+Környezetvédelem!I122+Egészségügy!I152+Sport!I124+Közművelődés!I123+Támogatás!I126</f>
        <v>#REF!</v>
      </c>
      <c r="J120" s="544" t="e">
        <f>Igazgatás!J157+'Informatikai fejl.'!J119+Községgazd!J130+Vagyongazd!J123+Közfoglalkoztatás!J120+Közút!J120+Környezetvédelem!J122+Egészségügy!J152+Sport!J124+Közművelődés!J123+Támogatás!J126</f>
        <v>#REF!</v>
      </c>
      <c r="K120" s="544" t="e">
        <f>Igazgatás!K157+'Informatikai fejl.'!K119+Községgazd!K130+Vagyongazd!K123+Közfoglalkoztatás!K120+Közút!K120+Környezetvédelem!K122+Egészségügy!K152+Sport!K124+Közművelődés!K123+Támogatás!K126</f>
        <v>#REF!</v>
      </c>
      <c r="L120" s="544" t="e">
        <f>Igazgatás!L157+'Informatikai fejl.'!L119+Községgazd!L130+Vagyongazd!L123+Közfoglalkoztatás!L120+Közút!L120+Környezetvédelem!L122+Egészségügy!L152+Sport!L124+Közművelődés!L123+Támogatás!L126</f>
        <v>#REF!</v>
      </c>
      <c r="M120" s="470" t="e">
        <f>Igazgatás!M157+'Informatikai fejl.'!M119+Községgazd!M130+Vagyongazd!M123+Közfoglalkoztatás!M120+Közút!M120+Környezetvédelem!M122+Egészségügy!M152+Sport!M124+Közművelődés!M123+Támogatás!M126</f>
        <v>#REF!</v>
      </c>
      <c r="N120" s="150">
        <f>Igazgatás!N157+'Informatikai fejl.'!N119+Községgazd!N130+Vagyongazd!N123+Közfoglalkoztatás!N120+Közút!N120+Környezetvédelem!N122+Egészségügy!N152+Sport!N124+Közművelődés!N123+Támogatás!N126</f>
        <v>0</v>
      </c>
      <c r="O120" s="162" t="e">
        <f t="shared" si="104"/>
        <v>#REF!</v>
      </c>
      <c r="P120" s="108" t="e">
        <f>Igazgatás!#REF!+'Informatikai fejl.'!#REF!+Községgazd!#REF!+Vagyongazd!#REF!+Közfoglalkoztatás!#REF!+Közút!P120+Környezetvédelem!#REF!+Egészségügy!#REF!+Sport!#REF!+Közművelődés!#REF!+Támogatás!#REF!</f>
        <v>#REF!</v>
      </c>
      <c r="Q120" s="109" t="e">
        <f>Igazgatás!#REF!+'Informatikai fejl.'!#REF!+Községgazd!#REF!+Vagyongazd!#REF!+Közfoglalkoztatás!#REF!+Közút!Q120+Környezetvédelem!#REF!+Egészségügy!#REF!+Sport!#REF!+Közművelődés!#REF!+Támogatás!#REF!</f>
        <v>#REF!</v>
      </c>
      <c r="R120" s="109" t="e">
        <f>Igazgatás!#REF!+'Informatikai fejl.'!#REF!+Községgazd!#REF!+Vagyongazd!#REF!+Közfoglalkoztatás!#REF!+Közút!R120+Környezetvédelem!#REF!+Egészségügy!#REF!+Sport!#REF!+Közművelődés!#REF!+Támogatás!#REF!</f>
        <v>#REF!</v>
      </c>
      <c r="S120" s="109" t="e">
        <f>Igazgatás!#REF!+'Informatikai fejl.'!#REF!+Községgazd!#REF!+Vagyongazd!#REF!+Közfoglalkoztatás!#REF!+Közút!S120+Környezetvédelem!#REF!+Egészségügy!#REF!+Sport!#REF!+Közművelődés!#REF!+Támogatás!#REF!</f>
        <v>#REF!</v>
      </c>
      <c r="T120" s="109" t="e">
        <f>Igazgatás!#REF!+'Informatikai fejl.'!#REF!+Községgazd!#REF!+Vagyongazd!#REF!+Közfoglalkoztatás!#REF!+Közút!T120+Környezetvédelem!#REF!+Egészségügy!#REF!+Sport!#REF!+Közművelődés!#REF!+Támogatás!#REF!</f>
        <v>#REF!</v>
      </c>
      <c r="U120" s="112" t="e">
        <f>Igazgatás!#REF!+'Informatikai fejl.'!#REF!+Községgazd!#REF!+Vagyongazd!#REF!+Közfoglalkoztatás!#REF!+Közút!U120+Környezetvédelem!#REF!+Egészségügy!#REF!+Sport!#REF!+Közművelődés!#REF!+Támogatás!#REF!</f>
        <v>#REF!</v>
      </c>
      <c r="V120" s="406" t="e">
        <f t="shared" si="106"/>
        <v>#REF!</v>
      </c>
      <c r="W120" s="369" t="e">
        <f>Igazgatás!#REF!+'Informatikai fejl.'!#REF!+Községgazd!#REF!+Vagyongazd!#REF!+Közfoglalkoztatás!#REF!+Közút!W120+Környezetvédelem!#REF!+Egészségügy!#REF!+Sport!#REF!+Közművelődés!#REF!+Támogatás!#REF!</f>
        <v>#REF!</v>
      </c>
      <c r="X120" s="109" t="e">
        <f>Igazgatás!#REF!+'Informatikai fejl.'!#REF!+Községgazd!#REF!+Vagyongazd!#REF!+Közfoglalkoztatás!#REF!+Közút!X120+Környezetvédelem!#REF!+Egészségügy!#REF!+Sport!#REF!+Közművelődés!#REF!+Támogatás!#REF!</f>
        <v>#REF!</v>
      </c>
      <c r="Y120" s="112" t="e">
        <f>Igazgatás!#REF!+'Informatikai fejl.'!#REF!+Községgazd!#REF!+Vagyongazd!#REF!+Közfoglalkoztatás!#REF!+Közút!Y120+Környezetvédelem!#REF!+Egészségügy!#REF!+Sport!#REF!+Közművelődés!#REF!+Támogatás!#REF!</f>
        <v>#REF!</v>
      </c>
      <c r="Z120" s="112" t="e">
        <f>Igazgatás!#REF!+'Informatikai fejl.'!#REF!+Községgazd!#REF!+Vagyongazd!#REF!+Közfoglalkoztatás!#REF!+Közút!Z120+Környezetvédelem!#REF!+Egészségügy!#REF!+Sport!#REF!+Közművelődés!#REF!+Támogatás!#REF!</f>
        <v>#REF!</v>
      </c>
      <c r="AA120" s="112" t="e">
        <f>Igazgatás!#REF!+'Informatikai fejl.'!#REF!+Községgazd!#REF!+Vagyongazd!#REF!+Közfoglalkoztatás!#REF!+Közút!AA120+Környezetvédelem!#REF!+Egészségügy!#REF!+Sport!#REF!+Közművelődés!#REF!+Támogatás!#REF!</f>
        <v>#REF!</v>
      </c>
      <c r="AB120" s="113" t="e">
        <f>Igazgatás!#REF!+'Informatikai fejl.'!#REF!+Községgazd!#REF!+Vagyongazd!#REF!+Közfoglalkoztatás!#REF!+Közút!AB120+Környezetvédelem!#REF!+Egészségügy!#REF!+Sport!#REF!+Közművelődés!#REF!+Támogatás!#REF!</f>
        <v>#REF!</v>
      </c>
      <c r="AC120" s="168"/>
      <c r="AE120" s="168"/>
    </row>
    <row r="121" spans="1:31" hidden="1" x14ac:dyDescent="0.25">
      <c r="B121" s="54"/>
      <c r="C121" s="2"/>
      <c r="D121" s="705" t="s">
        <v>354</v>
      </c>
      <c r="E121" s="705"/>
      <c r="F121" s="516" t="e">
        <f>Igazgatás!F158+'Informatikai fejl.'!F120+Községgazd!F131+Vagyongazd!F124+Közfoglalkoztatás!F121+Közút!F121+Környezetvédelem!F123+Egészségügy!F153+Sport!F125+Közművelődés!F124+Támogatás!F127</f>
        <v>#REF!</v>
      </c>
      <c r="G121" s="516" t="e">
        <f>Igazgatás!G158+'Informatikai fejl.'!G120+Községgazd!G131+Vagyongazd!G124+Közfoglalkoztatás!G121+Közút!G121+Környezetvédelem!G123+Egészségügy!G153+Sport!G125+Közművelődés!G124+Támogatás!G127</f>
        <v>#REF!</v>
      </c>
      <c r="H121" s="516" t="e">
        <f>Igazgatás!H158+'Informatikai fejl.'!H120+Községgazd!H131+Vagyongazd!H124+Közfoglalkoztatás!H121+Közút!H121+Környezetvédelem!H123+Egészségügy!H153+Sport!H125+Közművelődés!H124+Támogatás!H127</f>
        <v>#REF!</v>
      </c>
      <c r="I121" s="516" t="e">
        <f>Igazgatás!I158+'Informatikai fejl.'!I120+Községgazd!I131+Vagyongazd!I124+Közfoglalkoztatás!I121+Közút!I121+Környezetvédelem!I123+Egészségügy!I153+Sport!I125+Közművelődés!I124+Támogatás!I127</f>
        <v>#REF!</v>
      </c>
      <c r="J121" s="542" t="e">
        <f>Igazgatás!J158+'Informatikai fejl.'!J120+Községgazd!J131+Vagyongazd!J124+Közfoglalkoztatás!J121+Közút!J121+Környezetvédelem!J123+Egészségügy!J153+Sport!J125+Közművelődés!J124+Támogatás!J127</f>
        <v>#REF!</v>
      </c>
      <c r="K121" s="542" t="e">
        <f>Igazgatás!K158+'Informatikai fejl.'!K120+Községgazd!K131+Vagyongazd!K124+Közfoglalkoztatás!K121+Közút!K121+Környezetvédelem!K123+Egészségügy!K153+Sport!K125+Közművelődés!K124+Támogatás!K127</f>
        <v>#REF!</v>
      </c>
      <c r="L121" s="542" t="e">
        <f>Igazgatás!L158+'Informatikai fejl.'!L120+Községgazd!L131+Vagyongazd!L124+Közfoglalkoztatás!L121+Közút!L121+Környezetvédelem!L123+Egészségügy!L153+Sport!L125+Közművelődés!L124+Támogatás!L127</f>
        <v>#REF!</v>
      </c>
      <c r="M121" s="468" t="e">
        <f>Igazgatás!M158+'Informatikai fejl.'!M120+Községgazd!M131+Vagyongazd!M124+Közfoglalkoztatás!M121+Közút!M121+Környezetvédelem!M123+Egészségügy!M153+Sport!M125+Közművelődés!M124+Támogatás!M127</f>
        <v>#REF!</v>
      </c>
      <c r="N121" s="141">
        <f>Igazgatás!N158+'Informatikai fejl.'!N120+Községgazd!N131+Vagyongazd!N124+Közfoglalkoztatás!N121+Közút!N121+Környezetvédelem!N123+Egészségügy!N153+Sport!N125+Közművelődés!N124+Támogatás!N127</f>
        <v>0</v>
      </c>
      <c r="O121" s="159" t="e">
        <f t="shared" si="104"/>
        <v>#REF!</v>
      </c>
      <c r="P121" s="73" t="e">
        <f>Igazgatás!#REF!+'Informatikai fejl.'!#REF!+Községgazd!#REF!+Vagyongazd!#REF!+Közfoglalkoztatás!#REF!+Közút!P121+Környezetvédelem!#REF!+Egészségügy!#REF!+Sport!#REF!+Közművelődés!#REF!+Támogatás!#REF!</f>
        <v>#REF!</v>
      </c>
      <c r="Q121" s="1" t="e">
        <f>Igazgatás!#REF!+'Informatikai fejl.'!#REF!+Községgazd!#REF!+Vagyongazd!#REF!+Közfoglalkoztatás!#REF!+Közút!Q121+Környezetvédelem!#REF!+Egészségügy!#REF!+Sport!#REF!+Közművelődés!#REF!+Támogatás!#REF!</f>
        <v>#REF!</v>
      </c>
      <c r="R121" s="1" t="e">
        <f>Igazgatás!#REF!+'Informatikai fejl.'!#REF!+Községgazd!#REF!+Vagyongazd!#REF!+Közfoglalkoztatás!#REF!+Közút!R121+Környezetvédelem!#REF!+Egészségügy!#REF!+Sport!#REF!+Közművelődés!#REF!+Támogatás!#REF!</f>
        <v>#REF!</v>
      </c>
      <c r="S121" s="1" t="e">
        <f>Igazgatás!#REF!+'Informatikai fejl.'!#REF!+Községgazd!#REF!+Vagyongazd!#REF!+Közfoglalkoztatás!#REF!+Közút!S121+Környezetvédelem!#REF!+Egészségügy!#REF!+Sport!#REF!+Közművelődés!#REF!+Támogatás!#REF!</f>
        <v>#REF!</v>
      </c>
      <c r="T121" s="1" t="e">
        <f>Igazgatás!#REF!+'Informatikai fejl.'!#REF!+Községgazd!#REF!+Vagyongazd!#REF!+Közfoglalkoztatás!#REF!+Közút!T121+Környezetvédelem!#REF!+Egészségügy!#REF!+Sport!#REF!+Közművelődés!#REF!+Támogatás!#REF!</f>
        <v>#REF!</v>
      </c>
      <c r="U121" s="79" t="e">
        <f>Igazgatás!#REF!+'Informatikai fejl.'!#REF!+Községgazd!#REF!+Vagyongazd!#REF!+Közfoglalkoztatás!#REF!+Közút!U121+Környezetvédelem!#REF!+Egészségügy!#REF!+Sport!#REF!+Közművelődés!#REF!+Támogatás!#REF!</f>
        <v>#REF!</v>
      </c>
      <c r="V121" s="404" t="e">
        <f t="shared" si="106"/>
        <v>#REF!</v>
      </c>
      <c r="W121" s="367" t="e">
        <f>Igazgatás!#REF!+'Informatikai fejl.'!#REF!+Községgazd!#REF!+Vagyongazd!#REF!+Közfoglalkoztatás!#REF!+Közút!W121+Környezetvédelem!#REF!+Egészségügy!#REF!+Sport!#REF!+Közművelődés!#REF!+Támogatás!#REF!</f>
        <v>#REF!</v>
      </c>
      <c r="X121" s="1" t="e">
        <f>Igazgatás!#REF!+'Informatikai fejl.'!#REF!+Községgazd!#REF!+Vagyongazd!#REF!+Közfoglalkoztatás!#REF!+Közút!X121+Környezetvédelem!#REF!+Egészségügy!#REF!+Sport!#REF!+Közművelődés!#REF!+Támogatás!#REF!</f>
        <v>#REF!</v>
      </c>
      <c r="Y121" s="79" t="e">
        <f>Igazgatás!#REF!+'Informatikai fejl.'!#REF!+Községgazd!#REF!+Vagyongazd!#REF!+Közfoglalkoztatás!#REF!+Közút!Y121+Környezetvédelem!#REF!+Egészségügy!#REF!+Sport!#REF!+Közművelődés!#REF!+Támogatás!#REF!</f>
        <v>#REF!</v>
      </c>
      <c r="Z121" s="79" t="e">
        <f>Igazgatás!#REF!+'Informatikai fejl.'!#REF!+Községgazd!#REF!+Vagyongazd!#REF!+Közfoglalkoztatás!#REF!+Közút!Z121+Környezetvédelem!#REF!+Egészségügy!#REF!+Sport!#REF!+Közművelődés!#REF!+Támogatás!#REF!</f>
        <v>#REF!</v>
      </c>
      <c r="AA121" s="79" t="e">
        <f>Igazgatás!#REF!+'Informatikai fejl.'!#REF!+Községgazd!#REF!+Vagyongazd!#REF!+Közfoglalkoztatás!#REF!+Közút!AA121+Környezetvédelem!#REF!+Egészségügy!#REF!+Sport!#REF!+Közművelődés!#REF!+Támogatás!#REF!</f>
        <v>#REF!</v>
      </c>
      <c r="AB121" s="44" t="e">
        <f>Igazgatás!#REF!+'Informatikai fejl.'!#REF!+Községgazd!#REF!+Vagyongazd!#REF!+Közfoglalkoztatás!#REF!+Közút!AB121+Környezetvédelem!#REF!+Egészségügy!#REF!+Sport!#REF!+Közművelődés!#REF!+Támogatás!#REF!</f>
        <v>#REF!</v>
      </c>
      <c r="AC121" s="168"/>
      <c r="AE121" s="168"/>
    </row>
    <row r="122" spans="1:31" hidden="1" x14ac:dyDescent="0.25">
      <c r="B122" s="54"/>
      <c r="C122" s="2"/>
      <c r="D122" s="705" t="s">
        <v>357</v>
      </c>
      <c r="E122" s="705"/>
      <c r="F122" s="516" t="e">
        <f>Igazgatás!F159+'Informatikai fejl.'!F121+Községgazd!F132+Vagyongazd!F125+Közfoglalkoztatás!F122+Közút!F122+Környezetvédelem!F124+Egészségügy!F154+Sport!F126+Közművelődés!F125+Támogatás!F128</f>
        <v>#REF!</v>
      </c>
      <c r="G122" s="516" t="e">
        <f>Igazgatás!G159+'Informatikai fejl.'!G121+Községgazd!G132+Vagyongazd!G125+Közfoglalkoztatás!G122+Közút!G122+Környezetvédelem!G124+Egészségügy!G154+Sport!G126+Közművelődés!G125+Támogatás!G128</f>
        <v>#REF!</v>
      </c>
      <c r="H122" s="516" t="e">
        <f>Igazgatás!H159+'Informatikai fejl.'!H121+Községgazd!H132+Vagyongazd!H125+Közfoglalkoztatás!H122+Közút!H122+Környezetvédelem!H124+Egészségügy!H154+Sport!H126+Közművelődés!H125+Támogatás!H128</f>
        <v>#REF!</v>
      </c>
      <c r="I122" s="516" t="e">
        <f>Igazgatás!I159+'Informatikai fejl.'!I121+Községgazd!I132+Vagyongazd!I125+Közfoglalkoztatás!I122+Közút!I122+Környezetvédelem!I124+Egészségügy!I154+Sport!I126+Közművelődés!I125+Támogatás!I128</f>
        <v>#REF!</v>
      </c>
      <c r="J122" s="542" t="e">
        <f>Igazgatás!J159+'Informatikai fejl.'!J121+Községgazd!J132+Vagyongazd!J125+Közfoglalkoztatás!J122+Közút!J122+Környezetvédelem!J124+Egészségügy!J154+Sport!J126+Közművelődés!J125+Támogatás!J128</f>
        <v>#REF!</v>
      </c>
      <c r="K122" s="542" t="e">
        <f>Igazgatás!K159+'Informatikai fejl.'!K121+Községgazd!K132+Vagyongazd!K125+Közfoglalkoztatás!K122+Közút!K122+Környezetvédelem!K124+Egészségügy!K154+Sport!K126+Közművelődés!K125+Támogatás!K128</f>
        <v>#REF!</v>
      </c>
      <c r="L122" s="542" t="e">
        <f>Igazgatás!L159+'Informatikai fejl.'!L121+Községgazd!L132+Vagyongazd!L125+Közfoglalkoztatás!L122+Közút!L122+Környezetvédelem!L124+Egészségügy!L154+Sport!L126+Közművelődés!L125+Támogatás!L128</f>
        <v>#REF!</v>
      </c>
      <c r="M122" s="468" t="e">
        <f>Igazgatás!M159+'Informatikai fejl.'!M121+Községgazd!M132+Vagyongazd!M125+Közfoglalkoztatás!M122+Közút!M122+Környezetvédelem!M124+Egészségügy!M154+Sport!M126+Közművelődés!M125+Támogatás!M128</f>
        <v>#REF!</v>
      </c>
      <c r="N122" s="141">
        <f>Igazgatás!N159+'Informatikai fejl.'!N121+Községgazd!N132+Vagyongazd!N125+Közfoglalkoztatás!N122+Közút!N122+Környezetvédelem!N124+Egészségügy!N154+Sport!N126+Közművelődés!N125+Támogatás!N128</f>
        <v>0</v>
      </c>
      <c r="O122" s="159" t="e">
        <f t="shared" si="104"/>
        <v>#REF!</v>
      </c>
      <c r="P122" s="73" t="e">
        <f>Igazgatás!#REF!+'Informatikai fejl.'!#REF!+Községgazd!#REF!+Vagyongazd!#REF!+Közfoglalkoztatás!#REF!+Közút!P122+Környezetvédelem!#REF!+Egészségügy!#REF!+Sport!#REF!+Közművelődés!#REF!+Támogatás!#REF!</f>
        <v>#REF!</v>
      </c>
      <c r="Q122" s="1" t="e">
        <f>Igazgatás!#REF!+'Informatikai fejl.'!#REF!+Községgazd!#REF!+Vagyongazd!#REF!+Közfoglalkoztatás!#REF!+Közút!Q122+Környezetvédelem!#REF!+Egészségügy!#REF!+Sport!#REF!+Közművelődés!#REF!+Támogatás!#REF!</f>
        <v>#REF!</v>
      </c>
      <c r="R122" s="1" t="e">
        <f>Igazgatás!#REF!+'Informatikai fejl.'!#REF!+Községgazd!#REF!+Vagyongazd!#REF!+Közfoglalkoztatás!#REF!+Közút!R122+Környezetvédelem!#REF!+Egészségügy!#REF!+Sport!#REF!+Közművelődés!#REF!+Támogatás!#REF!</f>
        <v>#REF!</v>
      </c>
      <c r="S122" s="1" t="e">
        <f>Igazgatás!#REF!+'Informatikai fejl.'!#REF!+Községgazd!#REF!+Vagyongazd!#REF!+Közfoglalkoztatás!#REF!+Közút!S122+Környezetvédelem!#REF!+Egészségügy!#REF!+Sport!#REF!+Közművelődés!#REF!+Támogatás!#REF!</f>
        <v>#REF!</v>
      </c>
      <c r="T122" s="1" t="e">
        <f>Igazgatás!#REF!+'Informatikai fejl.'!#REF!+Községgazd!#REF!+Vagyongazd!#REF!+Közfoglalkoztatás!#REF!+Közút!T122+Környezetvédelem!#REF!+Egészségügy!#REF!+Sport!#REF!+Közművelődés!#REF!+Támogatás!#REF!</f>
        <v>#REF!</v>
      </c>
      <c r="U122" s="79" t="e">
        <f>Igazgatás!#REF!+'Informatikai fejl.'!#REF!+Községgazd!#REF!+Vagyongazd!#REF!+Közfoglalkoztatás!#REF!+Közút!U122+Környezetvédelem!#REF!+Egészségügy!#REF!+Sport!#REF!+Közművelődés!#REF!+Támogatás!#REF!</f>
        <v>#REF!</v>
      </c>
      <c r="V122" s="404" t="e">
        <f t="shared" si="106"/>
        <v>#REF!</v>
      </c>
      <c r="W122" s="367" t="e">
        <f>Igazgatás!#REF!+'Informatikai fejl.'!#REF!+Községgazd!#REF!+Vagyongazd!#REF!+Közfoglalkoztatás!#REF!+Közút!W122+Környezetvédelem!#REF!+Egészségügy!#REF!+Sport!#REF!+Közművelődés!#REF!+Támogatás!#REF!</f>
        <v>#REF!</v>
      </c>
      <c r="X122" s="1" t="e">
        <f>Igazgatás!#REF!+'Informatikai fejl.'!#REF!+Községgazd!#REF!+Vagyongazd!#REF!+Közfoglalkoztatás!#REF!+Közút!X122+Környezetvédelem!#REF!+Egészségügy!#REF!+Sport!#REF!+Közművelődés!#REF!+Támogatás!#REF!</f>
        <v>#REF!</v>
      </c>
      <c r="Y122" s="79" t="e">
        <f>Igazgatás!#REF!+'Informatikai fejl.'!#REF!+Községgazd!#REF!+Vagyongazd!#REF!+Közfoglalkoztatás!#REF!+Közút!Y122+Környezetvédelem!#REF!+Egészségügy!#REF!+Sport!#REF!+Közművelődés!#REF!+Támogatás!#REF!</f>
        <v>#REF!</v>
      </c>
      <c r="Z122" s="79" t="e">
        <f>Igazgatás!#REF!+'Informatikai fejl.'!#REF!+Községgazd!#REF!+Vagyongazd!#REF!+Közfoglalkoztatás!#REF!+Közút!Z122+Környezetvédelem!#REF!+Egészségügy!#REF!+Sport!#REF!+Közművelődés!#REF!+Támogatás!#REF!</f>
        <v>#REF!</v>
      </c>
      <c r="AA122" s="79" t="e">
        <f>Igazgatás!#REF!+'Informatikai fejl.'!#REF!+Községgazd!#REF!+Vagyongazd!#REF!+Közfoglalkoztatás!#REF!+Közút!AA122+Környezetvédelem!#REF!+Egészségügy!#REF!+Sport!#REF!+Közművelődés!#REF!+Támogatás!#REF!</f>
        <v>#REF!</v>
      </c>
      <c r="AB122" s="44" t="e">
        <f>Igazgatás!#REF!+'Informatikai fejl.'!#REF!+Községgazd!#REF!+Vagyongazd!#REF!+Közfoglalkoztatás!#REF!+Közút!AB122+Környezetvédelem!#REF!+Egészségügy!#REF!+Sport!#REF!+Közművelődés!#REF!+Támogatás!#REF!</f>
        <v>#REF!</v>
      </c>
      <c r="AC122" s="168"/>
      <c r="AE122" s="168"/>
    </row>
    <row r="123" spans="1:31" hidden="1" x14ac:dyDescent="0.25">
      <c r="B123" s="54"/>
      <c r="C123" s="2"/>
      <c r="D123" s="705" t="s">
        <v>358</v>
      </c>
      <c r="E123" s="705"/>
      <c r="F123" s="516" t="e">
        <f>Igazgatás!F160+'Informatikai fejl.'!F122+Községgazd!F133+Vagyongazd!F126+Közfoglalkoztatás!F123+Közút!F123+Környezetvédelem!F125+Egészségügy!F155+Sport!F127+Közművelődés!F126+Támogatás!F129</f>
        <v>#REF!</v>
      </c>
      <c r="G123" s="516" t="e">
        <f>Igazgatás!G160+'Informatikai fejl.'!G122+Községgazd!G133+Vagyongazd!G126+Közfoglalkoztatás!G123+Közút!G123+Környezetvédelem!G125+Egészségügy!G155+Sport!G127+Közművelődés!G126+Támogatás!G129</f>
        <v>#REF!</v>
      </c>
      <c r="H123" s="516" t="e">
        <f>Igazgatás!H160+'Informatikai fejl.'!H122+Községgazd!H133+Vagyongazd!H126+Közfoglalkoztatás!H123+Közút!H123+Környezetvédelem!H125+Egészségügy!H155+Sport!H127+Közművelődés!H126+Támogatás!H129</f>
        <v>#REF!</v>
      </c>
      <c r="I123" s="516" t="e">
        <f>Igazgatás!I160+'Informatikai fejl.'!I122+Községgazd!I133+Vagyongazd!I126+Közfoglalkoztatás!I123+Közút!I123+Környezetvédelem!I125+Egészségügy!I155+Sport!I127+Közművelődés!I126+Támogatás!I129</f>
        <v>#REF!</v>
      </c>
      <c r="J123" s="542" t="e">
        <f>Igazgatás!J160+'Informatikai fejl.'!J122+Községgazd!J133+Vagyongazd!J126+Közfoglalkoztatás!J123+Közút!J123+Környezetvédelem!J125+Egészségügy!J155+Sport!J127+Közművelődés!J126+Támogatás!J129</f>
        <v>#REF!</v>
      </c>
      <c r="K123" s="542" t="e">
        <f>Igazgatás!K160+'Informatikai fejl.'!K122+Községgazd!K133+Vagyongazd!K126+Közfoglalkoztatás!K123+Közút!K123+Környezetvédelem!K125+Egészségügy!K155+Sport!K127+Közművelődés!K126+Támogatás!K129</f>
        <v>#REF!</v>
      </c>
      <c r="L123" s="542" t="e">
        <f>Igazgatás!L160+'Informatikai fejl.'!L122+Községgazd!L133+Vagyongazd!L126+Közfoglalkoztatás!L123+Közút!L123+Környezetvédelem!L125+Egészségügy!L155+Sport!L127+Közművelődés!L126+Támogatás!L129</f>
        <v>#REF!</v>
      </c>
      <c r="M123" s="468" t="e">
        <f>Igazgatás!M160+'Informatikai fejl.'!M122+Községgazd!M133+Vagyongazd!M126+Közfoglalkoztatás!M123+Közút!M123+Környezetvédelem!M125+Egészségügy!M155+Sport!M127+Közművelődés!M126+Támogatás!M129</f>
        <v>#REF!</v>
      </c>
      <c r="N123" s="141">
        <f>Igazgatás!N160+'Informatikai fejl.'!N122+Községgazd!N133+Vagyongazd!N126+Közfoglalkoztatás!N123+Közút!N123+Környezetvédelem!N125+Egészségügy!N155+Sport!N127+Közművelődés!N126+Támogatás!N129</f>
        <v>0</v>
      </c>
      <c r="O123" s="159" t="e">
        <f t="shared" si="104"/>
        <v>#REF!</v>
      </c>
      <c r="P123" s="73" t="e">
        <f>Igazgatás!#REF!+'Informatikai fejl.'!#REF!+Községgazd!#REF!+Vagyongazd!#REF!+Közfoglalkoztatás!#REF!+Közút!P123+Környezetvédelem!#REF!+Egészségügy!#REF!+Sport!#REF!+Közművelődés!#REF!+Támogatás!#REF!</f>
        <v>#REF!</v>
      </c>
      <c r="Q123" s="1" t="e">
        <f>Igazgatás!#REF!+'Informatikai fejl.'!#REF!+Községgazd!#REF!+Vagyongazd!#REF!+Közfoglalkoztatás!#REF!+Közút!Q123+Környezetvédelem!#REF!+Egészségügy!#REF!+Sport!#REF!+Közművelődés!#REF!+Támogatás!#REF!</f>
        <v>#REF!</v>
      </c>
      <c r="R123" s="1" t="e">
        <f>Igazgatás!#REF!+'Informatikai fejl.'!#REF!+Községgazd!#REF!+Vagyongazd!#REF!+Közfoglalkoztatás!#REF!+Közút!R123+Környezetvédelem!#REF!+Egészségügy!#REF!+Sport!#REF!+Közművelődés!#REF!+Támogatás!#REF!</f>
        <v>#REF!</v>
      </c>
      <c r="S123" s="1" t="e">
        <f>Igazgatás!#REF!+'Informatikai fejl.'!#REF!+Községgazd!#REF!+Vagyongazd!#REF!+Közfoglalkoztatás!#REF!+Közút!S123+Környezetvédelem!#REF!+Egészségügy!#REF!+Sport!#REF!+Közművelődés!#REF!+Támogatás!#REF!</f>
        <v>#REF!</v>
      </c>
      <c r="T123" s="1" t="e">
        <f>Igazgatás!#REF!+'Informatikai fejl.'!#REF!+Községgazd!#REF!+Vagyongazd!#REF!+Közfoglalkoztatás!#REF!+Közút!T123+Környezetvédelem!#REF!+Egészségügy!#REF!+Sport!#REF!+Közművelődés!#REF!+Támogatás!#REF!</f>
        <v>#REF!</v>
      </c>
      <c r="U123" s="79" t="e">
        <f>Igazgatás!#REF!+'Informatikai fejl.'!#REF!+Községgazd!#REF!+Vagyongazd!#REF!+Közfoglalkoztatás!#REF!+Közút!U123+Környezetvédelem!#REF!+Egészségügy!#REF!+Sport!#REF!+Közművelődés!#REF!+Támogatás!#REF!</f>
        <v>#REF!</v>
      </c>
      <c r="V123" s="404" t="e">
        <f t="shared" si="106"/>
        <v>#REF!</v>
      </c>
      <c r="W123" s="367" t="e">
        <f>Igazgatás!#REF!+'Informatikai fejl.'!#REF!+Községgazd!#REF!+Vagyongazd!#REF!+Közfoglalkoztatás!#REF!+Közút!W123+Környezetvédelem!#REF!+Egészségügy!#REF!+Sport!#REF!+Közművelődés!#REF!+Támogatás!#REF!</f>
        <v>#REF!</v>
      </c>
      <c r="X123" s="1" t="e">
        <f>Igazgatás!#REF!+'Informatikai fejl.'!#REF!+Községgazd!#REF!+Vagyongazd!#REF!+Közfoglalkoztatás!#REF!+Közút!X123+Környezetvédelem!#REF!+Egészségügy!#REF!+Sport!#REF!+Közművelődés!#REF!+Támogatás!#REF!</f>
        <v>#REF!</v>
      </c>
      <c r="Y123" s="79" t="e">
        <f>Igazgatás!#REF!+'Informatikai fejl.'!#REF!+Községgazd!#REF!+Vagyongazd!#REF!+Közfoglalkoztatás!#REF!+Közút!Y123+Környezetvédelem!#REF!+Egészségügy!#REF!+Sport!#REF!+Közművelődés!#REF!+Támogatás!#REF!</f>
        <v>#REF!</v>
      </c>
      <c r="Z123" s="79" t="e">
        <f>Igazgatás!#REF!+'Informatikai fejl.'!#REF!+Községgazd!#REF!+Vagyongazd!#REF!+Közfoglalkoztatás!#REF!+Közút!Z123+Környezetvédelem!#REF!+Egészségügy!#REF!+Sport!#REF!+Közművelődés!#REF!+Támogatás!#REF!</f>
        <v>#REF!</v>
      </c>
      <c r="AA123" s="79" t="e">
        <f>Igazgatás!#REF!+'Informatikai fejl.'!#REF!+Községgazd!#REF!+Vagyongazd!#REF!+Közfoglalkoztatás!#REF!+Közút!AA123+Környezetvédelem!#REF!+Egészségügy!#REF!+Sport!#REF!+Közművelődés!#REF!+Támogatás!#REF!</f>
        <v>#REF!</v>
      </c>
      <c r="AB123" s="44" t="e">
        <f>Igazgatás!#REF!+'Informatikai fejl.'!#REF!+Községgazd!#REF!+Vagyongazd!#REF!+Közfoglalkoztatás!#REF!+Közút!AB123+Környezetvédelem!#REF!+Egészségügy!#REF!+Sport!#REF!+Közművelődés!#REF!+Támogatás!#REF!</f>
        <v>#REF!</v>
      </c>
      <c r="AC123" s="168"/>
      <c r="AE123" s="168"/>
    </row>
    <row r="124" spans="1:31" hidden="1" x14ac:dyDescent="0.25">
      <c r="B124" s="54"/>
      <c r="C124" s="2"/>
      <c r="D124" s="705" t="s">
        <v>355</v>
      </c>
      <c r="E124" s="705"/>
      <c r="F124" s="516" t="e">
        <f>Igazgatás!F161+'Informatikai fejl.'!F123+Községgazd!F134+Vagyongazd!F127+Közfoglalkoztatás!F124+Közút!F124+Környezetvédelem!F126+Egészségügy!F156+Sport!F128+Közművelődés!F127+Támogatás!F130</f>
        <v>#REF!</v>
      </c>
      <c r="G124" s="516" t="e">
        <f>Igazgatás!G161+'Informatikai fejl.'!G123+Községgazd!G134+Vagyongazd!G127+Közfoglalkoztatás!G124+Közút!G124+Környezetvédelem!G126+Egészségügy!G156+Sport!G128+Közművelődés!G127+Támogatás!G130</f>
        <v>#REF!</v>
      </c>
      <c r="H124" s="516" t="e">
        <f>Igazgatás!H161+'Informatikai fejl.'!H123+Községgazd!H134+Vagyongazd!H127+Közfoglalkoztatás!H124+Közút!H124+Környezetvédelem!H126+Egészségügy!H156+Sport!H128+Közművelődés!H127+Támogatás!H130</f>
        <v>#REF!</v>
      </c>
      <c r="I124" s="516" t="e">
        <f>Igazgatás!I161+'Informatikai fejl.'!I123+Községgazd!I134+Vagyongazd!I127+Közfoglalkoztatás!I124+Közút!I124+Környezetvédelem!I126+Egészségügy!I156+Sport!I128+Közművelődés!I127+Támogatás!I130</f>
        <v>#REF!</v>
      </c>
      <c r="J124" s="542" t="e">
        <f>Igazgatás!J161+'Informatikai fejl.'!J123+Községgazd!J134+Vagyongazd!J127+Közfoglalkoztatás!J124+Közút!J124+Környezetvédelem!J126+Egészségügy!J156+Sport!J128+Közművelődés!J127+Támogatás!J130</f>
        <v>#REF!</v>
      </c>
      <c r="K124" s="542" t="e">
        <f>Igazgatás!K161+'Informatikai fejl.'!K123+Községgazd!K134+Vagyongazd!K127+Közfoglalkoztatás!K124+Közút!K124+Környezetvédelem!K126+Egészségügy!K156+Sport!K128+Közművelődés!K127+Támogatás!K130</f>
        <v>#REF!</v>
      </c>
      <c r="L124" s="542" t="e">
        <f>Igazgatás!L161+'Informatikai fejl.'!L123+Községgazd!L134+Vagyongazd!L127+Közfoglalkoztatás!L124+Közút!L124+Környezetvédelem!L126+Egészségügy!L156+Sport!L128+Közművelődés!L127+Támogatás!L130</f>
        <v>#REF!</v>
      </c>
      <c r="M124" s="468" t="e">
        <f>Igazgatás!M161+'Informatikai fejl.'!M123+Községgazd!M134+Vagyongazd!M127+Közfoglalkoztatás!M124+Közút!M124+Környezetvédelem!M126+Egészségügy!M156+Sport!M128+Közművelődés!M127+Támogatás!M130</f>
        <v>#REF!</v>
      </c>
      <c r="N124" s="141">
        <f>Igazgatás!N161+'Informatikai fejl.'!N123+Községgazd!N134+Vagyongazd!N127+Közfoglalkoztatás!N124+Közút!N124+Környezetvédelem!N126+Egészségügy!N156+Sport!N128+Közművelődés!N127+Támogatás!N130</f>
        <v>0</v>
      </c>
      <c r="O124" s="159" t="e">
        <f t="shared" si="104"/>
        <v>#REF!</v>
      </c>
      <c r="P124" s="73" t="e">
        <f>Igazgatás!#REF!+'Informatikai fejl.'!#REF!+Községgazd!#REF!+Vagyongazd!#REF!+Közfoglalkoztatás!#REF!+Közút!P124+Környezetvédelem!#REF!+Egészségügy!#REF!+Sport!#REF!+Közművelődés!#REF!+Támogatás!#REF!</f>
        <v>#REF!</v>
      </c>
      <c r="Q124" s="1" t="e">
        <f>Igazgatás!#REF!+'Informatikai fejl.'!#REF!+Községgazd!#REF!+Vagyongazd!#REF!+Közfoglalkoztatás!#REF!+Közút!Q124+Környezetvédelem!#REF!+Egészségügy!#REF!+Sport!#REF!+Közművelődés!#REF!+Támogatás!#REF!</f>
        <v>#REF!</v>
      </c>
      <c r="R124" s="1" t="e">
        <f>Igazgatás!#REF!+'Informatikai fejl.'!#REF!+Községgazd!#REF!+Vagyongazd!#REF!+Közfoglalkoztatás!#REF!+Közút!R124+Környezetvédelem!#REF!+Egészségügy!#REF!+Sport!#REF!+Közművelődés!#REF!+Támogatás!#REF!</f>
        <v>#REF!</v>
      </c>
      <c r="S124" s="1" t="e">
        <f>Igazgatás!#REF!+'Informatikai fejl.'!#REF!+Községgazd!#REF!+Vagyongazd!#REF!+Közfoglalkoztatás!#REF!+Közút!S124+Környezetvédelem!#REF!+Egészségügy!#REF!+Sport!#REF!+Közművelődés!#REF!+Támogatás!#REF!</f>
        <v>#REF!</v>
      </c>
      <c r="T124" s="1" t="e">
        <f>Igazgatás!#REF!+'Informatikai fejl.'!#REF!+Községgazd!#REF!+Vagyongazd!#REF!+Közfoglalkoztatás!#REF!+Közút!T124+Környezetvédelem!#REF!+Egészségügy!#REF!+Sport!#REF!+Közművelődés!#REF!+Támogatás!#REF!</f>
        <v>#REF!</v>
      </c>
      <c r="U124" s="79" t="e">
        <f>Igazgatás!#REF!+'Informatikai fejl.'!#REF!+Községgazd!#REF!+Vagyongazd!#REF!+Közfoglalkoztatás!#REF!+Közút!U124+Környezetvédelem!#REF!+Egészségügy!#REF!+Sport!#REF!+Közművelődés!#REF!+Támogatás!#REF!</f>
        <v>#REF!</v>
      </c>
      <c r="V124" s="404" t="e">
        <f t="shared" si="106"/>
        <v>#REF!</v>
      </c>
      <c r="W124" s="367" t="e">
        <f>Igazgatás!#REF!+'Informatikai fejl.'!#REF!+Községgazd!#REF!+Vagyongazd!#REF!+Közfoglalkoztatás!#REF!+Közút!W124+Környezetvédelem!#REF!+Egészségügy!#REF!+Sport!#REF!+Közművelődés!#REF!+Támogatás!#REF!</f>
        <v>#REF!</v>
      </c>
      <c r="X124" s="1" t="e">
        <f>Igazgatás!#REF!+'Informatikai fejl.'!#REF!+Községgazd!#REF!+Vagyongazd!#REF!+Közfoglalkoztatás!#REF!+Közút!X124+Környezetvédelem!#REF!+Egészségügy!#REF!+Sport!#REF!+Közművelődés!#REF!+Támogatás!#REF!</f>
        <v>#REF!</v>
      </c>
      <c r="Y124" s="79" t="e">
        <f>Igazgatás!#REF!+'Informatikai fejl.'!#REF!+Községgazd!#REF!+Vagyongazd!#REF!+Közfoglalkoztatás!#REF!+Közút!Y124+Környezetvédelem!#REF!+Egészségügy!#REF!+Sport!#REF!+Közművelődés!#REF!+Támogatás!#REF!</f>
        <v>#REF!</v>
      </c>
      <c r="Z124" s="79" t="e">
        <f>Igazgatás!#REF!+'Informatikai fejl.'!#REF!+Községgazd!#REF!+Vagyongazd!#REF!+Közfoglalkoztatás!#REF!+Közút!Z124+Környezetvédelem!#REF!+Egészségügy!#REF!+Sport!#REF!+Közművelődés!#REF!+Támogatás!#REF!</f>
        <v>#REF!</v>
      </c>
      <c r="AA124" s="79" t="e">
        <f>Igazgatás!#REF!+'Informatikai fejl.'!#REF!+Községgazd!#REF!+Vagyongazd!#REF!+Közfoglalkoztatás!#REF!+Közút!AA124+Környezetvédelem!#REF!+Egészségügy!#REF!+Sport!#REF!+Közművelődés!#REF!+Támogatás!#REF!</f>
        <v>#REF!</v>
      </c>
      <c r="AB124" s="44" t="e">
        <f>Igazgatás!#REF!+'Informatikai fejl.'!#REF!+Községgazd!#REF!+Vagyongazd!#REF!+Közfoglalkoztatás!#REF!+Közút!AB124+Környezetvédelem!#REF!+Egészségügy!#REF!+Sport!#REF!+Közművelődés!#REF!+Támogatás!#REF!</f>
        <v>#REF!</v>
      </c>
      <c r="AC124" s="168"/>
      <c r="AE124" s="168"/>
    </row>
    <row r="125" spans="1:31" hidden="1" x14ac:dyDescent="0.25">
      <c r="B125" s="54"/>
      <c r="C125" s="2"/>
      <c r="D125" s="705" t="s">
        <v>811</v>
      </c>
      <c r="E125" s="705"/>
      <c r="F125" s="516" t="e">
        <f>Igazgatás!F162+'Informatikai fejl.'!F124+Községgazd!F135+Vagyongazd!F128+Közfoglalkoztatás!F125+Közút!F125+Környezetvédelem!F127+Egészségügy!F157+Sport!F129+Közművelődés!F128+Támogatás!F131</f>
        <v>#REF!</v>
      </c>
      <c r="G125" s="516" t="e">
        <f>Igazgatás!G162+'Informatikai fejl.'!G124+Községgazd!G135+Vagyongazd!G128+Közfoglalkoztatás!G125+Közút!G125+Környezetvédelem!G127+Egészségügy!G157+Sport!G129+Közművelődés!G128+Támogatás!G131</f>
        <v>#REF!</v>
      </c>
      <c r="H125" s="516" t="e">
        <f>Igazgatás!H162+'Informatikai fejl.'!H124+Községgazd!H135+Vagyongazd!H128+Közfoglalkoztatás!H125+Közút!H125+Környezetvédelem!H127+Egészségügy!H157+Sport!H129+Közművelődés!H128+Támogatás!H131</f>
        <v>#REF!</v>
      </c>
      <c r="I125" s="516" t="e">
        <f>Igazgatás!I162+'Informatikai fejl.'!I124+Községgazd!I135+Vagyongazd!I128+Közfoglalkoztatás!I125+Közút!I125+Környezetvédelem!I127+Egészségügy!I157+Sport!I129+Közművelődés!I128+Támogatás!I131</f>
        <v>#REF!</v>
      </c>
      <c r="J125" s="542" t="e">
        <f>Igazgatás!J162+'Informatikai fejl.'!J124+Községgazd!J135+Vagyongazd!J128+Közfoglalkoztatás!J125+Közút!J125+Környezetvédelem!J127+Egészségügy!J157+Sport!J129+Közművelődés!J128+Támogatás!J131</f>
        <v>#REF!</v>
      </c>
      <c r="K125" s="542" t="e">
        <f>Igazgatás!K162+'Informatikai fejl.'!K124+Községgazd!K135+Vagyongazd!K128+Közfoglalkoztatás!K125+Közút!K125+Környezetvédelem!K127+Egészségügy!K157+Sport!K129+Közművelődés!K128+Támogatás!K131</f>
        <v>#REF!</v>
      </c>
      <c r="L125" s="542" t="e">
        <f>Igazgatás!L162+'Informatikai fejl.'!L124+Községgazd!L135+Vagyongazd!L128+Közfoglalkoztatás!L125+Közút!L125+Környezetvédelem!L127+Egészségügy!L157+Sport!L129+Közművelődés!L128+Támogatás!L131</f>
        <v>#REF!</v>
      </c>
      <c r="M125" s="468" t="e">
        <f>Igazgatás!M162+'Informatikai fejl.'!M124+Községgazd!M135+Vagyongazd!M128+Közfoglalkoztatás!M125+Közút!M125+Környezetvédelem!M127+Egészségügy!M157+Sport!M129+Közművelődés!M128+Támogatás!M131</f>
        <v>#REF!</v>
      </c>
      <c r="N125" s="141">
        <f>Igazgatás!N162+'Informatikai fejl.'!N124+Községgazd!N135+Vagyongazd!N128+Közfoglalkoztatás!N125+Közút!N125+Környezetvédelem!N127+Egészségügy!N157+Sport!N129+Közművelődés!N128+Támogatás!N131</f>
        <v>0</v>
      </c>
      <c r="O125" s="159" t="e">
        <f t="shared" si="104"/>
        <v>#REF!</v>
      </c>
      <c r="P125" s="73" t="e">
        <f>Igazgatás!#REF!+'Informatikai fejl.'!#REF!+Községgazd!#REF!+Vagyongazd!#REF!+Közfoglalkoztatás!#REF!+Közút!P125+Környezetvédelem!#REF!+Egészségügy!#REF!+Sport!#REF!+Közművelődés!#REF!+Támogatás!#REF!</f>
        <v>#REF!</v>
      </c>
      <c r="Q125" s="1" t="e">
        <f>Igazgatás!#REF!+'Informatikai fejl.'!#REF!+Községgazd!#REF!+Vagyongazd!#REF!+Közfoglalkoztatás!#REF!+Közút!Q125+Környezetvédelem!#REF!+Egészségügy!#REF!+Sport!#REF!+Közművelődés!#REF!+Támogatás!#REF!</f>
        <v>#REF!</v>
      </c>
      <c r="R125" s="1" t="e">
        <f>Igazgatás!#REF!+'Informatikai fejl.'!#REF!+Községgazd!#REF!+Vagyongazd!#REF!+Közfoglalkoztatás!#REF!+Közút!R125+Környezetvédelem!#REF!+Egészségügy!#REF!+Sport!#REF!+Közművelődés!#REF!+Támogatás!#REF!</f>
        <v>#REF!</v>
      </c>
      <c r="S125" s="1" t="e">
        <f>Igazgatás!#REF!+'Informatikai fejl.'!#REF!+Községgazd!#REF!+Vagyongazd!#REF!+Közfoglalkoztatás!#REF!+Közút!S125+Környezetvédelem!#REF!+Egészségügy!#REF!+Sport!#REF!+Közművelődés!#REF!+Támogatás!#REF!</f>
        <v>#REF!</v>
      </c>
      <c r="T125" s="1" t="e">
        <f>Igazgatás!#REF!+'Informatikai fejl.'!#REF!+Községgazd!#REF!+Vagyongazd!#REF!+Közfoglalkoztatás!#REF!+Közút!T125+Környezetvédelem!#REF!+Egészségügy!#REF!+Sport!#REF!+Közművelődés!#REF!+Támogatás!#REF!</f>
        <v>#REF!</v>
      </c>
      <c r="U125" s="79" t="e">
        <f>Igazgatás!#REF!+'Informatikai fejl.'!#REF!+Községgazd!#REF!+Vagyongazd!#REF!+Közfoglalkoztatás!#REF!+Közút!U125+Környezetvédelem!#REF!+Egészségügy!#REF!+Sport!#REF!+Közművelődés!#REF!+Támogatás!#REF!</f>
        <v>#REF!</v>
      </c>
      <c r="V125" s="404" t="e">
        <f t="shared" si="106"/>
        <v>#REF!</v>
      </c>
      <c r="W125" s="367" t="e">
        <f>Igazgatás!#REF!+'Informatikai fejl.'!#REF!+Községgazd!#REF!+Vagyongazd!#REF!+Közfoglalkoztatás!#REF!+Közút!W125+Környezetvédelem!#REF!+Egészségügy!#REF!+Sport!#REF!+Közművelődés!#REF!+Támogatás!#REF!</f>
        <v>#REF!</v>
      </c>
      <c r="X125" s="1" t="e">
        <f>Igazgatás!#REF!+'Informatikai fejl.'!#REF!+Községgazd!#REF!+Vagyongazd!#REF!+Közfoglalkoztatás!#REF!+Közút!X125+Környezetvédelem!#REF!+Egészségügy!#REF!+Sport!#REF!+Közművelődés!#REF!+Támogatás!#REF!</f>
        <v>#REF!</v>
      </c>
      <c r="Y125" s="79" t="e">
        <f>Igazgatás!#REF!+'Informatikai fejl.'!#REF!+Községgazd!#REF!+Vagyongazd!#REF!+Közfoglalkoztatás!#REF!+Közút!Y125+Környezetvédelem!#REF!+Egészségügy!#REF!+Sport!#REF!+Közművelődés!#REF!+Támogatás!#REF!</f>
        <v>#REF!</v>
      </c>
      <c r="Z125" s="79" t="e">
        <f>Igazgatás!#REF!+'Informatikai fejl.'!#REF!+Községgazd!#REF!+Vagyongazd!#REF!+Közfoglalkoztatás!#REF!+Közút!Z125+Környezetvédelem!#REF!+Egészségügy!#REF!+Sport!#REF!+Közművelődés!#REF!+Támogatás!#REF!</f>
        <v>#REF!</v>
      </c>
      <c r="AA125" s="79" t="e">
        <f>Igazgatás!#REF!+'Informatikai fejl.'!#REF!+Községgazd!#REF!+Vagyongazd!#REF!+Közfoglalkoztatás!#REF!+Közút!AA125+Környezetvédelem!#REF!+Egészségügy!#REF!+Sport!#REF!+Közművelődés!#REF!+Támogatás!#REF!</f>
        <v>#REF!</v>
      </c>
      <c r="AB125" s="44" t="e">
        <f>Igazgatás!#REF!+'Informatikai fejl.'!#REF!+Községgazd!#REF!+Vagyongazd!#REF!+Közfoglalkoztatás!#REF!+Közút!AB125+Környezetvédelem!#REF!+Egészségügy!#REF!+Sport!#REF!+Közművelődés!#REF!+Támogatás!#REF!</f>
        <v>#REF!</v>
      </c>
      <c r="AC125" s="168"/>
      <c r="AE125" s="168"/>
    </row>
    <row r="126" spans="1:31" ht="25.5" hidden="1" customHeight="1" x14ac:dyDescent="0.25">
      <c r="B126" s="54"/>
      <c r="C126" s="2"/>
      <c r="D126" s="706" t="s">
        <v>532</v>
      </c>
      <c r="E126" s="706"/>
      <c r="F126" s="519" t="e">
        <f>Igazgatás!F163+'Informatikai fejl.'!F125+Községgazd!F136+Vagyongazd!F129+Közfoglalkoztatás!F126+Közút!F126+Környezetvédelem!F128+Egészségügy!F158+Sport!F130+Közművelődés!F129+Támogatás!F132</f>
        <v>#REF!</v>
      </c>
      <c r="G126" s="519" t="e">
        <f>Igazgatás!G163+'Informatikai fejl.'!G125+Községgazd!G136+Vagyongazd!G129+Közfoglalkoztatás!G126+Közút!G126+Környezetvédelem!G128+Egészségügy!G158+Sport!G130+Közművelődés!G129+Támogatás!G132</f>
        <v>#REF!</v>
      </c>
      <c r="H126" s="519" t="e">
        <f>Igazgatás!H163+'Informatikai fejl.'!H125+Községgazd!H136+Vagyongazd!H129+Közfoglalkoztatás!H126+Közút!H126+Környezetvédelem!H128+Egészségügy!H158+Sport!H130+Közművelődés!H129+Támogatás!H132</f>
        <v>#REF!</v>
      </c>
      <c r="I126" s="519" t="e">
        <f>Igazgatás!I163+'Informatikai fejl.'!I125+Községgazd!I136+Vagyongazd!I129+Közfoglalkoztatás!I126+Közút!I126+Környezetvédelem!I128+Egészségügy!I158+Sport!I130+Közművelődés!I129+Támogatás!I132</f>
        <v>#REF!</v>
      </c>
      <c r="J126" s="545" t="e">
        <f>Igazgatás!J163+'Informatikai fejl.'!J125+Községgazd!J136+Vagyongazd!J129+Közfoglalkoztatás!J126+Közút!J126+Környezetvédelem!J128+Egészségügy!J158+Sport!J130+Közművelődés!J129+Támogatás!J132</f>
        <v>#REF!</v>
      </c>
      <c r="K126" s="545" t="e">
        <f>Igazgatás!K163+'Informatikai fejl.'!K125+Községgazd!K136+Vagyongazd!K129+Közfoglalkoztatás!K126+Közút!K126+Környezetvédelem!K128+Egészségügy!K158+Sport!K130+Közművelődés!K129+Támogatás!K132</f>
        <v>#REF!</v>
      </c>
      <c r="L126" s="545" t="e">
        <f>Igazgatás!L163+'Informatikai fejl.'!L125+Községgazd!L136+Vagyongazd!L129+Közfoglalkoztatás!L126+Közút!L126+Környezetvédelem!L128+Egészségügy!L158+Sport!L130+Közművelődés!L129+Támogatás!L132</f>
        <v>#REF!</v>
      </c>
      <c r="M126" s="471" t="e">
        <f>Igazgatás!M163+'Informatikai fejl.'!M125+Községgazd!M136+Vagyongazd!M129+Közfoglalkoztatás!M126+Közút!M126+Környezetvédelem!M128+Egészségügy!M158+Sport!M130+Közművelődés!M129+Támogatás!M132</f>
        <v>#REF!</v>
      </c>
      <c r="N126" s="151">
        <f>Igazgatás!N163+'Informatikai fejl.'!N125+Községgazd!N136+Vagyongazd!N129+Közfoglalkoztatás!N126+Közút!N126+Környezetvédelem!N128+Egészségügy!N158+Sport!N130+Közművelődés!N129+Támogatás!N132</f>
        <v>0</v>
      </c>
      <c r="O126" s="159" t="e">
        <f t="shared" si="104"/>
        <v>#REF!</v>
      </c>
      <c r="P126" s="73" t="e">
        <f>Igazgatás!#REF!+'Informatikai fejl.'!#REF!+Községgazd!#REF!+Vagyongazd!#REF!+Közfoglalkoztatás!#REF!+Közút!P126+Környezetvédelem!#REF!+Egészségügy!#REF!+Sport!#REF!+Közművelődés!#REF!+Támogatás!#REF!</f>
        <v>#REF!</v>
      </c>
      <c r="Q126" s="1" t="e">
        <f>Igazgatás!#REF!+'Informatikai fejl.'!#REF!+Községgazd!#REF!+Vagyongazd!#REF!+Közfoglalkoztatás!#REF!+Közút!Q126+Környezetvédelem!#REF!+Egészségügy!#REF!+Sport!#REF!+Közművelődés!#REF!+Támogatás!#REF!</f>
        <v>#REF!</v>
      </c>
      <c r="R126" s="1" t="e">
        <f>Igazgatás!#REF!+'Informatikai fejl.'!#REF!+Községgazd!#REF!+Vagyongazd!#REF!+Közfoglalkoztatás!#REF!+Közút!R126+Környezetvédelem!#REF!+Egészségügy!#REF!+Sport!#REF!+Közművelődés!#REF!+Támogatás!#REF!</f>
        <v>#REF!</v>
      </c>
      <c r="S126" s="1" t="e">
        <f>Igazgatás!#REF!+'Informatikai fejl.'!#REF!+Községgazd!#REF!+Vagyongazd!#REF!+Közfoglalkoztatás!#REF!+Közút!S126+Környezetvédelem!#REF!+Egészségügy!#REF!+Sport!#REF!+Közművelődés!#REF!+Támogatás!#REF!</f>
        <v>#REF!</v>
      </c>
      <c r="T126" s="1" t="e">
        <f>Igazgatás!#REF!+'Informatikai fejl.'!#REF!+Községgazd!#REF!+Vagyongazd!#REF!+Közfoglalkoztatás!#REF!+Közút!T126+Környezetvédelem!#REF!+Egészségügy!#REF!+Sport!#REF!+Közművelődés!#REF!+Támogatás!#REF!</f>
        <v>#REF!</v>
      </c>
      <c r="U126" s="79" t="e">
        <f>Igazgatás!#REF!+'Informatikai fejl.'!#REF!+Községgazd!#REF!+Vagyongazd!#REF!+Közfoglalkoztatás!#REF!+Közút!U126+Környezetvédelem!#REF!+Egészségügy!#REF!+Sport!#REF!+Közművelődés!#REF!+Támogatás!#REF!</f>
        <v>#REF!</v>
      </c>
      <c r="V126" s="404" t="e">
        <f t="shared" si="106"/>
        <v>#REF!</v>
      </c>
      <c r="W126" s="367" t="e">
        <f>Igazgatás!#REF!+'Informatikai fejl.'!#REF!+Községgazd!#REF!+Vagyongazd!#REF!+Közfoglalkoztatás!#REF!+Közút!W126+Környezetvédelem!#REF!+Egészségügy!#REF!+Sport!#REF!+Közművelődés!#REF!+Támogatás!#REF!</f>
        <v>#REF!</v>
      </c>
      <c r="X126" s="1" t="e">
        <f>Igazgatás!#REF!+'Informatikai fejl.'!#REF!+Községgazd!#REF!+Vagyongazd!#REF!+Közfoglalkoztatás!#REF!+Közút!X126+Környezetvédelem!#REF!+Egészségügy!#REF!+Sport!#REF!+Közművelődés!#REF!+Támogatás!#REF!</f>
        <v>#REF!</v>
      </c>
      <c r="Y126" s="79" t="e">
        <f>Igazgatás!#REF!+'Informatikai fejl.'!#REF!+Községgazd!#REF!+Vagyongazd!#REF!+Közfoglalkoztatás!#REF!+Közút!Y126+Környezetvédelem!#REF!+Egészségügy!#REF!+Sport!#REF!+Közművelődés!#REF!+Támogatás!#REF!</f>
        <v>#REF!</v>
      </c>
      <c r="Z126" s="79" t="e">
        <f>Igazgatás!#REF!+'Informatikai fejl.'!#REF!+Községgazd!#REF!+Vagyongazd!#REF!+Közfoglalkoztatás!#REF!+Közút!Z126+Környezetvédelem!#REF!+Egészségügy!#REF!+Sport!#REF!+Közművelődés!#REF!+Támogatás!#REF!</f>
        <v>#REF!</v>
      </c>
      <c r="AA126" s="79" t="e">
        <f>Igazgatás!#REF!+'Informatikai fejl.'!#REF!+Községgazd!#REF!+Vagyongazd!#REF!+Közfoglalkoztatás!#REF!+Közút!AA126+Környezetvédelem!#REF!+Egészségügy!#REF!+Sport!#REF!+Közművelődés!#REF!+Támogatás!#REF!</f>
        <v>#REF!</v>
      </c>
      <c r="AB126" s="44" t="e">
        <f>Igazgatás!#REF!+'Informatikai fejl.'!#REF!+Községgazd!#REF!+Vagyongazd!#REF!+Közfoglalkoztatás!#REF!+Közút!AB126+Környezetvédelem!#REF!+Egészségügy!#REF!+Sport!#REF!+Közművelődés!#REF!+Támogatás!#REF!</f>
        <v>#REF!</v>
      </c>
      <c r="AC126" s="168"/>
      <c r="AE126" s="168"/>
    </row>
    <row r="127" spans="1:31" ht="25.5" hidden="1" customHeight="1" x14ac:dyDescent="0.25">
      <c r="B127" s="54"/>
      <c r="C127" s="2"/>
      <c r="D127" s="706" t="s">
        <v>533</v>
      </c>
      <c r="E127" s="706"/>
      <c r="F127" s="519" t="e">
        <f>Igazgatás!F164+'Informatikai fejl.'!F126+Községgazd!F137+Vagyongazd!F130+Közfoglalkoztatás!F127+Közút!F127+Környezetvédelem!F129+Egészségügy!F159+Sport!F131+Közművelődés!F130+Támogatás!F133</f>
        <v>#REF!</v>
      </c>
      <c r="G127" s="519" t="e">
        <f>Igazgatás!G164+'Informatikai fejl.'!G126+Községgazd!G137+Vagyongazd!G130+Közfoglalkoztatás!G127+Közút!G127+Környezetvédelem!G129+Egészségügy!G159+Sport!G131+Közművelődés!G130+Támogatás!G133</f>
        <v>#REF!</v>
      </c>
      <c r="H127" s="519" t="e">
        <f>Igazgatás!H164+'Informatikai fejl.'!H126+Községgazd!H137+Vagyongazd!H130+Közfoglalkoztatás!H127+Közút!H127+Környezetvédelem!H129+Egészségügy!H159+Sport!H131+Közművelődés!H130+Támogatás!H133</f>
        <v>#REF!</v>
      </c>
      <c r="I127" s="519" t="e">
        <f>Igazgatás!I164+'Informatikai fejl.'!I126+Községgazd!I137+Vagyongazd!I130+Közfoglalkoztatás!I127+Közút!I127+Környezetvédelem!I129+Egészségügy!I159+Sport!I131+Közművelődés!I130+Támogatás!I133</f>
        <v>#REF!</v>
      </c>
      <c r="J127" s="545" t="e">
        <f>Igazgatás!J164+'Informatikai fejl.'!J126+Községgazd!J137+Vagyongazd!J130+Közfoglalkoztatás!J127+Közút!J127+Környezetvédelem!J129+Egészségügy!J159+Sport!J131+Közművelődés!J130+Támogatás!J133</f>
        <v>#REF!</v>
      </c>
      <c r="K127" s="545" t="e">
        <f>Igazgatás!K164+'Informatikai fejl.'!K126+Községgazd!K137+Vagyongazd!K130+Közfoglalkoztatás!K127+Közút!K127+Környezetvédelem!K129+Egészségügy!K159+Sport!K131+Közművelődés!K130+Támogatás!K133</f>
        <v>#REF!</v>
      </c>
      <c r="L127" s="545" t="e">
        <f>Igazgatás!L164+'Informatikai fejl.'!L126+Községgazd!L137+Vagyongazd!L130+Közfoglalkoztatás!L127+Közút!L127+Környezetvédelem!L129+Egészségügy!L159+Sport!L131+Közművelődés!L130+Támogatás!L133</f>
        <v>#REF!</v>
      </c>
      <c r="M127" s="471" t="e">
        <f>Igazgatás!M164+'Informatikai fejl.'!M126+Községgazd!M137+Vagyongazd!M130+Közfoglalkoztatás!M127+Közút!M127+Környezetvédelem!M129+Egészségügy!M159+Sport!M131+Közművelődés!M130+Támogatás!M133</f>
        <v>#REF!</v>
      </c>
      <c r="N127" s="151">
        <f>Igazgatás!N164+'Informatikai fejl.'!N126+Községgazd!N137+Vagyongazd!N130+Közfoglalkoztatás!N127+Közút!N127+Környezetvédelem!N129+Egészségügy!N159+Sport!N131+Közművelődés!N130+Támogatás!N133</f>
        <v>0</v>
      </c>
      <c r="O127" s="159" t="e">
        <f t="shared" si="104"/>
        <v>#REF!</v>
      </c>
      <c r="P127" s="73" t="e">
        <f>Igazgatás!#REF!+'Informatikai fejl.'!#REF!+Községgazd!#REF!+Vagyongazd!#REF!+Közfoglalkoztatás!#REF!+Közút!P127+Környezetvédelem!#REF!+Egészségügy!#REF!+Sport!#REF!+Közművelődés!#REF!+Támogatás!#REF!</f>
        <v>#REF!</v>
      </c>
      <c r="Q127" s="1" t="e">
        <f>Igazgatás!#REF!+'Informatikai fejl.'!#REF!+Községgazd!#REF!+Vagyongazd!#REF!+Közfoglalkoztatás!#REF!+Közút!Q127+Környezetvédelem!#REF!+Egészségügy!#REF!+Sport!#REF!+Közművelődés!#REF!+Támogatás!#REF!</f>
        <v>#REF!</v>
      </c>
      <c r="R127" s="1" t="e">
        <f>Igazgatás!#REF!+'Informatikai fejl.'!#REF!+Községgazd!#REF!+Vagyongazd!#REF!+Közfoglalkoztatás!#REF!+Közút!R127+Környezetvédelem!#REF!+Egészségügy!#REF!+Sport!#REF!+Közművelődés!#REF!+Támogatás!#REF!</f>
        <v>#REF!</v>
      </c>
      <c r="S127" s="1" t="e">
        <f>Igazgatás!#REF!+'Informatikai fejl.'!#REF!+Községgazd!#REF!+Vagyongazd!#REF!+Közfoglalkoztatás!#REF!+Közút!S127+Környezetvédelem!#REF!+Egészségügy!#REF!+Sport!#REF!+Közművelődés!#REF!+Támogatás!#REF!</f>
        <v>#REF!</v>
      </c>
      <c r="T127" s="1" t="e">
        <f>Igazgatás!#REF!+'Informatikai fejl.'!#REF!+Községgazd!#REF!+Vagyongazd!#REF!+Közfoglalkoztatás!#REF!+Közút!T127+Környezetvédelem!#REF!+Egészségügy!#REF!+Sport!#REF!+Közművelődés!#REF!+Támogatás!#REF!</f>
        <v>#REF!</v>
      </c>
      <c r="U127" s="79" t="e">
        <f>Igazgatás!#REF!+'Informatikai fejl.'!#REF!+Községgazd!#REF!+Vagyongazd!#REF!+Közfoglalkoztatás!#REF!+Közút!U127+Környezetvédelem!#REF!+Egészségügy!#REF!+Sport!#REF!+Közművelődés!#REF!+Támogatás!#REF!</f>
        <v>#REF!</v>
      </c>
      <c r="V127" s="404" t="e">
        <f t="shared" si="106"/>
        <v>#REF!</v>
      </c>
      <c r="W127" s="367" t="e">
        <f>Igazgatás!#REF!+'Informatikai fejl.'!#REF!+Községgazd!#REF!+Vagyongazd!#REF!+Közfoglalkoztatás!#REF!+Közút!W127+Környezetvédelem!#REF!+Egészségügy!#REF!+Sport!#REF!+Közművelődés!#REF!+Támogatás!#REF!</f>
        <v>#REF!</v>
      </c>
      <c r="X127" s="1" t="e">
        <f>Igazgatás!#REF!+'Informatikai fejl.'!#REF!+Községgazd!#REF!+Vagyongazd!#REF!+Közfoglalkoztatás!#REF!+Közút!X127+Környezetvédelem!#REF!+Egészségügy!#REF!+Sport!#REF!+Közművelődés!#REF!+Támogatás!#REF!</f>
        <v>#REF!</v>
      </c>
      <c r="Y127" s="79" t="e">
        <f>Igazgatás!#REF!+'Informatikai fejl.'!#REF!+Községgazd!#REF!+Vagyongazd!#REF!+Közfoglalkoztatás!#REF!+Közút!Y127+Környezetvédelem!#REF!+Egészségügy!#REF!+Sport!#REF!+Közművelődés!#REF!+Támogatás!#REF!</f>
        <v>#REF!</v>
      </c>
      <c r="Z127" s="79" t="e">
        <f>Igazgatás!#REF!+'Informatikai fejl.'!#REF!+Községgazd!#REF!+Vagyongazd!#REF!+Közfoglalkoztatás!#REF!+Közút!Z127+Környezetvédelem!#REF!+Egészségügy!#REF!+Sport!#REF!+Közművelődés!#REF!+Támogatás!#REF!</f>
        <v>#REF!</v>
      </c>
      <c r="AA127" s="79" t="e">
        <f>Igazgatás!#REF!+'Informatikai fejl.'!#REF!+Községgazd!#REF!+Vagyongazd!#REF!+Közfoglalkoztatás!#REF!+Közút!AA127+Környezetvédelem!#REF!+Egészségügy!#REF!+Sport!#REF!+Közművelődés!#REF!+Támogatás!#REF!</f>
        <v>#REF!</v>
      </c>
      <c r="AB127" s="44" t="e">
        <f>Igazgatás!#REF!+'Informatikai fejl.'!#REF!+Községgazd!#REF!+Vagyongazd!#REF!+Közfoglalkoztatás!#REF!+Közút!AB127+Környezetvédelem!#REF!+Egészségügy!#REF!+Sport!#REF!+Közművelődés!#REF!+Támogatás!#REF!</f>
        <v>#REF!</v>
      </c>
      <c r="AC127" s="168"/>
      <c r="AE127" s="168"/>
    </row>
    <row r="128" spans="1:31" hidden="1" x14ac:dyDescent="0.25">
      <c r="B128" s="54"/>
      <c r="C128" s="2"/>
      <c r="D128" s="705" t="s">
        <v>364</v>
      </c>
      <c r="E128" s="705"/>
      <c r="F128" s="516" t="e">
        <f>Igazgatás!F165+'Informatikai fejl.'!F127+Községgazd!F138+Vagyongazd!F131+Közfoglalkoztatás!F128+Közút!F128+Környezetvédelem!F130+Egészségügy!F160+Sport!F132+Közművelődés!F131+Támogatás!F134</f>
        <v>#REF!</v>
      </c>
      <c r="G128" s="516" t="e">
        <f>Igazgatás!G165+'Informatikai fejl.'!G127+Községgazd!G138+Vagyongazd!G131+Közfoglalkoztatás!G128+Közút!G128+Környezetvédelem!G130+Egészségügy!G160+Sport!G132+Közművelődés!G131+Támogatás!G134</f>
        <v>#REF!</v>
      </c>
      <c r="H128" s="516" t="e">
        <f>Igazgatás!H165+'Informatikai fejl.'!H127+Községgazd!H138+Vagyongazd!H131+Közfoglalkoztatás!H128+Közút!H128+Környezetvédelem!H130+Egészségügy!H160+Sport!H132+Közművelődés!H131+Támogatás!H134</f>
        <v>#REF!</v>
      </c>
      <c r="I128" s="516" t="e">
        <f>Igazgatás!I165+'Informatikai fejl.'!I127+Községgazd!I138+Vagyongazd!I131+Közfoglalkoztatás!I128+Közút!I128+Környezetvédelem!I130+Egészségügy!I160+Sport!I132+Közművelődés!I131+Támogatás!I134</f>
        <v>#REF!</v>
      </c>
      <c r="J128" s="542" t="e">
        <f>Igazgatás!J165+'Informatikai fejl.'!J127+Községgazd!J138+Vagyongazd!J131+Közfoglalkoztatás!J128+Közút!J128+Környezetvédelem!J130+Egészségügy!J160+Sport!J132+Közművelődés!J131+Támogatás!J134</f>
        <v>#REF!</v>
      </c>
      <c r="K128" s="542" t="e">
        <f>Igazgatás!K165+'Informatikai fejl.'!K127+Községgazd!K138+Vagyongazd!K131+Közfoglalkoztatás!K128+Közút!K128+Környezetvédelem!K130+Egészségügy!K160+Sport!K132+Közművelődés!K131+Támogatás!K134</f>
        <v>#REF!</v>
      </c>
      <c r="L128" s="542" t="e">
        <f>Igazgatás!L165+'Informatikai fejl.'!L127+Községgazd!L138+Vagyongazd!L131+Közfoglalkoztatás!L128+Közút!L128+Környezetvédelem!L130+Egészségügy!L160+Sport!L132+Közművelődés!L131+Támogatás!L134</f>
        <v>#REF!</v>
      </c>
      <c r="M128" s="468" t="e">
        <f>Igazgatás!M165+'Informatikai fejl.'!M127+Községgazd!M138+Vagyongazd!M131+Közfoglalkoztatás!M128+Közút!M128+Környezetvédelem!M130+Egészségügy!M160+Sport!M132+Közművelődés!M131+Támogatás!M134</f>
        <v>#REF!</v>
      </c>
      <c r="N128" s="141">
        <f>Igazgatás!N165+'Informatikai fejl.'!N127+Községgazd!N138+Vagyongazd!N131+Közfoglalkoztatás!N128+Közút!N128+Környezetvédelem!N130+Egészségügy!N160+Sport!N132+Közművelődés!N131+Támogatás!N134</f>
        <v>0</v>
      </c>
      <c r="O128" s="159" t="e">
        <f t="shared" si="104"/>
        <v>#REF!</v>
      </c>
      <c r="P128" s="73" t="e">
        <f>Igazgatás!#REF!+'Informatikai fejl.'!#REF!+Községgazd!#REF!+Vagyongazd!#REF!+Közfoglalkoztatás!#REF!+Közút!P128+Környezetvédelem!#REF!+Egészségügy!#REF!+Sport!#REF!+Közművelődés!#REF!+Támogatás!#REF!</f>
        <v>#REF!</v>
      </c>
      <c r="Q128" s="1" t="e">
        <f>Igazgatás!#REF!+'Informatikai fejl.'!#REF!+Községgazd!#REF!+Vagyongazd!#REF!+Közfoglalkoztatás!#REF!+Közút!Q128+Környezetvédelem!#REF!+Egészségügy!#REF!+Sport!#REF!+Közművelődés!#REF!+Támogatás!#REF!</f>
        <v>#REF!</v>
      </c>
      <c r="R128" s="1" t="e">
        <f>Igazgatás!#REF!+'Informatikai fejl.'!#REF!+Községgazd!#REF!+Vagyongazd!#REF!+Közfoglalkoztatás!#REF!+Közút!R128+Környezetvédelem!#REF!+Egészségügy!#REF!+Sport!#REF!+Közművelődés!#REF!+Támogatás!#REF!</f>
        <v>#REF!</v>
      </c>
      <c r="S128" s="1" t="e">
        <f>Igazgatás!#REF!+'Informatikai fejl.'!#REF!+Községgazd!#REF!+Vagyongazd!#REF!+Közfoglalkoztatás!#REF!+Közút!S128+Környezetvédelem!#REF!+Egészségügy!#REF!+Sport!#REF!+Közművelődés!#REF!+Támogatás!#REF!</f>
        <v>#REF!</v>
      </c>
      <c r="T128" s="1" t="e">
        <f>Igazgatás!#REF!+'Informatikai fejl.'!#REF!+Községgazd!#REF!+Vagyongazd!#REF!+Közfoglalkoztatás!#REF!+Közút!T128+Környezetvédelem!#REF!+Egészségügy!#REF!+Sport!#REF!+Közművelődés!#REF!+Támogatás!#REF!</f>
        <v>#REF!</v>
      </c>
      <c r="U128" s="79" t="e">
        <f>Igazgatás!#REF!+'Informatikai fejl.'!#REF!+Községgazd!#REF!+Vagyongazd!#REF!+Közfoglalkoztatás!#REF!+Közút!U128+Környezetvédelem!#REF!+Egészségügy!#REF!+Sport!#REF!+Közművelődés!#REF!+Támogatás!#REF!</f>
        <v>#REF!</v>
      </c>
      <c r="V128" s="404" t="e">
        <f t="shared" si="106"/>
        <v>#REF!</v>
      </c>
      <c r="W128" s="367" t="e">
        <f>Igazgatás!#REF!+'Informatikai fejl.'!#REF!+Községgazd!#REF!+Vagyongazd!#REF!+Közfoglalkoztatás!#REF!+Közút!W128+Környezetvédelem!#REF!+Egészségügy!#REF!+Sport!#REF!+Közművelődés!#REF!+Támogatás!#REF!</f>
        <v>#REF!</v>
      </c>
      <c r="X128" s="1" t="e">
        <f>Igazgatás!#REF!+'Informatikai fejl.'!#REF!+Községgazd!#REF!+Vagyongazd!#REF!+Közfoglalkoztatás!#REF!+Közút!X128+Környezetvédelem!#REF!+Egészségügy!#REF!+Sport!#REF!+Közművelődés!#REF!+Támogatás!#REF!</f>
        <v>#REF!</v>
      </c>
      <c r="Y128" s="79" t="e">
        <f>Igazgatás!#REF!+'Informatikai fejl.'!#REF!+Községgazd!#REF!+Vagyongazd!#REF!+Közfoglalkoztatás!#REF!+Közút!Y128+Környezetvédelem!#REF!+Egészségügy!#REF!+Sport!#REF!+Közművelődés!#REF!+Támogatás!#REF!</f>
        <v>#REF!</v>
      </c>
      <c r="Z128" s="79" t="e">
        <f>Igazgatás!#REF!+'Informatikai fejl.'!#REF!+Községgazd!#REF!+Vagyongazd!#REF!+Közfoglalkoztatás!#REF!+Közút!Z128+Környezetvédelem!#REF!+Egészségügy!#REF!+Sport!#REF!+Közművelődés!#REF!+Támogatás!#REF!</f>
        <v>#REF!</v>
      </c>
      <c r="AA128" s="79" t="e">
        <f>Igazgatás!#REF!+'Informatikai fejl.'!#REF!+Községgazd!#REF!+Vagyongazd!#REF!+Közfoglalkoztatás!#REF!+Közút!AA128+Környezetvédelem!#REF!+Egészségügy!#REF!+Sport!#REF!+Közművelődés!#REF!+Támogatás!#REF!</f>
        <v>#REF!</v>
      </c>
      <c r="AB128" s="44" t="e">
        <f>Igazgatás!#REF!+'Informatikai fejl.'!#REF!+Községgazd!#REF!+Vagyongazd!#REF!+Közfoglalkoztatás!#REF!+Közút!AB128+Környezetvédelem!#REF!+Egészségügy!#REF!+Sport!#REF!+Közművelődés!#REF!+Támogatás!#REF!</f>
        <v>#REF!</v>
      </c>
      <c r="AC128" s="168"/>
      <c r="AE128" s="168"/>
    </row>
    <row r="129" spans="1:31" hidden="1" x14ac:dyDescent="0.25">
      <c r="B129" s="54"/>
      <c r="C129" s="2"/>
      <c r="D129" s="705" t="s">
        <v>356</v>
      </c>
      <c r="E129" s="705"/>
      <c r="F129" s="516" t="e">
        <f>Igazgatás!F166+'Informatikai fejl.'!F128+Községgazd!F139+Vagyongazd!F132+Közfoglalkoztatás!F129+Közút!F129+Környezetvédelem!F131+Egészségügy!F161+Sport!F133+Közművelődés!F132+Támogatás!F135</f>
        <v>#REF!</v>
      </c>
      <c r="G129" s="516" t="e">
        <f>Igazgatás!G166+'Informatikai fejl.'!G128+Községgazd!G139+Vagyongazd!G132+Közfoglalkoztatás!G129+Közút!G129+Környezetvédelem!G131+Egészségügy!G161+Sport!G133+Közművelődés!G132+Támogatás!G135</f>
        <v>#REF!</v>
      </c>
      <c r="H129" s="516" t="e">
        <f>Igazgatás!H166+'Informatikai fejl.'!H128+Községgazd!H139+Vagyongazd!H132+Közfoglalkoztatás!H129+Közút!H129+Környezetvédelem!H131+Egészségügy!H161+Sport!H133+Közművelődés!H132+Támogatás!H135</f>
        <v>#REF!</v>
      </c>
      <c r="I129" s="516" t="e">
        <f>Igazgatás!I166+'Informatikai fejl.'!I128+Községgazd!I139+Vagyongazd!I132+Közfoglalkoztatás!I129+Közút!I129+Környezetvédelem!I131+Egészségügy!I161+Sport!I133+Közművelődés!I132+Támogatás!I135</f>
        <v>#REF!</v>
      </c>
      <c r="J129" s="542" t="e">
        <f>Igazgatás!J166+'Informatikai fejl.'!J128+Községgazd!J139+Vagyongazd!J132+Közfoglalkoztatás!J129+Közút!J129+Környezetvédelem!J131+Egészségügy!J161+Sport!J133+Közművelődés!J132+Támogatás!J135</f>
        <v>#REF!</v>
      </c>
      <c r="K129" s="542" t="e">
        <f>Igazgatás!K166+'Informatikai fejl.'!K128+Községgazd!K139+Vagyongazd!K132+Közfoglalkoztatás!K129+Közút!K129+Környezetvédelem!K131+Egészségügy!K161+Sport!K133+Közművelődés!K132+Támogatás!K135</f>
        <v>#REF!</v>
      </c>
      <c r="L129" s="542" t="e">
        <f>Igazgatás!L166+'Informatikai fejl.'!L128+Községgazd!L139+Vagyongazd!L132+Közfoglalkoztatás!L129+Közút!L129+Környezetvédelem!L131+Egészségügy!L161+Sport!L133+Közművelődés!L132+Támogatás!L135</f>
        <v>#REF!</v>
      </c>
      <c r="M129" s="468" t="e">
        <f>Igazgatás!M166+'Informatikai fejl.'!M128+Községgazd!M139+Vagyongazd!M132+Közfoglalkoztatás!M129+Közút!M129+Környezetvédelem!M131+Egészségügy!M161+Sport!M133+Közművelődés!M132+Támogatás!M135</f>
        <v>#REF!</v>
      </c>
      <c r="N129" s="141">
        <f>Igazgatás!N166+'Informatikai fejl.'!N128+Községgazd!N139+Vagyongazd!N132+Közfoglalkoztatás!N129+Közút!N129+Környezetvédelem!N131+Egészségügy!N161+Sport!N133+Közművelődés!N132+Támogatás!N135</f>
        <v>0</v>
      </c>
      <c r="O129" s="159" t="e">
        <f t="shared" si="104"/>
        <v>#REF!</v>
      </c>
      <c r="P129" s="73" t="e">
        <f>Igazgatás!#REF!+'Informatikai fejl.'!#REF!+Községgazd!#REF!+Vagyongazd!#REF!+Közfoglalkoztatás!#REF!+Közút!P129+Környezetvédelem!#REF!+Egészségügy!#REF!+Sport!#REF!+Közművelődés!#REF!+Támogatás!#REF!</f>
        <v>#REF!</v>
      </c>
      <c r="Q129" s="1" t="e">
        <f>Igazgatás!#REF!+'Informatikai fejl.'!#REF!+Községgazd!#REF!+Vagyongazd!#REF!+Közfoglalkoztatás!#REF!+Közút!Q129+Környezetvédelem!#REF!+Egészségügy!#REF!+Sport!#REF!+Közművelődés!#REF!+Támogatás!#REF!</f>
        <v>#REF!</v>
      </c>
      <c r="R129" s="1" t="e">
        <f>Igazgatás!#REF!+'Informatikai fejl.'!#REF!+Községgazd!#REF!+Vagyongazd!#REF!+Közfoglalkoztatás!#REF!+Közút!R129+Környezetvédelem!#REF!+Egészségügy!#REF!+Sport!#REF!+Közművelődés!#REF!+Támogatás!#REF!</f>
        <v>#REF!</v>
      </c>
      <c r="S129" s="1" t="e">
        <f>Igazgatás!#REF!+'Informatikai fejl.'!#REF!+Községgazd!#REF!+Vagyongazd!#REF!+Közfoglalkoztatás!#REF!+Közút!S129+Környezetvédelem!#REF!+Egészségügy!#REF!+Sport!#REF!+Közművelődés!#REF!+Támogatás!#REF!</f>
        <v>#REF!</v>
      </c>
      <c r="T129" s="1" t="e">
        <f>Igazgatás!#REF!+'Informatikai fejl.'!#REF!+Községgazd!#REF!+Vagyongazd!#REF!+Közfoglalkoztatás!#REF!+Közút!T129+Környezetvédelem!#REF!+Egészségügy!#REF!+Sport!#REF!+Közművelődés!#REF!+Támogatás!#REF!</f>
        <v>#REF!</v>
      </c>
      <c r="U129" s="79" t="e">
        <f>Igazgatás!#REF!+'Informatikai fejl.'!#REF!+Községgazd!#REF!+Vagyongazd!#REF!+Közfoglalkoztatás!#REF!+Közút!U129+Környezetvédelem!#REF!+Egészségügy!#REF!+Sport!#REF!+Közművelődés!#REF!+Támogatás!#REF!</f>
        <v>#REF!</v>
      </c>
      <c r="V129" s="404" t="e">
        <f t="shared" si="106"/>
        <v>#REF!</v>
      </c>
      <c r="W129" s="367" t="e">
        <f>Igazgatás!#REF!+'Informatikai fejl.'!#REF!+Községgazd!#REF!+Vagyongazd!#REF!+Közfoglalkoztatás!#REF!+Közút!W129+Környezetvédelem!#REF!+Egészségügy!#REF!+Sport!#REF!+Közművelődés!#REF!+Támogatás!#REF!</f>
        <v>#REF!</v>
      </c>
      <c r="X129" s="1" t="e">
        <f>Igazgatás!#REF!+'Informatikai fejl.'!#REF!+Községgazd!#REF!+Vagyongazd!#REF!+Közfoglalkoztatás!#REF!+Közút!X129+Környezetvédelem!#REF!+Egészségügy!#REF!+Sport!#REF!+Közművelődés!#REF!+Támogatás!#REF!</f>
        <v>#REF!</v>
      </c>
      <c r="Y129" s="79" t="e">
        <f>Igazgatás!#REF!+'Informatikai fejl.'!#REF!+Községgazd!#REF!+Vagyongazd!#REF!+Közfoglalkoztatás!#REF!+Közút!Y129+Környezetvédelem!#REF!+Egészségügy!#REF!+Sport!#REF!+Közművelődés!#REF!+Támogatás!#REF!</f>
        <v>#REF!</v>
      </c>
      <c r="Z129" s="79" t="e">
        <f>Igazgatás!#REF!+'Informatikai fejl.'!#REF!+Községgazd!#REF!+Vagyongazd!#REF!+Közfoglalkoztatás!#REF!+Közút!Z129+Környezetvédelem!#REF!+Egészségügy!#REF!+Sport!#REF!+Közművelődés!#REF!+Támogatás!#REF!</f>
        <v>#REF!</v>
      </c>
      <c r="AA129" s="79" t="e">
        <f>Igazgatás!#REF!+'Informatikai fejl.'!#REF!+Községgazd!#REF!+Vagyongazd!#REF!+Közfoglalkoztatás!#REF!+Közút!AA129+Környezetvédelem!#REF!+Egészségügy!#REF!+Sport!#REF!+Közművelődés!#REF!+Támogatás!#REF!</f>
        <v>#REF!</v>
      </c>
      <c r="AB129" s="44" t="e">
        <f>Igazgatás!#REF!+'Informatikai fejl.'!#REF!+Községgazd!#REF!+Vagyongazd!#REF!+Közfoglalkoztatás!#REF!+Közút!AB129+Környezetvédelem!#REF!+Egészségügy!#REF!+Sport!#REF!+Közművelődés!#REF!+Támogatás!#REF!</f>
        <v>#REF!</v>
      </c>
      <c r="AC129" s="168"/>
      <c r="AE129" s="168"/>
    </row>
    <row r="130" spans="1:31" ht="25.5" hidden="1" customHeight="1" x14ac:dyDescent="0.25">
      <c r="B130" s="54"/>
      <c r="C130" s="2"/>
      <c r="D130" s="706" t="s">
        <v>534</v>
      </c>
      <c r="E130" s="706"/>
      <c r="F130" s="519" t="e">
        <f>Igazgatás!F167+'Informatikai fejl.'!F129+Községgazd!F140+Vagyongazd!F133+Közfoglalkoztatás!F130+Közút!F130+Környezetvédelem!F132+Egészségügy!F162+Sport!F134+Közművelődés!F133+Támogatás!F136</f>
        <v>#REF!</v>
      </c>
      <c r="G130" s="519" t="e">
        <f>Igazgatás!G167+'Informatikai fejl.'!G129+Községgazd!G140+Vagyongazd!G133+Közfoglalkoztatás!G130+Közút!G130+Környezetvédelem!G132+Egészségügy!G162+Sport!G134+Közművelődés!G133+Támogatás!G136</f>
        <v>#REF!</v>
      </c>
      <c r="H130" s="519" t="e">
        <f>Igazgatás!H167+'Informatikai fejl.'!H129+Községgazd!H140+Vagyongazd!H133+Közfoglalkoztatás!H130+Közút!H130+Környezetvédelem!H132+Egészségügy!H162+Sport!H134+Közművelődés!H133+Támogatás!H136</f>
        <v>#REF!</v>
      </c>
      <c r="I130" s="519" t="e">
        <f>Igazgatás!I167+'Informatikai fejl.'!I129+Községgazd!I140+Vagyongazd!I133+Közfoglalkoztatás!I130+Közút!I130+Környezetvédelem!I132+Egészségügy!I162+Sport!I134+Közművelődés!I133+Támogatás!I136</f>
        <v>#REF!</v>
      </c>
      <c r="J130" s="545" t="e">
        <f>Igazgatás!J167+'Informatikai fejl.'!J129+Községgazd!J140+Vagyongazd!J133+Közfoglalkoztatás!J130+Közút!J130+Környezetvédelem!J132+Egészségügy!J162+Sport!J134+Közművelődés!J133+Támogatás!J136</f>
        <v>#REF!</v>
      </c>
      <c r="K130" s="545" t="e">
        <f>Igazgatás!K167+'Informatikai fejl.'!K129+Községgazd!K140+Vagyongazd!K133+Közfoglalkoztatás!K130+Közút!K130+Környezetvédelem!K132+Egészségügy!K162+Sport!K134+Közművelődés!K133+Támogatás!K136</f>
        <v>#REF!</v>
      </c>
      <c r="L130" s="545" t="e">
        <f>Igazgatás!L167+'Informatikai fejl.'!L129+Községgazd!L140+Vagyongazd!L133+Közfoglalkoztatás!L130+Közút!L130+Környezetvédelem!L132+Egészségügy!L162+Sport!L134+Közművelődés!L133+Támogatás!L136</f>
        <v>#REF!</v>
      </c>
      <c r="M130" s="471" t="e">
        <f>Igazgatás!M167+'Informatikai fejl.'!M129+Községgazd!M140+Vagyongazd!M133+Közfoglalkoztatás!M130+Közút!M130+Környezetvédelem!M132+Egészségügy!M162+Sport!M134+Közművelődés!M133+Támogatás!M136</f>
        <v>#REF!</v>
      </c>
      <c r="N130" s="151">
        <f>Igazgatás!N167+'Informatikai fejl.'!N129+Községgazd!N140+Vagyongazd!N133+Közfoglalkoztatás!N130+Közút!N130+Környezetvédelem!N132+Egészségügy!N162+Sport!N134+Közművelődés!N133+Támogatás!N136</f>
        <v>0</v>
      </c>
      <c r="O130" s="159" t="e">
        <f t="shared" si="104"/>
        <v>#REF!</v>
      </c>
      <c r="P130" s="73" t="e">
        <f>Igazgatás!#REF!+'Informatikai fejl.'!#REF!+Községgazd!#REF!+Vagyongazd!#REF!+Közfoglalkoztatás!#REF!+Közút!P130+Környezetvédelem!#REF!+Egészségügy!#REF!+Sport!#REF!+Közművelődés!#REF!+Támogatás!#REF!</f>
        <v>#REF!</v>
      </c>
      <c r="Q130" s="1" t="e">
        <f>Igazgatás!#REF!+'Informatikai fejl.'!#REF!+Községgazd!#REF!+Vagyongazd!#REF!+Közfoglalkoztatás!#REF!+Közút!Q130+Környezetvédelem!#REF!+Egészségügy!#REF!+Sport!#REF!+Közművelődés!#REF!+Támogatás!#REF!</f>
        <v>#REF!</v>
      </c>
      <c r="R130" s="1" t="e">
        <f>Igazgatás!#REF!+'Informatikai fejl.'!#REF!+Községgazd!#REF!+Vagyongazd!#REF!+Közfoglalkoztatás!#REF!+Közút!R130+Környezetvédelem!#REF!+Egészségügy!#REF!+Sport!#REF!+Közművelődés!#REF!+Támogatás!#REF!</f>
        <v>#REF!</v>
      </c>
      <c r="S130" s="1" t="e">
        <f>Igazgatás!#REF!+'Informatikai fejl.'!#REF!+Községgazd!#REF!+Vagyongazd!#REF!+Közfoglalkoztatás!#REF!+Közút!S130+Környezetvédelem!#REF!+Egészségügy!#REF!+Sport!#REF!+Közművelődés!#REF!+Támogatás!#REF!</f>
        <v>#REF!</v>
      </c>
      <c r="T130" s="1" t="e">
        <f>Igazgatás!#REF!+'Informatikai fejl.'!#REF!+Községgazd!#REF!+Vagyongazd!#REF!+Közfoglalkoztatás!#REF!+Közút!T130+Környezetvédelem!#REF!+Egészségügy!#REF!+Sport!#REF!+Közművelődés!#REF!+Támogatás!#REF!</f>
        <v>#REF!</v>
      </c>
      <c r="U130" s="79" t="e">
        <f>Igazgatás!#REF!+'Informatikai fejl.'!#REF!+Községgazd!#REF!+Vagyongazd!#REF!+Közfoglalkoztatás!#REF!+Közút!U130+Környezetvédelem!#REF!+Egészségügy!#REF!+Sport!#REF!+Közművelődés!#REF!+Támogatás!#REF!</f>
        <v>#REF!</v>
      </c>
      <c r="V130" s="404" t="e">
        <f t="shared" si="106"/>
        <v>#REF!</v>
      </c>
      <c r="W130" s="367" t="e">
        <f>Igazgatás!#REF!+'Informatikai fejl.'!#REF!+Községgazd!#REF!+Vagyongazd!#REF!+Közfoglalkoztatás!#REF!+Közút!W130+Környezetvédelem!#REF!+Egészségügy!#REF!+Sport!#REF!+Közművelődés!#REF!+Támogatás!#REF!</f>
        <v>#REF!</v>
      </c>
      <c r="X130" s="1" t="e">
        <f>Igazgatás!#REF!+'Informatikai fejl.'!#REF!+Községgazd!#REF!+Vagyongazd!#REF!+Közfoglalkoztatás!#REF!+Közút!X130+Környezetvédelem!#REF!+Egészségügy!#REF!+Sport!#REF!+Közművelődés!#REF!+Támogatás!#REF!</f>
        <v>#REF!</v>
      </c>
      <c r="Y130" s="79" t="e">
        <f>Igazgatás!#REF!+'Informatikai fejl.'!#REF!+Községgazd!#REF!+Vagyongazd!#REF!+Közfoglalkoztatás!#REF!+Közút!Y130+Környezetvédelem!#REF!+Egészségügy!#REF!+Sport!#REF!+Közművelődés!#REF!+Támogatás!#REF!</f>
        <v>#REF!</v>
      </c>
      <c r="Z130" s="79" t="e">
        <f>Igazgatás!#REF!+'Informatikai fejl.'!#REF!+Községgazd!#REF!+Vagyongazd!#REF!+Közfoglalkoztatás!#REF!+Közút!Z130+Környezetvédelem!#REF!+Egészségügy!#REF!+Sport!#REF!+Közművelődés!#REF!+Támogatás!#REF!</f>
        <v>#REF!</v>
      </c>
      <c r="AA130" s="79" t="e">
        <f>Igazgatás!#REF!+'Informatikai fejl.'!#REF!+Községgazd!#REF!+Vagyongazd!#REF!+Közfoglalkoztatás!#REF!+Közút!AA130+Környezetvédelem!#REF!+Egészségügy!#REF!+Sport!#REF!+Közművelődés!#REF!+Támogatás!#REF!</f>
        <v>#REF!</v>
      </c>
      <c r="AB130" s="44" t="e">
        <f>Igazgatás!#REF!+'Informatikai fejl.'!#REF!+Községgazd!#REF!+Vagyongazd!#REF!+Közfoglalkoztatás!#REF!+Közút!AB130+Környezetvédelem!#REF!+Egészségügy!#REF!+Sport!#REF!+Közművelődés!#REF!+Támogatás!#REF!</f>
        <v>#REF!</v>
      </c>
      <c r="AC130" s="168"/>
      <c r="AE130" s="168"/>
    </row>
    <row r="131" spans="1:31" hidden="1" x14ac:dyDescent="0.25">
      <c r="B131" s="54"/>
      <c r="C131" s="2"/>
      <c r="D131" s="705" t="s">
        <v>535</v>
      </c>
      <c r="E131" s="705"/>
      <c r="F131" s="516" t="e">
        <f>Igazgatás!F168+'Informatikai fejl.'!F130+Községgazd!F141+Vagyongazd!F134+Közfoglalkoztatás!F131+Közút!F131+Környezetvédelem!F133+Egészségügy!F163+Sport!F135+Közművelődés!F134+Támogatás!F137</f>
        <v>#REF!</v>
      </c>
      <c r="G131" s="516" t="e">
        <f>Igazgatás!G168+'Informatikai fejl.'!G130+Községgazd!G141+Vagyongazd!G134+Közfoglalkoztatás!G131+Közút!G131+Környezetvédelem!G133+Egészségügy!G163+Sport!G135+Közművelődés!G134+Támogatás!G137</f>
        <v>#REF!</v>
      </c>
      <c r="H131" s="516" t="e">
        <f>Igazgatás!H168+'Informatikai fejl.'!H130+Községgazd!H141+Vagyongazd!H134+Közfoglalkoztatás!H131+Közút!H131+Környezetvédelem!H133+Egészségügy!H163+Sport!H135+Közművelődés!H134+Támogatás!H137</f>
        <v>#REF!</v>
      </c>
      <c r="I131" s="516" t="e">
        <f>Igazgatás!I168+'Informatikai fejl.'!I130+Községgazd!I141+Vagyongazd!I134+Közfoglalkoztatás!I131+Közút!I131+Környezetvédelem!I133+Egészségügy!I163+Sport!I135+Közművelődés!I134+Támogatás!I137</f>
        <v>#REF!</v>
      </c>
      <c r="J131" s="542" t="e">
        <f>Igazgatás!J168+'Informatikai fejl.'!J130+Községgazd!J141+Vagyongazd!J134+Közfoglalkoztatás!J131+Közút!J131+Környezetvédelem!J133+Egészségügy!J163+Sport!J135+Közművelődés!J134+Támogatás!J137</f>
        <v>#REF!</v>
      </c>
      <c r="K131" s="542" t="e">
        <f>Igazgatás!K168+'Informatikai fejl.'!K130+Községgazd!K141+Vagyongazd!K134+Közfoglalkoztatás!K131+Közút!K131+Környezetvédelem!K133+Egészségügy!K163+Sport!K135+Közművelődés!K134+Támogatás!K137</f>
        <v>#REF!</v>
      </c>
      <c r="L131" s="542" t="e">
        <f>Igazgatás!L168+'Informatikai fejl.'!L130+Községgazd!L141+Vagyongazd!L134+Közfoglalkoztatás!L131+Közút!L131+Környezetvédelem!L133+Egészségügy!L163+Sport!L135+Közművelődés!L134+Támogatás!L137</f>
        <v>#REF!</v>
      </c>
      <c r="M131" s="468" t="e">
        <f>Igazgatás!M168+'Informatikai fejl.'!M130+Községgazd!M141+Vagyongazd!M134+Közfoglalkoztatás!M131+Közút!M131+Környezetvédelem!M133+Egészségügy!M163+Sport!M135+Közművelődés!M134+Támogatás!M137</f>
        <v>#REF!</v>
      </c>
      <c r="N131" s="141">
        <f>Igazgatás!N168+'Informatikai fejl.'!N130+Községgazd!N141+Vagyongazd!N134+Közfoglalkoztatás!N131+Közút!N131+Környezetvédelem!N133+Egészségügy!N163+Sport!N135+Közművelődés!N134+Támogatás!N137</f>
        <v>0</v>
      </c>
      <c r="O131" s="159" t="e">
        <f t="shared" si="104"/>
        <v>#REF!</v>
      </c>
      <c r="P131" s="73" t="e">
        <f>Igazgatás!#REF!+'Informatikai fejl.'!#REF!+Községgazd!#REF!+Vagyongazd!#REF!+Közfoglalkoztatás!#REF!+Közút!P131+Környezetvédelem!#REF!+Egészségügy!#REF!+Sport!#REF!+Közművelődés!#REF!+Támogatás!#REF!</f>
        <v>#REF!</v>
      </c>
      <c r="Q131" s="1" t="e">
        <f>Igazgatás!#REF!+'Informatikai fejl.'!#REF!+Községgazd!#REF!+Vagyongazd!#REF!+Közfoglalkoztatás!#REF!+Közút!Q131+Környezetvédelem!#REF!+Egészségügy!#REF!+Sport!#REF!+Közművelődés!#REF!+Támogatás!#REF!</f>
        <v>#REF!</v>
      </c>
      <c r="R131" s="1" t="e">
        <f>Igazgatás!#REF!+'Informatikai fejl.'!#REF!+Községgazd!#REF!+Vagyongazd!#REF!+Közfoglalkoztatás!#REF!+Közút!R131+Környezetvédelem!#REF!+Egészségügy!#REF!+Sport!#REF!+Közművelődés!#REF!+Támogatás!#REF!</f>
        <v>#REF!</v>
      </c>
      <c r="S131" s="1" t="e">
        <f>Igazgatás!#REF!+'Informatikai fejl.'!#REF!+Községgazd!#REF!+Vagyongazd!#REF!+Közfoglalkoztatás!#REF!+Közút!S131+Környezetvédelem!#REF!+Egészségügy!#REF!+Sport!#REF!+Közművelődés!#REF!+Támogatás!#REF!</f>
        <v>#REF!</v>
      </c>
      <c r="T131" s="1" t="e">
        <f>Igazgatás!#REF!+'Informatikai fejl.'!#REF!+Községgazd!#REF!+Vagyongazd!#REF!+Közfoglalkoztatás!#REF!+Közút!T131+Környezetvédelem!#REF!+Egészségügy!#REF!+Sport!#REF!+Közművelődés!#REF!+Támogatás!#REF!</f>
        <v>#REF!</v>
      </c>
      <c r="U131" s="79" t="e">
        <f>Igazgatás!#REF!+'Informatikai fejl.'!#REF!+Községgazd!#REF!+Vagyongazd!#REF!+Közfoglalkoztatás!#REF!+Közút!U131+Környezetvédelem!#REF!+Egészségügy!#REF!+Sport!#REF!+Közművelődés!#REF!+Támogatás!#REF!</f>
        <v>#REF!</v>
      </c>
      <c r="V131" s="404" t="e">
        <f t="shared" si="106"/>
        <v>#REF!</v>
      </c>
      <c r="W131" s="367" t="e">
        <f>Igazgatás!#REF!+'Informatikai fejl.'!#REF!+Községgazd!#REF!+Vagyongazd!#REF!+Közfoglalkoztatás!#REF!+Közút!W131+Környezetvédelem!#REF!+Egészségügy!#REF!+Sport!#REF!+Közművelődés!#REF!+Támogatás!#REF!</f>
        <v>#REF!</v>
      </c>
      <c r="X131" s="1" t="e">
        <f>Igazgatás!#REF!+'Informatikai fejl.'!#REF!+Községgazd!#REF!+Vagyongazd!#REF!+Közfoglalkoztatás!#REF!+Közút!X131+Környezetvédelem!#REF!+Egészségügy!#REF!+Sport!#REF!+Közművelődés!#REF!+Támogatás!#REF!</f>
        <v>#REF!</v>
      </c>
      <c r="Y131" s="79" t="e">
        <f>Igazgatás!#REF!+'Informatikai fejl.'!#REF!+Községgazd!#REF!+Vagyongazd!#REF!+Közfoglalkoztatás!#REF!+Közút!Y131+Környezetvédelem!#REF!+Egészségügy!#REF!+Sport!#REF!+Közművelődés!#REF!+Támogatás!#REF!</f>
        <v>#REF!</v>
      </c>
      <c r="Z131" s="79" t="e">
        <f>Igazgatás!#REF!+'Informatikai fejl.'!#REF!+Községgazd!#REF!+Vagyongazd!#REF!+Közfoglalkoztatás!#REF!+Közút!Z131+Környezetvédelem!#REF!+Egészségügy!#REF!+Sport!#REF!+Közművelődés!#REF!+Támogatás!#REF!</f>
        <v>#REF!</v>
      </c>
      <c r="AA131" s="79" t="e">
        <f>Igazgatás!#REF!+'Informatikai fejl.'!#REF!+Községgazd!#REF!+Vagyongazd!#REF!+Közfoglalkoztatás!#REF!+Közút!AA131+Környezetvédelem!#REF!+Egészségügy!#REF!+Sport!#REF!+Közművelődés!#REF!+Támogatás!#REF!</f>
        <v>#REF!</v>
      </c>
      <c r="AB131" s="44" t="e">
        <f>Igazgatás!#REF!+'Informatikai fejl.'!#REF!+Községgazd!#REF!+Vagyongazd!#REF!+Közfoglalkoztatás!#REF!+Közút!AB131+Környezetvédelem!#REF!+Egészségügy!#REF!+Sport!#REF!+Közművelődés!#REF!+Támogatás!#REF!</f>
        <v>#REF!</v>
      </c>
      <c r="AC131" s="168"/>
      <c r="AE131" s="168"/>
    </row>
    <row r="132" spans="1:31" s="41" customFormat="1" hidden="1" x14ac:dyDescent="0.25">
      <c r="A132" s="125" t="s">
        <v>235</v>
      </c>
      <c r="B132" s="106" t="s">
        <v>666</v>
      </c>
      <c r="C132" s="730" t="s">
        <v>236</v>
      </c>
      <c r="D132" s="731"/>
      <c r="E132" s="731"/>
      <c r="F132" s="520" t="e">
        <f>Igazgatás!F169+'Informatikai fejl.'!F131+Községgazd!F142+Vagyongazd!F135+Közfoglalkoztatás!F132+Közút!F132+Környezetvédelem!F134+Egészségügy!F164+Sport!F136+Közművelődés!F135+Támogatás!F138</f>
        <v>#REF!</v>
      </c>
      <c r="G132" s="520" t="e">
        <f>Igazgatás!G169+'Informatikai fejl.'!G131+Községgazd!G142+Vagyongazd!G135+Közfoglalkoztatás!G132+Közút!G132+Környezetvédelem!G134+Egészségügy!G164+Sport!G136+Közművelődés!G135+Támogatás!G138</f>
        <v>#REF!</v>
      </c>
      <c r="H132" s="520" t="e">
        <f>Igazgatás!H169+'Informatikai fejl.'!H131+Községgazd!H142+Vagyongazd!H135+Közfoglalkoztatás!H132+Közút!H132+Környezetvédelem!H134+Egészségügy!H164+Sport!H136+Közművelődés!H135+Támogatás!H138</f>
        <v>#REF!</v>
      </c>
      <c r="I132" s="520" t="e">
        <f>Igazgatás!I169+'Informatikai fejl.'!I131+Községgazd!I142+Vagyongazd!I135+Közfoglalkoztatás!I132+Közút!I132+Környezetvédelem!I134+Egészségügy!I164+Sport!I136+Közművelődés!I135+Támogatás!I138</f>
        <v>#REF!</v>
      </c>
      <c r="J132" s="546" t="e">
        <f>Igazgatás!J169+'Informatikai fejl.'!J131+Községgazd!J142+Vagyongazd!J135+Közfoglalkoztatás!J132+Közút!J132+Környezetvédelem!J134+Egészségügy!J164+Sport!J136+Közművelődés!J135+Támogatás!J138</f>
        <v>#REF!</v>
      </c>
      <c r="K132" s="546" t="e">
        <f>Igazgatás!K169+'Informatikai fejl.'!K131+Községgazd!K142+Vagyongazd!K135+Közfoglalkoztatás!K132+Közút!K132+Környezetvédelem!K134+Egészségügy!K164+Sport!K136+Közművelődés!K135+Támogatás!K138</f>
        <v>#REF!</v>
      </c>
      <c r="L132" s="546" t="e">
        <f>Igazgatás!L169+'Informatikai fejl.'!L131+Községgazd!L142+Vagyongazd!L135+Közfoglalkoztatás!L132+Közút!L132+Környezetvédelem!L134+Egészségügy!L164+Sport!L136+Közművelődés!L135+Támogatás!L138</f>
        <v>#REF!</v>
      </c>
      <c r="M132" s="472" t="e">
        <f>Igazgatás!M169+'Informatikai fejl.'!M131+Községgazd!M142+Vagyongazd!M135+Közfoglalkoztatás!M132+Közút!M132+Környezetvédelem!M134+Egészségügy!M164+Sport!M136+Közművelődés!M135+Támogatás!M138</f>
        <v>#REF!</v>
      </c>
      <c r="N132" s="152">
        <f>Igazgatás!N169+'Informatikai fejl.'!N131+Községgazd!N142+Vagyongazd!N135+Közfoglalkoztatás!N132+Közút!N132+Környezetvédelem!N134+Egészségügy!N164+Sport!N136+Közművelődés!N135+Támogatás!N138</f>
        <v>0</v>
      </c>
      <c r="O132" s="162" t="e">
        <f t="shared" si="104"/>
        <v>#REF!</v>
      </c>
      <c r="P132" s="108" t="e">
        <f>Igazgatás!#REF!+'Informatikai fejl.'!#REF!+Községgazd!#REF!+Vagyongazd!#REF!+Közfoglalkoztatás!#REF!+Közút!P132+Környezetvédelem!#REF!+Egészségügy!#REF!+Sport!#REF!+Közművelődés!#REF!+Támogatás!#REF!</f>
        <v>#REF!</v>
      </c>
      <c r="Q132" s="109" t="e">
        <f>Igazgatás!#REF!+'Informatikai fejl.'!#REF!+Községgazd!#REF!+Vagyongazd!#REF!+Közfoglalkoztatás!#REF!+Közút!Q132+Környezetvédelem!#REF!+Egészségügy!#REF!+Sport!#REF!+Közművelődés!#REF!+Támogatás!#REF!</f>
        <v>#REF!</v>
      </c>
      <c r="R132" s="109" t="e">
        <f>Igazgatás!#REF!+'Informatikai fejl.'!#REF!+Községgazd!#REF!+Vagyongazd!#REF!+Közfoglalkoztatás!#REF!+Közút!R132+Környezetvédelem!#REF!+Egészségügy!#REF!+Sport!#REF!+Közművelődés!#REF!+Támogatás!#REF!</f>
        <v>#REF!</v>
      </c>
      <c r="S132" s="109" t="e">
        <f>Igazgatás!#REF!+'Informatikai fejl.'!#REF!+Községgazd!#REF!+Vagyongazd!#REF!+Közfoglalkoztatás!#REF!+Közút!S132+Környezetvédelem!#REF!+Egészségügy!#REF!+Sport!#REF!+Közművelődés!#REF!+Támogatás!#REF!</f>
        <v>#REF!</v>
      </c>
      <c r="T132" s="109" t="e">
        <f>Igazgatás!#REF!+'Informatikai fejl.'!#REF!+Községgazd!#REF!+Vagyongazd!#REF!+Közfoglalkoztatás!#REF!+Közút!T132+Környezetvédelem!#REF!+Egészségügy!#REF!+Sport!#REF!+Közművelődés!#REF!+Támogatás!#REF!</f>
        <v>#REF!</v>
      </c>
      <c r="U132" s="112" t="e">
        <f>Igazgatás!#REF!+'Informatikai fejl.'!#REF!+Községgazd!#REF!+Vagyongazd!#REF!+Közfoglalkoztatás!#REF!+Közút!U132+Környezetvédelem!#REF!+Egészségügy!#REF!+Sport!#REF!+Közművelődés!#REF!+Támogatás!#REF!</f>
        <v>#REF!</v>
      </c>
      <c r="V132" s="406" t="e">
        <f t="shared" si="106"/>
        <v>#REF!</v>
      </c>
      <c r="W132" s="369" t="e">
        <f>Igazgatás!#REF!+'Informatikai fejl.'!#REF!+Községgazd!#REF!+Vagyongazd!#REF!+Közfoglalkoztatás!#REF!+Közút!W132+Környezetvédelem!#REF!+Egészségügy!#REF!+Sport!#REF!+Közművelődés!#REF!+Támogatás!#REF!</f>
        <v>#REF!</v>
      </c>
      <c r="X132" s="109" t="e">
        <f>Igazgatás!#REF!+'Informatikai fejl.'!#REF!+Községgazd!#REF!+Vagyongazd!#REF!+Közfoglalkoztatás!#REF!+Közút!X132+Környezetvédelem!#REF!+Egészségügy!#REF!+Sport!#REF!+Közművelődés!#REF!+Támogatás!#REF!</f>
        <v>#REF!</v>
      </c>
      <c r="Y132" s="112" t="e">
        <f>Igazgatás!#REF!+'Informatikai fejl.'!#REF!+Községgazd!#REF!+Vagyongazd!#REF!+Közfoglalkoztatás!#REF!+Közút!Y132+Környezetvédelem!#REF!+Egészségügy!#REF!+Sport!#REF!+Közművelődés!#REF!+Támogatás!#REF!</f>
        <v>#REF!</v>
      </c>
      <c r="Z132" s="112" t="e">
        <f>Igazgatás!#REF!+'Informatikai fejl.'!#REF!+Községgazd!#REF!+Vagyongazd!#REF!+Közfoglalkoztatás!#REF!+Közút!Z132+Környezetvédelem!#REF!+Egészségügy!#REF!+Sport!#REF!+Közművelődés!#REF!+Támogatás!#REF!</f>
        <v>#REF!</v>
      </c>
      <c r="AA132" s="112" t="e">
        <f>Igazgatás!#REF!+'Informatikai fejl.'!#REF!+Községgazd!#REF!+Vagyongazd!#REF!+Közfoglalkoztatás!#REF!+Közút!AA132+Környezetvédelem!#REF!+Egészségügy!#REF!+Sport!#REF!+Közművelődés!#REF!+Támogatás!#REF!</f>
        <v>#REF!</v>
      </c>
      <c r="AB132" s="113" t="e">
        <f>Igazgatás!#REF!+'Informatikai fejl.'!#REF!+Községgazd!#REF!+Vagyongazd!#REF!+Közfoglalkoztatás!#REF!+Közút!AB132+Környezetvédelem!#REF!+Egészségügy!#REF!+Sport!#REF!+Közművelődés!#REF!+Támogatás!#REF!</f>
        <v>#REF!</v>
      </c>
      <c r="AC132" s="168"/>
      <c r="AE132" s="168"/>
    </row>
    <row r="133" spans="1:31" s="41" customFormat="1" hidden="1" x14ac:dyDescent="0.25">
      <c r="A133" s="125" t="s">
        <v>237</v>
      </c>
      <c r="B133" s="106" t="s">
        <v>668</v>
      </c>
      <c r="C133" s="730" t="s">
        <v>238</v>
      </c>
      <c r="D133" s="731"/>
      <c r="E133" s="731"/>
      <c r="F133" s="520" t="e">
        <f>Igazgatás!F170+'Informatikai fejl.'!F132+Községgazd!F143+Vagyongazd!F136+Közfoglalkoztatás!F133+Közút!F133+Környezetvédelem!F135+Egészségügy!F165+Sport!F137+Közművelődés!F136+Támogatás!F139</f>
        <v>#REF!</v>
      </c>
      <c r="G133" s="520" t="e">
        <f>Igazgatás!G170+'Informatikai fejl.'!G132+Községgazd!G143+Vagyongazd!G136+Közfoglalkoztatás!G133+Közút!G133+Környezetvédelem!G135+Egészségügy!G165+Sport!G137+Közművelődés!G136+Támogatás!G139</f>
        <v>#REF!</v>
      </c>
      <c r="H133" s="520" t="e">
        <f>Igazgatás!H170+'Informatikai fejl.'!H132+Községgazd!H143+Vagyongazd!H136+Közfoglalkoztatás!H133+Közút!H133+Környezetvédelem!H135+Egészségügy!H165+Sport!H137+Közművelődés!H136+Támogatás!H139</f>
        <v>#REF!</v>
      </c>
      <c r="I133" s="520" t="e">
        <f>Igazgatás!I170+'Informatikai fejl.'!I132+Községgazd!I143+Vagyongazd!I136+Közfoglalkoztatás!I133+Közút!I133+Környezetvédelem!I135+Egészségügy!I165+Sport!I137+Közművelődés!I136+Támogatás!I139</f>
        <v>#REF!</v>
      </c>
      <c r="J133" s="546" t="e">
        <f>Igazgatás!J170+'Informatikai fejl.'!J132+Községgazd!J143+Vagyongazd!J136+Közfoglalkoztatás!J133+Közút!J133+Környezetvédelem!J135+Egészségügy!J165+Sport!J137+Közművelődés!J136+Támogatás!J139</f>
        <v>#REF!</v>
      </c>
      <c r="K133" s="546" t="e">
        <f>Igazgatás!K170+'Informatikai fejl.'!K132+Községgazd!K143+Vagyongazd!K136+Közfoglalkoztatás!K133+Közút!K133+Környezetvédelem!K135+Egészségügy!K165+Sport!K137+Közművelődés!K136+Támogatás!K139</f>
        <v>#REF!</v>
      </c>
      <c r="L133" s="546" t="e">
        <f>Igazgatás!L170+'Informatikai fejl.'!L132+Községgazd!L143+Vagyongazd!L136+Közfoglalkoztatás!L133+Közút!L133+Környezetvédelem!L135+Egészségügy!L165+Sport!L137+Közművelődés!L136+Támogatás!L139</f>
        <v>#REF!</v>
      </c>
      <c r="M133" s="472" t="e">
        <f>Igazgatás!M170+'Informatikai fejl.'!M132+Községgazd!M143+Vagyongazd!M136+Közfoglalkoztatás!M133+Közút!M133+Környezetvédelem!M135+Egészségügy!M165+Sport!M137+Közművelődés!M136+Támogatás!M139</f>
        <v>#REF!</v>
      </c>
      <c r="N133" s="152">
        <f>Igazgatás!N170+'Informatikai fejl.'!N132+Községgazd!N143+Vagyongazd!N136+Közfoglalkoztatás!N133+Közút!N133+Környezetvédelem!N135+Egészségügy!N165+Sport!N137+Közművelődés!N136+Támogatás!N139</f>
        <v>0</v>
      </c>
      <c r="O133" s="162" t="e">
        <f t="shared" si="104"/>
        <v>#REF!</v>
      </c>
      <c r="P133" s="108" t="e">
        <f>Igazgatás!#REF!+'Informatikai fejl.'!#REF!+Községgazd!#REF!+Vagyongazd!#REF!+Közfoglalkoztatás!#REF!+Közút!P133+Környezetvédelem!#REF!+Egészségügy!#REF!+Sport!#REF!+Közművelődés!#REF!+Támogatás!#REF!</f>
        <v>#REF!</v>
      </c>
      <c r="Q133" s="109" t="e">
        <f>Igazgatás!#REF!+'Informatikai fejl.'!#REF!+Községgazd!#REF!+Vagyongazd!#REF!+Közfoglalkoztatás!#REF!+Közút!Q133+Környezetvédelem!#REF!+Egészségügy!#REF!+Sport!#REF!+Közművelődés!#REF!+Támogatás!#REF!</f>
        <v>#REF!</v>
      </c>
      <c r="R133" s="109" t="e">
        <f>Igazgatás!#REF!+'Informatikai fejl.'!#REF!+Községgazd!#REF!+Vagyongazd!#REF!+Közfoglalkoztatás!#REF!+Közút!R133+Környezetvédelem!#REF!+Egészségügy!#REF!+Sport!#REF!+Közművelődés!#REF!+Támogatás!#REF!</f>
        <v>#REF!</v>
      </c>
      <c r="S133" s="109" t="e">
        <f>Igazgatás!#REF!+'Informatikai fejl.'!#REF!+Községgazd!#REF!+Vagyongazd!#REF!+Közfoglalkoztatás!#REF!+Közút!S133+Környezetvédelem!#REF!+Egészségügy!#REF!+Sport!#REF!+Közművelődés!#REF!+Támogatás!#REF!</f>
        <v>#REF!</v>
      </c>
      <c r="T133" s="109" t="e">
        <f>Igazgatás!#REF!+'Informatikai fejl.'!#REF!+Községgazd!#REF!+Vagyongazd!#REF!+Közfoglalkoztatás!#REF!+Közút!T133+Környezetvédelem!#REF!+Egészségügy!#REF!+Sport!#REF!+Közművelődés!#REF!+Támogatás!#REF!</f>
        <v>#REF!</v>
      </c>
      <c r="U133" s="112" t="e">
        <f>Igazgatás!#REF!+'Informatikai fejl.'!#REF!+Községgazd!#REF!+Vagyongazd!#REF!+Közfoglalkoztatás!#REF!+Közút!U133+Környezetvédelem!#REF!+Egészségügy!#REF!+Sport!#REF!+Közművelődés!#REF!+Támogatás!#REF!</f>
        <v>#REF!</v>
      </c>
      <c r="V133" s="406" t="e">
        <f t="shared" si="106"/>
        <v>#REF!</v>
      </c>
      <c r="W133" s="369" t="e">
        <f>Igazgatás!#REF!+'Informatikai fejl.'!#REF!+Községgazd!#REF!+Vagyongazd!#REF!+Közfoglalkoztatás!#REF!+Közút!W133+Környezetvédelem!#REF!+Egészségügy!#REF!+Sport!#REF!+Közművelődés!#REF!+Támogatás!#REF!</f>
        <v>#REF!</v>
      </c>
      <c r="X133" s="109" t="e">
        <f>Igazgatás!#REF!+'Informatikai fejl.'!#REF!+Községgazd!#REF!+Vagyongazd!#REF!+Közfoglalkoztatás!#REF!+Közút!X133+Környezetvédelem!#REF!+Egészségügy!#REF!+Sport!#REF!+Közművelődés!#REF!+Támogatás!#REF!</f>
        <v>#REF!</v>
      </c>
      <c r="Y133" s="112" t="e">
        <f>Igazgatás!#REF!+'Informatikai fejl.'!#REF!+Községgazd!#REF!+Vagyongazd!#REF!+Közfoglalkoztatás!#REF!+Közút!Y133+Környezetvédelem!#REF!+Egészségügy!#REF!+Sport!#REF!+Közművelődés!#REF!+Támogatás!#REF!</f>
        <v>#REF!</v>
      </c>
      <c r="Z133" s="112" t="e">
        <f>Igazgatás!#REF!+'Informatikai fejl.'!#REF!+Községgazd!#REF!+Vagyongazd!#REF!+Közfoglalkoztatás!#REF!+Közút!Z133+Környezetvédelem!#REF!+Egészségügy!#REF!+Sport!#REF!+Közművelődés!#REF!+Támogatás!#REF!</f>
        <v>#REF!</v>
      </c>
      <c r="AA133" s="112" t="e">
        <f>Igazgatás!#REF!+'Informatikai fejl.'!#REF!+Községgazd!#REF!+Vagyongazd!#REF!+Közfoglalkoztatás!#REF!+Közút!AA133+Környezetvédelem!#REF!+Egészségügy!#REF!+Sport!#REF!+Közművelődés!#REF!+Támogatás!#REF!</f>
        <v>#REF!</v>
      </c>
      <c r="AB133" s="113" t="e">
        <f>Igazgatás!#REF!+'Informatikai fejl.'!#REF!+Községgazd!#REF!+Vagyongazd!#REF!+Közfoglalkoztatás!#REF!+Közút!AB133+Környezetvédelem!#REF!+Egészségügy!#REF!+Sport!#REF!+Közművelődés!#REF!+Támogatás!#REF!</f>
        <v>#REF!</v>
      </c>
      <c r="AC133" s="168"/>
      <c r="AE133" s="168"/>
    </row>
    <row r="134" spans="1:31" s="41" customFormat="1" hidden="1" x14ac:dyDescent="0.25">
      <c r="A134" s="125" t="s">
        <v>239</v>
      </c>
      <c r="B134" s="106" t="s">
        <v>669</v>
      </c>
      <c r="C134" s="730" t="s">
        <v>240</v>
      </c>
      <c r="D134" s="731"/>
      <c r="E134" s="731"/>
      <c r="F134" s="520" t="e">
        <f>Igazgatás!F171+'Informatikai fejl.'!F133+Községgazd!F144+Vagyongazd!F137+Közfoglalkoztatás!F134+Közút!F134+Környezetvédelem!F136+Egészségügy!F166+Sport!F138+Közművelődés!F137+Támogatás!F140</f>
        <v>#REF!</v>
      </c>
      <c r="G134" s="520" t="e">
        <f>Igazgatás!G171+'Informatikai fejl.'!G133+Községgazd!G144+Vagyongazd!G137+Közfoglalkoztatás!G134+Közút!G134+Környezetvédelem!G136+Egészségügy!G166+Sport!G138+Közművelődés!G137+Támogatás!G140</f>
        <v>#REF!</v>
      </c>
      <c r="H134" s="520" t="e">
        <f>Igazgatás!H171+'Informatikai fejl.'!H133+Községgazd!H144+Vagyongazd!H137+Közfoglalkoztatás!H134+Közút!H134+Környezetvédelem!H136+Egészségügy!H166+Sport!H138+Közművelődés!H137+Támogatás!H140</f>
        <v>#REF!</v>
      </c>
      <c r="I134" s="520" t="e">
        <f>Igazgatás!I171+'Informatikai fejl.'!I133+Községgazd!I144+Vagyongazd!I137+Közfoglalkoztatás!I134+Közút!I134+Környezetvédelem!I136+Egészségügy!I166+Sport!I138+Közművelődés!I137+Támogatás!I140</f>
        <v>#REF!</v>
      </c>
      <c r="J134" s="546" t="e">
        <f>Igazgatás!J171+'Informatikai fejl.'!J133+Községgazd!J144+Vagyongazd!J137+Közfoglalkoztatás!J134+Közút!J134+Környezetvédelem!J136+Egészségügy!J166+Sport!J138+Közművelődés!J137+Támogatás!J140</f>
        <v>#REF!</v>
      </c>
      <c r="K134" s="546" t="e">
        <f>Igazgatás!K171+'Informatikai fejl.'!K133+Községgazd!K144+Vagyongazd!K137+Közfoglalkoztatás!K134+Közút!K134+Környezetvédelem!K136+Egészségügy!K166+Sport!K138+Közművelődés!K137+Támogatás!K140</f>
        <v>#REF!</v>
      </c>
      <c r="L134" s="546" t="e">
        <f>Igazgatás!L171+'Informatikai fejl.'!L133+Községgazd!L144+Vagyongazd!L137+Közfoglalkoztatás!L134+Közút!L134+Környezetvédelem!L136+Egészségügy!L166+Sport!L138+Közművelődés!L137+Támogatás!L140</f>
        <v>#REF!</v>
      </c>
      <c r="M134" s="472" t="e">
        <f>Igazgatás!M171+'Informatikai fejl.'!M133+Községgazd!M144+Vagyongazd!M137+Közfoglalkoztatás!M134+Közút!M134+Környezetvédelem!M136+Egészségügy!M166+Sport!M138+Közművelődés!M137+Támogatás!M140</f>
        <v>#REF!</v>
      </c>
      <c r="N134" s="152">
        <f>Igazgatás!N171+'Informatikai fejl.'!N133+Községgazd!N144+Vagyongazd!N137+Közfoglalkoztatás!N134+Közút!N134+Környezetvédelem!N136+Egészségügy!N166+Sport!N138+Közművelődés!N137+Támogatás!N140</f>
        <v>0</v>
      </c>
      <c r="O134" s="162" t="e">
        <f t="shared" ref="O134:O197" si="127">M134+N134</f>
        <v>#REF!</v>
      </c>
      <c r="P134" s="108" t="e">
        <f>Igazgatás!#REF!+'Informatikai fejl.'!#REF!+Községgazd!#REF!+Vagyongazd!#REF!+Közfoglalkoztatás!#REF!+Közút!P134+Környezetvédelem!#REF!+Egészségügy!#REF!+Sport!#REF!+Közművelődés!#REF!+Támogatás!#REF!</f>
        <v>#REF!</v>
      </c>
      <c r="Q134" s="109" t="e">
        <f>Igazgatás!#REF!+'Informatikai fejl.'!#REF!+Községgazd!#REF!+Vagyongazd!#REF!+Közfoglalkoztatás!#REF!+Közút!Q134+Környezetvédelem!#REF!+Egészségügy!#REF!+Sport!#REF!+Közművelődés!#REF!+Támogatás!#REF!</f>
        <v>#REF!</v>
      </c>
      <c r="R134" s="109" t="e">
        <f>Igazgatás!#REF!+'Informatikai fejl.'!#REF!+Községgazd!#REF!+Vagyongazd!#REF!+Közfoglalkoztatás!#REF!+Közút!R134+Környezetvédelem!#REF!+Egészségügy!#REF!+Sport!#REF!+Közművelődés!#REF!+Támogatás!#REF!</f>
        <v>#REF!</v>
      </c>
      <c r="S134" s="109" t="e">
        <f>Igazgatás!#REF!+'Informatikai fejl.'!#REF!+Községgazd!#REF!+Vagyongazd!#REF!+Közfoglalkoztatás!#REF!+Közút!S134+Környezetvédelem!#REF!+Egészségügy!#REF!+Sport!#REF!+Közművelődés!#REF!+Támogatás!#REF!</f>
        <v>#REF!</v>
      </c>
      <c r="T134" s="109" t="e">
        <f>Igazgatás!#REF!+'Informatikai fejl.'!#REF!+Községgazd!#REF!+Vagyongazd!#REF!+Közfoglalkoztatás!#REF!+Közút!T134+Környezetvédelem!#REF!+Egészségügy!#REF!+Sport!#REF!+Közművelődés!#REF!+Támogatás!#REF!</f>
        <v>#REF!</v>
      </c>
      <c r="U134" s="112" t="e">
        <f>Igazgatás!#REF!+'Informatikai fejl.'!#REF!+Községgazd!#REF!+Vagyongazd!#REF!+Közfoglalkoztatás!#REF!+Közút!U134+Környezetvédelem!#REF!+Egészségügy!#REF!+Sport!#REF!+Közművelődés!#REF!+Támogatás!#REF!</f>
        <v>#REF!</v>
      </c>
      <c r="V134" s="406" t="e">
        <f t="shared" ref="V134:V197" si="128">SUM(P134:U134)</f>
        <v>#REF!</v>
      </c>
      <c r="W134" s="369" t="e">
        <f>Igazgatás!#REF!+'Informatikai fejl.'!#REF!+Községgazd!#REF!+Vagyongazd!#REF!+Közfoglalkoztatás!#REF!+Közút!W134+Környezetvédelem!#REF!+Egészségügy!#REF!+Sport!#REF!+Közművelődés!#REF!+Támogatás!#REF!</f>
        <v>#REF!</v>
      </c>
      <c r="X134" s="109" t="e">
        <f>Igazgatás!#REF!+'Informatikai fejl.'!#REF!+Községgazd!#REF!+Vagyongazd!#REF!+Közfoglalkoztatás!#REF!+Közút!X134+Környezetvédelem!#REF!+Egészségügy!#REF!+Sport!#REF!+Közművelődés!#REF!+Támogatás!#REF!</f>
        <v>#REF!</v>
      </c>
      <c r="Y134" s="112" t="e">
        <f>Igazgatás!#REF!+'Informatikai fejl.'!#REF!+Községgazd!#REF!+Vagyongazd!#REF!+Közfoglalkoztatás!#REF!+Közút!Y134+Környezetvédelem!#REF!+Egészségügy!#REF!+Sport!#REF!+Közművelődés!#REF!+Támogatás!#REF!</f>
        <v>#REF!</v>
      </c>
      <c r="Z134" s="112" t="e">
        <f>Igazgatás!#REF!+'Informatikai fejl.'!#REF!+Községgazd!#REF!+Vagyongazd!#REF!+Közfoglalkoztatás!#REF!+Közút!Z134+Környezetvédelem!#REF!+Egészségügy!#REF!+Sport!#REF!+Közművelődés!#REF!+Támogatás!#REF!</f>
        <v>#REF!</v>
      </c>
      <c r="AA134" s="112" t="e">
        <f>Igazgatás!#REF!+'Informatikai fejl.'!#REF!+Községgazd!#REF!+Vagyongazd!#REF!+Közfoglalkoztatás!#REF!+Közút!AA134+Környezetvédelem!#REF!+Egészségügy!#REF!+Sport!#REF!+Közművelődés!#REF!+Támogatás!#REF!</f>
        <v>#REF!</v>
      </c>
      <c r="AB134" s="113" t="e">
        <f>Igazgatás!#REF!+'Informatikai fejl.'!#REF!+Községgazd!#REF!+Vagyongazd!#REF!+Közfoglalkoztatás!#REF!+Közút!AB134+Környezetvédelem!#REF!+Egészségügy!#REF!+Sport!#REF!+Közművelődés!#REF!+Támogatás!#REF!</f>
        <v>#REF!</v>
      </c>
      <c r="AC134" s="168"/>
      <c r="AE134" s="168"/>
    </row>
    <row r="135" spans="1:31" s="41" customFormat="1" x14ac:dyDescent="0.25">
      <c r="A135" s="125" t="s">
        <v>241</v>
      </c>
      <c r="B135" s="106" t="s">
        <v>670</v>
      </c>
      <c r="C135" s="730" t="s">
        <v>242</v>
      </c>
      <c r="D135" s="731"/>
      <c r="E135" s="731"/>
      <c r="F135" s="520">
        <f t="shared" ref="F135:N135" si="129">F138</f>
        <v>10426140</v>
      </c>
      <c r="G135" s="520" t="e">
        <f t="shared" si="129"/>
        <v>#REF!</v>
      </c>
      <c r="H135" s="520" t="e">
        <f t="shared" si="129"/>
        <v>#REF!</v>
      </c>
      <c r="I135" s="520" t="e">
        <f t="shared" si="129"/>
        <v>#REF!</v>
      </c>
      <c r="J135" s="546" t="e">
        <f t="shared" si="129"/>
        <v>#REF!</v>
      </c>
      <c r="K135" s="546" t="e">
        <f t="shared" si="129"/>
        <v>#REF!</v>
      </c>
      <c r="L135" s="546">
        <f t="shared" si="129"/>
        <v>10426140</v>
      </c>
      <c r="M135" s="472">
        <f t="shared" si="129"/>
        <v>0</v>
      </c>
      <c r="N135" s="152">
        <f t="shared" si="129"/>
        <v>8604479</v>
      </c>
      <c r="O135" s="162">
        <f t="shared" si="127"/>
        <v>8604479</v>
      </c>
      <c r="P135" s="108">
        <f>P138</f>
        <v>22885</v>
      </c>
      <c r="Q135" s="109">
        <f t="shared" ref="Q135:U135" si="130">Q138</f>
        <v>368845</v>
      </c>
      <c r="R135" s="109">
        <f t="shared" si="130"/>
        <v>368845</v>
      </c>
      <c r="S135" s="109">
        <f t="shared" si="130"/>
        <v>368845</v>
      </c>
      <c r="T135" s="109">
        <f t="shared" si="130"/>
        <v>5514761</v>
      </c>
      <c r="U135" s="112">
        <f t="shared" si="130"/>
        <v>753763</v>
      </c>
      <c r="V135" s="406">
        <f t="shared" si="128"/>
        <v>7397944</v>
      </c>
      <c r="W135" s="369">
        <f t="shared" ref="W135:AB135" si="131">W138</f>
        <v>418845</v>
      </c>
      <c r="X135" s="109">
        <f t="shared" si="131"/>
        <v>737690</v>
      </c>
      <c r="Y135" s="112">
        <f t="shared" si="131"/>
        <v>0</v>
      </c>
      <c r="Z135" s="112">
        <f t="shared" si="131"/>
        <v>0</v>
      </c>
      <c r="AA135" s="112">
        <f t="shared" si="131"/>
        <v>0</v>
      </c>
      <c r="AB135" s="113">
        <f t="shared" si="131"/>
        <v>50000</v>
      </c>
      <c r="AC135" s="168"/>
      <c r="AE135" s="168"/>
    </row>
    <row r="136" spans="1:31" hidden="1" x14ac:dyDescent="0.25">
      <c r="B136" s="54"/>
      <c r="C136" s="2"/>
      <c r="D136" s="705" t="s">
        <v>359</v>
      </c>
      <c r="E136" s="705"/>
      <c r="F136" s="516" t="e">
        <f>Igazgatás!F173+'Informatikai fejl.'!F135+Községgazd!F146+Vagyongazd!F139+Közfoglalkoztatás!F136+Közút!F136+Környezetvédelem!F138+Egészségügy!F168+Sport!F140+Közművelődés!F139+Támogatás!F142</f>
        <v>#REF!</v>
      </c>
      <c r="G136" s="516" t="e">
        <f>Igazgatás!G173+'Informatikai fejl.'!G135+Községgazd!G146+Vagyongazd!G139+Közfoglalkoztatás!G136+Közút!G136+Környezetvédelem!G138+Egészségügy!G168+Sport!G140+Közművelődés!G139+Támogatás!G142</f>
        <v>#REF!</v>
      </c>
      <c r="H136" s="516" t="e">
        <f>Igazgatás!H173+'Informatikai fejl.'!H135+Községgazd!H146+Vagyongazd!H139+Közfoglalkoztatás!H136+Közút!H136+Környezetvédelem!H138+Egészségügy!H168+Sport!H140+Közművelődés!H139+Támogatás!H142</f>
        <v>#REF!</v>
      </c>
      <c r="I136" s="516" t="e">
        <f>Igazgatás!I173+'Informatikai fejl.'!I135+Községgazd!I146+Vagyongazd!I139+Közfoglalkoztatás!I136+Közút!I136+Környezetvédelem!I138+Egészségügy!I168+Sport!I140+Közművelődés!I139+Támogatás!I142</f>
        <v>#REF!</v>
      </c>
      <c r="J136" s="542" t="e">
        <f>Igazgatás!J173+'Informatikai fejl.'!J135+Községgazd!J146+Vagyongazd!J139+Közfoglalkoztatás!J136+Közút!J136+Környezetvédelem!J138+Egészségügy!J168+Sport!J140+Közművelődés!J139+Támogatás!J142</f>
        <v>#REF!</v>
      </c>
      <c r="K136" s="542" t="e">
        <f>Igazgatás!K173+'Informatikai fejl.'!K135+Községgazd!K146+Vagyongazd!K139+Közfoglalkoztatás!K136+Közút!K136+Környezetvédelem!K138+Egészségügy!K168+Sport!K140+Közművelődés!K139+Támogatás!K142</f>
        <v>#REF!</v>
      </c>
      <c r="L136" s="542" t="e">
        <f>Igazgatás!L173+'Informatikai fejl.'!L135+Községgazd!L146+Vagyongazd!L139+Közfoglalkoztatás!L136+Közút!L136+Környezetvédelem!L138+Egészségügy!L168+Sport!L140+Közművelődés!L139+Támogatás!L142</f>
        <v>#REF!</v>
      </c>
      <c r="M136" s="468" t="e">
        <f>Igazgatás!M173+'Informatikai fejl.'!M135+Községgazd!M146+Vagyongazd!M139+Közfoglalkoztatás!M136+Közút!M136+Környezetvédelem!M138+Egészségügy!M168+Sport!M140+Közművelődés!M139+Támogatás!M142</f>
        <v>#REF!</v>
      </c>
      <c r="N136" s="141">
        <f>Igazgatás!N173+'Informatikai fejl.'!N135+Községgazd!N146+Vagyongazd!N139+Közfoglalkoztatás!N136+Közút!N136+Környezetvédelem!N138+Egészségügy!N168+Sport!N140+Közművelődés!N139+Támogatás!N142</f>
        <v>0</v>
      </c>
      <c r="O136" s="159" t="e">
        <f t="shared" si="127"/>
        <v>#REF!</v>
      </c>
      <c r="P136" s="73" t="e">
        <f>Igazgatás!#REF!+'Informatikai fejl.'!#REF!+Községgazd!#REF!+Vagyongazd!#REF!+Közfoglalkoztatás!#REF!+Közút!P136+Környezetvédelem!#REF!+Egészségügy!#REF!+Sport!#REF!+Közművelődés!#REF!+Támogatás!#REF!</f>
        <v>#REF!</v>
      </c>
      <c r="Q136" s="1" t="e">
        <f>Igazgatás!#REF!+'Informatikai fejl.'!#REF!+Községgazd!#REF!+Vagyongazd!#REF!+Közfoglalkoztatás!#REF!+Közút!Q136+Környezetvédelem!#REF!+Egészségügy!#REF!+Sport!#REF!+Közművelődés!#REF!+Támogatás!#REF!</f>
        <v>#REF!</v>
      </c>
      <c r="R136" s="1" t="e">
        <f>Igazgatás!#REF!+'Informatikai fejl.'!#REF!+Községgazd!#REF!+Vagyongazd!#REF!+Közfoglalkoztatás!#REF!+Közút!R136+Környezetvédelem!#REF!+Egészségügy!#REF!+Sport!#REF!+Közművelődés!#REF!+Támogatás!#REF!</f>
        <v>#REF!</v>
      </c>
      <c r="S136" s="1" t="e">
        <f>Igazgatás!#REF!+'Informatikai fejl.'!#REF!+Községgazd!#REF!+Vagyongazd!#REF!+Közfoglalkoztatás!#REF!+Közút!S136+Környezetvédelem!#REF!+Egészségügy!#REF!+Sport!#REF!+Közművelődés!#REF!+Támogatás!#REF!</f>
        <v>#REF!</v>
      </c>
      <c r="T136" s="1" t="e">
        <f>Igazgatás!#REF!+'Informatikai fejl.'!#REF!+Községgazd!#REF!+Vagyongazd!#REF!+Közfoglalkoztatás!#REF!+Közút!T136+Környezetvédelem!#REF!+Egészségügy!#REF!+Sport!#REF!+Közművelődés!#REF!+Támogatás!#REF!</f>
        <v>#REF!</v>
      </c>
      <c r="U136" s="79" t="e">
        <f>Igazgatás!#REF!+'Informatikai fejl.'!#REF!+Községgazd!#REF!+Vagyongazd!#REF!+Közfoglalkoztatás!#REF!+Közút!U136+Környezetvédelem!#REF!+Egészségügy!#REF!+Sport!#REF!+Közművelődés!#REF!+Támogatás!#REF!</f>
        <v>#REF!</v>
      </c>
      <c r="V136" s="404" t="e">
        <f t="shared" si="128"/>
        <v>#REF!</v>
      </c>
      <c r="W136" s="367" t="e">
        <f>Igazgatás!#REF!+'Informatikai fejl.'!#REF!+Községgazd!#REF!+Vagyongazd!#REF!+Közfoglalkoztatás!#REF!+Közút!W136+Környezetvédelem!#REF!+Egészségügy!#REF!+Sport!#REF!+Közművelődés!#REF!+Támogatás!#REF!</f>
        <v>#REF!</v>
      </c>
      <c r="X136" s="1" t="e">
        <f>Igazgatás!#REF!+'Informatikai fejl.'!#REF!+Községgazd!#REF!+Vagyongazd!#REF!+Közfoglalkoztatás!#REF!+Közút!X136+Környezetvédelem!#REF!+Egészségügy!#REF!+Sport!#REF!+Közművelődés!#REF!+Támogatás!#REF!</f>
        <v>#REF!</v>
      </c>
      <c r="Y136" s="79" t="e">
        <f>Igazgatás!#REF!+'Informatikai fejl.'!#REF!+Községgazd!#REF!+Vagyongazd!#REF!+Közfoglalkoztatás!#REF!+Közút!Y136+Környezetvédelem!#REF!+Egészségügy!#REF!+Sport!#REF!+Közművelődés!#REF!+Támogatás!#REF!</f>
        <v>#REF!</v>
      </c>
      <c r="Z136" s="79" t="e">
        <f>Igazgatás!#REF!+'Informatikai fejl.'!#REF!+Községgazd!#REF!+Vagyongazd!#REF!+Közfoglalkoztatás!#REF!+Közút!Z136+Környezetvédelem!#REF!+Egészségügy!#REF!+Sport!#REF!+Közművelődés!#REF!+Támogatás!#REF!</f>
        <v>#REF!</v>
      </c>
      <c r="AA136" s="79" t="e">
        <f>Igazgatás!#REF!+'Informatikai fejl.'!#REF!+Községgazd!#REF!+Vagyongazd!#REF!+Közfoglalkoztatás!#REF!+Közút!AA136+Környezetvédelem!#REF!+Egészségügy!#REF!+Sport!#REF!+Közművelődés!#REF!+Támogatás!#REF!</f>
        <v>#REF!</v>
      </c>
      <c r="AB136" s="44" t="e">
        <f>Igazgatás!#REF!+'Informatikai fejl.'!#REF!+Községgazd!#REF!+Vagyongazd!#REF!+Közfoglalkoztatás!#REF!+Közút!AB136+Környezetvédelem!#REF!+Egészségügy!#REF!+Sport!#REF!+Közművelődés!#REF!+Támogatás!#REF!</f>
        <v>#REF!</v>
      </c>
      <c r="AC136" s="168"/>
      <c r="AE136" s="168"/>
    </row>
    <row r="137" spans="1:31" hidden="1" x14ac:dyDescent="0.25">
      <c r="B137" s="54"/>
      <c r="C137" s="2"/>
      <c r="D137" s="705" t="s">
        <v>360</v>
      </c>
      <c r="E137" s="705"/>
      <c r="F137" s="516" t="e">
        <f>Igazgatás!F174+'Informatikai fejl.'!F136+Községgazd!F147+Vagyongazd!F140+Közfoglalkoztatás!F137+Közút!F137+Környezetvédelem!F139+Egészségügy!F169+Sport!F141+Közművelődés!F140+Támogatás!F143</f>
        <v>#REF!</v>
      </c>
      <c r="G137" s="516" t="e">
        <f>Igazgatás!G174+'Informatikai fejl.'!G136+Községgazd!G147+Vagyongazd!G140+Közfoglalkoztatás!G137+Közút!G137+Környezetvédelem!G139+Egészségügy!G169+Sport!G141+Közművelődés!G140+Támogatás!G143</f>
        <v>#REF!</v>
      </c>
      <c r="H137" s="516" t="e">
        <f>Igazgatás!H174+'Informatikai fejl.'!H136+Községgazd!H147+Vagyongazd!H140+Közfoglalkoztatás!H137+Közút!H137+Környezetvédelem!H139+Egészségügy!H169+Sport!H141+Közművelődés!H140+Támogatás!H143</f>
        <v>#REF!</v>
      </c>
      <c r="I137" s="516" t="e">
        <f>Igazgatás!I174+'Informatikai fejl.'!I136+Községgazd!I147+Vagyongazd!I140+Közfoglalkoztatás!I137+Közút!I137+Környezetvédelem!I139+Egészségügy!I169+Sport!I141+Közművelődés!I140+Támogatás!I143</f>
        <v>#REF!</v>
      </c>
      <c r="J137" s="542" t="e">
        <f>Igazgatás!J174+'Informatikai fejl.'!J136+Községgazd!J147+Vagyongazd!J140+Közfoglalkoztatás!J137+Közút!J137+Környezetvédelem!J139+Egészségügy!J169+Sport!J141+Közművelődés!J140+Támogatás!J143</f>
        <v>#REF!</v>
      </c>
      <c r="K137" s="542" t="e">
        <f>Igazgatás!K174+'Informatikai fejl.'!K136+Községgazd!K147+Vagyongazd!K140+Közfoglalkoztatás!K137+Közút!K137+Környezetvédelem!K139+Egészségügy!K169+Sport!K141+Közművelődés!K140+Támogatás!K143</f>
        <v>#REF!</v>
      </c>
      <c r="L137" s="542" t="e">
        <f>Igazgatás!L174+'Informatikai fejl.'!L136+Községgazd!L147+Vagyongazd!L140+Közfoglalkoztatás!L137+Közút!L137+Környezetvédelem!L139+Egészségügy!L169+Sport!L141+Közművelődés!L140+Támogatás!L143</f>
        <v>#REF!</v>
      </c>
      <c r="M137" s="468" t="e">
        <f>Igazgatás!M174+'Informatikai fejl.'!M136+Községgazd!M147+Vagyongazd!M140+Közfoglalkoztatás!M137+Közút!M137+Környezetvédelem!M139+Egészségügy!M169+Sport!M141+Közművelődés!M140+Támogatás!M143</f>
        <v>#REF!</v>
      </c>
      <c r="N137" s="141">
        <f>Igazgatás!N174+'Informatikai fejl.'!N136+Községgazd!N147+Vagyongazd!N140+Közfoglalkoztatás!N137+Közút!N137+Környezetvédelem!N139+Egészségügy!N169+Sport!N141+Közművelődés!N140+Támogatás!N143</f>
        <v>0</v>
      </c>
      <c r="O137" s="159" t="e">
        <f t="shared" si="127"/>
        <v>#REF!</v>
      </c>
      <c r="P137" s="73">
        <v>0</v>
      </c>
      <c r="Q137" s="1">
        <v>0</v>
      </c>
      <c r="R137" s="1">
        <v>0</v>
      </c>
      <c r="S137" s="1">
        <v>0</v>
      </c>
      <c r="T137" s="1">
        <v>0</v>
      </c>
      <c r="U137" s="79">
        <v>0</v>
      </c>
      <c r="V137" s="404">
        <f t="shared" si="128"/>
        <v>0</v>
      </c>
      <c r="W137" s="367">
        <v>0</v>
      </c>
      <c r="X137" s="1">
        <v>0</v>
      </c>
      <c r="Y137" s="79">
        <v>0</v>
      </c>
      <c r="Z137" s="79">
        <v>0</v>
      </c>
      <c r="AA137" s="79">
        <v>0</v>
      </c>
      <c r="AB137" s="44">
        <v>0</v>
      </c>
      <c r="AC137" s="168"/>
      <c r="AE137" s="168"/>
    </row>
    <row r="138" spans="1:31" x14ac:dyDescent="0.25">
      <c r="B138" s="54"/>
      <c r="C138" s="2"/>
      <c r="D138" s="705" t="s">
        <v>361</v>
      </c>
      <c r="E138" s="705"/>
      <c r="F138" s="516">
        <v>10426140</v>
      </c>
      <c r="G138" s="516" t="e">
        <f>Igazgatás!G175+'Informatikai fejl.'!G137+Községgazd!G148+Vagyongazd!G141+Közfoglalkoztatás!G138+Közút!G138+Környezetvédelem!G140+Egészségügy!G170+Sport!G142+Közművelődés!G141+Támogatás!G146</f>
        <v>#REF!</v>
      </c>
      <c r="H138" s="516" t="e">
        <f>Igazgatás!H175+'Informatikai fejl.'!H137+Községgazd!H148+Vagyongazd!H141+Közfoglalkoztatás!H138+Közút!H138+Környezetvédelem!H140+Egészségügy!H170+Sport!H142+Közművelődés!H141+Támogatás!H146</f>
        <v>#REF!</v>
      </c>
      <c r="I138" s="516" t="e">
        <f>Igazgatás!I175+'Informatikai fejl.'!I137+Községgazd!I148+Vagyongazd!I141+Közfoglalkoztatás!I138+Közút!I138+Környezetvédelem!I140+Egészségügy!I170+Sport!I142+Közművelődés!I141+Támogatás!I146</f>
        <v>#REF!</v>
      </c>
      <c r="J138" s="542" t="e">
        <f>Igazgatás!J175+'Informatikai fejl.'!J137+Községgazd!J148+Vagyongazd!J141+Közfoglalkoztatás!J138+Közút!J138+Környezetvédelem!J140+Egészségügy!J170+Sport!J142+Közművelődés!J141+Támogatás!J146</f>
        <v>#REF!</v>
      </c>
      <c r="K138" s="542" t="e">
        <f>Igazgatás!K175+'Informatikai fejl.'!K137+Községgazd!K148+Vagyongazd!K141+Közfoglalkoztatás!K138+Közút!K138+Környezetvédelem!K140+Egészségügy!K170+Sport!K142+Közművelődés!K141+Támogatás!K146</f>
        <v>#REF!</v>
      </c>
      <c r="L138" s="542">
        <v>10426140</v>
      </c>
      <c r="M138" s="468">
        <v>0</v>
      </c>
      <c r="N138" s="141">
        <f>V138+W138+X138+Y138+Z138+AA138+AB138</f>
        <v>8604479</v>
      </c>
      <c r="O138" s="159">
        <f t="shared" si="127"/>
        <v>8604479</v>
      </c>
      <c r="P138" s="73">
        <v>22885</v>
      </c>
      <c r="Q138" s="1">
        <v>368845</v>
      </c>
      <c r="R138" s="1">
        <v>368845</v>
      </c>
      <c r="S138" s="1">
        <v>368845</v>
      </c>
      <c r="T138" s="1">
        <v>5514761</v>
      </c>
      <c r="U138" s="79">
        <v>753763</v>
      </c>
      <c r="V138" s="404">
        <f t="shared" si="128"/>
        <v>7397944</v>
      </c>
      <c r="W138" s="367">
        <v>418845</v>
      </c>
      <c r="X138" s="1">
        <v>737690</v>
      </c>
      <c r="Y138" s="79">
        <v>0</v>
      </c>
      <c r="Z138" s="79">
        <v>0</v>
      </c>
      <c r="AA138" s="79">
        <v>0</v>
      </c>
      <c r="AB138" s="44">
        <v>50000</v>
      </c>
      <c r="AC138" s="168"/>
      <c r="AE138" s="168"/>
    </row>
    <row r="139" spans="1:31" hidden="1" x14ac:dyDescent="0.25">
      <c r="B139" s="54"/>
      <c r="C139" s="2"/>
      <c r="D139" s="705" t="s">
        <v>362</v>
      </c>
      <c r="E139" s="705"/>
      <c r="F139" s="516" t="e">
        <f>Igazgatás!F176+'Informatikai fejl.'!F138+Községgazd!F149+Vagyongazd!F142+Közfoglalkoztatás!F139+Közút!F139+Környezetvédelem!F141+Egészségügy!F171+Sport!F143+Közművelődés!F142+Támogatás!F154</f>
        <v>#REF!</v>
      </c>
      <c r="G139" s="516" t="e">
        <f>Igazgatás!G176+'Informatikai fejl.'!G138+Községgazd!G149+Vagyongazd!G142+Közfoglalkoztatás!G139+Közút!G139+Környezetvédelem!G141+Egészségügy!G171+Sport!G143+Közművelődés!G142+Támogatás!G154</f>
        <v>#REF!</v>
      </c>
      <c r="H139" s="516" t="e">
        <f>Igazgatás!H176+'Informatikai fejl.'!H138+Községgazd!H149+Vagyongazd!H142+Közfoglalkoztatás!H139+Közút!H139+Környezetvédelem!H141+Egészségügy!H171+Sport!H143+Közművelődés!H142+Támogatás!H154</f>
        <v>#REF!</v>
      </c>
      <c r="I139" s="516" t="e">
        <f>Igazgatás!I176+'Informatikai fejl.'!I138+Községgazd!I149+Vagyongazd!I142+Közfoglalkoztatás!I139+Közút!I139+Környezetvédelem!I141+Egészségügy!I171+Sport!I143+Közművelődés!I142+Támogatás!I154</f>
        <v>#REF!</v>
      </c>
      <c r="J139" s="542" t="e">
        <f>Igazgatás!J176+'Informatikai fejl.'!J138+Községgazd!J149+Vagyongazd!J142+Közfoglalkoztatás!J139+Közút!J139+Környezetvédelem!J141+Egészségügy!J171+Sport!J143+Közművelődés!J142+Támogatás!J154</f>
        <v>#REF!</v>
      </c>
      <c r="K139" s="542" t="e">
        <f>Igazgatás!K176+'Informatikai fejl.'!K138+Községgazd!K149+Vagyongazd!K142+Közfoglalkoztatás!K139+Közút!K139+Környezetvédelem!K141+Egészségügy!K171+Sport!K143+Közművelődés!K142+Támogatás!K154</f>
        <v>#REF!</v>
      </c>
      <c r="L139" s="542" t="e">
        <f>Igazgatás!L176+'Informatikai fejl.'!L138+Községgazd!L149+Vagyongazd!L142+Közfoglalkoztatás!L139+Közút!L139+Környezetvédelem!L141+Egészségügy!L171+Sport!L143+Közművelődés!L142+Támogatás!L154</f>
        <v>#REF!</v>
      </c>
      <c r="M139" s="468" t="e">
        <f>Igazgatás!M176+'Informatikai fejl.'!M138+Községgazd!M149+Vagyongazd!M142+Közfoglalkoztatás!M139+Közút!M139+Környezetvédelem!M141+Egészségügy!M171+Sport!M143+Közművelődés!M142+Támogatás!M154</f>
        <v>#REF!</v>
      </c>
      <c r="N139" s="141">
        <f>Igazgatás!N176+'Informatikai fejl.'!N138+Községgazd!N149+Vagyongazd!N142+Közfoglalkoztatás!N139+Közút!N139+Környezetvédelem!N141+Egészségügy!N171+Sport!N143+Közművelődés!N142+Támogatás!N154</f>
        <v>0</v>
      </c>
      <c r="O139" s="159" t="e">
        <f t="shared" si="127"/>
        <v>#REF!</v>
      </c>
      <c r="P139" s="73" t="e">
        <f>Igazgatás!#REF!+'Informatikai fejl.'!#REF!+Községgazd!#REF!+Vagyongazd!#REF!+Közfoglalkoztatás!#REF!+Közút!P139+Környezetvédelem!#REF!+Egészségügy!#REF!+Sport!#REF!+Közművelődés!#REF!+Támogatás!#REF!</f>
        <v>#REF!</v>
      </c>
      <c r="Q139" s="1" t="e">
        <f>Igazgatás!#REF!+'Informatikai fejl.'!#REF!+Községgazd!#REF!+Vagyongazd!#REF!+Közfoglalkoztatás!#REF!+Közút!Q139+Környezetvédelem!#REF!+Egészségügy!#REF!+Sport!#REF!+Közművelődés!#REF!+Támogatás!#REF!</f>
        <v>#REF!</v>
      </c>
      <c r="R139" s="1" t="e">
        <f>Igazgatás!#REF!+'Informatikai fejl.'!#REF!+Községgazd!#REF!+Vagyongazd!#REF!+Közfoglalkoztatás!#REF!+Közút!R139+Környezetvédelem!#REF!+Egészségügy!#REF!+Sport!#REF!+Közművelődés!#REF!+Támogatás!#REF!</f>
        <v>#REF!</v>
      </c>
      <c r="S139" s="1" t="e">
        <f>Igazgatás!#REF!+'Informatikai fejl.'!#REF!+Községgazd!#REF!+Vagyongazd!#REF!+Közfoglalkoztatás!#REF!+Közút!S139+Környezetvédelem!#REF!+Egészségügy!#REF!+Sport!#REF!+Közművelődés!#REF!+Támogatás!#REF!</f>
        <v>#REF!</v>
      </c>
      <c r="T139" s="1" t="e">
        <f>Igazgatás!#REF!+'Informatikai fejl.'!#REF!+Községgazd!#REF!+Vagyongazd!#REF!+Közfoglalkoztatás!#REF!+Közút!T139+Környezetvédelem!#REF!+Egészségügy!#REF!+Sport!#REF!+Közművelődés!#REF!+Támogatás!#REF!</f>
        <v>#REF!</v>
      </c>
      <c r="U139" s="79" t="e">
        <f>Igazgatás!#REF!+'Informatikai fejl.'!#REF!+Községgazd!#REF!+Vagyongazd!#REF!+Közfoglalkoztatás!#REF!+Közút!U139+Környezetvédelem!#REF!+Egészségügy!#REF!+Sport!#REF!+Közművelődés!#REF!+Támogatás!#REF!</f>
        <v>#REF!</v>
      </c>
      <c r="V139" s="404" t="e">
        <f t="shared" si="128"/>
        <v>#REF!</v>
      </c>
      <c r="W139" s="367" t="e">
        <f>Igazgatás!#REF!+'Informatikai fejl.'!#REF!+Községgazd!#REF!+Vagyongazd!#REF!+Közfoglalkoztatás!#REF!+Közút!W139+Környezetvédelem!#REF!+Egészségügy!#REF!+Sport!#REF!+Közművelődés!#REF!+Támogatás!#REF!</f>
        <v>#REF!</v>
      </c>
      <c r="X139" s="1" t="e">
        <f>Igazgatás!#REF!+'Informatikai fejl.'!#REF!+Községgazd!#REF!+Vagyongazd!#REF!+Közfoglalkoztatás!#REF!+Közút!X139+Környezetvédelem!#REF!+Egészségügy!#REF!+Sport!#REF!+Közművelődés!#REF!+Támogatás!#REF!</f>
        <v>#REF!</v>
      </c>
      <c r="Y139" s="79" t="e">
        <f>Igazgatás!#REF!+'Informatikai fejl.'!#REF!+Községgazd!#REF!+Vagyongazd!#REF!+Közfoglalkoztatás!#REF!+Közút!Y139+Környezetvédelem!#REF!+Egészségügy!#REF!+Sport!#REF!+Közművelődés!#REF!+Támogatás!#REF!</f>
        <v>#REF!</v>
      </c>
      <c r="Z139" s="79" t="e">
        <f>Igazgatás!#REF!+'Informatikai fejl.'!#REF!+Községgazd!#REF!+Vagyongazd!#REF!+Közfoglalkoztatás!#REF!+Közút!Z139+Környezetvédelem!#REF!+Egészségügy!#REF!+Sport!#REF!+Közművelődés!#REF!+Támogatás!#REF!</f>
        <v>#REF!</v>
      </c>
      <c r="AA139" s="79" t="e">
        <f>Igazgatás!#REF!+'Informatikai fejl.'!#REF!+Községgazd!#REF!+Vagyongazd!#REF!+Közfoglalkoztatás!#REF!+Közút!AA139+Környezetvédelem!#REF!+Egészségügy!#REF!+Sport!#REF!+Közművelődés!#REF!+Támogatás!#REF!</f>
        <v>#REF!</v>
      </c>
      <c r="AB139" s="44" t="e">
        <f>Igazgatás!#REF!+'Informatikai fejl.'!#REF!+Községgazd!#REF!+Vagyongazd!#REF!+Közfoglalkoztatás!#REF!+Közút!AB139+Környezetvédelem!#REF!+Egészségügy!#REF!+Sport!#REF!+Közművelődés!#REF!+Támogatás!#REF!</f>
        <v>#REF!</v>
      </c>
      <c r="AC139" s="168"/>
      <c r="AE139" s="168"/>
    </row>
    <row r="140" spans="1:31" hidden="1" x14ac:dyDescent="0.25">
      <c r="B140" s="54"/>
      <c r="C140" s="2"/>
      <c r="D140" s="705" t="s">
        <v>363</v>
      </c>
      <c r="E140" s="705"/>
      <c r="F140" s="516" t="e">
        <f>Igazgatás!F177+'Informatikai fejl.'!F139+Községgazd!F150+Vagyongazd!F143+Közfoglalkoztatás!F140+Közút!F140+Környezetvédelem!F142+Egészségügy!F172+Sport!F144+Közművelődés!F143+Támogatás!F155</f>
        <v>#REF!</v>
      </c>
      <c r="G140" s="516" t="e">
        <f>Igazgatás!G177+'Informatikai fejl.'!G139+Községgazd!G150+Vagyongazd!G143+Közfoglalkoztatás!G140+Közút!G140+Környezetvédelem!G142+Egészségügy!G172+Sport!G144+Közművelődés!G143+Támogatás!G155</f>
        <v>#REF!</v>
      </c>
      <c r="H140" s="516" t="e">
        <f>Igazgatás!H177+'Informatikai fejl.'!H139+Községgazd!H150+Vagyongazd!H143+Közfoglalkoztatás!H140+Közút!H140+Környezetvédelem!H142+Egészségügy!H172+Sport!H144+Közművelődés!H143+Támogatás!H155</f>
        <v>#REF!</v>
      </c>
      <c r="I140" s="516" t="e">
        <f>Igazgatás!I177+'Informatikai fejl.'!I139+Községgazd!I150+Vagyongazd!I143+Közfoglalkoztatás!I140+Közút!I140+Környezetvédelem!I142+Egészségügy!I172+Sport!I144+Közművelődés!I143+Támogatás!I155</f>
        <v>#REF!</v>
      </c>
      <c r="J140" s="542" t="e">
        <f>Igazgatás!J177+'Informatikai fejl.'!J139+Községgazd!J150+Vagyongazd!J143+Közfoglalkoztatás!J140+Közút!J140+Környezetvédelem!J142+Egészségügy!J172+Sport!J144+Közművelődés!J143+Támogatás!J155</f>
        <v>#REF!</v>
      </c>
      <c r="K140" s="542" t="e">
        <f>Igazgatás!K177+'Informatikai fejl.'!K139+Községgazd!K150+Vagyongazd!K143+Közfoglalkoztatás!K140+Közút!K140+Környezetvédelem!K142+Egészségügy!K172+Sport!K144+Közművelődés!K143+Támogatás!K155</f>
        <v>#REF!</v>
      </c>
      <c r="L140" s="542" t="e">
        <f>Igazgatás!L177+'Informatikai fejl.'!L139+Községgazd!L150+Vagyongazd!L143+Közfoglalkoztatás!L140+Közút!L140+Környezetvédelem!L142+Egészségügy!L172+Sport!L144+Közművelődés!L143+Támogatás!L155</f>
        <v>#REF!</v>
      </c>
      <c r="M140" s="468" t="e">
        <f>Igazgatás!M177+'Informatikai fejl.'!M139+Községgazd!M150+Vagyongazd!M143+Közfoglalkoztatás!M140+Közút!M140+Környezetvédelem!M142+Egészségügy!M172+Sport!M144+Közművelődés!M143+Támogatás!M155</f>
        <v>#REF!</v>
      </c>
      <c r="N140" s="141">
        <f>Igazgatás!N177+'Informatikai fejl.'!N139+Községgazd!N150+Vagyongazd!N143+Közfoglalkoztatás!N140+Közút!N140+Környezetvédelem!N142+Egészségügy!N172+Sport!N144+Közművelődés!N143+Támogatás!N155</f>
        <v>0</v>
      </c>
      <c r="O140" s="159" t="e">
        <f t="shared" si="127"/>
        <v>#REF!</v>
      </c>
      <c r="P140" s="73" t="e">
        <f>Igazgatás!#REF!+'Informatikai fejl.'!#REF!+Községgazd!#REF!+Vagyongazd!#REF!+Közfoglalkoztatás!#REF!+Közút!P140+Környezetvédelem!#REF!+Egészségügy!#REF!+Sport!#REF!+Közművelődés!#REF!+Támogatás!#REF!</f>
        <v>#REF!</v>
      </c>
      <c r="Q140" s="1" t="e">
        <f>Igazgatás!#REF!+'Informatikai fejl.'!#REF!+Községgazd!#REF!+Vagyongazd!#REF!+Közfoglalkoztatás!#REF!+Közút!Q140+Környezetvédelem!#REF!+Egészségügy!#REF!+Sport!#REF!+Közművelődés!#REF!+Támogatás!#REF!</f>
        <v>#REF!</v>
      </c>
      <c r="R140" s="1" t="e">
        <f>Igazgatás!#REF!+'Informatikai fejl.'!#REF!+Községgazd!#REF!+Vagyongazd!#REF!+Közfoglalkoztatás!#REF!+Közút!R140+Környezetvédelem!#REF!+Egészségügy!#REF!+Sport!#REF!+Közművelődés!#REF!+Támogatás!#REF!</f>
        <v>#REF!</v>
      </c>
      <c r="S140" s="1" t="e">
        <f>Igazgatás!#REF!+'Informatikai fejl.'!#REF!+Községgazd!#REF!+Vagyongazd!#REF!+Közfoglalkoztatás!#REF!+Közút!S140+Környezetvédelem!#REF!+Egészségügy!#REF!+Sport!#REF!+Közművelődés!#REF!+Támogatás!#REF!</f>
        <v>#REF!</v>
      </c>
      <c r="T140" s="1" t="e">
        <f>Igazgatás!#REF!+'Informatikai fejl.'!#REF!+Községgazd!#REF!+Vagyongazd!#REF!+Közfoglalkoztatás!#REF!+Közút!T140+Környezetvédelem!#REF!+Egészségügy!#REF!+Sport!#REF!+Közművelődés!#REF!+Támogatás!#REF!</f>
        <v>#REF!</v>
      </c>
      <c r="U140" s="79" t="e">
        <f>Igazgatás!#REF!+'Informatikai fejl.'!#REF!+Községgazd!#REF!+Vagyongazd!#REF!+Közfoglalkoztatás!#REF!+Közút!U140+Környezetvédelem!#REF!+Egészségügy!#REF!+Sport!#REF!+Közművelődés!#REF!+Támogatás!#REF!</f>
        <v>#REF!</v>
      </c>
      <c r="V140" s="404" t="e">
        <f t="shared" si="128"/>
        <v>#REF!</v>
      </c>
      <c r="W140" s="367" t="e">
        <f>Igazgatás!#REF!+'Informatikai fejl.'!#REF!+Községgazd!#REF!+Vagyongazd!#REF!+Közfoglalkoztatás!#REF!+Közút!W140+Környezetvédelem!#REF!+Egészségügy!#REF!+Sport!#REF!+Közművelődés!#REF!+Támogatás!#REF!</f>
        <v>#REF!</v>
      </c>
      <c r="X140" s="1" t="e">
        <f>Igazgatás!#REF!+'Informatikai fejl.'!#REF!+Községgazd!#REF!+Vagyongazd!#REF!+Közfoglalkoztatás!#REF!+Közút!X140+Környezetvédelem!#REF!+Egészségügy!#REF!+Sport!#REF!+Közművelődés!#REF!+Támogatás!#REF!</f>
        <v>#REF!</v>
      </c>
      <c r="Y140" s="79" t="e">
        <f>Igazgatás!#REF!+'Informatikai fejl.'!#REF!+Községgazd!#REF!+Vagyongazd!#REF!+Közfoglalkoztatás!#REF!+Közút!Y140+Környezetvédelem!#REF!+Egészségügy!#REF!+Sport!#REF!+Közművelődés!#REF!+Támogatás!#REF!</f>
        <v>#REF!</v>
      </c>
      <c r="Z140" s="79" t="e">
        <f>Igazgatás!#REF!+'Informatikai fejl.'!#REF!+Községgazd!#REF!+Vagyongazd!#REF!+Közfoglalkoztatás!#REF!+Közút!Z140+Környezetvédelem!#REF!+Egészségügy!#REF!+Sport!#REF!+Közművelődés!#REF!+Támogatás!#REF!</f>
        <v>#REF!</v>
      </c>
      <c r="AA140" s="79" t="e">
        <f>Igazgatás!#REF!+'Informatikai fejl.'!#REF!+Községgazd!#REF!+Vagyongazd!#REF!+Közfoglalkoztatás!#REF!+Közút!AA140+Környezetvédelem!#REF!+Egészségügy!#REF!+Sport!#REF!+Közművelődés!#REF!+Támogatás!#REF!</f>
        <v>#REF!</v>
      </c>
      <c r="AB140" s="44" t="e">
        <f>Igazgatás!#REF!+'Informatikai fejl.'!#REF!+Községgazd!#REF!+Vagyongazd!#REF!+Közfoglalkoztatás!#REF!+Közút!AB140+Környezetvédelem!#REF!+Egészségügy!#REF!+Sport!#REF!+Közművelődés!#REF!+Támogatás!#REF!</f>
        <v>#REF!</v>
      </c>
      <c r="AC140" s="168"/>
      <c r="AE140" s="168"/>
    </row>
    <row r="141" spans="1:31" ht="25.5" hidden="1" customHeight="1" x14ac:dyDescent="0.25">
      <c r="B141" s="54"/>
      <c r="C141" s="2"/>
      <c r="D141" s="706" t="s">
        <v>536</v>
      </c>
      <c r="E141" s="706"/>
      <c r="F141" s="519" t="e">
        <f>Igazgatás!F178+'Informatikai fejl.'!F140+Községgazd!F151+Vagyongazd!F144+Közfoglalkoztatás!F141+Közút!F141+Környezetvédelem!F143+Egészségügy!F173+Sport!F145+Közművelődés!F144+Támogatás!F156</f>
        <v>#REF!</v>
      </c>
      <c r="G141" s="519" t="e">
        <f>Igazgatás!G178+'Informatikai fejl.'!G140+Községgazd!G151+Vagyongazd!G144+Közfoglalkoztatás!G141+Közút!G141+Környezetvédelem!G143+Egészségügy!G173+Sport!G145+Közművelődés!G144+Támogatás!G156</f>
        <v>#REF!</v>
      </c>
      <c r="H141" s="519" t="e">
        <f>Igazgatás!H178+'Informatikai fejl.'!H140+Községgazd!H151+Vagyongazd!H144+Közfoglalkoztatás!H141+Közút!H141+Környezetvédelem!H143+Egészségügy!H173+Sport!H145+Közművelődés!H144+Támogatás!H156</f>
        <v>#REF!</v>
      </c>
      <c r="I141" s="519" t="e">
        <f>Igazgatás!I178+'Informatikai fejl.'!I140+Községgazd!I151+Vagyongazd!I144+Közfoglalkoztatás!I141+Közút!I141+Környezetvédelem!I143+Egészségügy!I173+Sport!I145+Közművelődés!I144+Támogatás!I156</f>
        <v>#REF!</v>
      </c>
      <c r="J141" s="545" t="e">
        <f>Igazgatás!J178+'Informatikai fejl.'!J140+Községgazd!J151+Vagyongazd!J144+Közfoglalkoztatás!J141+Közút!J141+Környezetvédelem!J143+Egészségügy!J173+Sport!J145+Közművelődés!J144+Támogatás!J156</f>
        <v>#REF!</v>
      </c>
      <c r="K141" s="545" t="e">
        <f>Igazgatás!K178+'Informatikai fejl.'!K140+Községgazd!K151+Vagyongazd!K144+Közfoglalkoztatás!K141+Közút!K141+Környezetvédelem!K143+Egészségügy!K173+Sport!K145+Közművelődés!K144+Támogatás!K156</f>
        <v>#REF!</v>
      </c>
      <c r="L141" s="545" t="e">
        <f>Igazgatás!L178+'Informatikai fejl.'!L140+Községgazd!L151+Vagyongazd!L144+Közfoglalkoztatás!L141+Közút!L141+Környezetvédelem!L143+Egészségügy!L173+Sport!L145+Közművelődés!L144+Támogatás!L156</f>
        <v>#REF!</v>
      </c>
      <c r="M141" s="471" t="e">
        <f>Igazgatás!M178+'Informatikai fejl.'!M140+Községgazd!M151+Vagyongazd!M144+Közfoglalkoztatás!M141+Közút!M141+Környezetvédelem!M143+Egészségügy!M173+Sport!M145+Közművelődés!M144+Támogatás!M156</f>
        <v>#REF!</v>
      </c>
      <c r="N141" s="151">
        <f>Igazgatás!N178+'Informatikai fejl.'!N140+Községgazd!N151+Vagyongazd!N144+Közfoglalkoztatás!N141+Közút!N141+Környezetvédelem!N143+Egészségügy!N173+Sport!N145+Közművelődés!N144+Támogatás!N156</f>
        <v>0</v>
      </c>
      <c r="O141" s="159" t="e">
        <f t="shared" si="127"/>
        <v>#REF!</v>
      </c>
      <c r="P141" s="73" t="e">
        <f>Igazgatás!#REF!+'Informatikai fejl.'!#REF!+Községgazd!#REF!+Vagyongazd!#REF!+Közfoglalkoztatás!#REF!+Közút!P141+Környezetvédelem!#REF!+Egészségügy!#REF!+Sport!#REF!+Közművelődés!#REF!+Támogatás!#REF!</f>
        <v>#REF!</v>
      </c>
      <c r="Q141" s="1" t="e">
        <f>Igazgatás!#REF!+'Informatikai fejl.'!#REF!+Községgazd!#REF!+Vagyongazd!#REF!+Közfoglalkoztatás!#REF!+Közút!Q141+Környezetvédelem!#REF!+Egészségügy!#REF!+Sport!#REF!+Közművelődés!#REF!+Támogatás!#REF!</f>
        <v>#REF!</v>
      </c>
      <c r="R141" s="1" t="e">
        <f>Igazgatás!#REF!+'Informatikai fejl.'!#REF!+Községgazd!#REF!+Vagyongazd!#REF!+Közfoglalkoztatás!#REF!+Közút!R141+Környezetvédelem!#REF!+Egészségügy!#REF!+Sport!#REF!+Közművelődés!#REF!+Támogatás!#REF!</f>
        <v>#REF!</v>
      </c>
      <c r="S141" s="1" t="e">
        <f>Igazgatás!#REF!+'Informatikai fejl.'!#REF!+Községgazd!#REF!+Vagyongazd!#REF!+Közfoglalkoztatás!#REF!+Közút!S141+Környezetvédelem!#REF!+Egészségügy!#REF!+Sport!#REF!+Közművelődés!#REF!+Támogatás!#REF!</f>
        <v>#REF!</v>
      </c>
      <c r="T141" s="1" t="e">
        <f>Igazgatás!#REF!+'Informatikai fejl.'!#REF!+Községgazd!#REF!+Vagyongazd!#REF!+Közfoglalkoztatás!#REF!+Közút!T141+Környezetvédelem!#REF!+Egészségügy!#REF!+Sport!#REF!+Közművelődés!#REF!+Támogatás!#REF!</f>
        <v>#REF!</v>
      </c>
      <c r="U141" s="79" t="e">
        <f>Igazgatás!#REF!+'Informatikai fejl.'!#REF!+Községgazd!#REF!+Vagyongazd!#REF!+Közfoglalkoztatás!#REF!+Közút!U141+Környezetvédelem!#REF!+Egészségügy!#REF!+Sport!#REF!+Közművelődés!#REF!+Támogatás!#REF!</f>
        <v>#REF!</v>
      </c>
      <c r="V141" s="404" t="e">
        <f t="shared" si="128"/>
        <v>#REF!</v>
      </c>
      <c r="W141" s="367" t="e">
        <f>Igazgatás!#REF!+'Informatikai fejl.'!#REF!+Községgazd!#REF!+Vagyongazd!#REF!+Közfoglalkoztatás!#REF!+Közút!W141+Környezetvédelem!#REF!+Egészségügy!#REF!+Sport!#REF!+Közművelődés!#REF!+Támogatás!#REF!</f>
        <v>#REF!</v>
      </c>
      <c r="X141" s="1" t="e">
        <f>Igazgatás!#REF!+'Informatikai fejl.'!#REF!+Községgazd!#REF!+Vagyongazd!#REF!+Közfoglalkoztatás!#REF!+Közút!X141+Környezetvédelem!#REF!+Egészségügy!#REF!+Sport!#REF!+Közművelődés!#REF!+Támogatás!#REF!</f>
        <v>#REF!</v>
      </c>
      <c r="Y141" s="79" t="e">
        <f>Igazgatás!#REF!+'Informatikai fejl.'!#REF!+Községgazd!#REF!+Vagyongazd!#REF!+Közfoglalkoztatás!#REF!+Közút!Y141+Környezetvédelem!#REF!+Egészségügy!#REF!+Sport!#REF!+Közművelődés!#REF!+Támogatás!#REF!</f>
        <v>#REF!</v>
      </c>
      <c r="Z141" s="79" t="e">
        <f>Igazgatás!#REF!+'Informatikai fejl.'!#REF!+Községgazd!#REF!+Vagyongazd!#REF!+Közfoglalkoztatás!#REF!+Közút!Z141+Környezetvédelem!#REF!+Egészségügy!#REF!+Sport!#REF!+Közművelődés!#REF!+Támogatás!#REF!</f>
        <v>#REF!</v>
      </c>
      <c r="AA141" s="79" t="e">
        <f>Igazgatás!#REF!+'Informatikai fejl.'!#REF!+Községgazd!#REF!+Vagyongazd!#REF!+Közfoglalkoztatás!#REF!+Közút!AA141+Környezetvédelem!#REF!+Egészségügy!#REF!+Sport!#REF!+Közművelődés!#REF!+Támogatás!#REF!</f>
        <v>#REF!</v>
      </c>
      <c r="AB141" s="44" t="e">
        <f>Igazgatás!#REF!+'Informatikai fejl.'!#REF!+Községgazd!#REF!+Vagyongazd!#REF!+Közfoglalkoztatás!#REF!+Közút!AB141+Környezetvédelem!#REF!+Egészségügy!#REF!+Sport!#REF!+Közművelődés!#REF!+Támogatás!#REF!</f>
        <v>#REF!</v>
      </c>
      <c r="AC141" s="168"/>
      <c r="AE141" s="168"/>
    </row>
    <row r="142" spans="1:31" ht="25.5" hidden="1" customHeight="1" x14ac:dyDescent="0.25">
      <c r="B142" s="54"/>
      <c r="C142" s="2"/>
      <c r="D142" s="706" t="s">
        <v>539</v>
      </c>
      <c r="E142" s="706"/>
      <c r="F142" s="519" t="e">
        <f>Igazgatás!F179+'Informatikai fejl.'!F141+Községgazd!F152+Vagyongazd!F145+Közfoglalkoztatás!F142+Közút!F142+Környezetvédelem!F144+Egészségügy!F174+Sport!F146+Közművelődés!F145+Támogatás!F157</f>
        <v>#REF!</v>
      </c>
      <c r="G142" s="519" t="e">
        <f>Igazgatás!G179+'Informatikai fejl.'!G141+Községgazd!G152+Vagyongazd!G145+Közfoglalkoztatás!G142+Közút!G142+Környezetvédelem!G144+Egészségügy!G174+Sport!G146+Közművelődés!G145+Támogatás!G157</f>
        <v>#REF!</v>
      </c>
      <c r="H142" s="519" t="e">
        <f>Igazgatás!H179+'Informatikai fejl.'!H141+Községgazd!H152+Vagyongazd!H145+Közfoglalkoztatás!H142+Közút!H142+Környezetvédelem!H144+Egészségügy!H174+Sport!H146+Közművelődés!H145+Támogatás!H157</f>
        <v>#REF!</v>
      </c>
      <c r="I142" s="519" t="e">
        <f>Igazgatás!I179+'Informatikai fejl.'!I141+Községgazd!I152+Vagyongazd!I145+Közfoglalkoztatás!I142+Közút!I142+Környezetvédelem!I144+Egészségügy!I174+Sport!I146+Közművelődés!I145+Támogatás!I157</f>
        <v>#REF!</v>
      </c>
      <c r="J142" s="545" t="e">
        <f>Igazgatás!J179+'Informatikai fejl.'!J141+Községgazd!J152+Vagyongazd!J145+Közfoglalkoztatás!J142+Közút!J142+Környezetvédelem!J144+Egészségügy!J174+Sport!J146+Közművelődés!J145+Támogatás!J157</f>
        <v>#REF!</v>
      </c>
      <c r="K142" s="545" t="e">
        <f>Igazgatás!K179+'Informatikai fejl.'!K141+Községgazd!K152+Vagyongazd!K145+Közfoglalkoztatás!K142+Közút!K142+Környezetvédelem!K144+Egészségügy!K174+Sport!K146+Közművelődés!K145+Támogatás!K157</f>
        <v>#REF!</v>
      </c>
      <c r="L142" s="545" t="e">
        <f>Igazgatás!L179+'Informatikai fejl.'!L141+Községgazd!L152+Vagyongazd!L145+Közfoglalkoztatás!L142+Közút!L142+Környezetvédelem!L144+Egészségügy!L174+Sport!L146+Közművelődés!L145+Támogatás!L157</f>
        <v>#REF!</v>
      </c>
      <c r="M142" s="471" t="e">
        <f>Igazgatás!M179+'Informatikai fejl.'!M141+Községgazd!M152+Vagyongazd!M145+Közfoglalkoztatás!M142+Közút!M142+Környezetvédelem!M144+Egészségügy!M174+Sport!M146+Közművelődés!M145+Támogatás!M157</f>
        <v>#REF!</v>
      </c>
      <c r="N142" s="151">
        <f>Igazgatás!N179+'Informatikai fejl.'!N141+Községgazd!N152+Vagyongazd!N145+Közfoglalkoztatás!N142+Közút!N142+Környezetvédelem!N144+Egészségügy!N174+Sport!N146+Közművelődés!N145+Támogatás!N157</f>
        <v>0</v>
      </c>
      <c r="O142" s="159" t="e">
        <f t="shared" si="127"/>
        <v>#REF!</v>
      </c>
      <c r="P142" s="73" t="e">
        <f>Igazgatás!#REF!+'Informatikai fejl.'!#REF!+Községgazd!#REF!+Vagyongazd!#REF!+Közfoglalkoztatás!#REF!+Közút!P142+Környezetvédelem!#REF!+Egészségügy!#REF!+Sport!#REF!+Közművelődés!#REF!+Támogatás!#REF!</f>
        <v>#REF!</v>
      </c>
      <c r="Q142" s="1" t="e">
        <f>Igazgatás!#REF!+'Informatikai fejl.'!#REF!+Községgazd!#REF!+Vagyongazd!#REF!+Közfoglalkoztatás!#REF!+Közút!Q142+Környezetvédelem!#REF!+Egészségügy!#REF!+Sport!#REF!+Közművelődés!#REF!+Támogatás!#REF!</f>
        <v>#REF!</v>
      </c>
      <c r="R142" s="1" t="e">
        <f>Igazgatás!#REF!+'Informatikai fejl.'!#REF!+Községgazd!#REF!+Vagyongazd!#REF!+Közfoglalkoztatás!#REF!+Közút!R142+Környezetvédelem!#REF!+Egészségügy!#REF!+Sport!#REF!+Közművelődés!#REF!+Támogatás!#REF!</f>
        <v>#REF!</v>
      </c>
      <c r="S142" s="1" t="e">
        <f>Igazgatás!#REF!+'Informatikai fejl.'!#REF!+Községgazd!#REF!+Vagyongazd!#REF!+Közfoglalkoztatás!#REF!+Közút!S142+Környezetvédelem!#REF!+Egészségügy!#REF!+Sport!#REF!+Közművelődés!#REF!+Támogatás!#REF!</f>
        <v>#REF!</v>
      </c>
      <c r="T142" s="1" t="e">
        <f>Igazgatás!#REF!+'Informatikai fejl.'!#REF!+Községgazd!#REF!+Vagyongazd!#REF!+Közfoglalkoztatás!#REF!+Közút!T142+Környezetvédelem!#REF!+Egészségügy!#REF!+Sport!#REF!+Közművelődés!#REF!+Támogatás!#REF!</f>
        <v>#REF!</v>
      </c>
      <c r="U142" s="79" t="e">
        <f>Igazgatás!#REF!+'Informatikai fejl.'!#REF!+Községgazd!#REF!+Vagyongazd!#REF!+Közfoglalkoztatás!#REF!+Közút!U142+Környezetvédelem!#REF!+Egészségügy!#REF!+Sport!#REF!+Közművelődés!#REF!+Támogatás!#REF!</f>
        <v>#REF!</v>
      </c>
      <c r="V142" s="404" t="e">
        <f t="shared" si="128"/>
        <v>#REF!</v>
      </c>
      <c r="W142" s="367" t="e">
        <f>Igazgatás!#REF!+'Informatikai fejl.'!#REF!+Községgazd!#REF!+Vagyongazd!#REF!+Közfoglalkoztatás!#REF!+Közút!W142+Környezetvédelem!#REF!+Egészségügy!#REF!+Sport!#REF!+Közművelődés!#REF!+Támogatás!#REF!</f>
        <v>#REF!</v>
      </c>
      <c r="X142" s="1" t="e">
        <f>Igazgatás!#REF!+'Informatikai fejl.'!#REF!+Községgazd!#REF!+Vagyongazd!#REF!+Közfoglalkoztatás!#REF!+Közút!X142+Környezetvédelem!#REF!+Egészségügy!#REF!+Sport!#REF!+Közművelődés!#REF!+Támogatás!#REF!</f>
        <v>#REF!</v>
      </c>
      <c r="Y142" s="79" t="e">
        <f>Igazgatás!#REF!+'Informatikai fejl.'!#REF!+Községgazd!#REF!+Vagyongazd!#REF!+Közfoglalkoztatás!#REF!+Közút!Y142+Környezetvédelem!#REF!+Egészségügy!#REF!+Sport!#REF!+Közművelődés!#REF!+Támogatás!#REF!</f>
        <v>#REF!</v>
      </c>
      <c r="Z142" s="79" t="e">
        <f>Igazgatás!#REF!+'Informatikai fejl.'!#REF!+Községgazd!#REF!+Vagyongazd!#REF!+Közfoglalkoztatás!#REF!+Közút!Z142+Környezetvédelem!#REF!+Egészségügy!#REF!+Sport!#REF!+Közművelődés!#REF!+Támogatás!#REF!</f>
        <v>#REF!</v>
      </c>
      <c r="AA142" s="79" t="e">
        <f>Igazgatás!#REF!+'Informatikai fejl.'!#REF!+Községgazd!#REF!+Vagyongazd!#REF!+Közfoglalkoztatás!#REF!+Közút!AA142+Környezetvédelem!#REF!+Egészségügy!#REF!+Sport!#REF!+Közművelődés!#REF!+Támogatás!#REF!</f>
        <v>#REF!</v>
      </c>
      <c r="AB142" s="44" t="e">
        <f>Igazgatás!#REF!+'Informatikai fejl.'!#REF!+Községgazd!#REF!+Vagyongazd!#REF!+Közfoglalkoztatás!#REF!+Közút!AB142+Környezetvédelem!#REF!+Egészségügy!#REF!+Sport!#REF!+Közművelődés!#REF!+Támogatás!#REF!</f>
        <v>#REF!</v>
      </c>
      <c r="AC142" s="168"/>
      <c r="AE142" s="168"/>
    </row>
    <row r="143" spans="1:31" hidden="1" x14ac:dyDescent="0.25">
      <c r="B143" s="54"/>
      <c r="C143" s="2"/>
      <c r="D143" s="705" t="s">
        <v>365</v>
      </c>
      <c r="E143" s="705"/>
      <c r="F143" s="516" t="e">
        <f>Igazgatás!F180+'Informatikai fejl.'!F142+Községgazd!F153+Vagyongazd!F146+Közfoglalkoztatás!F143+Közút!F143+Környezetvédelem!F145+Egészségügy!F175+Sport!F147+Közművelődés!F146+Támogatás!F158</f>
        <v>#REF!</v>
      </c>
      <c r="G143" s="516" t="e">
        <f>Igazgatás!G180+'Informatikai fejl.'!G142+Községgazd!G153+Vagyongazd!G146+Közfoglalkoztatás!G143+Közút!G143+Környezetvédelem!G145+Egészségügy!G175+Sport!G147+Közművelődés!G146+Támogatás!G158</f>
        <v>#REF!</v>
      </c>
      <c r="H143" s="516" t="e">
        <f>Igazgatás!H180+'Informatikai fejl.'!H142+Községgazd!H153+Vagyongazd!H146+Közfoglalkoztatás!H143+Közút!H143+Környezetvédelem!H145+Egészségügy!H175+Sport!H147+Közművelődés!H146+Támogatás!H158</f>
        <v>#REF!</v>
      </c>
      <c r="I143" s="516" t="e">
        <f>Igazgatás!I180+'Informatikai fejl.'!I142+Községgazd!I153+Vagyongazd!I146+Közfoglalkoztatás!I143+Közút!I143+Környezetvédelem!I145+Egészségügy!I175+Sport!I147+Közművelődés!I146+Támogatás!I158</f>
        <v>#REF!</v>
      </c>
      <c r="J143" s="542" t="e">
        <f>Igazgatás!J180+'Informatikai fejl.'!J142+Községgazd!J153+Vagyongazd!J146+Közfoglalkoztatás!J143+Közút!J143+Környezetvédelem!J145+Egészségügy!J175+Sport!J147+Közművelődés!J146+Támogatás!J158</f>
        <v>#REF!</v>
      </c>
      <c r="K143" s="542" t="e">
        <f>Igazgatás!K180+'Informatikai fejl.'!K142+Községgazd!K153+Vagyongazd!K146+Közfoglalkoztatás!K143+Közút!K143+Környezetvédelem!K145+Egészségügy!K175+Sport!K147+Közművelődés!K146+Támogatás!K158</f>
        <v>#REF!</v>
      </c>
      <c r="L143" s="542" t="e">
        <f>Igazgatás!L180+'Informatikai fejl.'!L142+Községgazd!L153+Vagyongazd!L146+Közfoglalkoztatás!L143+Közút!L143+Környezetvédelem!L145+Egészségügy!L175+Sport!L147+Közművelődés!L146+Támogatás!L158</f>
        <v>#REF!</v>
      </c>
      <c r="M143" s="468" t="e">
        <f>Igazgatás!M180+'Informatikai fejl.'!M142+Községgazd!M153+Vagyongazd!M146+Közfoglalkoztatás!M143+Közút!M143+Környezetvédelem!M145+Egészségügy!M175+Sport!M147+Közművelődés!M146+Támogatás!M158</f>
        <v>#REF!</v>
      </c>
      <c r="N143" s="141">
        <f>Igazgatás!N180+'Informatikai fejl.'!N142+Községgazd!N153+Vagyongazd!N146+Közfoglalkoztatás!N143+Közút!N143+Környezetvédelem!N145+Egészségügy!N175+Sport!N147+Közművelődés!N146+Támogatás!N158</f>
        <v>0</v>
      </c>
      <c r="O143" s="159" t="e">
        <f t="shared" si="127"/>
        <v>#REF!</v>
      </c>
      <c r="P143" s="73" t="e">
        <f>Igazgatás!#REF!+'Informatikai fejl.'!#REF!+Községgazd!#REF!+Vagyongazd!#REF!+Közfoglalkoztatás!#REF!+Közút!P143+Környezetvédelem!#REF!+Egészségügy!#REF!+Sport!#REF!+Közművelődés!#REF!+Támogatás!#REF!</f>
        <v>#REF!</v>
      </c>
      <c r="Q143" s="1" t="e">
        <f>Igazgatás!#REF!+'Informatikai fejl.'!#REF!+Községgazd!#REF!+Vagyongazd!#REF!+Közfoglalkoztatás!#REF!+Közút!Q143+Környezetvédelem!#REF!+Egészségügy!#REF!+Sport!#REF!+Közművelődés!#REF!+Támogatás!#REF!</f>
        <v>#REF!</v>
      </c>
      <c r="R143" s="1" t="e">
        <f>Igazgatás!#REF!+'Informatikai fejl.'!#REF!+Községgazd!#REF!+Vagyongazd!#REF!+Közfoglalkoztatás!#REF!+Közút!R143+Környezetvédelem!#REF!+Egészségügy!#REF!+Sport!#REF!+Közművelődés!#REF!+Támogatás!#REF!</f>
        <v>#REF!</v>
      </c>
      <c r="S143" s="1" t="e">
        <f>Igazgatás!#REF!+'Informatikai fejl.'!#REF!+Községgazd!#REF!+Vagyongazd!#REF!+Közfoglalkoztatás!#REF!+Közút!S143+Környezetvédelem!#REF!+Egészségügy!#REF!+Sport!#REF!+Közművelődés!#REF!+Támogatás!#REF!</f>
        <v>#REF!</v>
      </c>
      <c r="T143" s="1" t="e">
        <f>Igazgatás!#REF!+'Informatikai fejl.'!#REF!+Községgazd!#REF!+Vagyongazd!#REF!+Közfoglalkoztatás!#REF!+Közút!T143+Környezetvédelem!#REF!+Egészségügy!#REF!+Sport!#REF!+Közművelődés!#REF!+Támogatás!#REF!</f>
        <v>#REF!</v>
      </c>
      <c r="U143" s="79" t="e">
        <f>Igazgatás!#REF!+'Informatikai fejl.'!#REF!+Községgazd!#REF!+Vagyongazd!#REF!+Közfoglalkoztatás!#REF!+Közút!U143+Környezetvédelem!#REF!+Egészségügy!#REF!+Sport!#REF!+Közművelődés!#REF!+Támogatás!#REF!</f>
        <v>#REF!</v>
      </c>
      <c r="V143" s="404" t="e">
        <f t="shared" si="128"/>
        <v>#REF!</v>
      </c>
      <c r="W143" s="367" t="e">
        <f>Igazgatás!#REF!+'Informatikai fejl.'!#REF!+Községgazd!#REF!+Vagyongazd!#REF!+Közfoglalkoztatás!#REF!+Közút!W143+Környezetvédelem!#REF!+Egészségügy!#REF!+Sport!#REF!+Közművelődés!#REF!+Támogatás!#REF!</f>
        <v>#REF!</v>
      </c>
      <c r="X143" s="1" t="e">
        <f>Igazgatás!#REF!+'Informatikai fejl.'!#REF!+Községgazd!#REF!+Vagyongazd!#REF!+Közfoglalkoztatás!#REF!+Közút!X143+Környezetvédelem!#REF!+Egészségügy!#REF!+Sport!#REF!+Közművelődés!#REF!+Támogatás!#REF!</f>
        <v>#REF!</v>
      </c>
      <c r="Y143" s="79" t="e">
        <f>Igazgatás!#REF!+'Informatikai fejl.'!#REF!+Községgazd!#REF!+Vagyongazd!#REF!+Közfoglalkoztatás!#REF!+Közút!Y143+Környezetvédelem!#REF!+Egészségügy!#REF!+Sport!#REF!+Közművelődés!#REF!+Támogatás!#REF!</f>
        <v>#REF!</v>
      </c>
      <c r="Z143" s="79" t="e">
        <f>Igazgatás!#REF!+'Informatikai fejl.'!#REF!+Községgazd!#REF!+Vagyongazd!#REF!+Közfoglalkoztatás!#REF!+Közút!Z143+Környezetvédelem!#REF!+Egészségügy!#REF!+Sport!#REF!+Közművelődés!#REF!+Támogatás!#REF!</f>
        <v>#REF!</v>
      </c>
      <c r="AA143" s="79" t="e">
        <f>Igazgatás!#REF!+'Informatikai fejl.'!#REF!+Községgazd!#REF!+Vagyongazd!#REF!+Közfoglalkoztatás!#REF!+Közút!AA143+Környezetvédelem!#REF!+Egészségügy!#REF!+Sport!#REF!+Közművelődés!#REF!+Támogatás!#REF!</f>
        <v>#REF!</v>
      </c>
      <c r="AB143" s="44" t="e">
        <f>Igazgatás!#REF!+'Informatikai fejl.'!#REF!+Községgazd!#REF!+Vagyongazd!#REF!+Közfoglalkoztatás!#REF!+Közút!AB143+Környezetvédelem!#REF!+Egészségügy!#REF!+Sport!#REF!+Közművelődés!#REF!+Támogatás!#REF!</f>
        <v>#REF!</v>
      </c>
      <c r="AC143" s="168"/>
      <c r="AE143" s="168"/>
    </row>
    <row r="144" spans="1:31" ht="25.5" hidden="1" customHeight="1" x14ac:dyDescent="0.25">
      <c r="B144" s="54"/>
      <c r="C144" s="2"/>
      <c r="D144" s="706" t="s">
        <v>542</v>
      </c>
      <c r="E144" s="706"/>
      <c r="F144" s="519" t="e">
        <f>Igazgatás!F181+'Informatikai fejl.'!F143+Községgazd!F154+Vagyongazd!F147+Közfoglalkoztatás!F144+Közút!F144+Környezetvédelem!F146+Egészségügy!F176+Sport!F148+Közművelődés!F147+Támogatás!F159</f>
        <v>#REF!</v>
      </c>
      <c r="G144" s="519" t="e">
        <f>Igazgatás!G181+'Informatikai fejl.'!G143+Községgazd!G154+Vagyongazd!G147+Közfoglalkoztatás!G144+Közút!G144+Környezetvédelem!G146+Egészségügy!G176+Sport!G148+Közművelődés!G147+Támogatás!G159</f>
        <v>#REF!</v>
      </c>
      <c r="H144" s="519" t="e">
        <f>Igazgatás!H181+'Informatikai fejl.'!H143+Községgazd!H154+Vagyongazd!H147+Közfoglalkoztatás!H144+Közút!H144+Környezetvédelem!H146+Egészségügy!H176+Sport!H148+Közművelődés!H147+Támogatás!H159</f>
        <v>#REF!</v>
      </c>
      <c r="I144" s="519" t="e">
        <f>Igazgatás!I181+'Informatikai fejl.'!I143+Községgazd!I154+Vagyongazd!I147+Közfoglalkoztatás!I144+Közút!I144+Környezetvédelem!I146+Egészségügy!I176+Sport!I148+Közművelődés!I147+Támogatás!I159</f>
        <v>#REF!</v>
      </c>
      <c r="J144" s="545" t="e">
        <f>Igazgatás!J181+'Informatikai fejl.'!J143+Községgazd!J154+Vagyongazd!J147+Közfoglalkoztatás!J144+Közút!J144+Környezetvédelem!J146+Egészségügy!J176+Sport!J148+Közművelődés!J147+Támogatás!J159</f>
        <v>#REF!</v>
      </c>
      <c r="K144" s="545" t="e">
        <f>Igazgatás!K181+'Informatikai fejl.'!K143+Községgazd!K154+Vagyongazd!K147+Közfoglalkoztatás!K144+Közút!K144+Környezetvédelem!K146+Egészségügy!K176+Sport!K148+Közművelődés!K147+Támogatás!K159</f>
        <v>#REF!</v>
      </c>
      <c r="L144" s="545" t="e">
        <f>Igazgatás!L181+'Informatikai fejl.'!L143+Községgazd!L154+Vagyongazd!L147+Közfoglalkoztatás!L144+Közút!L144+Környezetvédelem!L146+Egészségügy!L176+Sport!L148+Közművelődés!L147+Támogatás!L159</f>
        <v>#REF!</v>
      </c>
      <c r="M144" s="471" t="e">
        <f>Igazgatás!M181+'Informatikai fejl.'!M143+Községgazd!M154+Vagyongazd!M147+Közfoglalkoztatás!M144+Közút!M144+Környezetvédelem!M146+Egészségügy!M176+Sport!M148+Közművelődés!M147+Támogatás!M159</f>
        <v>#REF!</v>
      </c>
      <c r="N144" s="151">
        <f>Igazgatás!N181+'Informatikai fejl.'!N143+Községgazd!N154+Vagyongazd!N147+Közfoglalkoztatás!N144+Közút!N144+Környezetvédelem!N146+Egészségügy!N176+Sport!N148+Közművelődés!N147+Támogatás!N159</f>
        <v>0</v>
      </c>
      <c r="O144" s="159" t="e">
        <f t="shared" si="127"/>
        <v>#REF!</v>
      </c>
      <c r="P144" s="73" t="e">
        <f>Igazgatás!#REF!+'Informatikai fejl.'!#REF!+Községgazd!#REF!+Vagyongazd!#REF!+Közfoglalkoztatás!#REF!+Közút!P144+Környezetvédelem!#REF!+Egészségügy!#REF!+Sport!#REF!+Közművelődés!#REF!+Támogatás!#REF!</f>
        <v>#REF!</v>
      </c>
      <c r="Q144" s="1" t="e">
        <f>Igazgatás!#REF!+'Informatikai fejl.'!#REF!+Községgazd!#REF!+Vagyongazd!#REF!+Közfoglalkoztatás!#REF!+Közút!Q144+Környezetvédelem!#REF!+Egészségügy!#REF!+Sport!#REF!+Közművelődés!#REF!+Támogatás!#REF!</f>
        <v>#REF!</v>
      </c>
      <c r="R144" s="1" t="e">
        <f>Igazgatás!#REF!+'Informatikai fejl.'!#REF!+Községgazd!#REF!+Vagyongazd!#REF!+Közfoglalkoztatás!#REF!+Közút!R144+Környezetvédelem!#REF!+Egészségügy!#REF!+Sport!#REF!+Közművelődés!#REF!+Támogatás!#REF!</f>
        <v>#REF!</v>
      </c>
      <c r="S144" s="1" t="e">
        <f>Igazgatás!#REF!+'Informatikai fejl.'!#REF!+Községgazd!#REF!+Vagyongazd!#REF!+Közfoglalkoztatás!#REF!+Közút!S144+Környezetvédelem!#REF!+Egészségügy!#REF!+Sport!#REF!+Közművelődés!#REF!+Támogatás!#REF!</f>
        <v>#REF!</v>
      </c>
      <c r="T144" s="1" t="e">
        <f>Igazgatás!#REF!+'Informatikai fejl.'!#REF!+Községgazd!#REF!+Vagyongazd!#REF!+Közfoglalkoztatás!#REF!+Közút!T144+Környezetvédelem!#REF!+Egészségügy!#REF!+Sport!#REF!+Közművelődés!#REF!+Támogatás!#REF!</f>
        <v>#REF!</v>
      </c>
      <c r="U144" s="79" t="e">
        <f>Igazgatás!#REF!+'Informatikai fejl.'!#REF!+Községgazd!#REF!+Vagyongazd!#REF!+Közfoglalkoztatás!#REF!+Közút!U144+Környezetvédelem!#REF!+Egészségügy!#REF!+Sport!#REF!+Közművelődés!#REF!+Támogatás!#REF!</f>
        <v>#REF!</v>
      </c>
      <c r="V144" s="404" t="e">
        <f t="shared" si="128"/>
        <v>#REF!</v>
      </c>
      <c r="W144" s="367" t="e">
        <f>Igazgatás!#REF!+'Informatikai fejl.'!#REF!+Községgazd!#REF!+Vagyongazd!#REF!+Közfoglalkoztatás!#REF!+Közút!W144+Környezetvédelem!#REF!+Egészségügy!#REF!+Sport!#REF!+Közművelődés!#REF!+Támogatás!#REF!</f>
        <v>#REF!</v>
      </c>
      <c r="X144" s="1" t="e">
        <f>Igazgatás!#REF!+'Informatikai fejl.'!#REF!+Községgazd!#REF!+Vagyongazd!#REF!+Közfoglalkoztatás!#REF!+Közút!X144+Környezetvédelem!#REF!+Egészségügy!#REF!+Sport!#REF!+Közművelődés!#REF!+Támogatás!#REF!</f>
        <v>#REF!</v>
      </c>
      <c r="Y144" s="79" t="e">
        <f>Igazgatás!#REF!+'Informatikai fejl.'!#REF!+Községgazd!#REF!+Vagyongazd!#REF!+Közfoglalkoztatás!#REF!+Közút!Y144+Környezetvédelem!#REF!+Egészségügy!#REF!+Sport!#REF!+Közművelődés!#REF!+Támogatás!#REF!</f>
        <v>#REF!</v>
      </c>
      <c r="Z144" s="79" t="e">
        <f>Igazgatás!#REF!+'Informatikai fejl.'!#REF!+Községgazd!#REF!+Vagyongazd!#REF!+Közfoglalkoztatás!#REF!+Közút!Z144+Környezetvédelem!#REF!+Egészségügy!#REF!+Sport!#REF!+Közművelődés!#REF!+Támogatás!#REF!</f>
        <v>#REF!</v>
      </c>
      <c r="AA144" s="79" t="e">
        <f>Igazgatás!#REF!+'Informatikai fejl.'!#REF!+Községgazd!#REF!+Vagyongazd!#REF!+Közfoglalkoztatás!#REF!+Közút!AA144+Környezetvédelem!#REF!+Egészségügy!#REF!+Sport!#REF!+Közművelődés!#REF!+Támogatás!#REF!</f>
        <v>#REF!</v>
      </c>
      <c r="AB144" s="44" t="e">
        <f>Igazgatás!#REF!+'Informatikai fejl.'!#REF!+Községgazd!#REF!+Vagyongazd!#REF!+Közfoglalkoztatás!#REF!+Közút!AB144+Környezetvédelem!#REF!+Egészségügy!#REF!+Sport!#REF!+Közművelődés!#REF!+Támogatás!#REF!</f>
        <v>#REF!</v>
      </c>
      <c r="AC144" s="168"/>
      <c r="AE144" s="168"/>
    </row>
    <row r="145" spans="1:31" hidden="1" x14ac:dyDescent="0.25">
      <c r="B145" s="54"/>
      <c r="C145" s="2"/>
      <c r="D145" s="705" t="s">
        <v>543</v>
      </c>
      <c r="E145" s="705"/>
      <c r="F145" s="516" t="e">
        <f>Igazgatás!F182+'Informatikai fejl.'!F144+Községgazd!F155+Vagyongazd!F148+Közfoglalkoztatás!F145+Közút!F145+Környezetvédelem!F147+Egészségügy!F177+Sport!F149+Közművelődés!F148+Támogatás!F160</f>
        <v>#REF!</v>
      </c>
      <c r="G145" s="516" t="e">
        <f>Igazgatás!G182+'Informatikai fejl.'!G144+Községgazd!G155+Vagyongazd!G148+Közfoglalkoztatás!G145+Közút!G145+Környezetvédelem!G147+Egészségügy!G177+Sport!G149+Közművelődés!G148+Támogatás!G160</f>
        <v>#REF!</v>
      </c>
      <c r="H145" s="516" t="e">
        <f>Igazgatás!H182+'Informatikai fejl.'!H144+Községgazd!H155+Vagyongazd!H148+Közfoglalkoztatás!H145+Közút!H145+Környezetvédelem!H147+Egészségügy!H177+Sport!H149+Közművelődés!H148+Támogatás!H160</f>
        <v>#REF!</v>
      </c>
      <c r="I145" s="516" t="e">
        <f>Igazgatás!I182+'Informatikai fejl.'!I144+Községgazd!I155+Vagyongazd!I148+Közfoglalkoztatás!I145+Közút!I145+Környezetvédelem!I147+Egészségügy!I177+Sport!I149+Közművelődés!I148+Támogatás!I160</f>
        <v>#REF!</v>
      </c>
      <c r="J145" s="542" t="e">
        <f>Igazgatás!J182+'Informatikai fejl.'!J144+Községgazd!J155+Vagyongazd!J148+Közfoglalkoztatás!J145+Közút!J145+Környezetvédelem!J147+Egészségügy!J177+Sport!J149+Közművelődés!J148+Támogatás!J160</f>
        <v>#REF!</v>
      </c>
      <c r="K145" s="542" t="e">
        <f>Igazgatás!K182+'Informatikai fejl.'!K144+Községgazd!K155+Vagyongazd!K148+Közfoglalkoztatás!K145+Közút!K145+Környezetvédelem!K147+Egészségügy!K177+Sport!K149+Közművelődés!K148+Támogatás!K160</f>
        <v>#REF!</v>
      </c>
      <c r="L145" s="542" t="e">
        <f>Igazgatás!L182+'Informatikai fejl.'!L144+Községgazd!L155+Vagyongazd!L148+Közfoglalkoztatás!L145+Közút!L145+Környezetvédelem!L147+Egészségügy!L177+Sport!L149+Közművelődés!L148+Támogatás!L160</f>
        <v>#REF!</v>
      </c>
      <c r="M145" s="468" t="e">
        <f>Igazgatás!M182+'Informatikai fejl.'!M144+Községgazd!M155+Vagyongazd!M148+Közfoglalkoztatás!M145+Közút!M145+Környezetvédelem!M147+Egészségügy!M177+Sport!M149+Közművelődés!M148+Támogatás!M160</f>
        <v>#REF!</v>
      </c>
      <c r="N145" s="141">
        <f>Igazgatás!N182+'Informatikai fejl.'!N144+Községgazd!N155+Vagyongazd!N148+Közfoglalkoztatás!N145+Közút!N145+Környezetvédelem!N147+Egészségügy!N177+Sport!N149+Közművelődés!N148+Támogatás!N160</f>
        <v>0</v>
      </c>
      <c r="O145" s="159" t="e">
        <f t="shared" si="127"/>
        <v>#REF!</v>
      </c>
      <c r="P145" s="73" t="e">
        <f>Igazgatás!#REF!+'Informatikai fejl.'!#REF!+Községgazd!#REF!+Vagyongazd!#REF!+Közfoglalkoztatás!#REF!+Közút!P145+Környezetvédelem!#REF!+Egészségügy!#REF!+Sport!#REF!+Közművelődés!#REF!+Támogatás!#REF!</f>
        <v>#REF!</v>
      </c>
      <c r="Q145" s="1" t="e">
        <f>Igazgatás!#REF!+'Informatikai fejl.'!#REF!+Községgazd!#REF!+Vagyongazd!#REF!+Közfoglalkoztatás!#REF!+Közút!Q145+Környezetvédelem!#REF!+Egészségügy!#REF!+Sport!#REF!+Közművelődés!#REF!+Támogatás!#REF!</f>
        <v>#REF!</v>
      </c>
      <c r="R145" s="1" t="e">
        <f>Igazgatás!#REF!+'Informatikai fejl.'!#REF!+Községgazd!#REF!+Vagyongazd!#REF!+Közfoglalkoztatás!#REF!+Közút!R145+Környezetvédelem!#REF!+Egészségügy!#REF!+Sport!#REF!+Közművelődés!#REF!+Támogatás!#REF!</f>
        <v>#REF!</v>
      </c>
      <c r="S145" s="1" t="e">
        <f>Igazgatás!#REF!+'Informatikai fejl.'!#REF!+Községgazd!#REF!+Vagyongazd!#REF!+Közfoglalkoztatás!#REF!+Közút!S145+Környezetvédelem!#REF!+Egészségügy!#REF!+Sport!#REF!+Közművelődés!#REF!+Támogatás!#REF!</f>
        <v>#REF!</v>
      </c>
      <c r="T145" s="1" t="e">
        <f>Igazgatás!#REF!+'Informatikai fejl.'!#REF!+Községgazd!#REF!+Vagyongazd!#REF!+Közfoglalkoztatás!#REF!+Közút!T145+Környezetvédelem!#REF!+Egészségügy!#REF!+Sport!#REF!+Közművelődés!#REF!+Támogatás!#REF!</f>
        <v>#REF!</v>
      </c>
      <c r="U145" s="79" t="e">
        <f>Igazgatás!#REF!+'Informatikai fejl.'!#REF!+Községgazd!#REF!+Vagyongazd!#REF!+Közfoglalkoztatás!#REF!+Közút!U145+Környezetvédelem!#REF!+Egészségügy!#REF!+Sport!#REF!+Közművelődés!#REF!+Támogatás!#REF!</f>
        <v>#REF!</v>
      </c>
      <c r="V145" s="404" t="e">
        <f t="shared" si="128"/>
        <v>#REF!</v>
      </c>
      <c r="W145" s="367" t="e">
        <f>Igazgatás!#REF!+'Informatikai fejl.'!#REF!+Községgazd!#REF!+Vagyongazd!#REF!+Közfoglalkoztatás!#REF!+Közút!W145+Környezetvédelem!#REF!+Egészségügy!#REF!+Sport!#REF!+Közművelődés!#REF!+Támogatás!#REF!</f>
        <v>#REF!</v>
      </c>
      <c r="X145" s="1" t="e">
        <f>Igazgatás!#REF!+'Informatikai fejl.'!#REF!+Községgazd!#REF!+Vagyongazd!#REF!+Közfoglalkoztatás!#REF!+Közút!X145+Környezetvédelem!#REF!+Egészségügy!#REF!+Sport!#REF!+Közművelődés!#REF!+Támogatás!#REF!</f>
        <v>#REF!</v>
      </c>
      <c r="Y145" s="79" t="e">
        <f>Igazgatás!#REF!+'Informatikai fejl.'!#REF!+Községgazd!#REF!+Vagyongazd!#REF!+Közfoglalkoztatás!#REF!+Közút!Y145+Környezetvédelem!#REF!+Egészségügy!#REF!+Sport!#REF!+Közművelődés!#REF!+Támogatás!#REF!</f>
        <v>#REF!</v>
      </c>
      <c r="Z145" s="79" t="e">
        <f>Igazgatás!#REF!+'Informatikai fejl.'!#REF!+Községgazd!#REF!+Vagyongazd!#REF!+Közfoglalkoztatás!#REF!+Közút!Z145+Környezetvédelem!#REF!+Egészségügy!#REF!+Sport!#REF!+Közművelődés!#REF!+Támogatás!#REF!</f>
        <v>#REF!</v>
      </c>
      <c r="AA145" s="79" t="e">
        <f>Igazgatás!#REF!+'Informatikai fejl.'!#REF!+Községgazd!#REF!+Vagyongazd!#REF!+Közfoglalkoztatás!#REF!+Közút!AA145+Környezetvédelem!#REF!+Egészségügy!#REF!+Sport!#REF!+Közművelődés!#REF!+Támogatás!#REF!</f>
        <v>#REF!</v>
      </c>
      <c r="AB145" s="44" t="e">
        <f>Igazgatás!#REF!+'Informatikai fejl.'!#REF!+Községgazd!#REF!+Vagyongazd!#REF!+Közfoglalkoztatás!#REF!+Közút!AB145+Környezetvédelem!#REF!+Egészségügy!#REF!+Sport!#REF!+Közművelődés!#REF!+Támogatás!#REF!</f>
        <v>#REF!</v>
      </c>
      <c r="AC145" s="168"/>
      <c r="AE145" s="168"/>
    </row>
    <row r="146" spans="1:31" s="41" customFormat="1" ht="15.75" thickBot="1" x14ac:dyDescent="0.3">
      <c r="A146" s="125" t="s">
        <v>243</v>
      </c>
      <c r="B146" s="134" t="s">
        <v>671</v>
      </c>
      <c r="C146" s="794" t="s">
        <v>244</v>
      </c>
      <c r="D146" s="795"/>
      <c r="E146" s="795"/>
      <c r="F146" s="521">
        <v>3681118</v>
      </c>
      <c r="G146" s="521" t="e">
        <f>Igazgatás!G183+'Informatikai fejl.'!G145+Községgazd!G156+Vagyongazd!G149+Közfoglalkoztatás!G146+Közút!G146+Környezetvédelem!G148+Egészségügy!G178+Sport!G150+Közművelődés!G149+Támogatás!G161</f>
        <v>#REF!</v>
      </c>
      <c r="H146" s="521" t="e">
        <f>Igazgatás!H183+'Informatikai fejl.'!H145+Községgazd!H156+Vagyongazd!H149+Közfoglalkoztatás!H146+Közút!H146+Környezetvédelem!H148+Egészségügy!H178+Sport!H150+Közművelődés!H149+Támogatás!H161</f>
        <v>#REF!</v>
      </c>
      <c r="I146" s="521" t="e">
        <f>Igazgatás!I183+'Informatikai fejl.'!I145+Községgazd!I156+Vagyongazd!I149+Közfoglalkoztatás!I146+Közút!I146+Környezetvédelem!I148+Egészségügy!I178+Sport!I150+Közművelődés!I149+Támogatás!I161</f>
        <v>#REF!</v>
      </c>
      <c r="J146" s="547" t="e">
        <f>Igazgatás!J183+'Informatikai fejl.'!J145+Községgazd!J156+Vagyongazd!J149+Közfoglalkoztatás!J146+Közút!J146+Környezetvédelem!J148+Egészségügy!J178+Sport!J150+Közművelődés!J149+Támogatás!J161</f>
        <v>#REF!</v>
      </c>
      <c r="K146" s="547" t="e">
        <f>Igazgatás!K183+'Informatikai fejl.'!K145+Községgazd!K156+Vagyongazd!K149+Közfoglalkoztatás!K146+Közút!K146+Környezetvédelem!K148+Egészségügy!K178+Sport!K150+Közművelődés!K149+Támogatás!K161</f>
        <v>#REF!</v>
      </c>
      <c r="L146" s="547">
        <v>10211224</v>
      </c>
      <c r="M146" s="473">
        <v>0</v>
      </c>
      <c r="N146" s="153">
        <f>Igazgatás!N183+'Informatikai fejl.'!N145+Községgazd!N156+Vagyongazd!N149+Közfoglalkoztatás!N146+Közút!N146+Környezetvédelem!N148+Egészségügy!N178+Sport!N150+Közművelődés!N149+Támogatás!N161</f>
        <v>0</v>
      </c>
      <c r="O146" s="162">
        <f t="shared" si="127"/>
        <v>0</v>
      </c>
      <c r="P146" s="108">
        <v>0</v>
      </c>
      <c r="Q146" s="109">
        <v>0</v>
      </c>
      <c r="R146" s="109">
        <v>0</v>
      </c>
      <c r="S146" s="109">
        <v>0</v>
      </c>
      <c r="T146" s="109">
        <v>0</v>
      </c>
      <c r="U146" s="112">
        <v>0</v>
      </c>
      <c r="V146" s="406">
        <v>0</v>
      </c>
      <c r="W146" s="369">
        <v>0</v>
      </c>
      <c r="X146" s="109">
        <v>0</v>
      </c>
      <c r="Y146" s="112">
        <v>0</v>
      </c>
      <c r="Z146" s="112">
        <v>0</v>
      </c>
      <c r="AA146" s="112">
        <v>0</v>
      </c>
      <c r="AB146" s="113">
        <v>0</v>
      </c>
      <c r="AC146" s="168"/>
      <c r="AE146" s="168"/>
    </row>
    <row r="147" spans="1:31" ht="15.75" thickBot="1" x14ac:dyDescent="0.3">
      <c r="B147" s="98" t="s">
        <v>245</v>
      </c>
      <c r="C147" s="708" t="s">
        <v>246</v>
      </c>
      <c r="D147" s="709"/>
      <c r="E147" s="709"/>
      <c r="F147" s="512">
        <f t="shared" ref="F147:L147" si="132">F149+F152+F153+F156+F148</f>
        <v>358235905</v>
      </c>
      <c r="G147" s="512" t="e">
        <f t="shared" si="132"/>
        <v>#REF!</v>
      </c>
      <c r="H147" s="512" t="e">
        <f t="shared" si="132"/>
        <v>#REF!</v>
      </c>
      <c r="I147" s="512" t="e">
        <f t="shared" si="132"/>
        <v>#REF!</v>
      </c>
      <c r="J147" s="538" t="e">
        <f t="shared" si="132"/>
        <v>#REF!</v>
      </c>
      <c r="K147" s="538" t="e">
        <f t="shared" si="132"/>
        <v>#REF!</v>
      </c>
      <c r="L147" s="538">
        <f t="shared" si="132"/>
        <v>188996478</v>
      </c>
      <c r="M147" s="464">
        <f>M149+M152+M153+M156+M148</f>
        <v>47900291</v>
      </c>
      <c r="N147" s="144">
        <f>N149+N152+N153+N156</f>
        <v>0</v>
      </c>
      <c r="O147" s="156">
        <f t="shared" si="127"/>
        <v>47900291</v>
      </c>
      <c r="P147" s="84">
        <f t="shared" ref="P147" si="133">P149+P152+P153+P156+P148</f>
        <v>259840</v>
      </c>
      <c r="Q147" s="85">
        <f t="shared" ref="Q147" si="134">Q149+Q152+Q153+Q156+Q148</f>
        <v>3214800</v>
      </c>
      <c r="R147" s="85">
        <f t="shared" ref="R147" si="135">R149+R152+R153+R156+R148</f>
        <v>518273</v>
      </c>
      <c r="S147" s="85">
        <f t="shared" ref="S147" si="136">S149+S152+S153+S156+S148</f>
        <v>0</v>
      </c>
      <c r="T147" s="85">
        <f t="shared" ref="T147" si="137">T149+T152+T153+T156+T148</f>
        <v>511603</v>
      </c>
      <c r="U147" s="88">
        <f t="shared" ref="U147" si="138">U149+U152+U153+U156+U148</f>
        <v>256496</v>
      </c>
      <c r="V147" s="399">
        <f t="shared" si="128"/>
        <v>4761012</v>
      </c>
      <c r="W147" s="362">
        <f t="shared" ref="W147" si="139">W149+W152+W153+W156+W148</f>
        <v>6203</v>
      </c>
      <c r="X147" s="85">
        <f t="shared" ref="X147" si="140">X149+X152+X153+X156+X148</f>
        <v>4280</v>
      </c>
      <c r="Y147" s="88">
        <f t="shared" ref="Y147" si="141">Y149+Y152+Y153+Y156+Y148</f>
        <v>5989</v>
      </c>
      <c r="Z147" s="88">
        <f t="shared" ref="Z147" si="142">Z149+Z152+Z153+Z156+Z148</f>
        <v>198788</v>
      </c>
      <c r="AA147" s="88">
        <f t="shared" ref="AA147" si="143">AA149+AA152+AA153+AA156+AA148</f>
        <v>82291</v>
      </c>
      <c r="AB147" s="89">
        <f t="shared" ref="AB147" si="144">AB149+AB152+AB153+AB156+AB148</f>
        <v>42841728</v>
      </c>
      <c r="AC147" s="168"/>
      <c r="AE147" s="168"/>
    </row>
    <row r="148" spans="1:31" s="18" customFormat="1" x14ac:dyDescent="0.25">
      <c r="A148" s="125" t="s">
        <v>247</v>
      </c>
      <c r="B148" s="114" t="s">
        <v>672</v>
      </c>
      <c r="C148" s="710" t="s">
        <v>248</v>
      </c>
      <c r="D148" s="711"/>
      <c r="E148" s="711"/>
      <c r="F148" s="507">
        <v>0</v>
      </c>
      <c r="G148" s="507">
        <f t="shared" ref="G148" si="145">P148+Q148+R148+S148+T148+U148+V148</f>
        <v>1286000</v>
      </c>
      <c r="H148" s="507">
        <f t="shared" ref="H148" si="146">Q148+R148+S148+T148+U148+V148+W148</f>
        <v>1286000</v>
      </c>
      <c r="I148" s="507">
        <f t="shared" ref="I148" si="147">R148+S148+T148+U148+V148+W148+X148</f>
        <v>830000</v>
      </c>
      <c r="J148" s="533">
        <f t="shared" ref="J148" si="148">S148+T148+U148+V148+W148+X148+Y148</f>
        <v>643000</v>
      </c>
      <c r="K148" s="533">
        <f t="shared" ref="K148" si="149">T148+U148+V148+W148+X148+Y148+Z148</f>
        <v>643000</v>
      </c>
      <c r="L148" s="533">
        <f t="shared" ref="L148" si="150">U148+V148+W148+X148+Y148+Z148+AA148</f>
        <v>643000</v>
      </c>
      <c r="M148" s="459">
        <f t="shared" ref="M148:M156" si="151">V148+W148+X148+Y148+Z148+AA148+AB148</f>
        <v>643000</v>
      </c>
      <c r="N148" s="140">
        <f>Igazgatás!N188+'Informatikai fejl.'!N147+Községgazd!N158+Vagyongazd!N151+Közfoglalkoztatás!N148+Közút!N148+Környezetvédelem!N152+Egészségügy!N180+Sport!N152+Közművelődés!N151+Támogatás!N163</f>
        <v>0</v>
      </c>
      <c r="O148" s="158">
        <f t="shared" si="127"/>
        <v>643000</v>
      </c>
      <c r="P148" s="92">
        <v>0</v>
      </c>
      <c r="Q148" s="93">
        <v>456000</v>
      </c>
      <c r="R148" s="93">
        <v>187000</v>
      </c>
      <c r="S148" s="93">
        <v>0</v>
      </c>
      <c r="T148" s="93">
        <v>0</v>
      </c>
      <c r="U148" s="96">
        <v>0</v>
      </c>
      <c r="V148" s="402">
        <f t="shared" si="128"/>
        <v>643000</v>
      </c>
      <c r="W148" s="365">
        <v>0</v>
      </c>
      <c r="X148" s="93">
        <v>0</v>
      </c>
      <c r="Y148" s="96">
        <v>0</v>
      </c>
      <c r="Z148" s="96">
        <v>0</v>
      </c>
      <c r="AA148" s="96">
        <v>0</v>
      </c>
      <c r="AB148" s="97">
        <v>0</v>
      </c>
      <c r="AC148" s="168"/>
      <c r="AE148" s="168"/>
    </row>
    <row r="149" spans="1:31" s="18" customFormat="1" x14ac:dyDescent="0.25">
      <c r="A149" s="125" t="s">
        <v>249</v>
      </c>
      <c r="B149" s="90" t="s">
        <v>673</v>
      </c>
      <c r="C149" s="712" t="s">
        <v>250</v>
      </c>
      <c r="D149" s="713"/>
      <c r="E149" s="713"/>
      <c r="F149" s="509">
        <f t="shared" ref="F149:L149" si="152">F150+F151</f>
        <v>278374728</v>
      </c>
      <c r="G149" s="509" t="e">
        <f t="shared" si="152"/>
        <v>#REF!</v>
      </c>
      <c r="H149" s="509" t="e">
        <f t="shared" si="152"/>
        <v>#REF!</v>
      </c>
      <c r="I149" s="509" t="e">
        <f t="shared" si="152"/>
        <v>#REF!</v>
      </c>
      <c r="J149" s="535" t="e">
        <f t="shared" si="152"/>
        <v>#REF!</v>
      </c>
      <c r="K149" s="535" t="e">
        <f t="shared" si="152"/>
        <v>#REF!</v>
      </c>
      <c r="L149" s="535">
        <f t="shared" si="152"/>
        <v>180999164</v>
      </c>
      <c r="M149" s="461">
        <f>M150+M151</f>
        <v>40209266</v>
      </c>
      <c r="N149" s="142">
        <f>Igazgatás!N189+'Informatikai fejl.'!N148+Községgazd!N159+Vagyongazd!N152+Közfoglalkoztatás!N149+Közút!N149+Környezetvédelem!N153+Egészségügy!N181+Sport!N153+Közművelődés!N152+Támogatás!N164</f>
        <v>0</v>
      </c>
      <c r="O149" s="158">
        <f t="shared" si="127"/>
        <v>40209266</v>
      </c>
      <c r="P149" s="92">
        <f>P150+P151</f>
        <v>225000</v>
      </c>
      <c r="Q149" s="93">
        <f t="shared" ref="Q149:U149" si="153">Q150+Q151</f>
        <v>96400</v>
      </c>
      <c r="R149" s="93">
        <f t="shared" si="153"/>
        <v>0</v>
      </c>
      <c r="S149" s="93">
        <f t="shared" si="153"/>
        <v>0</v>
      </c>
      <c r="T149" s="93">
        <f t="shared" si="153"/>
        <v>338600</v>
      </c>
      <c r="U149" s="96">
        <f t="shared" si="153"/>
        <v>0</v>
      </c>
      <c r="V149" s="402">
        <f t="shared" si="128"/>
        <v>660000</v>
      </c>
      <c r="W149" s="365">
        <f t="shared" ref="W149:AB149" si="154">W150+W151</f>
        <v>0</v>
      </c>
      <c r="X149" s="93">
        <f t="shared" si="154"/>
        <v>0</v>
      </c>
      <c r="Y149" s="96">
        <f t="shared" si="154"/>
        <v>0</v>
      </c>
      <c r="Z149" s="96">
        <f t="shared" si="154"/>
        <v>0</v>
      </c>
      <c r="AA149" s="96">
        <f t="shared" si="154"/>
        <v>0</v>
      </c>
      <c r="AB149" s="97">
        <f t="shared" si="154"/>
        <v>39549266</v>
      </c>
      <c r="AC149" s="168"/>
      <c r="AE149" s="168"/>
    </row>
    <row r="150" spans="1:31" x14ac:dyDescent="0.25">
      <c r="B150" s="54"/>
      <c r="C150" s="2"/>
      <c r="D150" s="705" t="s">
        <v>250</v>
      </c>
      <c r="E150" s="705"/>
      <c r="F150" s="516">
        <v>278374728</v>
      </c>
      <c r="G150" s="516" t="e">
        <f>Igazgatás!G190+'Informatikai fejl.'!G149+Községgazd!G160+Vagyongazd!G153+Közfoglalkoztatás!G150+Közút!G150+Környezetvédelem!G154+Egészségügy!G182+Sport!G154+Közművelődés!G153+Támogatás!G165</f>
        <v>#REF!</v>
      </c>
      <c r="H150" s="516" t="e">
        <f>Igazgatás!H190+'Informatikai fejl.'!H149+Községgazd!H160+Vagyongazd!H153+Közfoglalkoztatás!H150+Közút!H150+Környezetvédelem!H154+Egészségügy!H182+Sport!H154+Közművelődés!H153+Támogatás!H165</f>
        <v>#REF!</v>
      </c>
      <c r="I150" s="516" t="e">
        <f>Igazgatás!I190+'Informatikai fejl.'!I149+Községgazd!I160+Vagyongazd!I153+Közfoglalkoztatás!I150+Közút!I150+Környezetvédelem!I154+Egészségügy!I182+Sport!I154+Közművelődés!I153+Támogatás!I165</f>
        <v>#REF!</v>
      </c>
      <c r="J150" s="542" t="e">
        <f>Igazgatás!J190+'Informatikai fejl.'!J149+Községgazd!J160+Vagyongazd!J153+Közfoglalkoztatás!J150+Közút!J150+Környezetvédelem!J154+Egészségügy!J182+Sport!J154+Közművelődés!J153+Támogatás!J165</f>
        <v>#REF!</v>
      </c>
      <c r="K150" s="542" t="e">
        <f>Igazgatás!K190+'Informatikai fejl.'!K149+Községgazd!K160+Vagyongazd!K153+Közfoglalkoztatás!K150+Közút!K150+Környezetvédelem!K154+Egészségügy!K182+Sport!K154+Közművelődés!K153+Támogatás!K165</f>
        <v>#REF!</v>
      </c>
      <c r="L150" s="542">
        <v>180999164</v>
      </c>
      <c r="M150" s="468">
        <f t="shared" si="151"/>
        <v>40209266</v>
      </c>
      <c r="N150" s="141">
        <f>Igazgatás!N190+'Informatikai fejl.'!N149+Községgazd!N160+Vagyongazd!N153+Közfoglalkoztatás!N150+Közút!N150+Környezetvédelem!N154+Egészségügy!N182+Sport!N154+Közművelődés!N153+Támogatás!N165</f>
        <v>0</v>
      </c>
      <c r="O150" s="159">
        <f t="shared" si="127"/>
        <v>40209266</v>
      </c>
      <c r="P150" s="73">
        <v>225000</v>
      </c>
      <c r="Q150" s="1">
        <v>96400</v>
      </c>
      <c r="R150" s="1">
        <v>0</v>
      </c>
      <c r="S150" s="1">
        <v>0</v>
      </c>
      <c r="T150" s="1">
        <v>338600</v>
      </c>
      <c r="U150" s="79">
        <v>0</v>
      </c>
      <c r="V150" s="404">
        <f>P150+Q150+R150+S150+T150+U150</f>
        <v>660000</v>
      </c>
      <c r="W150" s="367">
        <v>0</v>
      </c>
      <c r="X150" s="1">
        <v>0</v>
      </c>
      <c r="Y150" s="79">
        <v>0</v>
      </c>
      <c r="Z150" s="79">
        <v>0</v>
      </c>
      <c r="AA150" s="79">
        <v>0</v>
      </c>
      <c r="AB150" s="44">
        <v>39549266</v>
      </c>
      <c r="AC150" s="168"/>
      <c r="AE150" s="168"/>
    </row>
    <row r="151" spans="1:31" x14ac:dyDescent="0.25">
      <c r="B151" s="54"/>
      <c r="C151" s="2"/>
      <c r="D151" s="705" t="s">
        <v>349</v>
      </c>
      <c r="E151" s="705"/>
      <c r="F151" s="516">
        <v>0</v>
      </c>
      <c r="G151" s="516" t="e">
        <f>Igazgatás!G191+'Informatikai fejl.'!G150+Községgazd!G161+Vagyongazd!G154+Közfoglalkoztatás!G151+Közút!G151+Környezetvédelem!G155+Egészségügy!G183+Sport!G155+Közművelődés!G154+Támogatás!G166</f>
        <v>#REF!</v>
      </c>
      <c r="H151" s="516" t="e">
        <f>Igazgatás!H191+'Informatikai fejl.'!H150+Községgazd!H161+Vagyongazd!H154+Közfoglalkoztatás!H151+Közút!H151+Környezetvédelem!H155+Egészségügy!H183+Sport!H155+Közművelődés!H154+Támogatás!H166</f>
        <v>#REF!</v>
      </c>
      <c r="I151" s="516" t="e">
        <f>Igazgatás!I191+'Informatikai fejl.'!I150+Községgazd!I161+Vagyongazd!I154+Közfoglalkoztatás!I151+Közút!I151+Környezetvédelem!I155+Egészségügy!I183+Sport!I155+Közművelődés!I154+Támogatás!I166</f>
        <v>#REF!</v>
      </c>
      <c r="J151" s="542" t="e">
        <f>Igazgatás!J191+'Informatikai fejl.'!J150+Községgazd!J161+Vagyongazd!J154+Közfoglalkoztatás!J151+Közút!J151+Környezetvédelem!J155+Egészségügy!J183+Sport!J155+Közművelődés!J154+Támogatás!J166</f>
        <v>#REF!</v>
      </c>
      <c r="K151" s="542" t="e">
        <f>Igazgatás!K191+'Informatikai fejl.'!K150+Községgazd!K161+Vagyongazd!K154+Közfoglalkoztatás!K151+Közút!K151+Környezetvédelem!K155+Egészségügy!K183+Sport!K155+Közművelődés!K154+Támogatás!K166</f>
        <v>#REF!</v>
      </c>
      <c r="L151" s="542">
        <v>0</v>
      </c>
      <c r="M151" s="468">
        <f t="shared" si="151"/>
        <v>0</v>
      </c>
      <c r="N151" s="141">
        <f>Igazgatás!N191+'Informatikai fejl.'!N150+Községgazd!N161+Vagyongazd!N154+Közfoglalkoztatás!N151+Közút!N151+Környezetvédelem!N155+Egészségügy!N183+Sport!N155+Közművelődés!N154+Támogatás!N166</f>
        <v>0</v>
      </c>
      <c r="O151" s="159">
        <f t="shared" si="127"/>
        <v>0</v>
      </c>
      <c r="P151" s="73">
        <v>0</v>
      </c>
      <c r="Q151" s="1">
        <v>0</v>
      </c>
      <c r="R151" s="1">
        <v>0</v>
      </c>
      <c r="S151" s="1">
        <v>0</v>
      </c>
      <c r="T151" s="1">
        <v>0</v>
      </c>
      <c r="U151" s="79">
        <v>0</v>
      </c>
      <c r="V151" s="404">
        <f>P151+Q151+R151+S151+T151+U151</f>
        <v>0</v>
      </c>
      <c r="W151" s="367">
        <v>0</v>
      </c>
      <c r="X151" s="1">
        <v>0</v>
      </c>
      <c r="Y151" s="79">
        <v>0</v>
      </c>
      <c r="Z151" s="79">
        <v>0</v>
      </c>
      <c r="AA151" s="79">
        <v>0</v>
      </c>
      <c r="AB151" s="44">
        <v>0</v>
      </c>
      <c r="AC151" s="168"/>
      <c r="AE151" s="168"/>
    </row>
    <row r="152" spans="1:31" s="18" customFormat="1" x14ac:dyDescent="0.25">
      <c r="A152" s="125" t="s">
        <v>251</v>
      </c>
      <c r="B152" s="90" t="s">
        <v>674</v>
      </c>
      <c r="C152" s="712" t="s">
        <v>252</v>
      </c>
      <c r="D152" s="713"/>
      <c r="E152" s="713"/>
      <c r="F152" s="509">
        <v>2755906</v>
      </c>
      <c r="G152" s="509" t="e">
        <f>Igazgatás!G192+'Informatikai fejl.'!G151+Községgazd!G162+Vagyongazd!G155+Közfoglalkoztatás!G152+Közút!G152+Környezetvédelem!G156+Egészségügy!G184+Sport!G156+Közművelődés!G155+Támogatás!G167</f>
        <v>#REF!</v>
      </c>
      <c r="H152" s="509" t="e">
        <f>Igazgatás!H192+'Informatikai fejl.'!H151+Községgazd!H162+Vagyongazd!H155+Közfoglalkoztatás!H152+Közút!H152+Környezetvédelem!H156+Egészségügy!H184+Sport!H156+Közművelődés!H155+Támogatás!H167</f>
        <v>#REF!</v>
      </c>
      <c r="I152" s="509" t="e">
        <f>Igazgatás!I192+'Informatikai fejl.'!I151+Községgazd!I162+Vagyongazd!I155+Közfoglalkoztatás!I152+Közút!I152+Környezetvédelem!I156+Egészségügy!I184+Sport!I156+Közművelődés!I155+Támogatás!I167</f>
        <v>#REF!</v>
      </c>
      <c r="J152" s="535" t="e">
        <f>Igazgatás!J192+'Informatikai fejl.'!J151+Községgazd!J162+Vagyongazd!J155+Közfoglalkoztatás!J152+Közút!J152+Környezetvédelem!J156+Egészségügy!J184+Sport!J156+Közművelődés!J155+Támogatás!J167</f>
        <v>#REF!</v>
      </c>
      <c r="K152" s="535" t="e">
        <f>Igazgatás!K192+'Informatikai fejl.'!K151+Községgazd!K162+Vagyongazd!K155+Közfoglalkoztatás!K152+Közút!K152+Környezetvédelem!K156+Egészségügy!K184+Sport!K156+Közművelődés!K155+Támogatás!K167</f>
        <v>#REF!</v>
      </c>
      <c r="L152" s="535">
        <v>2299906</v>
      </c>
      <c r="M152" s="461">
        <f t="shared" si="151"/>
        <v>1993617</v>
      </c>
      <c r="N152" s="142">
        <f>Igazgatás!N192+'Informatikai fejl.'!N151+Községgazd!N162+Vagyongazd!N155+Közfoglalkoztatás!N152+Közút!N152+Környezetvédelem!N156+Egészségügy!N184+Sport!N156+Közművelődés!N155+Támogatás!N167</f>
        <v>0</v>
      </c>
      <c r="O152" s="158">
        <f t="shared" si="127"/>
        <v>1993617</v>
      </c>
      <c r="P152" s="92">
        <v>0</v>
      </c>
      <c r="Q152" s="93">
        <v>1990000</v>
      </c>
      <c r="R152" s="93">
        <v>3617</v>
      </c>
      <c r="S152" s="93">
        <v>0</v>
      </c>
      <c r="T152" s="93">
        <v>0</v>
      </c>
      <c r="U152" s="96">
        <v>0</v>
      </c>
      <c r="V152" s="402">
        <f t="shared" si="128"/>
        <v>1993617</v>
      </c>
      <c r="W152" s="365">
        <v>0</v>
      </c>
      <c r="X152" s="93">
        <v>0</v>
      </c>
      <c r="Y152" s="96">
        <v>0</v>
      </c>
      <c r="Z152" s="96">
        <v>0</v>
      </c>
      <c r="AA152" s="96">
        <v>0</v>
      </c>
      <c r="AB152" s="97">
        <v>0</v>
      </c>
      <c r="AC152" s="168"/>
      <c r="AE152" s="168"/>
    </row>
    <row r="153" spans="1:31" s="18" customFormat="1" x14ac:dyDescent="0.25">
      <c r="A153" s="125" t="s">
        <v>253</v>
      </c>
      <c r="B153" s="90" t="s">
        <v>675</v>
      </c>
      <c r="C153" s="712" t="s">
        <v>254</v>
      </c>
      <c r="D153" s="713"/>
      <c r="E153" s="713"/>
      <c r="F153" s="509">
        <v>944882</v>
      </c>
      <c r="G153" s="509" t="e">
        <f>Igazgatás!G194+'Informatikai fejl.'!G152+Községgazd!G163+Vagyongazd!G156+Közfoglalkoztatás!G153+Közút!G153+Környezetvédelem!G157+Egészségügy!G185+Sport!G157+Közművelődés!G156+Támogatás!G168</f>
        <v>#REF!</v>
      </c>
      <c r="H153" s="509" t="e">
        <f>Igazgatás!H194+'Informatikai fejl.'!H152+Községgazd!H163+Vagyongazd!H156+Közfoglalkoztatás!H153+Közút!H153+Környezetvédelem!H157+Egészségügy!H185+Sport!H157+Közművelődés!H156+Támogatás!H168</f>
        <v>#REF!</v>
      </c>
      <c r="I153" s="509" t="e">
        <f>Igazgatás!I194+'Informatikai fejl.'!I152+Községgazd!I163+Vagyongazd!I156+Közfoglalkoztatás!I153+Közút!I153+Környezetvédelem!I157+Egészségügy!I185+Sport!I157+Közművelődés!I156+Támogatás!I168</f>
        <v>#REF!</v>
      </c>
      <c r="J153" s="535" t="e">
        <f>Igazgatás!J194+'Informatikai fejl.'!J152+Községgazd!J163+Vagyongazd!J156+Közfoglalkoztatás!J153+Közút!J153+Környezetvédelem!J157+Egészségügy!J185+Sport!J157+Közművelődés!J156+Támogatás!J168</f>
        <v>#REF!</v>
      </c>
      <c r="K153" s="535" t="e">
        <f>Igazgatás!K194+'Informatikai fejl.'!K152+Községgazd!K163+Vagyongazd!K156+Közfoglalkoztatás!K153+Közút!K153+Környezetvédelem!K157+Egészségügy!K185+Sport!K157+Közművelődés!K156+Támogatás!K168</f>
        <v>#REF!</v>
      </c>
      <c r="L153" s="535">
        <v>3348282</v>
      </c>
      <c r="M153" s="461">
        <f t="shared" si="151"/>
        <v>3348282</v>
      </c>
      <c r="N153" s="142">
        <f>Igazgatás!N194+'Informatikai fejl.'!N152+Községgazd!N163+Vagyongazd!N156+Közfoglalkoztatás!N153+Közút!N153+Környezetvédelem!N157+Egészségügy!N185+Sport!N157+Közművelődés!N156+Támogatás!N168</f>
        <v>0</v>
      </c>
      <c r="O153" s="158">
        <f t="shared" si="127"/>
        <v>3348282</v>
      </c>
      <c r="P153" s="92">
        <v>27433</v>
      </c>
      <c r="Q153" s="93">
        <v>9433</v>
      </c>
      <c r="R153" s="93">
        <v>217471</v>
      </c>
      <c r="S153" s="93">
        <v>0</v>
      </c>
      <c r="T153" s="93">
        <v>65002</v>
      </c>
      <c r="U153" s="96">
        <v>201966</v>
      </c>
      <c r="V153" s="402">
        <f t="shared" si="128"/>
        <v>521305</v>
      </c>
      <c r="W153" s="365">
        <v>4884</v>
      </c>
      <c r="X153" s="93">
        <v>3567</v>
      </c>
      <c r="Y153" s="96">
        <v>4715</v>
      </c>
      <c r="Z153" s="96">
        <v>156527</v>
      </c>
      <c r="AA153" s="96">
        <v>64795</v>
      </c>
      <c r="AB153" s="97">
        <v>2592489</v>
      </c>
      <c r="AC153" s="168"/>
      <c r="AE153" s="168"/>
    </row>
    <row r="154" spans="1:31" s="18" customFormat="1" hidden="1" x14ac:dyDescent="0.25">
      <c r="A154" s="125" t="s">
        <v>255</v>
      </c>
      <c r="B154" s="90" t="s">
        <v>676</v>
      </c>
      <c r="C154" s="712" t="s">
        <v>256</v>
      </c>
      <c r="D154" s="713"/>
      <c r="E154" s="713"/>
      <c r="F154" s="509" t="e">
        <f>Igazgatás!F197+'Informatikai fejl.'!F153+Községgazd!F166+Vagyongazd!F157+Közfoglalkoztatás!F154+Közút!F154+Környezetvédelem!F158+Egészségügy!F186+Sport!F158+Közművelődés!F157+Támogatás!F169</f>
        <v>#REF!</v>
      </c>
      <c r="G154" s="509" t="e">
        <f>Igazgatás!G197+'Informatikai fejl.'!G153+Községgazd!G166+Vagyongazd!G157+Közfoglalkoztatás!G154+Közút!G154+Környezetvédelem!G158+Egészségügy!G186+Sport!G158+Közművelődés!G157+Támogatás!G169</f>
        <v>#REF!</v>
      </c>
      <c r="H154" s="509" t="e">
        <f>Igazgatás!H197+'Informatikai fejl.'!H153+Községgazd!H166+Vagyongazd!H157+Közfoglalkoztatás!H154+Közút!H154+Környezetvédelem!H158+Egészségügy!H186+Sport!H158+Közművelődés!H157+Támogatás!H169</f>
        <v>#REF!</v>
      </c>
      <c r="I154" s="509" t="e">
        <f>Igazgatás!I197+'Informatikai fejl.'!I153+Községgazd!I166+Vagyongazd!I157+Közfoglalkoztatás!I154+Közút!I154+Környezetvédelem!I158+Egészségügy!I186+Sport!I158+Közművelődés!I157+Támogatás!I169</f>
        <v>#REF!</v>
      </c>
      <c r="J154" s="535" t="e">
        <f>Igazgatás!J197+'Informatikai fejl.'!J153+Községgazd!J166+Vagyongazd!J157+Közfoglalkoztatás!J154+Közút!J154+Környezetvédelem!J158+Egészségügy!J186+Sport!J158+Közművelődés!J157+Támogatás!J169</f>
        <v>#REF!</v>
      </c>
      <c r="K154" s="535" t="e">
        <f>Igazgatás!K197+'Informatikai fejl.'!K153+Községgazd!K166+Vagyongazd!K157+Közfoglalkoztatás!K154+Közút!K154+Környezetvédelem!K158+Egészségügy!K186+Sport!K158+Közművelődés!K157+Támogatás!K169</f>
        <v>#REF!</v>
      </c>
      <c r="L154" s="535" t="e">
        <f>Igazgatás!L197+'Informatikai fejl.'!L153+Községgazd!L166+Vagyongazd!L157+Közfoglalkoztatás!L154+Közút!L154+Környezetvédelem!L158+Egészségügy!L186+Sport!L158+Közművelődés!L157+Támogatás!L169</f>
        <v>#REF!</v>
      </c>
      <c r="M154" s="461" t="e">
        <f t="shared" si="151"/>
        <v>#REF!</v>
      </c>
      <c r="N154" s="142" t="e">
        <f>Igazgatás!N197+'Informatikai fejl.'!N153+Községgazd!N166+Vagyongazd!N157+Közfoglalkoztatás!N154+Közút!N154+Környezetvédelem!N158+Egészségügy!N186+Sport!N158+Közművelődés!N157+Támogatás!N169</f>
        <v>#REF!</v>
      </c>
      <c r="O154" s="158" t="e">
        <f t="shared" si="127"/>
        <v>#REF!</v>
      </c>
      <c r="P154" s="92" t="e">
        <f>Igazgatás!#REF!+'Informatikai fejl.'!#REF!+Községgazd!#REF!+Vagyongazd!#REF!+Közfoglalkoztatás!#REF!+Közút!P154+Környezetvédelem!#REF!+Egészségügy!#REF!+Sport!#REF!+Közművelődés!#REF!+Támogatás!#REF!</f>
        <v>#REF!</v>
      </c>
      <c r="Q154" s="93" t="e">
        <f>Igazgatás!#REF!+'Informatikai fejl.'!#REF!+Községgazd!#REF!+Vagyongazd!#REF!+Közfoglalkoztatás!#REF!+Közút!Q154+Környezetvédelem!#REF!+Egészségügy!#REF!+Sport!#REF!+Közművelődés!#REF!+Támogatás!#REF!</f>
        <v>#REF!</v>
      </c>
      <c r="R154" s="93" t="e">
        <f>Igazgatás!#REF!+'Informatikai fejl.'!#REF!+Községgazd!#REF!+Vagyongazd!#REF!+Közfoglalkoztatás!#REF!+Közút!R154+Környezetvédelem!#REF!+Egészségügy!#REF!+Sport!#REF!+Közművelődés!#REF!+Támogatás!#REF!</f>
        <v>#REF!</v>
      </c>
      <c r="S154" s="93" t="e">
        <f>Igazgatás!#REF!+'Informatikai fejl.'!#REF!+Községgazd!#REF!+Vagyongazd!#REF!+Közfoglalkoztatás!#REF!+Közút!S154+Környezetvédelem!#REF!+Egészségügy!#REF!+Sport!#REF!+Közművelődés!#REF!+Támogatás!#REF!</f>
        <v>#REF!</v>
      </c>
      <c r="T154" s="93" t="e">
        <f>Igazgatás!#REF!+'Informatikai fejl.'!#REF!+Községgazd!#REF!+Vagyongazd!#REF!+Közfoglalkoztatás!#REF!+Közút!T154+Környezetvédelem!#REF!+Egészségügy!#REF!+Sport!#REF!+Közművelődés!#REF!+Támogatás!#REF!</f>
        <v>#REF!</v>
      </c>
      <c r="U154" s="96" t="e">
        <f>Igazgatás!#REF!+'Informatikai fejl.'!#REF!+Községgazd!#REF!+Vagyongazd!#REF!+Közfoglalkoztatás!#REF!+Közút!U154+Környezetvédelem!#REF!+Egészségügy!#REF!+Sport!#REF!+Közművelődés!#REF!+Támogatás!#REF!</f>
        <v>#REF!</v>
      </c>
      <c r="V154" s="402" t="e">
        <f t="shared" si="128"/>
        <v>#REF!</v>
      </c>
      <c r="W154" s="365" t="e">
        <f>Igazgatás!#REF!+'Informatikai fejl.'!#REF!+Községgazd!#REF!+Vagyongazd!#REF!+Közfoglalkoztatás!#REF!+Közút!W154+Környezetvédelem!#REF!+Egészségügy!#REF!+Sport!#REF!+Közművelődés!#REF!+Támogatás!#REF!</f>
        <v>#REF!</v>
      </c>
      <c r="X154" s="93" t="e">
        <f>Igazgatás!#REF!+'Informatikai fejl.'!#REF!+Községgazd!#REF!+Vagyongazd!#REF!+Közfoglalkoztatás!#REF!+Közút!X154+Környezetvédelem!#REF!+Egészségügy!#REF!+Sport!#REF!+Közművelődés!#REF!+Támogatás!#REF!</f>
        <v>#REF!</v>
      </c>
      <c r="Y154" s="96" t="e">
        <f>Igazgatás!#REF!+'Informatikai fejl.'!#REF!+Községgazd!#REF!+Vagyongazd!#REF!+Közfoglalkoztatás!#REF!+Közút!Y154+Környezetvédelem!#REF!+Egészségügy!#REF!+Sport!#REF!+Közművelődés!#REF!+Támogatás!#REF!</f>
        <v>#REF!</v>
      </c>
      <c r="Z154" s="96" t="e">
        <f>Igazgatás!#REF!+'Informatikai fejl.'!#REF!+Községgazd!#REF!+Vagyongazd!#REF!+Közfoglalkoztatás!#REF!+Közút!Z154+Környezetvédelem!#REF!+Egészségügy!#REF!+Sport!#REF!+Közművelődés!#REF!+Támogatás!#REF!</f>
        <v>#REF!</v>
      </c>
      <c r="AA154" s="96" t="e">
        <f>Igazgatás!#REF!+'Informatikai fejl.'!#REF!+Községgazd!#REF!+Vagyongazd!#REF!+Közfoglalkoztatás!#REF!+Közút!AA154+Környezetvédelem!#REF!+Egészségügy!#REF!+Sport!#REF!+Közművelődés!#REF!+Támogatás!#REF!</f>
        <v>#REF!</v>
      </c>
      <c r="AB154" s="97" t="e">
        <f>Igazgatás!#REF!+'Informatikai fejl.'!#REF!+Községgazd!#REF!+Vagyongazd!#REF!+Közfoglalkoztatás!#REF!+Közút!AB154+Környezetvédelem!#REF!+Egészségügy!#REF!+Sport!#REF!+Közművelődés!#REF!+Támogatás!#REF!</f>
        <v>#REF!</v>
      </c>
      <c r="AC154" s="168"/>
      <c r="AE154" s="168"/>
    </row>
    <row r="155" spans="1:31" s="18" customFormat="1" hidden="1" x14ac:dyDescent="0.25">
      <c r="A155" s="125" t="s">
        <v>257</v>
      </c>
      <c r="B155" s="90" t="s">
        <v>677</v>
      </c>
      <c r="C155" s="712" t="s">
        <v>258</v>
      </c>
      <c r="D155" s="713"/>
      <c r="E155" s="713"/>
      <c r="F155" s="509" t="e">
        <f>Igazgatás!F198+'Informatikai fejl.'!F154+Községgazd!F167+Vagyongazd!F158+Közfoglalkoztatás!F155+Közút!F155+Környezetvédelem!F159+Egészségügy!F187+Sport!F159+Közművelődés!F158+Támogatás!F170</f>
        <v>#REF!</v>
      </c>
      <c r="G155" s="509" t="e">
        <f>Igazgatás!G198+'Informatikai fejl.'!G154+Községgazd!G167+Vagyongazd!G158+Közfoglalkoztatás!G155+Közút!G155+Környezetvédelem!G159+Egészségügy!G187+Sport!G159+Közművelődés!G158+Támogatás!G170</f>
        <v>#REF!</v>
      </c>
      <c r="H155" s="509" t="e">
        <f>Igazgatás!H198+'Informatikai fejl.'!H154+Községgazd!H167+Vagyongazd!H158+Közfoglalkoztatás!H155+Közút!H155+Környezetvédelem!H159+Egészségügy!H187+Sport!H159+Közművelődés!H158+Támogatás!H170</f>
        <v>#REF!</v>
      </c>
      <c r="I155" s="509" t="e">
        <f>Igazgatás!I198+'Informatikai fejl.'!I154+Községgazd!I167+Vagyongazd!I158+Közfoglalkoztatás!I155+Közút!I155+Környezetvédelem!I159+Egészségügy!I187+Sport!I159+Közművelődés!I158+Támogatás!I170</f>
        <v>#REF!</v>
      </c>
      <c r="J155" s="535" t="e">
        <f>Igazgatás!J198+'Informatikai fejl.'!J154+Községgazd!J167+Vagyongazd!J158+Közfoglalkoztatás!J155+Közút!J155+Környezetvédelem!J159+Egészségügy!J187+Sport!J159+Közművelődés!J158+Támogatás!J170</f>
        <v>#REF!</v>
      </c>
      <c r="K155" s="535" t="e">
        <f>Igazgatás!K198+'Informatikai fejl.'!K154+Községgazd!K167+Vagyongazd!K158+Közfoglalkoztatás!K155+Közút!K155+Környezetvédelem!K159+Egészségügy!K187+Sport!K159+Közművelődés!K158+Támogatás!K170</f>
        <v>#REF!</v>
      </c>
      <c r="L155" s="535" t="e">
        <f>Igazgatás!L198+'Informatikai fejl.'!L154+Községgazd!L167+Vagyongazd!L158+Közfoglalkoztatás!L155+Közút!L155+Környezetvédelem!L159+Egészségügy!L187+Sport!L159+Közművelődés!L158+Támogatás!L170</f>
        <v>#REF!</v>
      </c>
      <c r="M155" s="461" t="e">
        <f t="shared" si="151"/>
        <v>#REF!</v>
      </c>
      <c r="N155" s="142" t="e">
        <f>Igazgatás!N198+'Informatikai fejl.'!N154+Községgazd!N167+Vagyongazd!N158+Közfoglalkoztatás!N155+Közút!N155+Környezetvédelem!N159+Egészségügy!N187+Sport!N159+Közművelődés!N158+Támogatás!N170</f>
        <v>#REF!</v>
      </c>
      <c r="O155" s="158" t="e">
        <f t="shared" si="127"/>
        <v>#REF!</v>
      </c>
      <c r="P155" s="92" t="e">
        <f>Igazgatás!#REF!+'Informatikai fejl.'!#REF!+Községgazd!#REF!+Vagyongazd!#REF!+Közfoglalkoztatás!#REF!+Közút!P155+Környezetvédelem!#REF!+Egészségügy!#REF!+Sport!#REF!+Közművelődés!#REF!+Támogatás!#REF!</f>
        <v>#REF!</v>
      </c>
      <c r="Q155" s="93" t="e">
        <f>Igazgatás!#REF!+'Informatikai fejl.'!#REF!+Községgazd!#REF!+Vagyongazd!#REF!+Közfoglalkoztatás!#REF!+Közút!Q155+Környezetvédelem!#REF!+Egészségügy!#REF!+Sport!#REF!+Közművelődés!#REF!+Támogatás!#REF!</f>
        <v>#REF!</v>
      </c>
      <c r="R155" s="93" t="e">
        <f>Igazgatás!#REF!+'Informatikai fejl.'!#REF!+Községgazd!#REF!+Vagyongazd!#REF!+Közfoglalkoztatás!#REF!+Közút!R155+Környezetvédelem!#REF!+Egészségügy!#REF!+Sport!#REF!+Közművelődés!#REF!+Támogatás!#REF!</f>
        <v>#REF!</v>
      </c>
      <c r="S155" s="93" t="e">
        <f>Igazgatás!#REF!+'Informatikai fejl.'!#REF!+Községgazd!#REF!+Vagyongazd!#REF!+Közfoglalkoztatás!#REF!+Közút!S155+Környezetvédelem!#REF!+Egészségügy!#REF!+Sport!#REF!+Közművelődés!#REF!+Támogatás!#REF!</f>
        <v>#REF!</v>
      </c>
      <c r="T155" s="93" t="e">
        <f>Igazgatás!#REF!+'Informatikai fejl.'!#REF!+Községgazd!#REF!+Vagyongazd!#REF!+Közfoglalkoztatás!#REF!+Közút!T155+Környezetvédelem!#REF!+Egészségügy!#REF!+Sport!#REF!+Közművelődés!#REF!+Támogatás!#REF!</f>
        <v>#REF!</v>
      </c>
      <c r="U155" s="96" t="e">
        <f>Igazgatás!#REF!+'Informatikai fejl.'!#REF!+Községgazd!#REF!+Vagyongazd!#REF!+Közfoglalkoztatás!#REF!+Közút!U155+Környezetvédelem!#REF!+Egészségügy!#REF!+Sport!#REF!+Közművelődés!#REF!+Támogatás!#REF!</f>
        <v>#REF!</v>
      </c>
      <c r="V155" s="402" t="e">
        <f t="shared" si="128"/>
        <v>#REF!</v>
      </c>
      <c r="W155" s="365" t="e">
        <f>Igazgatás!#REF!+'Informatikai fejl.'!#REF!+Községgazd!#REF!+Vagyongazd!#REF!+Közfoglalkoztatás!#REF!+Közút!W155+Környezetvédelem!#REF!+Egészségügy!#REF!+Sport!#REF!+Közművelődés!#REF!+Támogatás!#REF!</f>
        <v>#REF!</v>
      </c>
      <c r="X155" s="93" t="e">
        <f>Igazgatás!#REF!+'Informatikai fejl.'!#REF!+Községgazd!#REF!+Vagyongazd!#REF!+Közfoglalkoztatás!#REF!+Közút!X155+Környezetvédelem!#REF!+Egészségügy!#REF!+Sport!#REF!+Közművelődés!#REF!+Támogatás!#REF!</f>
        <v>#REF!</v>
      </c>
      <c r="Y155" s="96" t="e">
        <f>Igazgatás!#REF!+'Informatikai fejl.'!#REF!+Községgazd!#REF!+Vagyongazd!#REF!+Közfoglalkoztatás!#REF!+Közút!Y155+Környezetvédelem!#REF!+Egészségügy!#REF!+Sport!#REF!+Közművelődés!#REF!+Támogatás!#REF!</f>
        <v>#REF!</v>
      </c>
      <c r="Z155" s="96" t="e">
        <f>Igazgatás!#REF!+'Informatikai fejl.'!#REF!+Községgazd!#REF!+Vagyongazd!#REF!+Közfoglalkoztatás!#REF!+Közút!Z155+Környezetvédelem!#REF!+Egészségügy!#REF!+Sport!#REF!+Közművelődés!#REF!+Támogatás!#REF!</f>
        <v>#REF!</v>
      </c>
      <c r="AA155" s="96" t="e">
        <f>Igazgatás!#REF!+'Informatikai fejl.'!#REF!+Községgazd!#REF!+Vagyongazd!#REF!+Közfoglalkoztatás!#REF!+Közút!AA155+Környezetvédelem!#REF!+Egészségügy!#REF!+Sport!#REF!+Közművelődés!#REF!+Támogatás!#REF!</f>
        <v>#REF!</v>
      </c>
      <c r="AB155" s="97" t="e">
        <f>Igazgatás!#REF!+'Informatikai fejl.'!#REF!+Községgazd!#REF!+Vagyongazd!#REF!+Közfoglalkoztatás!#REF!+Közút!AB155+Környezetvédelem!#REF!+Egészségügy!#REF!+Sport!#REF!+Közművelődés!#REF!+Támogatás!#REF!</f>
        <v>#REF!</v>
      </c>
      <c r="AC155" s="168"/>
      <c r="AE155" s="168"/>
    </row>
    <row r="156" spans="1:31" s="18" customFormat="1" ht="15.75" thickBot="1" x14ac:dyDescent="0.3">
      <c r="A156" s="125" t="s">
        <v>259</v>
      </c>
      <c r="B156" s="124" t="s">
        <v>678</v>
      </c>
      <c r="C156" s="802" t="s">
        <v>260</v>
      </c>
      <c r="D156" s="803"/>
      <c r="E156" s="803"/>
      <c r="F156" s="522">
        <v>76160389</v>
      </c>
      <c r="G156" s="522" t="e">
        <f>Igazgatás!G199+'Informatikai fejl.'!G155+Községgazd!G168+Vagyongazd!G159+Közfoglalkoztatás!G156+Közút!G156+Környezetvédelem!G160+Egészségügy!G188+Sport!G160+Közművelődés!G159+Támogatás!G171</f>
        <v>#REF!</v>
      </c>
      <c r="H156" s="522" t="e">
        <f>Igazgatás!H199+'Informatikai fejl.'!H155+Községgazd!H168+Vagyongazd!H159+Közfoglalkoztatás!H156+Közút!H156+Környezetvédelem!H160+Egészségügy!H188+Sport!H160+Közművelődés!H159+Támogatás!H171</f>
        <v>#REF!</v>
      </c>
      <c r="I156" s="522" t="e">
        <f>Igazgatás!I199+'Informatikai fejl.'!I155+Községgazd!I168+Vagyongazd!I159+Közfoglalkoztatás!I156+Közút!I156+Környezetvédelem!I160+Egészségügy!I188+Sport!I160+Közművelődés!I159+Támogatás!I171</f>
        <v>#REF!</v>
      </c>
      <c r="J156" s="548" t="e">
        <f>Igazgatás!J199+'Informatikai fejl.'!J155+Községgazd!J168+Vagyongazd!J159+Közfoglalkoztatás!J156+Közút!J156+Környezetvédelem!J160+Egészségügy!J188+Sport!J160+Közművelődés!J159+Támogatás!J171</f>
        <v>#REF!</v>
      </c>
      <c r="K156" s="548" t="e">
        <f>Igazgatás!K199+'Informatikai fejl.'!K155+Községgazd!K168+Vagyongazd!K159+Közfoglalkoztatás!K156+Közút!K156+Környezetvédelem!K160+Egészségügy!K188+Sport!K160+Közművelődés!K159+Támogatás!K171</f>
        <v>#REF!</v>
      </c>
      <c r="L156" s="548">
        <v>1706126</v>
      </c>
      <c r="M156" s="474">
        <f t="shared" si="151"/>
        <v>1706126</v>
      </c>
      <c r="N156" s="154">
        <f>Igazgatás!N199+'Informatikai fejl.'!N155+Községgazd!N168+Vagyongazd!N159+Közfoglalkoztatás!N156+Közút!N156+Környezetvédelem!N160+Egészségügy!N188+Sport!N160+Közművelődés!N159+Támogatás!N171</f>
        <v>0</v>
      </c>
      <c r="O156" s="158">
        <f t="shared" si="127"/>
        <v>1706126</v>
      </c>
      <c r="P156" s="92">
        <v>7407</v>
      </c>
      <c r="Q156" s="93">
        <v>662967</v>
      </c>
      <c r="R156" s="93">
        <v>110185</v>
      </c>
      <c r="S156" s="93">
        <v>0</v>
      </c>
      <c r="T156" s="93">
        <v>108001</v>
      </c>
      <c r="U156" s="96">
        <v>54530</v>
      </c>
      <c r="V156" s="402">
        <f t="shared" si="128"/>
        <v>943090</v>
      </c>
      <c r="W156" s="365">
        <v>1319</v>
      </c>
      <c r="X156" s="93">
        <v>713</v>
      </c>
      <c r="Y156" s="96">
        <v>1274</v>
      </c>
      <c r="Z156" s="96">
        <v>42261</v>
      </c>
      <c r="AA156" s="96">
        <v>17496</v>
      </c>
      <c r="AB156" s="97">
        <v>699973</v>
      </c>
      <c r="AC156" s="168"/>
      <c r="AE156" s="168"/>
    </row>
    <row r="157" spans="1:31" ht="15.75" thickBot="1" x14ac:dyDescent="0.3">
      <c r="B157" s="98" t="s">
        <v>261</v>
      </c>
      <c r="C157" s="708" t="s">
        <v>262</v>
      </c>
      <c r="D157" s="709"/>
      <c r="E157" s="709"/>
      <c r="F157" s="512">
        <f t="shared" ref="F157:L157" si="155">F158+F160+F161</f>
        <v>105878946</v>
      </c>
      <c r="G157" s="512" t="e">
        <f t="shared" si="155"/>
        <v>#REF!</v>
      </c>
      <c r="H157" s="512" t="e">
        <f t="shared" si="155"/>
        <v>#REF!</v>
      </c>
      <c r="I157" s="512" t="e">
        <f t="shared" si="155"/>
        <v>#REF!</v>
      </c>
      <c r="J157" s="538" t="e">
        <f t="shared" si="155"/>
        <v>#REF!</v>
      </c>
      <c r="K157" s="538" t="e">
        <f t="shared" si="155"/>
        <v>#REF!</v>
      </c>
      <c r="L157" s="538">
        <f t="shared" si="155"/>
        <v>98930128</v>
      </c>
      <c r="M157" s="464">
        <f>M158+M160+M161</f>
        <v>53744658</v>
      </c>
      <c r="N157" s="144">
        <f>Igazgatás!N202+'Informatikai fejl.'!N156+Községgazd!N171+Vagyongazd!N160+Közfoglalkoztatás!N157+Közút!N157+Környezetvédelem!N161+Egészségügy!N189+Sport!N161+Közművelődés!N160+Támogatás!N172</f>
        <v>0</v>
      </c>
      <c r="O157" s="156">
        <f t="shared" si="127"/>
        <v>53744658</v>
      </c>
      <c r="P157" s="84">
        <f>P158+P160+P161</f>
        <v>0</v>
      </c>
      <c r="Q157" s="85">
        <f t="shared" ref="Q157:U157" si="156">Q158+Q160+Q161</f>
        <v>1231515</v>
      </c>
      <c r="R157" s="85">
        <f t="shared" si="156"/>
        <v>6499</v>
      </c>
      <c r="S157" s="85">
        <f t="shared" si="156"/>
        <v>0</v>
      </c>
      <c r="T157" s="85">
        <f t="shared" si="156"/>
        <v>776866</v>
      </c>
      <c r="U157" s="88">
        <f t="shared" si="156"/>
        <v>766275</v>
      </c>
      <c r="V157" s="399">
        <f t="shared" si="128"/>
        <v>2781155</v>
      </c>
      <c r="W157" s="362">
        <f t="shared" ref="W157:AB157" si="157">W158+W160+W161</f>
        <v>2768600</v>
      </c>
      <c r="X157" s="85">
        <f t="shared" si="157"/>
        <v>14776181</v>
      </c>
      <c r="Y157" s="88">
        <f t="shared" si="157"/>
        <v>6961900</v>
      </c>
      <c r="Z157" s="88">
        <f t="shared" si="157"/>
        <v>12988472</v>
      </c>
      <c r="AA157" s="88">
        <f t="shared" si="157"/>
        <v>6581140</v>
      </c>
      <c r="AB157" s="89">
        <f t="shared" si="157"/>
        <v>6887210</v>
      </c>
      <c r="AC157" s="168"/>
      <c r="AE157" s="168"/>
    </row>
    <row r="158" spans="1:31" s="18" customFormat="1" x14ac:dyDescent="0.25">
      <c r="A158" s="125" t="s">
        <v>263</v>
      </c>
      <c r="B158" s="221" t="s">
        <v>679</v>
      </c>
      <c r="C158" s="804" t="s">
        <v>264</v>
      </c>
      <c r="D158" s="805"/>
      <c r="E158" s="805"/>
      <c r="F158" s="523">
        <v>83369249</v>
      </c>
      <c r="G158" s="523" t="e">
        <f>Igazgatás!G203+'Informatikai fejl.'!G157+Községgazd!G172+Vagyongazd!G161+Közfoglalkoztatás!G158+Közút!G158+Környezetvédelem!G162+Egészségügy!G190+Sport!G162+Közművelődés!G161+Támogatás!G173</f>
        <v>#REF!</v>
      </c>
      <c r="H158" s="523" t="e">
        <f>Igazgatás!H203+'Informatikai fejl.'!H157+Községgazd!H172+Vagyongazd!H161+Közfoglalkoztatás!H158+Közút!H158+Környezetvédelem!H162+Egészségügy!H190+Sport!H162+Közművelődés!H161+Támogatás!H173</f>
        <v>#REF!</v>
      </c>
      <c r="I158" s="523" t="e">
        <f>Igazgatás!I203+'Informatikai fejl.'!I157+Községgazd!I172+Vagyongazd!I161+Közfoglalkoztatás!I158+Közút!I158+Környezetvédelem!I162+Egészségügy!I190+Sport!I162+Közművelődés!I161+Támogatás!I173</f>
        <v>#REF!</v>
      </c>
      <c r="J158" s="549" t="e">
        <f>Igazgatás!J203+'Informatikai fejl.'!J157+Községgazd!J172+Vagyongazd!J161+Közfoglalkoztatás!J158+Közút!J158+Környezetvédelem!J162+Egészségügy!J190+Sport!J162+Közművelődés!J161+Támogatás!J173</f>
        <v>#REF!</v>
      </c>
      <c r="K158" s="549" t="e">
        <f>Igazgatás!K203+'Informatikai fejl.'!K157+Községgazd!K172+Vagyongazd!K161+Közfoglalkoztatás!K158+Közút!K158+Környezetvédelem!K162+Egészségügy!K190+Sport!K162+Közművelődés!K161+Támogatás!K173</f>
        <v>#REF!</v>
      </c>
      <c r="L158" s="549">
        <v>77306941</v>
      </c>
      <c r="M158" s="475">
        <f t="shared" ref="M158:M161" si="158">V158+W158+X158+Y158+Z158+AA158+AB158</f>
        <v>42400904</v>
      </c>
      <c r="N158" s="222">
        <f>Igazgatás!N203+'Informatikai fejl.'!N157+Községgazd!N172+Vagyongazd!N161+Közfoglalkoztatás!N158+Közút!N158+Környezetvédelem!N162+Egészségügy!N190+Sport!N162+Közművelődés!N161+Támogatás!N173</f>
        <v>0</v>
      </c>
      <c r="O158" s="223">
        <f t="shared" si="127"/>
        <v>42400904</v>
      </c>
      <c r="P158" s="224">
        <v>0</v>
      </c>
      <c r="Q158" s="225">
        <v>969697</v>
      </c>
      <c r="R158" s="225">
        <v>5117</v>
      </c>
      <c r="S158" s="225">
        <v>0</v>
      </c>
      <c r="T158" s="225">
        <v>611705</v>
      </c>
      <c r="U158" s="226">
        <v>616973</v>
      </c>
      <c r="V158" s="407">
        <f t="shared" si="128"/>
        <v>2203492</v>
      </c>
      <c r="W158" s="370">
        <v>2180000</v>
      </c>
      <c r="X158" s="225">
        <v>11634788</v>
      </c>
      <c r="Y158" s="226">
        <v>5492016</v>
      </c>
      <c r="Z158" s="226">
        <v>10285608</v>
      </c>
      <c r="AA158" s="226">
        <v>5182000</v>
      </c>
      <c r="AB158" s="228">
        <v>5423000</v>
      </c>
      <c r="AC158" s="168"/>
      <c r="AE158" s="168"/>
    </row>
    <row r="159" spans="1:31" s="18" customFormat="1" hidden="1" x14ac:dyDescent="0.25">
      <c r="A159" s="125" t="s">
        <v>265</v>
      </c>
      <c r="B159" s="229" t="s">
        <v>680</v>
      </c>
      <c r="C159" s="796" t="s">
        <v>870</v>
      </c>
      <c r="D159" s="797"/>
      <c r="E159" s="797"/>
      <c r="F159" s="524" t="e">
        <f>Igazgatás!F204+'Informatikai fejl.'!F158+Községgazd!F173+Vagyongazd!F162+Közfoglalkoztatás!F159+Közút!F159+Környezetvédelem!F163+Egészségügy!F191+Sport!F163+Közművelődés!F162+Támogatás!F174</f>
        <v>#REF!</v>
      </c>
      <c r="G159" s="524" t="e">
        <f>Igazgatás!G204+'Informatikai fejl.'!G158+Községgazd!G173+Vagyongazd!G162+Közfoglalkoztatás!G159+Közút!G159+Környezetvédelem!G163+Egészségügy!G191+Sport!G163+Közművelődés!G162+Támogatás!G174</f>
        <v>#REF!</v>
      </c>
      <c r="H159" s="524" t="e">
        <f>Igazgatás!H204+'Informatikai fejl.'!H158+Községgazd!H173+Vagyongazd!H162+Közfoglalkoztatás!H159+Közút!H159+Környezetvédelem!H163+Egészségügy!H191+Sport!H163+Közművelődés!H162+Támogatás!H174</f>
        <v>#REF!</v>
      </c>
      <c r="I159" s="524" t="e">
        <f>Igazgatás!I204+'Informatikai fejl.'!I158+Községgazd!I173+Vagyongazd!I162+Közfoglalkoztatás!I159+Közút!I159+Környezetvédelem!I163+Egészségügy!I191+Sport!I163+Közművelődés!I162+Támogatás!I174</f>
        <v>#REF!</v>
      </c>
      <c r="J159" s="550" t="e">
        <f>Igazgatás!J204+'Informatikai fejl.'!J158+Községgazd!J173+Vagyongazd!J162+Közfoglalkoztatás!J159+Közút!J159+Környezetvédelem!J163+Egészségügy!J191+Sport!J163+Közművelődés!J162+Támogatás!J174</f>
        <v>#REF!</v>
      </c>
      <c r="K159" s="550" t="e">
        <f>Igazgatás!K204+'Informatikai fejl.'!K158+Községgazd!K173+Vagyongazd!K162+Közfoglalkoztatás!K159+Közút!K159+Környezetvédelem!K163+Egészségügy!K191+Sport!K163+Közművelődés!K162+Támogatás!K174</f>
        <v>#REF!</v>
      </c>
      <c r="L159" s="550" t="e">
        <f>Igazgatás!L204+'Informatikai fejl.'!L158+Községgazd!L173+Vagyongazd!L162+Közfoglalkoztatás!L159+Közút!L159+Környezetvédelem!L163+Egészségügy!L191+Sport!L163+Közművelődés!L162+Támogatás!L174</f>
        <v>#REF!</v>
      </c>
      <c r="M159" s="476" t="e">
        <f t="shared" si="158"/>
        <v>#REF!</v>
      </c>
      <c r="N159" s="230">
        <f>Igazgatás!N204+'Informatikai fejl.'!N158+Községgazd!N173+Vagyongazd!N162+Közfoglalkoztatás!N159+Közút!N159+Környezetvédelem!N163+Egészségügy!N191+Sport!N163+Közművelődés!N162+Támogatás!N174</f>
        <v>0</v>
      </c>
      <c r="O159" s="223" t="e">
        <f t="shared" si="127"/>
        <v>#REF!</v>
      </c>
      <c r="P159" s="224" t="e">
        <f>Igazgatás!#REF!+'Informatikai fejl.'!#REF!+Községgazd!#REF!+Vagyongazd!#REF!+Közfoglalkoztatás!#REF!+Közút!P159+Környezetvédelem!#REF!+Egészségügy!#REF!+Sport!#REF!+Közművelődés!#REF!+Támogatás!#REF!</f>
        <v>#REF!</v>
      </c>
      <c r="Q159" s="225" t="e">
        <f>Igazgatás!#REF!+'Informatikai fejl.'!#REF!+Községgazd!#REF!+Vagyongazd!#REF!+Közfoglalkoztatás!#REF!+Közút!Q159+Környezetvédelem!#REF!+Egészségügy!#REF!+Sport!#REF!+Közművelődés!#REF!+Támogatás!#REF!</f>
        <v>#REF!</v>
      </c>
      <c r="R159" s="225" t="e">
        <f>Igazgatás!#REF!+'Informatikai fejl.'!#REF!+Községgazd!#REF!+Vagyongazd!#REF!+Közfoglalkoztatás!#REF!+Közút!R159+Környezetvédelem!#REF!+Egészségügy!#REF!+Sport!#REF!+Közművelődés!#REF!+Támogatás!#REF!</f>
        <v>#REF!</v>
      </c>
      <c r="S159" s="225" t="e">
        <f>Igazgatás!#REF!+'Informatikai fejl.'!#REF!+Községgazd!#REF!+Vagyongazd!#REF!+Közfoglalkoztatás!#REF!+Közút!S159+Környezetvédelem!#REF!+Egészségügy!#REF!+Sport!#REF!+Közművelődés!#REF!+Támogatás!#REF!</f>
        <v>#REF!</v>
      </c>
      <c r="T159" s="225" t="e">
        <f>Igazgatás!#REF!+'Informatikai fejl.'!#REF!+Községgazd!#REF!+Vagyongazd!#REF!+Közfoglalkoztatás!#REF!+Közút!T159+Környezetvédelem!#REF!+Egészségügy!#REF!+Sport!#REF!+Közművelődés!#REF!+Támogatás!#REF!</f>
        <v>#REF!</v>
      </c>
      <c r="U159" s="226" t="e">
        <f>Igazgatás!#REF!+'Informatikai fejl.'!#REF!+Községgazd!#REF!+Vagyongazd!#REF!+Közfoglalkoztatás!#REF!+Közút!U159+Környezetvédelem!#REF!+Egészségügy!#REF!+Sport!#REF!+Közművelődés!#REF!+Támogatás!#REF!</f>
        <v>#REF!</v>
      </c>
      <c r="V159" s="407" t="e">
        <f t="shared" si="128"/>
        <v>#REF!</v>
      </c>
      <c r="W159" s="370" t="e">
        <f>Igazgatás!#REF!+'Informatikai fejl.'!#REF!+Községgazd!#REF!+Vagyongazd!#REF!+Közfoglalkoztatás!#REF!+Közút!W159+Környezetvédelem!#REF!+Egészségügy!#REF!+Sport!#REF!+Közművelődés!#REF!+Támogatás!#REF!</f>
        <v>#REF!</v>
      </c>
      <c r="X159" s="225" t="e">
        <f>Igazgatás!#REF!+'Informatikai fejl.'!#REF!+Községgazd!#REF!+Vagyongazd!#REF!+Közfoglalkoztatás!#REF!+Közút!X159+Környezetvédelem!#REF!+Egészségügy!#REF!+Sport!#REF!+Közművelődés!#REF!+Támogatás!#REF!</f>
        <v>#REF!</v>
      </c>
      <c r="Y159" s="226" t="e">
        <f>Igazgatás!#REF!+'Informatikai fejl.'!#REF!+Községgazd!#REF!+Vagyongazd!#REF!+Közfoglalkoztatás!#REF!+Közút!Y159+Környezetvédelem!#REF!+Egészségügy!#REF!+Sport!#REF!+Közművelődés!#REF!+Támogatás!#REF!</f>
        <v>#REF!</v>
      </c>
      <c r="Z159" s="226" t="e">
        <f>Igazgatás!#REF!+'Informatikai fejl.'!#REF!+Községgazd!#REF!+Vagyongazd!#REF!+Közfoglalkoztatás!#REF!+Közút!Z159+Környezetvédelem!#REF!+Egészségügy!#REF!+Sport!#REF!+Közművelődés!#REF!+Támogatás!#REF!</f>
        <v>#REF!</v>
      </c>
      <c r="AA159" s="226" t="e">
        <f>Igazgatás!#REF!+'Informatikai fejl.'!#REF!+Községgazd!#REF!+Vagyongazd!#REF!+Közfoglalkoztatás!#REF!+Közút!AA159+Környezetvédelem!#REF!+Egészségügy!#REF!+Sport!#REF!+Közművelődés!#REF!+Támogatás!#REF!</f>
        <v>#REF!</v>
      </c>
      <c r="AB159" s="228" t="e">
        <f>Igazgatás!#REF!+'Informatikai fejl.'!#REF!+Községgazd!#REF!+Vagyongazd!#REF!+Közfoglalkoztatás!#REF!+Közút!AB159+Környezetvédelem!#REF!+Egészségügy!#REF!+Sport!#REF!+Közművelődés!#REF!+Támogatás!#REF!</f>
        <v>#REF!</v>
      </c>
      <c r="AC159" s="168"/>
      <c r="AE159" s="168"/>
    </row>
    <row r="160" spans="1:31" s="18" customFormat="1" x14ac:dyDescent="0.25">
      <c r="A160" s="125" t="s">
        <v>266</v>
      </c>
      <c r="B160" s="229" t="s">
        <v>681</v>
      </c>
      <c r="C160" s="796" t="s">
        <v>267</v>
      </c>
      <c r="D160" s="797"/>
      <c r="E160" s="797"/>
      <c r="F160" s="524">
        <v>0</v>
      </c>
      <c r="G160" s="524" t="e">
        <f>Igazgatás!G206+'Informatikai fejl.'!G159+Községgazd!G174+Vagyongazd!G163+Közfoglalkoztatás!G160+Közút!G160+Környezetvédelem!G164+Egészségügy!G192+Sport!G164+Közművelődés!G163+Támogatás!G175</f>
        <v>#REF!</v>
      </c>
      <c r="H160" s="524" t="e">
        <f>Igazgatás!H206+'Informatikai fejl.'!H159+Községgazd!H174+Vagyongazd!H163+Közfoglalkoztatás!H160+Közút!H160+Környezetvédelem!H164+Egészségügy!H192+Sport!H164+Közművelődés!H163+Támogatás!H175</f>
        <v>#REF!</v>
      </c>
      <c r="I160" s="524" t="e">
        <f>Igazgatás!I206+'Informatikai fejl.'!I159+Községgazd!I174+Vagyongazd!I163+Közfoglalkoztatás!I160+Közút!I160+Környezetvédelem!I164+Egészségügy!I192+Sport!I164+Közművelődés!I163+Támogatás!I175</f>
        <v>#REF!</v>
      </c>
      <c r="J160" s="550" t="e">
        <f>Igazgatás!J206+'Informatikai fejl.'!J159+Községgazd!J174+Vagyongazd!J163+Közfoglalkoztatás!J160+Közút!J160+Környezetvédelem!J164+Egészségügy!J192+Sport!J164+Közművelődés!J163+Támogatás!J175</f>
        <v>#REF!</v>
      </c>
      <c r="K160" s="550" t="e">
        <f>Igazgatás!K206+'Informatikai fejl.'!K159+Községgazd!K174+Vagyongazd!K163+Közfoglalkoztatás!K160+Közút!K160+Környezetvédelem!K164+Egészségügy!K192+Sport!K164+Közművelődés!K163+Támogatás!K175</f>
        <v>#REF!</v>
      </c>
      <c r="L160" s="550">
        <v>0</v>
      </c>
      <c r="M160" s="476">
        <f t="shared" si="158"/>
        <v>0</v>
      </c>
      <c r="N160" s="230">
        <f>Igazgatás!N206+'Informatikai fejl.'!N159+Községgazd!N174+Vagyongazd!N163+Közfoglalkoztatás!N160+Közút!N160+Környezetvédelem!N164+Egészségügy!N192+Sport!N164+Közművelődés!N163+Támogatás!N175</f>
        <v>0</v>
      </c>
      <c r="O160" s="223">
        <f t="shared" si="127"/>
        <v>0</v>
      </c>
      <c r="P160" s="224">
        <v>0</v>
      </c>
      <c r="Q160" s="225">
        <v>0</v>
      </c>
      <c r="R160" s="225">
        <v>0</v>
      </c>
      <c r="S160" s="225">
        <v>0</v>
      </c>
      <c r="T160" s="225">
        <v>0</v>
      </c>
      <c r="U160" s="226">
        <v>0</v>
      </c>
      <c r="V160" s="407">
        <f t="shared" si="128"/>
        <v>0</v>
      </c>
      <c r="W160" s="370">
        <v>0</v>
      </c>
      <c r="X160" s="225">
        <v>0</v>
      </c>
      <c r="Y160" s="226">
        <v>0</v>
      </c>
      <c r="Z160" s="226">
        <v>0</v>
      </c>
      <c r="AA160" s="226">
        <v>0</v>
      </c>
      <c r="AB160" s="228">
        <v>0</v>
      </c>
      <c r="AC160" s="168"/>
      <c r="AE160" s="168"/>
    </row>
    <row r="161" spans="1:31" s="18" customFormat="1" ht="15.75" thickBot="1" x14ac:dyDescent="0.3">
      <c r="A161" s="125" t="s">
        <v>268</v>
      </c>
      <c r="B161" s="231" t="s">
        <v>682</v>
      </c>
      <c r="C161" s="798" t="s">
        <v>366</v>
      </c>
      <c r="D161" s="799"/>
      <c r="E161" s="799"/>
      <c r="F161" s="525">
        <v>22509697</v>
      </c>
      <c r="G161" s="525" t="e">
        <f>Igazgatás!G208+'Informatikai fejl.'!G160+Községgazd!G175+Vagyongazd!G164+Közfoglalkoztatás!G161+Közút!G161+Környezetvédelem!G165+Egészségügy!G193+Sport!G165+Közművelődés!G164+Támogatás!G176</f>
        <v>#REF!</v>
      </c>
      <c r="H161" s="525" t="e">
        <f>Igazgatás!H208+'Informatikai fejl.'!H160+Községgazd!H175+Vagyongazd!H164+Közfoglalkoztatás!H161+Közút!H161+Környezetvédelem!H165+Egészségügy!H193+Sport!H165+Közművelődés!H164+Támogatás!H176</f>
        <v>#REF!</v>
      </c>
      <c r="I161" s="525" t="e">
        <f>Igazgatás!I208+'Informatikai fejl.'!I160+Községgazd!I175+Vagyongazd!I164+Közfoglalkoztatás!I161+Közút!I161+Környezetvédelem!I165+Egészségügy!I193+Sport!I165+Közművelődés!I164+Támogatás!I176</f>
        <v>#REF!</v>
      </c>
      <c r="J161" s="551" t="e">
        <f>Igazgatás!J208+'Informatikai fejl.'!J160+Községgazd!J175+Vagyongazd!J164+Közfoglalkoztatás!J161+Közút!J161+Környezetvédelem!J165+Egészségügy!J193+Sport!J165+Közművelődés!J164+Támogatás!J176</f>
        <v>#REF!</v>
      </c>
      <c r="K161" s="551" t="e">
        <f>Igazgatás!K208+'Informatikai fejl.'!K160+Községgazd!K175+Vagyongazd!K164+Közfoglalkoztatás!K161+Közút!K161+Környezetvédelem!K165+Egészségügy!K193+Sport!K165+Közművelődés!K164+Támogatás!K176</f>
        <v>#REF!</v>
      </c>
      <c r="L161" s="551">
        <v>21623187</v>
      </c>
      <c r="M161" s="477">
        <f t="shared" si="158"/>
        <v>11343754</v>
      </c>
      <c r="N161" s="232">
        <f>Igazgatás!N208+'Informatikai fejl.'!N160+Községgazd!N175+Vagyongazd!N164+Közfoglalkoztatás!N161+Közút!N161+Környezetvédelem!N165+Egészségügy!N193+Sport!N165+Közművelődés!N164+Támogatás!N176</f>
        <v>0</v>
      </c>
      <c r="O161" s="223">
        <f t="shared" si="127"/>
        <v>11343754</v>
      </c>
      <c r="P161" s="224">
        <v>0</v>
      </c>
      <c r="Q161" s="225">
        <v>261818</v>
      </c>
      <c r="R161" s="225">
        <v>1382</v>
      </c>
      <c r="S161" s="225">
        <v>0</v>
      </c>
      <c r="T161" s="225">
        <v>165161</v>
      </c>
      <c r="U161" s="226">
        <v>149302</v>
      </c>
      <c r="V161" s="407">
        <f t="shared" si="128"/>
        <v>577663</v>
      </c>
      <c r="W161" s="370">
        <v>588600</v>
      </c>
      <c r="X161" s="225">
        <v>3141393</v>
      </c>
      <c r="Y161" s="226">
        <v>1469884</v>
      </c>
      <c r="Z161" s="226">
        <v>2702864</v>
      </c>
      <c r="AA161" s="226">
        <v>1399140</v>
      </c>
      <c r="AB161" s="228">
        <v>1464210</v>
      </c>
      <c r="AC161" s="168"/>
      <c r="AE161" s="168"/>
    </row>
    <row r="162" spans="1:31" ht="15.75" thickBot="1" x14ac:dyDescent="0.3">
      <c r="B162" s="98" t="s">
        <v>269</v>
      </c>
      <c r="C162" s="708" t="s">
        <v>270</v>
      </c>
      <c r="D162" s="709"/>
      <c r="E162" s="709"/>
      <c r="F162" s="512">
        <f>F214</f>
        <v>0</v>
      </c>
      <c r="G162" s="512" t="e">
        <f>Igazgatás!G211+'Informatikai fejl.'!G161+Községgazd!G176+Vagyongazd!G165+Közfoglalkoztatás!G162+Közút!G162+Környezetvédelem!G166+Egészségügy!G194+Sport!G166+Közművelődés!G165+Támogatás!G177</f>
        <v>#REF!</v>
      </c>
      <c r="H162" s="512" t="e">
        <f>Igazgatás!H211+'Informatikai fejl.'!H161+Községgazd!H176+Vagyongazd!H165+Közfoglalkoztatás!H162+Közút!H162+Környezetvédelem!H166+Egészségügy!H194+Sport!H166+Közművelődés!H165+Támogatás!H177</f>
        <v>#REF!</v>
      </c>
      <c r="I162" s="512" t="e">
        <f>Igazgatás!I211+'Informatikai fejl.'!I161+Községgazd!I176+Vagyongazd!I165+Közfoglalkoztatás!I162+Közút!I162+Környezetvédelem!I166+Egészségügy!I194+Sport!I166+Közművelődés!I165+Támogatás!I177</f>
        <v>#REF!</v>
      </c>
      <c r="J162" s="538" t="e">
        <f>Igazgatás!J211+'Informatikai fejl.'!J161+Községgazd!J176+Vagyongazd!J165+Közfoglalkoztatás!J162+Közút!J162+Környezetvédelem!J166+Egészségügy!J194+Sport!J166+Közművelődés!J165+Támogatás!J177</f>
        <v>#REF!</v>
      </c>
      <c r="K162" s="538" t="e">
        <f>Igazgatás!K211+'Informatikai fejl.'!K161+Községgazd!K176+Vagyongazd!K165+Közfoglalkoztatás!K162+Közút!K162+Környezetvédelem!K166+Egészségügy!K194+Sport!K166+Közművelődés!K165+Támogatás!K177</f>
        <v>#REF!</v>
      </c>
      <c r="L162" s="538">
        <f t="shared" ref="L162:N162" si="159">L214</f>
        <v>0</v>
      </c>
      <c r="M162" s="464">
        <f t="shared" si="159"/>
        <v>0</v>
      </c>
      <c r="N162" s="144">
        <f t="shared" si="159"/>
        <v>0</v>
      </c>
      <c r="O162" s="156">
        <f t="shared" si="127"/>
        <v>0</v>
      </c>
      <c r="P162" s="84">
        <f t="shared" ref="P162:U162" si="160">P214</f>
        <v>0</v>
      </c>
      <c r="Q162" s="85">
        <f t="shared" si="160"/>
        <v>0</v>
      </c>
      <c r="R162" s="85">
        <f t="shared" si="160"/>
        <v>0</v>
      </c>
      <c r="S162" s="85">
        <f t="shared" si="160"/>
        <v>0</v>
      </c>
      <c r="T162" s="85">
        <f t="shared" si="160"/>
        <v>0</v>
      </c>
      <c r="U162" s="88">
        <f t="shared" si="160"/>
        <v>0</v>
      </c>
      <c r="V162" s="399">
        <f t="shared" si="128"/>
        <v>0</v>
      </c>
      <c r="W162" s="362">
        <f t="shared" ref="W162:AB162" si="161">W214</f>
        <v>0</v>
      </c>
      <c r="X162" s="85">
        <f t="shared" si="161"/>
        <v>0</v>
      </c>
      <c r="Y162" s="88">
        <f t="shared" si="161"/>
        <v>0</v>
      </c>
      <c r="Z162" s="88">
        <f t="shared" si="161"/>
        <v>0</v>
      </c>
      <c r="AA162" s="88">
        <f t="shared" si="161"/>
        <v>0</v>
      </c>
      <c r="AB162" s="89">
        <f t="shared" si="161"/>
        <v>0</v>
      </c>
      <c r="AC162" s="168"/>
      <c r="AE162" s="168"/>
    </row>
    <row r="163" spans="1:31" s="18" customFormat="1" ht="25.5" hidden="1" customHeight="1" x14ac:dyDescent="0.25">
      <c r="A163" s="125" t="s">
        <v>271</v>
      </c>
      <c r="B163" s="90" t="s">
        <v>683</v>
      </c>
      <c r="C163" s="723" t="s">
        <v>367</v>
      </c>
      <c r="D163" s="724"/>
      <c r="E163" s="724"/>
      <c r="F163" s="526" t="e">
        <f>Igazgatás!F212+'Informatikai fejl.'!F162+Községgazd!F177+Vagyongazd!F166+Közfoglalkoztatás!F163+Közút!F163+Környezetvédelem!F167+Egészségügy!F195+Sport!F167+Közművelődés!F166+Támogatás!F178</f>
        <v>#REF!</v>
      </c>
      <c r="G163" s="526" t="e">
        <f>Igazgatás!G212+'Informatikai fejl.'!G162+Községgazd!G177+Vagyongazd!G166+Közfoglalkoztatás!G163+Közút!G163+Környezetvédelem!G167+Egészségügy!G195+Sport!G167+Közművelődés!G166+Támogatás!G178</f>
        <v>#REF!</v>
      </c>
      <c r="H163" s="526" t="e">
        <f>Igazgatás!H212+'Informatikai fejl.'!H162+Községgazd!H177+Vagyongazd!H166+Közfoglalkoztatás!H163+Közút!H163+Környezetvédelem!H167+Egészségügy!H195+Sport!H167+Közművelődés!H166+Támogatás!H178</f>
        <v>#REF!</v>
      </c>
      <c r="I163" s="526" t="e">
        <f>Igazgatás!I212+'Informatikai fejl.'!I162+Községgazd!I177+Vagyongazd!I166+Közfoglalkoztatás!I163+Közút!I163+Környezetvédelem!I167+Egészségügy!I195+Sport!I167+Közművelődés!I166+Támogatás!I178</f>
        <v>#REF!</v>
      </c>
      <c r="J163" s="552" t="e">
        <f>Igazgatás!J212+'Informatikai fejl.'!J162+Községgazd!J177+Vagyongazd!J166+Közfoglalkoztatás!J163+Közút!J163+Környezetvédelem!J167+Egészségügy!J195+Sport!J167+Közművelődés!J166+Támogatás!J178</f>
        <v>#REF!</v>
      </c>
      <c r="K163" s="552" t="e">
        <f>Igazgatás!K212+'Informatikai fejl.'!K162+Községgazd!K177+Vagyongazd!K166+Közfoglalkoztatás!K163+Közút!K163+Környezetvédelem!K167+Egészségügy!K195+Sport!K167+Közművelődés!K166+Támogatás!K178</f>
        <v>#REF!</v>
      </c>
      <c r="L163" s="552" t="e">
        <f>Igazgatás!L212+'Informatikai fejl.'!L162+Községgazd!L177+Vagyongazd!L166+Közfoglalkoztatás!L163+Közút!L163+Környezetvédelem!L167+Egészségügy!L195+Sport!L167+Közművelődés!L166+Támogatás!L178</f>
        <v>#REF!</v>
      </c>
      <c r="M163" s="478" t="e">
        <f>Igazgatás!M212+'Informatikai fejl.'!M162+Községgazd!M177+Vagyongazd!M166+Közfoglalkoztatás!M163+Közút!M163+Környezetvédelem!M167+Egészségügy!M195+Sport!M167+Közművelődés!M166+Támogatás!M178</f>
        <v>#REF!</v>
      </c>
      <c r="N163" s="155">
        <f>Igazgatás!N212+'Informatikai fejl.'!N162+Községgazd!N177+Vagyongazd!N166+Közfoglalkoztatás!N163+Közút!N163+Környezetvédelem!N167+Egészségügy!N195+Sport!N167+Közművelődés!N166+Támogatás!N178</f>
        <v>0</v>
      </c>
      <c r="O163" s="158" t="e">
        <f t="shared" si="127"/>
        <v>#REF!</v>
      </c>
      <c r="P163" s="92" t="e">
        <f>Igazgatás!#REF!+'Informatikai fejl.'!#REF!+Községgazd!#REF!+Vagyongazd!#REF!+Közfoglalkoztatás!#REF!+Közút!P163+Környezetvédelem!#REF!+Egészségügy!#REF!+Sport!#REF!+Közművelődés!#REF!+Támogatás!#REF!</f>
        <v>#REF!</v>
      </c>
      <c r="Q163" s="93" t="e">
        <f>Igazgatás!#REF!+'Informatikai fejl.'!#REF!+Községgazd!#REF!+Vagyongazd!#REF!+Közfoglalkoztatás!#REF!+Közút!Q163+Környezetvédelem!#REF!+Egészségügy!#REF!+Sport!#REF!+Közművelődés!#REF!+Támogatás!#REF!</f>
        <v>#REF!</v>
      </c>
      <c r="R163" s="93" t="e">
        <f>Igazgatás!#REF!+'Informatikai fejl.'!#REF!+Községgazd!#REF!+Vagyongazd!#REF!+Közfoglalkoztatás!#REF!+Közút!R163+Környezetvédelem!#REF!+Egészségügy!#REF!+Sport!#REF!+Közművelődés!#REF!+Támogatás!#REF!</f>
        <v>#REF!</v>
      </c>
      <c r="S163" s="93" t="e">
        <f>Igazgatás!#REF!+'Informatikai fejl.'!#REF!+Községgazd!#REF!+Vagyongazd!#REF!+Közfoglalkoztatás!#REF!+Közút!S163+Környezetvédelem!#REF!+Egészségügy!#REF!+Sport!#REF!+Közművelődés!#REF!+Támogatás!#REF!</f>
        <v>#REF!</v>
      </c>
      <c r="T163" s="93" t="e">
        <f>Igazgatás!#REF!+'Informatikai fejl.'!#REF!+Községgazd!#REF!+Vagyongazd!#REF!+Közfoglalkoztatás!#REF!+Közút!T163+Környezetvédelem!#REF!+Egészségügy!#REF!+Sport!#REF!+Közművelődés!#REF!+Támogatás!#REF!</f>
        <v>#REF!</v>
      </c>
      <c r="U163" s="96" t="e">
        <f>Igazgatás!#REF!+'Informatikai fejl.'!#REF!+Községgazd!#REF!+Vagyongazd!#REF!+Közfoglalkoztatás!#REF!+Közút!U163+Környezetvédelem!#REF!+Egészségügy!#REF!+Sport!#REF!+Közművelődés!#REF!+Támogatás!#REF!</f>
        <v>#REF!</v>
      </c>
      <c r="V163" s="402" t="e">
        <f t="shared" si="128"/>
        <v>#REF!</v>
      </c>
      <c r="W163" s="365" t="e">
        <f>Igazgatás!#REF!+'Informatikai fejl.'!#REF!+Községgazd!#REF!+Vagyongazd!#REF!+Közfoglalkoztatás!#REF!+Közút!W163+Környezetvédelem!#REF!+Egészségügy!#REF!+Sport!#REF!+Közművelődés!#REF!+Támogatás!#REF!</f>
        <v>#REF!</v>
      </c>
      <c r="X163" s="93" t="e">
        <f>Igazgatás!#REF!+'Informatikai fejl.'!#REF!+Községgazd!#REF!+Vagyongazd!#REF!+Közfoglalkoztatás!#REF!+Közút!X163+Környezetvédelem!#REF!+Egészségügy!#REF!+Sport!#REF!+Közművelődés!#REF!+Támogatás!#REF!</f>
        <v>#REF!</v>
      </c>
      <c r="Y163" s="96" t="e">
        <f>Igazgatás!#REF!+'Informatikai fejl.'!#REF!+Községgazd!#REF!+Vagyongazd!#REF!+Közfoglalkoztatás!#REF!+Közút!Y163+Környezetvédelem!#REF!+Egészségügy!#REF!+Sport!#REF!+Közművelődés!#REF!+Támogatás!#REF!</f>
        <v>#REF!</v>
      </c>
      <c r="Z163" s="96" t="e">
        <f>Igazgatás!#REF!+'Informatikai fejl.'!#REF!+Községgazd!#REF!+Vagyongazd!#REF!+Közfoglalkoztatás!#REF!+Közút!Z163+Környezetvédelem!#REF!+Egészségügy!#REF!+Sport!#REF!+Közművelődés!#REF!+Támogatás!#REF!</f>
        <v>#REF!</v>
      </c>
      <c r="AA163" s="96" t="e">
        <f>Igazgatás!#REF!+'Informatikai fejl.'!#REF!+Községgazd!#REF!+Vagyongazd!#REF!+Közfoglalkoztatás!#REF!+Közút!AA163+Környezetvédelem!#REF!+Egészségügy!#REF!+Sport!#REF!+Közművelődés!#REF!+Támogatás!#REF!</f>
        <v>#REF!</v>
      </c>
      <c r="AB163" s="97" t="e">
        <f>Igazgatás!#REF!+'Informatikai fejl.'!#REF!+Községgazd!#REF!+Vagyongazd!#REF!+Közfoglalkoztatás!#REF!+Közút!AB163+Környezetvédelem!#REF!+Egészségügy!#REF!+Sport!#REF!+Közművelődés!#REF!+Támogatás!#REF!</f>
        <v>#REF!</v>
      </c>
      <c r="AC163" s="168"/>
      <c r="AE163" s="168"/>
    </row>
    <row r="164" spans="1:31" s="18" customFormat="1" ht="16.350000000000001" hidden="1" customHeight="1" x14ac:dyDescent="0.25">
      <c r="A164" s="125" t="s">
        <v>272</v>
      </c>
      <c r="B164" s="90" t="s">
        <v>684</v>
      </c>
      <c r="C164" s="800" t="s">
        <v>812</v>
      </c>
      <c r="D164" s="801"/>
      <c r="E164" s="801"/>
      <c r="F164" s="526" t="e">
        <f>Igazgatás!F213+'Informatikai fejl.'!F163+Községgazd!F178+Vagyongazd!F167+Közfoglalkoztatás!F164+Közút!F164+Környezetvédelem!F168+Egészségügy!F196+Sport!F168+Közművelődés!F167+Támogatás!F179</f>
        <v>#REF!</v>
      </c>
      <c r="G164" s="526" t="e">
        <f>Igazgatás!G213+'Informatikai fejl.'!G163+Községgazd!G178+Vagyongazd!G167+Közfoglalkoztatás!G164+Közút!G164+Környezetvédelem!G168+Egészségügy!G196+Sport!G168+Közművelődés!G167+Támogatás!G179</f>
        <v>#REF!</v>
      </c>
      <c r="H164" s="526" t="e">
        <f>Igazgatás!H213+'Informatikai fejl.'!H163+Községgazd!H178+Vagyongazd!H167+Közfoglalkoztatás!H164+Közút!H164+Környezetvédelem!H168+Egészségügy!H196+Sport!H168+Közművelődés!H167+Támogatás!H179</f>
        <v>#REF!</v>
      </c>
      <c r="I164" s="526" t="e">
        <f>Igazgatás!I213+'Informatikai fejl.'!I163+Községgazd!I178+Vagyongazd!I167+Közfoglalkoztatás!I164+Közút!I164+Környezetvédelem!I168+Egészségügy!I196+Sport!I168+Közművelődés!I167+Támogatás!I179</f>
        <v>#REF!</v>
      </c>
      <c r="J164" s="552" t="e">
        <f>Igazgatás!J213+'Informatikai fejl.'!J163+Községgazd!J178+Vagyongazd!J167+Közfoglalkoztatás!J164+Közút!J164+Környezetvédelem!J168+Egészségügy!J196+Sport!J168+Közművelődés!J167+Támogatás!J179</f>
        <v>#REF!</v>
      </c>
      <c r="K164" s="552" t="e">
        <f>Igazgatás!K213+'Informatikai fejl.'!K163+Községgazd!K178+Vagyongazd!K167+Közfoglalkoztatás!K164+Közút!K164+Környezetvédelem!K168+Egészségügy!K196+Sport!K168+Közművelődés!K167+Támogatás!K179</f>
        <v>#REF!</v>
      </c>
      <c r="L164" s="552" t="e">
        <f>Igazgatás!L213+'Informatikai fejl.'!L163+Községgazd!L178+Vagyongazd!L167+Közfoglalkoztatás!L164+Közút!L164+Környezetvédelem!L168+Egészségügy!L196+Sport!L168+Közművelődés!L167+Támogatás!L179</f>
        <v>#REF!</v>
      </c>
      <c r="M164" s="478" t="e">
        <f>Igazgatás!M213+'Informatikai fejl.'!M163+Községgazd!M178+Vagyongazd!M167+Közfoglalkoztatás!M164+Közút!M164+Környezetvédelem!M168+Egészségügy!M196+Sport!M168+Közművelődés!M167+Támogatás!M179</f>
        <v>#REF!</v>
      </c>
      <c r="N164" s="155">
        <f>Igazgatás!N213+'Informatikai fejl.'!N163+Községgazd!N178+Vagyongazd!N167+Közfoglalkoztatás!N164+Közút!N164+Környezetvédelem!N168+Egészségügy!N196+Sport!N168+Közművelődés!N167+Támogatás!N179</f>
        <v>0</v>
      </c>
      <c r="O164" s="158" t="e">
        <f t="shared" si="127"/>
        <v>#REF!</v>
      </c>
      <c r="P164" s="92" t="e">
        <f>Igazgatás!#REF!+'Informatikai fejl.'!#REF!+Községgazd!#REF!+Vagyongazd!#REF!+Közfoglalkoztatás!#REF!+Közút!P164+Környezetvédelem!#REF!+Egészségügy!#REF!+Sport!#REF!+Közművelődés!#REF!+Támogatás!#REF!</f>
        <v>#REF!</v>
      </c>
      <c r="Q164" s="93" t="e">
        <f>Igazgatás!#REF!+'Informatikai fejl.'!#REF!+Községgazd!#REF!+Vagyongazd!#REF!+Közfoglalkoztatás!#REF!+Közút!Q164+Környezetvédelem!#REF!+Egészségügy!#REF!+Sport!#REF!+Közművelődés!#REF!+Támogatás!#REF!</f>
        <v>#REF!</v>
      </c>
      <c r="R164" s="93" t="e">
        <f>Igazgatás!#REF!+'Informatikai fejl.'!#REF!+Községgazd!#REF!+Vagyongazd!#REF!+Közfoglalkoztatás!#REF!+Közút!R164+Környezetvédelem!#REF!+Egészségügy!#REF!+Sport!#REF!+Közművelődés!#REF!+Támogatás!#REF!</f>
        <v>#REF!</v>
      </c>
      <c r="S164" s="93" t="e">
        <f>Igazgatás!#REF!+'Informatikai fejl.'!#REF!+Községgazd!#REF!+Vagyongazd!#REF!+Közfoglalkoztatás!#REF!+Közút!S164+Környezetvédelem!#REF!+Egészségügy!#REF!+Sport!#REF!+Közművelődés!#REF!+Támogatás!#REF!</f>
        <v>#REF!</v>
      </c>
      <c r="T164" s="93" t="e">
        <f>Igazgatás!#REF!+'Informatikai fejl.'!#REF!+Községgazd!#REF!+Vagyongazd!#REF!+Közfoglalkoztatás!#REF!+Közút!T164+Környezetvédelem!#REF!+Egészségügy!#REF!+Sport!#REF!+Közművelődés!#REF!+Támogatás!#REF!</f>
        <v>#REF!</v>
      </c>
      <c r="U164" s="96" t="e">
        <f>Igazgatás!#REF!+'Informatikai fejl.'!#REF!+Községgazd!#REF!+Vagyongazd!#REF!+Közfoglalkoztatás!#REF!+Közút!U164+Környezetvédelem!#REF!+Egészségügy!#REF!+Sport!#REF!+Közművelődés!#REF!+Támogatás!#REF!</f>
        <v>#REF!</v>
      </c>
      <c r="V164" s="402" t="e">
        <f t="shared" si="128"/>
        <v>#REF!</v>
      </c>
      <c r="W164" s="365" t="e">
        <f>Igazgatás!#REF!+'Informatikai fejl.'!#REF!+Községgazd!#REF!+Vagyongazd!#REF!+Közfoglalkoztatás!#REF!+Közút!W164+Környezetvédelem!#REF!+Egészségügy!#REF!+Sport!#REF!+Közművelődés!#REF!+Támogatás!#REF!</f>
        <v>#REF!</v>
      </c>
      <c r="X164" s="93" t="e">
        <f>Igazgatás!#REF!+'Informatikai fejl.'!#REF!+Községgazd!#REF!+Vagyongazd!#REF!+Közfoglalkoztatás!#REF!+Közút!X164+Környezetvédelem!#REF!+Egészségügy!#REF!+Sport!#REF!+Közművelődés!#REF!+Támogatás!#REF!</f>
        <v>#REF!</v>
      </c>
      <c r="Y164" s="96" t="e">
        <f>Igazgatás!#REF!+'Informatikai fejl.'!#REF!+Községgazd!#REF!+Vagyongazd!#REF!+Közfoglalkoztatás!#REF!+Közút!Y164+Környezetvédelem!#REF!+Egészségügy!#REF!+Sport!#REF!+Közművelődés!#REF!+Támogatás!#REF!</f>
        <v>#REF!</v>
      </c>
      <c r="Z164" s="96" t="e">
        <f>Igazgatás!#REF!+'Informatikai fejl.'!#REF!+Községgazd!#REF!+Vagyongazd!#REF!+Közfoglalkoztatás!#REF!+Közút!Z164+Környezetvédelem!#REF!+Egészségügy!#REF!+Sport!#REF!+Közművelődés!#REF!+Támogatás!#REF!</f>
        <v>#REF!</v>
      </c>
      <c r="AA164" s="96" t="e">
        <f>Igazgatás!#REF!+'Informatikai fejl.'!#REF!+Községgazd!#REF!+Vagyongazd!#REF!+Közfoglalkoztatás!#REF!+Közút!AA164+Környezetvédelem!#REF!+Egészségügy!#REF!+Sport!#REF!+Közművelődés!#REF!+Támogatás!#REF!</f>
        <v>#REF!</v>
      </c>
      <c r="AB164" s="97" t="e">
        <f>Igazgatás!#REF!+'Informatikai fejl.'!#REF!+Községgazd!#REF!+Vagyongazd!#REF!+Közfoglalkoztatás!#REF!+Közút!AB164+Környezetvédelem!#REF!+Egészségügy!#REF!+Sport!#REF!+Közművelődés!#REF!+Támogatás!#REF!</f>
        <v>#REF!</v>
      </c>
      <c r="AC164" s="168"/>
      <c r="AE164" s="168"/>
    </row>
    <row r="165" spans="1:31" hidden="1" x14ac:dyDescent="0.25">
      <c r="B165" s="54"/>
      <c r="C165" s="2"/>
      <c r="D165" s="705" t="s">
        <v>813</v>
      </c>
      <c r="E165" s="705"/>
      <c r="F165" s="516" t="e">
        <f>Igazgatás!F214+'Informatikai fejl.'!F164+Községgazd!F179+Vagyongazd!F168+Közfoglalkoztatás!F165+Közút!F165+Környezetvédelem!F169+Egészségügy!F197+Sport!F169+Közművelődés!F168+Támogatás!F180</f>
        <v>#REF!</v>
      </c>
      <c r="G165" s="516" t="e">
        <f>Igazgatás!G214+'Informatikai fejl.'!G164+Községgazd!G179+Vagyongazd!G168+Közfoglalkoztatás!G165+Közút!G165+Környezetvédelem!G169+Egészségügy!G197+Sport!G169+Közművelődés!G168+Támogatás!G180</f>
        <v>#REF!</v>
      </c>
      <c r="H165" s="516" t="e">
        <f>Igazgatás!H214+'Informatikai fejl.'!H164+Községgazd!H179+Vagyongazd!H168+Közfoglalkoztatás!H165+Közút!H165+Környezetvédelem!H169+Egészségügy!H197+Sport!H169+Közművelődés!H168+Támogatás!H180</f>
        <v>#REF!</v>
      </c>
      <c r="I165" s="516" t="e">
        <f>Igazgatás!I214+'Informatikai fejl.'!I164+Községgazd!I179+Vagyongazd!I168+Közfoglalkoztatás!I165+Közút!I165+Környezetvédelem!I169+Egészségügy!I197+Sport!I169+Közművelődés!I168+Támogatás!I180</f>
        <v>#REF!</v>
      </c>
      <c r="J165" s="542" t="e">
        <f>Igazgatás!J214+'Informatikai fejl.'!J164+Községgazd!J179+Vagyongazd!J168+Közfoglalkoztatás!J165+Közút!J165+Környezetvédelem!J169+Egészségügy!J197+Sport!J169+Közművelődés!J168+Támogatás!J180</f>
        <v>#REF!</v>
      </c>
      <c r="K165" s="542" t="e">
        <f>Igazgatás!K214+'Informatikai fejl.'!K164+Községgazd!K179+Vagyongazd!K168+Közfoglalkoztatás!K165+Közút!K165+Környezetvédelem!K169+Egészségügy!K197+Sport!K169+Közművelődés!K168+Támogatás!K180</f>
        <v>#REF!</v>
      </c>
      <c r="L165" s="542" t="e">
        <f>Igazgatás!L214+'Informatikai fejl.'!L164+Községgazd!L179+Vagyongazd!L168+Közfoglalkoztatás!L165+Közút!L165+Környezetvédelem!L169+Egészségügy!L197+Sport!L169+Közművelődés!L168+Támogatás!L180</f>
        <v>#REF!</v>
      </c>
      <c r="M165" s="468" t="e">
        <f>Igazgatás!M214+'Informatikai fejl.'!M164+Községgazd!M179+Vagyongazd!M168+Közfoglalkoztatás!M165+Közút!M165+Környezetvédelem!M169+Egészségügy!M197+Sport!M169+Közművelődés!M168+Támogatás!M180</f>
        <v>#REF!</v>
      </c>
      <c r="N165" s="141">
        <f>Igazgatás!N214+'Informatikai fejl.'!N164+Községgazd!N179+Vagyongazd!N168+Közfoglalkoztatás!N165+Közút!N165+Környezetvédelem!N169+Egészségügy!N197+Sport!N169+Közművelődés!N168+Támogatás!N180</f>
        <v>0</v>
      </c>
      <c r="O165" s="159" t="e">
        <f t="shared" si="127"/>
        <v>#REF!</v>
      </c>
      <c r="P165" s="73" t="e">
        <f>Igazgatás!#REF!+'Informatikai fejl.'!#REF!+Községgazd!#REF!+Vagyongazd!#REF!+Közfoglalkoztatás!#REF!+Közút!P165+Környezetvédelem!#REF!+Egészségügy!#REF!+Sport!#REF!+Közművelődés!#REF!+Támogatás!#REF!</f>
        <v>#REF!</v>
      </c>
      <c r="Q165" s="1" t="e">
        <f>Igazgatás!#REF!+'Informatikai fejl.'!#REF!+Községgazd!#REF!+Vagyongazd!#REF!+Közfoglalkoztatás!#REF!+Közút!Q165+Környezetvédelem!#REF!+Egészségügy!#REF!+Sport!#REF!+Közművelődés!#REF!+Támogatás!#REF!</f>
        <v>#REF!</v>
      </c>
      <c r="R165" s="1" t="e">
        <f>Igazgatás!#REF!+'Informatikai fejl.'!#REF!+Községgazd!#REF!+Vagyongazd!#REF!+Közfoglalkoztatás!#REF!+Közút!R165+Környezetvédelem!#REF!+Egészségügy!#REF!+Sport!#REF!+Közművelődés!#REF!+Támogatás!#REF!</f>
        <v>#REF!</v>
      </c>
      <c r="S165" s="1" t="e">
        <f>Igazgatás!#REF!+'Informatikai fejl.'!#REF!+Községgazd!#REF!+Vagyongazd!#REF!+Közfoglalkoztatás!#REF!+Közút!S165+Környezetvédelem!#REF!+Egészségügy!#REF!+Sport!#REF!+Közművelődés!#REF!+Támogatás!#REF!</f>
        <v>#REF!</v>
      </c>
      <c r="T165" s="1" t="e">
        <f>Igazgatás!#REF!+'Informatikai fejl.'!#REF!+Községgazd!#REF!+Vagyongazd!#REF!+Közfoglalkoztatás!#REF!+Közút!T165+Környezetvédelem!#REF!+Egészségügy!#REF!+Sport!#REF!+Közművelődés!#REF!+Támogatás!#REF!</f>
        <v>#REF!</v>
      </c>
      <c r="U165" s="79" t="e">
        <f>Igazgatás!#REF!+'Informatikai fejl.'!#REF!+Községgazd!#REF!+Vagyongazd!#REF!+Közfoglalkoztatás!#REF!+Közút!U165+Környezetvédelem!#REF!+Egészségügy!#REF!+Sport!#REF!+Közművelődés!#REF!+Támogatás!#REF!</f>
        <v>#REF!</v>
      </c>
      <c r="V165" s="404" t="e">
        <f t="shared" si="128"/>
        <v>#REF!</v>
      </c>
      <c r="W165" s="367" t="e">
        <f>Igazgatás!#REF!+'Informatikai fejl.'!#REF!+Községgazd!#REF!+Vagyongazd!#REF!+Közfoglalkoztatás!#REF!+Közút!W165+Környezetvédelem!#REF!+Egészségügy!#REF!+Sport!#REF!+Közművelődés!#REF!+Támogatás!#REF!</f>
        <v>#REF!</v>
      </c>
      <c r="X165" s="1" t="e">
        <f>Igazgatás!#REF!+'Informatikai fejl.'!#REF!+Községgazd!#REF!+Vagyongazd!#REF!+Közfoglalkoztatás!#REF!+Közút!X165+Környezetvédelem!#REF!+Egészségügy!#REF!+Sport!#REF!+Közművelődés!#REF!+Támogatás!#REF!</f>
        <v>#REF!</v>
      </c>
      <c r="Y165" s="79" t="e">
        <f>Igazgatás!#REF!+'Informatikai fejl.'!#REF!+Községgazd!#REF!+Vagyongazd!#REF!+Közfoglalkoztatás!#REF!+Közút!Y165+Környezetvédelem!#REF!+Egészségügy!#REF!+Sport!#REF!+Közművelődés!#REF!+Támogatás!#REF!</f>
        <v>#REF!</v>
      </c>
      <c r="Z165" s="79" t="e">
        <f>Igazgatás!#REF!+'Informatikai fejl.'!#REF!+Községgazd!#REF!+Vagyongazd!#REF!+Közfoglalkoztatás!#REF!+Közút!Z165+Környezetvédelem!#REF!+Egészségügy!#REF!+Sport!#REF!+Közművelődés!#REF!+Támogatás!#REF!</f>
        <v>#REF!</v>
      </c>
      <c r="AA165" s="79" t="e">
        <f>Igazgatás!#REF!+'Informatikai fejl.'!#REF!+Községgazd!#REF!+Vagyongazd!#REF!+Közfoglalkoztatás!#REF!+Közút!AA165+Környezetvédelem!#REF!+Egészségügy!#REF!+Sport!#REF!+Közművelődés!#REF!+Támogatás!#REF!</f>
        <v>#REF!</v>
      </c>
      <c r="AB165" s="44" t="e">
        <f>Igazgatás!#REF!+'Informatikai fejl.'!#REF!+Községgazd!#REF!+Vagyongazd!#REF!+Közfoglalkoztatás!#REF!+Közút!AB165+Környezetvédelem!#REF!+Egészségügy!#REF!+Sport!#REF!+Közművelődés!#REF!+Támogatás!#REF!</f>
        <v>#REF!</v>
      </c>
      <c r="AC165" s="168"/>
      <c r="AE165" s="168"/>
    </row>
    <row r="166" spans="1:31" hidden="1" x14ac:dyDescent="0.25">
      <c r="B166" s="54"/>
      <c r="C166" s="2"/>
      <c r="D166" s="705" t="s">
        <v>814</v>
      </c>
      <c r="E166" s="705"/>
      <c r="F166" s="516" t="e">
        <f>Igazgatás!F215+'Informatikai fejl.'!F165+Községgazd!F180+Vagyongazd!F169+Közfoglalkoztatás!F166+Közút!F166+Környezetvédelem!F170+Egészségügy!F198+Sport!F170+Közművelődés!F169+Támogatás!F181</f>
        <v>#REF!</v>
      </c>
      <c r="G166" s="516" t="e">
        <f>Igazgatás!G215+'Informatikai fejl.'!G165+Községgazd!G180+Vagyongazd!G169+Közfoglalkoztatás!G166+Közút!G166+Környezetvédelem!G170+Egészségügy!G198+Sport!G170+Közművelődés!G169+Támogatás!G181</f>
        <v>#REF!</v>
      </c>
      <c r="H166" s="516" t="e">
        <f>Igazgatás!H215+'Informatikai fejl.'!H165+Községgazd!H180+Vagyongazd!H169+Közfoglalkoztatás!H166+Közút!H166+Környezetvédelem!H170+Egészségügy!H198+Sport!H170+Közművelődés!H169+Támogatás!H181</f>
        <v>#REF!</v>
      </c>
      <c r="I166" s="516" t="e">
        <f>Igazgatás!I215+'Informatikai fejl.'!I165+Községgazd!I180+Vagyongazd!I169+Közfoglalkoztatás!I166+Közút!I166+Környezetvédelem!I170+Egészségügy!I198+Sport!I170+Közművelődés!I169+Támogatás!I181</f>
        <v>#REF!</v>
      </c>
      <c r="J166" s="542" t="e">
        <f>Igazgatás!J215+'Informatikai fejl.'!J165+Községgazd!J180+Vagyongazd!J169+Közfoglalkoztatás!J166+Közút!J166+Környezetvédelem!J170+Egészségügy!J198+Sport!J170+Közművelődés!J169+Támogatás!J181</f>
        <v>#REF!</v>
      </c>
      <c r="K166" s="542" t="e">
        <f>Igazgatás!K215+'Informatikai fejl.'!K165+Községgazd!K180+Vagyongazd!K169+Közfoglalkoztatás!K166+Közút!K166+Környezetvédelem!K170+Egészségügy!K198+Sport!K170+Közművelődés!K169+Támogatás!K181</f>
        <v>#REF!</v>
      </c>
      <c r="L166" s="542" t="e">
        <f>Igazgatás!L215+'Informatikai fejl.'!L165+Községgazd!L180+Vagyongazd!L169+Közfoglalkoztatás!L166+Közút!L166+Környezetvédelem!L170+Egészségügy!L198+Sport!L170+Közművelődés!L169+Támogatás!L181</f>
        <v>#REF!</v>
      </c>
      <c r="M166" s="468" t="e">
        <f>Igazgatás!M215+'Informatikai fejl.'!M165+Községgazd!M180+Vagyongazd!M169+Közfoglalkoztatás!M166+Közút!M166+Környezetvédelem!M170+Egészségügy!M198+Sport!M170+Közművelődés!M169+Támogatás!M181</f>
        <v>#REF!</v>
      </c>
      <c r="N166" s="141">
        <f>Igazgatás!N215+'Informatikai fejl.'!N165+Községgazd!N180+Vagyongazd!N169+Közfoglalkoztatás!N166+Közút!N166+Környezetvédelem!N170+Egészségügy!N198+Sport!N170+Közművelődés!N169+Támogatás!N181</f>
        <v>0</v>
      </c>
      <c r="O166" s="159" t="e">
        <f t="shared" si="127"/>
        <v>#REF!</v>
      </c>
      <c r="P166" s="73" t="e">
        <f>Igazgatás!#REF!+'Informatikai fejl.'!#REF!+Községgazd!#REF!+Vagyongazd!#REF!+Közfoglalkoztatás!#REF!+Közút!P166+Környezetvédelem!#REF!+Egészségügy!#REF!+Sport!#REF!+Közművelődés!#REF!+Támogatás!#REF!</f>
        <v>#REF!</v>
      </c>
      <c r="Q166" s="1" t="e">
        <f>Igazgatás!#REF!+'Informatikai fejl.'!#REF!+Községgazd!#REF!+Vagyongazd!#REF!+Közfoglalkoztatás!#REF!+Közút!Q166+Környezetvédelem!#REF!+Egészségügy!#REF!+Sport!#REF!+Közművelődés!#REF!+Támogatás!#REF!</f>
        <v>#REF!</v>
      </c>
      <c r="R166" s="1" t="e">
        <f>Igazgatás!#REF!+'Informatikai fejl.'!#REF!+Községgazd!#REF!+Vagyongazd!#REF!+Közfoglalkoztatás!#REF!+Közút!R166+Környezetvédelem!#REF!+Egészségügy!#REF!+Sport!#REF!+Közművelődés!#REF!+Támogatás!#REF!</f>
        <v>#REF!</v>
      </c>
      <c r="S166" s="1" t="e">
        <f>Igazgatás!#REF!+'Informatikai fejl.'!#REF!+Községgazd!#REF!+Vagyongazd!#REF!+Közfoglalkoztatás!#REF!+Közút!S166+Környezetvédelem!#REF!+Egészségügy!#REF!+Sport!#REF!+Közművelődés!#REF!+Támogatás!#REF!</f>
        <v>#REF!</v>
      </c>
      <c r="T166" s="1" t="e">
        <f>Igazgatás!#REF!+'Informatikai fejl.'!#REF!+Községgazd!#REF!+Vagyongazd!#REF!+Közfoglalkoztatás!#REF!+Közút!T166+Környezetvédelem!#REF!+Egészségügy!#REF!+Sport!#REF!+Közművelődés!#REF!+Támogatás!#REF!</f>
        <v>#REF!</v>
      </c>
      <c r="U166" s="79" t="e">
        <f>Igazgatás!#REF!+'Informatikai fejl.'!#REF!+Községgazd!#REF!+Vagyongazd!#REF!+Közfoglalkoztatás!#REF!+Közút!U166+Környezetvédelem!#REF!+Egészségügy!#REF!+Sport!#REF!+Közművelődés!#REF!+Támogatás!#REF!</f>
        <v>#REF!</v>
      </c>
      <c r="V166" s="404" t="e">
        <f t="shared" si="128"/>
        <v>#REF!</v>
      </c>
      <c r="W166" s="367" t="e">
        <f>Igazgatás!#REF!+'Informatikai fejl.'!#REF!+Községgazd!#REF!+Vagyongazd!#REF!+Közfoglalkoztatás!#REF!+Közút!W166+Környezetvédelem!#REF!+Egészségügy!#REF!+Sport!#REF!+Közművelődés!#REF!+Támogatás!#REF!</f>
        <v>#REF!</v>
      </c>
      <c r="X166" s="1" t="e">
        <f>Igazgatás!#REF!+'Informatikai fejl.'!#REF!+Községgazd!#REF!+Vagyongazd!#REF!+Közfoglalkoztatás!#REF!+Közút!X166+Környezetvédelem!#REF!+Egészségügy!#REF!+Sport!#REF!+Közművelődés!#REF!+Támogatás!#REF!</f>
        <v>#REF!</v>
      </c>
      <c r="Y166" s="79" t="e">
        <f>Igazgatás!#REF!+'Informatikai fejl.'!#REF!+Községgazd!#REF!+Vagyongazd!#REF!+Közfoglalkoztatás!#REF!+Közút!Y166+Környezetvédelem!#REF!+Egészségügy!#REF!+Sport!#REF!+Közművelődés!#REF!+Támogatás!#REF!</f>
        <v>#REF!</v>
      </c>
      <c r="Z166" s="79" t="e">
        <f>Igazgatás!#REF!+'Informatikai fejl.'!#REF!+Községgazd!#REF!+Vagyongazd!#REF!+Közfoglalkoztatás!#REF!+Közút!Z166+Környezetvédelem!#REF!+Egészségügy!#REF!+Sport!#REF!+Közművelődés!#REF!+Támogatás!#REF!</f>
        <v>#REF!</v>
      </c>
      <c r="AA166" s="79" t="e">
        <f>Igazgatás!#REF!+'Informatikai fejl.'!#REF!+Községgazd!#REF!+Vagyongazd!#REF!+Közfoglalkoztatás!#REF!+Közút!AA166+Környezetvédelem!#REF!+Egészségügy!#REF!+Sport!#REF!+Közművelődés!#REF!+Támogatás!#REF!</f>
        <v>#REF!</v>
      </c>
      <c r="AB166" s="44" t="e">
        <f>Igazgatás!#REF!+'Informatikai fejl.'!#REF!+Községgazd!#REF!+Vagyongazd!#REF!+Közfoglalkoztatás!#REF!+Közút!AB166+Környezetvédelem!#REF!+Egészségügy!#REF!+Sport!#REF!+Közművelődés!#REF!+Támogatás!#REF!</f>
        <v>#REF!</v>
      </c>
      <c r="AC166" s="168"/>
      <c r="AE166" s="168"/>
    </row>
    <row r="167" spans="1:31" hidden="1" x14ac:dyDescent="0.25">
      <c r="B167" s="54"/>
      <c r="C167" s="2"/>
      <c r="D167" s="705" t="s">
        <v>545</v>
      </c>
      <c r="E167" s="705"/>
      <c r="F167" s="516" t="e">
        <f>Igazgatás!F216+'Informatikai fejl.'!F166+Községgazd!F181+Vagyongazd!F170+Közfoglalkoztatás!F167+Közút!F167+Környezetvédelem!F171+Egészségügy!F199+Sport!F171+Közművelődés!F170+Támogatás!F182</f>
        <v>#REF!</v>
      </c>
      <c r="G167" s="516" t="e">
        <f>Igazgatás!G216+'Informatikai fejl.'!G166+Községgazd!G181+Vagyongazd!G170+Közfoglalkoztatás!G167+Közút!G167+Környezetvédelem!G171+Egészségügy!G199+Sport!G171+Közművelődés!G170+Támogatás!G182</f>
        <v>#REF!</v>
      </c>
      <c r="H167" s="516" t="e">
        <f>Igazgatás!H216+'Informatikai fejl.'!H166+Községgazd!H181+Vagyongazd!H170+Közfoglalkoztatás!H167+Közút!H167+Környezetvédelem!H171+Egészségügy!H199+Sport!H171+Közművelődés!H170+Támogatás!H182</f>
        <v>#REF!</v>
      </c>
      <c r="I167" s="516" t="e">
        <f>Igazgatás!I216+'Informatikai fejl.'!I166+Községgazd!I181+Vagyongazd!I170+Közfoglalkoztatás!I167+Közút!I167+Környezetvédelem!I171+Egészségügy!I199+Sport!I171+Közművelődés!I170+Támogatás!I182</f>
        <v>#REF!</v>
      </c>
      <c r="J167" s="542" t="e">
        <f>Igazgatás!J216+'Informatikai fejl.'!J166+Községgazd!J181+Vagyongazd!J170+Közfoglalkoztatás!J167+Közút!J167+Környezetvédelem!J171+Egészségügy!J199+Sport!J171+Közművelődés!J170+Támogatás!J182</f>
        <v>#REF!</v>
      </c>
      <c r="K167" s="542" t="e">
        <f>Igazgatás!K216+'Informatikai fejl.'!K166+Községgazd!K181+Vagyongazd!K170+Közfoglalkoztatás!K167+Közút!K167+Környezetvédelem!K171+Egészségügy!K199+Sport!K171+Közművelődés!K170+Támogatás!K182</f>
        <v>#REF!</v>
      </c>
      <c r="L167" s="542" t="e">
        <f>Igazgatás!L216+'Informatikai fejl.'!L166+Községgazd!L181+Vagyongazd!L170+Közfoglalkoztatás!L167+Közút!L167+Környezetvédelem!L171+Egészségügy!L199+Sport!L171+Közművelődés!L170+Támogatás!L182</f>
        <v>#REF!</v>
      </c>
      <c r="M167" s="468" t="e">
        <f>Igazgatás!M216+'Informatikai fejl.'!M166+Községgazd!M181+Vagyongazd!M170+Közfoglalkoztatás!M167+Közút!M167+Környezetvédelem!M171+Egészségügy!M199+Sport!M171+Közművelődés!M170+Támogatás!M182</f>
        <v>#REF!</v>
      </c>
      <c r="N167" s="141">
        <f>Igazgatás!N216+'Informatikai fejl.'!N166+Községgazd!N181+Vagyongazd!N170+Közfoglalkoztatás!N167+Közút!N167+Környezetvédelem!N171+Egészségügy!N199+Sport!N171+Közművelődés!N170+Támogatás!N182</f>
        <v>0</v>
      </c>
      <c r="O167" s="159" t="e">
        <f t="shared" si="127"/>
        <v>#REF!</v>
      </c>
      <c r="P167" s="73" t="e">
        <f>Igazgatás!#REF!+'Informatikai fejl.'!#REF!+Községgazd!#REF!+Vagyongazd!#REF!+Közfoglalkoztatás!#REF!+Közút!P167+Környezetvédelem!#REF!+Egészségügy!#REF!+Sport!#REF!+Közművelődés!#REF!+Támogatás!#REF!</f>
        <v>#REF!</v>
      </c>
      <c r="Q167" s="1" t="e">
        <f>Igazgatás!#REF!+'Informatikai fejl.'!#REF!+Községgazd!#REF!+Vagyongazd!#REF!+Közfoglalkoztatás!#REF!+Közút!Q167+Környezetvédelem!#REF!+Egészségügy!#REF!+Sport!#REF!+Közművelődés!#REF!+Támogatás!#REF!</f>
        <v>#REF!</v>
      </c>
      <c r="R167" s="1" t="e">
        <f>Igazgatás!#REF!+'Informatikai fejl.'!#REF!+Községgazd!#REF!+Vagyongazd!#REF!+Közfoglalkoztatás!#REF!+Közút!R167+Környezetvédelem!#REF!+Egészségügy!#REF!+Sport!#REF!+Közművelődés!#REF!+Támogatás!#REF!</f>
        <v>#REF!</v>
      </c>
      <c r="S167" s="1" t="e">
        <f>Igazgatás!#REF!+'Informatikai fejl.'!#REF!+Községgazd!#REF!+Vagyongazd!#REF!+Közfoglalkoztatás!#REF!+Közút!S167+Környezetvédelem!#REF!+Egészségügy!#REF!+Sport!#REF!+Közművelődés!#REF!+Támogatás!#REF!</f>
        <v>#REF!</v>
      </c>
      <c r="T167" s="1" t="e">
        <f>Igazgatás!#REF!+'Informatikai fejl.'!#REF!+Községgazd!#REF!+Vagyongazd!#REF!+Közfoglalkoztatás!#REF!+Közút!T167+Környezetvédelem!#REF!+Egészségügy!#REF!+Sport!#REF!+Közművelődés!#REF!+Támogatás!#REF!</f>
        <v>#REF!</v>
      </c>
      <c r="U167" s="79" t="e">
        <f>Igazgatás!#REF!+'Informatikai fejl.'!#REF!+Községgazd!#REF!+Vagyongazd!#REF!+Közfoglalkoztatás!#REF!+Közút!U167+Környezetvédelem!#REF!+Egészségügy!#REF!+Sport!#REF!+Közművelődés!#REF!+Támogatás!#REF!</f>
        <v>#REF!</v>
      </c>
      <c r="V167" s="404" t="e">
        <f t="shared" si="128"/>
        <v>#REF!</v>
      </c>
      <c r="W167" s="367" t="e">
        <f>Igazgatás!#REF!+'Informatikai fejl.'!#REF!+Községgazd!#REF!+Vagyongazd!#REF!+Közfoglalkoztatás!#REF!+Közút!W167+Környezetvédelem!#REF!+Egészségügy!#REF!+Sport!#REF!+Közművelődés!#REF!+Támogatás!#REF!</f>
        <v>#REF!</v>
      </c>
      <c r="X167" s="1" t="e">
        <f>Igazgatás!#REF!+'Informatikai fejl.'!#REF!+Községgazd!#REF!+Vagyongazd!#REF!+Közfoglalkoztatás!#REF!+Közút!X167+Környezetvédelem!#REF!+Egészségügy!#REF!+Sport!#REF!+Közművelődés!#REF!+Támogatás!#REF!</f>
        <v>#REF!</v>
      </c>
      <c r="Y167" s="79" t="e">
        <f>Igazgatás!#REF!+'Informatikai fejl.'!#REF!+Községgazd!#REF!+Vagyongazd!#REF!+Közfoglalkoztatás!#REF!+Közút!Y167+Környezetvédelem!#REF!+Egészségügy!#REF!+Sport!#REF!+Közművelődés!#REF!+Támogatás!#REF!</f>
        <v>#REF!</v>
      </c>
      <c r="Z167" s="79" t="e">
        <f>Igazgatás!#REF!+'Informatikai fejl.'!#REF!+Községgazd!#REF!+Vagyongazd!#REF!+Közfoglalkoztatás!#REF!+Közút!Z167+Környezetvédelem!#REF!+Egészségügy!#REF!+Sport!#REF!+Közművelődés!#REF!+Támogatás!#REF!</f>
        <v>#REF!</v>
      </c>
      <c r="AA167" s="79" t="e">
        <f>Igazgatás!#REF!+'Informatikai fejl.'!#REF!+Községgazd!#REF!+Vagyongazd!#REF!+Közfoglalkoztatás!#REF!+Közút!AA167+Környezetvédelem!#REF!+Egészségügy!#REF!+Sport!#REF!+Közművelődés!#REF!+Támogatás!#REF!</f>
        <v>#REF!</v>
      </c>
      <c r="AB167" s="44" t="e">
        <f>Igazgatás!#REF!+'Informatikai fejl.'!#REF!+Községgazd!#REF!+Vagyongazd!#REF!+Közfoglalkoztatás!#REF!+Közút!AB167+Környezetvédelem!#REF!+Egészségügy!#REF!+Sport!#REF!+Közművelődés!#REF!+Támogatás!#REF!</f>
        <v>#REF!</v>
      </c>
      <c r="AC167" s="168"/>
      <c r="AE167" s="168"/>
    </row>
    <row r="168" spans="1:31" ht="25.5" hidden="1" customHeight="1" x14ac:dyDescent="0.25">
      <c r="B168" s="54"/>
      <c r="C168" s="2"/>
      <c r="D168" s="706" t="s">
        <v>548</v>
      </c>
      <c r="E168" s="706"/>
      <c r="F168" s="519" t="e">
        <f>Igazgatás!F217+'Informatikai fejl.'!F167+Községgazd!F182+Vagyongazd!F171+Közfoglalkoztatás!F168+Közút!F168+Környezetvédelem!F172+Egészségügy!F200+Sport!F172+Közművelődés!F171+Támogatás!F183</f>
        <v>#REF!</v>
      </c>
      <c r="G168" s="519" t="e">
        <f>Igazgatás!G217+'Informatikai fejl.'!G167+Községgazd!G182+Vagyongazd!G171+Közfoglalkoztatás!G168+Közút!G168+Környezetvédelem!G172+Egészségügy!G200+Sport!G172+Közművelődés!G171+Támogatás!G183</f>
        <v>#REF!</v>
      </c>
      <c r="H168" s="519" t="e">
        <f>Igazgatás!H217+'Informatikai fejl.'!H167+Községgazd!H182+Vagyongazd!H171+Közfoglalkoztatás!H168+Közút!H168+Környezetvédelem!H172+Egészségügy!H200+Sport!H172+Közművelődés!H171+Támogatás!H183</f>
        <v>#REF!</v>
      </c>
      <c r="I168" s="519" t="e">
        <f>Igazgatás!I217+'Informatikai fejl.'!I167+Községgazd!I182+Vagyongazd!I171+Közfoglalkoztatás!I168+Közút!I168+Környezetvédelem!I172+Egészségügy!I200+Sport!I172+Közművelődés!I171+Támogatás!I183</f>
        <v>#REF!</v>
      </c>
      <c r="J168" s="545" t="e">
        <f>Igazgatás!J217+'Informatikai fejl.'!J167+Községgazd!J182+Vagyongazd!J171+Közfoglalkoztatás!J168+Közút!J168+Környezetvédelem!J172+Egészségügy!J200+Sport!J172+Közművelődés!J171+Támogatás!J183</f>
        <v>#REF!</v>
      </c>
      <c r="K168" s="545" t="e">
        <f>Igazgatás!K217+'Informatikai fejl.'!K167+Községgazd!K182+Vagyongazd!K171+Közfoglalkoztatás!K168+Közút!K168+Környezetvédelem!K172+Egészségügy!K200+Sport!K172+Közművelődés!K171+Támogatás!K183</f>
        <v>#REF!</v>
      </c>
      <c r="L168" s="545" t="e">
        <f>Igazgatás!L217+'Informatikai fejl.'!L167+Községgazd!L182+Vagyongazd!L171+Közfoglalkoztatás!L168+Közút!L168+Környezetvédelem!L172+Egészségügy!L200+Sport!L172+Közművelődés!L171+Támogatás!L183</f>
        <v>#REF!</v>
      </c>
      <c r="M168" s="471" t="e">
        <f>Igazgatás!M217+'Informatikai fejl.'!M167+Községgazd!M182+Vagyongazd!M171+Közfoglalkoztatás!M168+Közút!M168+Környezetvédelem!M172+Egészségügy!M200+Sport!M172+Közművelődés!M171+Támogatás!M183</f>
        <v>#REF!</v>
      </c>
      <c r="N168" s="151">
        <f>Igazgatás!N217+'Informatikai fejl.'!N167+Községgazd!N182+Vagyongazd!N171+Közfoglalkoztatás!N168+Közút!N168+Környezetvédelem!N172+Egészségügy!N200+Sport!N172+Közművelődés!N171+Támogatás!N183</f>
        <v>0</v>
      </c>
      <c r="O168" s="159" t="e">
        <f t="shared" si="127"/>
        <v>#REF!</v>
      </c>
      <c r="P168" s="73" t="e">
        <f>Igazgatás!#REF!+'Informatikai fejl.'!#REF!+Községgazd!#REF!+Vagyongazd!#REF!+Közfoglalkoztatás!#REF!+Közút!P168+Környezetvédelem!#REF!+Egészségügy!#REF!+Sport!#REF!+Közművelődés!#REF!+Támogatás!#REF!</f>
        <v>#REF!</v>
      </c>
      <c r="Q168" s="1" t="e">
        <f>Igazgatás!#REF!+'Informatikai fejl.'!#REF!+Községgazd!#REF!+Vagyongazd!#REF!+Közfoglalkoztatás!#REF!+Közút!Q168+Környezetvédelem!#REF!+Egészségügy!#REF!+Sport!#REF!+Közművelődés!#REF!+Támogatás!#REF!</f>
        <v>#REF!</v>
      </c>
      <c r="R168" s="1" t="e">
        <f>Igazgatás!#REF!+'Informatikai fejl.'!#REF!+Községgazd!#REF!+Vagyongazd!#REF!+Közfoglalkoztatás!#REF!+Közút!R168+Környezetvédelem!#REF!+Egészségügy!#REF!+Sport!#REF!+Közművelődés!#REF!+Támogatás!#REF!</f>
        <v>#REF!</v>
      </c>
      <c r="S168" s="1" t="e">
        <f>Igazgatás!#REF!+'Informatikai fejl.'!#REF!+Községgazd!#REF!+Vagyongazd!#REF!+Közfoglalkoztatás!#REF!+Közút!S168+Környezetvédelem!#REF!+Egészségügy!#REF!+Sport!#REF!+Közművelődés!#REF!+Támogatás!#REF!</f>
        <v>#REF!</v>
      </c>
      <c r="T168" s="1" t="e">
        <f>Igazgatás!#REF!+'Informatikai fejl.'!#REF!+Községgazd!#REF!+Vagyongazd!#REF!+Közfoglalkoztatás!#REF!+Közút!T168+Környezetvédelem!#REF!+Egészségügy!#REF!+Sport!#REF!+Közművelődés!#REF!+Támogatás!#REF!</f>
        <v>#REF!</v>
      </c>
      <c r="U168" s="79" t="e">
        <f>Igazgatás!#REF!+'Informatikai fejl.'!#REF!+Községgazd!#REF!+Vagyongazd!#REF!+Közfoglalkoztatás!#REF!+Közút!U168+Környezetvédelem!#REF!+Egészségügy!#REF!+Sport!#REF!+Közművelődés!#REF!+Támogatás!#REF!</f>
        <v>#REF!</v>
      </c>
      <c r="V168" s="404" t="e">
        <f t="shared" si="128"/>
        <v>#REF!</v>
      </c>
      <c r="W168" s="367" t="e">
        <f>Igazgatás!#REF!+'Informatikai fejl.'!#REF!+Községgazd!#REF!+Vagyongazd!#REF!+Közfoglalkoztatás!#REF!+Közút!W168+Környezetvédelem!#REF!+Egészségügy!#REF!+Sport!#REF!+Közművelődés!#REF!+Támogatás!#REF!</f>
        <v>#REF!</v>
      </c>
      <c r="X168" s="1" t="e">
        <f>Igazgatás!#REF!+'Informatikai fejl.'!#REF!+Községgazd!#REF!+Vagyongazd!#REF!+Közfoglalkoztatás!#REF!+Közút!X168+Környezetvédelem!#REF!+Egészségügy!#REF!+Sport!#REF!+Közművelődés!#REF!+Támogatás!#REF!</f>
        <v>#REF!</v>
      </c>
      <c r="Y168" s="79" t="e">
        <f>Igazgatás!#REF!+'Informatikai fejl.'!#REF!+Községgazd!#REF!+Vagyongazd!#REF!+Közfoglalkoztatás!#REF!+Közút!Y168+Környezetvédelem!#REF!+Egészségügy!#REF!+Sport!#REF!+Közművelődés!#REF!+Támogatás!#REF!</f>
        <v>#REF!</v>
      </c>
      <c r="Z168" s="79" t="e">
        <f>Igazgatás!#REF!+'Informatikai fejl.'!#REF!+Községgazd!#REF!+Vagyongazd!#REF!+Közfoglalkoztatás!#REF!+Közút!Z168+Környezetvédelem!#REF!+Egészségügy!#REF!+Sport!#REF!+Közművelődés!#REF!+Támogatás!#REF!</f>
        <v>#REF!</v>
      </c>
      <c r="AA168" s="79" t="e">
        <f>Igazgatás!#REF!+'Informatikai fejl.'!#REF!+Községgazd!#REF!+Vagyongazd!#REF!+Közfoglalkoztatás!#REF!+Közút!AA168+Környezetvédelem!#REF!+Egészségügy!#REF!+Sport!#REF!+Közművelődés!#REF!+Támogatás!#REF!</f>
        <v>#REF!</v>
      </c>
      <c r="AB168" s="44" t="e">
        <f>Igazgatás!#REF!+'Informatikai fejl.'!#REF!+Községgazd!#REF!+Vagyongazd!#REF!+Közfoglalkoztatás!#REF!+Közút!AB168+Környezetvédelem!#REF!+Egészségügy!#REF!+Sport!#REF!+Közművelődés!#REF!+Támogatás!#REF!</f>
        <v>#REF!</v>
      </c>
      <c r="AC168" s="168"/>
      <c r="AE168" s="168"/>
    </row>
    <row r="169" spans="1:31" hidden="1" x14ac:dyDescent="0.25">
      <c r="B169" s="54"/>
      <c r="C169" s="2"/>
      <c r="D169" s="705" t="s">
        <v>550</v>
      </c>
      <c r="E169" s="705"/>
      <c r="F169" s="516" t="e">
        <f>Igazgatás!F218+'Informatikai fejl.'!F168+Községgazd!F183+Vagyongazd!F172+Közfoglalkoztatás!F169+Közút!F169+Környezetvédelem!F173+Egészségügy!F201+Sport!F173+Közművelődés!F172+Támogatás!F184</f>
        <v>#REF!</v>
      </c>
      <c r="G169" s="516" t="e">
        <f>Igazgatás!G218+'Informatikai fejl.'!G168+Községgazd!G183+Vagyongazd!G172+Közfoglalkoztatás!G169+Közút!G169+Környezetvédelem!G173+Egészségügy!G201+Sport!G173+Közművelődés!G172+Támogatás!G184</f>
        <v>#REF!</v>
      </c>
      <c r="H169" s="516" t="e">
        <f>Igazgatás!H218+'Informatikai fejl.'!H168+Községgazd!H183+Vagyongazd!H172+Közfoglalkoztatás!H169+Közút!H169+Környezetvédelem!H173+Egészségügy!H201+Sport!H173+Közművelődés!H172+Támogatás!H184</f>
        <v>#REF!</v>
      </c>
      <c r="I169" s="516" t="e">
        <f>Igazgatás!I218+'Informatikai fejl.'!I168+Községgazd!I183+Vagyongazd!I172+Közfoglalkoztatás!I169+Közút!I169+Környezetvédelem!I173+Egészségügy!I201+Sport!I173+Közművelődés!I172+Támogatás!I184</f>
        <v>#REF!</v>
      </c>
      <c r="J169" s="542" t="e">
        <f>Igazgatás!J218+'Informatikai fejl.'!J168+Községgazd!J183+Vagyongazd!J172+Közfoglalkoztatás!J169+Közút!J169+Környezetvédelem!J173+Egészségügy!J201+Sport!J173+Közművelődés!J172+Támogatás!J184</f>
        <v>#REF!</v>
      </c>
      <c r="K169" s="542" t="e">
        <f>Igazgatás!K218+'Informatikai fejl.'!K168+Községgazd!K183+Vagyongazd!K172+Közfoglalkoztatás!K169+Közút!K169+Környezetvédelem!K173+Egészségügy!K201+Sport!K173+Közművelődés!K172+Támogatás!K184</f>
        <v>#REF!</v>
      </c>
      <c r="L169" s="542" t="e">
        <f>Igazgatás!L218+'Informatikai fejl.'!L168+Községgazd!L183+Vagyongazd!L172+Közfoglalkoztatás!L169+Közút!L169+Környezetvédelem!L173+Egészségügy!L201+Sport!L173+Közművelődés!L172+Támogatás!L184</f>
        <v>#REF!</v>
      </c>
      <c r="M169" s="468" t="e">
        <f>Igazgatás!M218+'Informatikai fejl.'!M168+Községgazd!M183+Vagyongazd!M172+Közfoglalkoztatás!M169+Közút!M169+Környezetvédelem!M173+Egészségügy!M201+Sport!M173+Közművelődés!M172+Támogatás!M184</f>
        <v>#REF!</v>
      </c>
      <c r="N169" s="141">
        <f>Igazgatás!N218+'Informatikai fejl.'!N168+Községgazd!N183+Vagyongazd!N172+Közfoglalkoztatás!N169+Közút!N169+Környezetvédelem!N173+Egészségügy!N201+Sport!N173+Közművelődés!N172+Támogatás!N184</f>
        <v>0</v>
      </c>
      <c r="O169" s="159" t="e">
        <f t="shared" si="127"/>
        <v>#REF!</v>
      </c>
      <c r="P169" s="73" t="e">
        <f>Igazgatás!#REF!+'Informatikai fejl.'!#REF!+Községgazd!#REF!+Vagyongazd!#REF!+Közfoglalkoztatás!#REF!+Közút!P169+Környezetvédelem!#REF!+Egészségügy!#REF!+Sport!#REF!+Közművelődés!#REF!+Támogatás!#REF!</f>
        <v>#REF!</v>
      </c>
      <c r="Q169" s="1" t="e">
        <f>Igazgatás!#REF!+'Informatikai fejl.'!#REF!+Községgazd!#REF!+Vagyongazd!#REF!+Közfoglalkoztatás!#REF!+Közút!Q169+Környezetvédelem!#REF!+Egészségügy!#REF!+Sport!#REF!+Közművelődés!#REF!+Támogatás!#REF!</f>
        <v>#REF!</v>
      </c>
      <c r="R169" s="1" t="e">
        <f>Igazgatás!#REF!+'Informatikai fejl.'!#REF!+Községgazd!#REF!+Vagyongazd!#REF!+Közfoglalkoztatás!#REF!+Közút!R169+Környezetvédelem!#REF!+Egészségügy!#REF!+Sport!#REF!+Közművelődés!#REF!+Támogatás!#REF!</f>
        <v>#REF!</v>
      </c>
      <c r="S169" s="1" t="e">
        <f>Igazgatás!#REF!+'Informatikai fejl.'!#REF!+Községgazd!#REF!+Vagyongazd!#REF!+Közfoglalkoztatás!#REF!+Közút!S169+Környezetvédelem!#REF!+Egészségügy!#REF!+Sport!#REF!+Közművelődés!#REF!+Támogatás!#REF!</f>
        <v>#REF!</v>
      </c>
      <c r="T169" s="1" t="e">
        <f>Igazgatás!#REF!+'Informatikai fejl.'!#REF!+Községgazd!#REF!+Vagyongazd!#REF!+Közfoglalkoztatás!#REF!+Közút!T169+Környezetvédelem!#REF!+Egészségügy!#REF!+Sport!#REF!+Közművelődés!#REF!+Támogatás!#REF!</f>
        <v>#REF!</v>
      </c>
      <c r="U169" s="79" t="e">
        <f>Igazgatás!#REF!+'Informatikai fejl.'!#REF!+Községgazd!#REF!+Vagyongazd!#REF!+Közfoglalkoztatás!#REF!+Közút!U169+Környezetvédelem!#REF!+Egészségügy!#REF!+Sport!#REF!+Közművelődés!#REF!+Támogatás!#REF!</f>
        <v>#REF!</v>
      </c>
      <c r="V169" s="404" t="e">
        <f t="shared" si="128"/>
        <v>#REF!</v>
      </c>
      <c r="W169" s="367" t="e">
        <f>Igazgatás!#REF!+'Informatikai fejl.'!#REF!+Községgazd!#REF!+Vagyongazd!#REF!+Közfoglalkoztatás!#REF!+Közút!W169+Környezetvédelem!#REF!+Egészségügy!#REF!+Sport!#REF!+Közművelődés!#REF!+Támogatás!#REF!</f>
        <v>#REF!</v>
      </c>
      <c r="X169" s="1" t="e">
        <f>Igazgatás!#REF!+'Informatikai fejl.'!#REF!+Községgazd!#REF!+Vagyongazd!#REF!+Közfoglalkoztatás!#REF!+Közút!X169+Környezetvédelem!#REF!+Egészségügy!#REF!+Sport!#REF!+Közművelődés!#REF!+Támogatás!#REF!</f>
        <v>#REF!</v>
      </c>
      <c r="Y169" s="79" t="e">
        <f>Igazgatás!#REF!+'Informatikai fejl.'!#REF!+Községgazd!#REF!+Vagyongazd!#REF!+Közfoglalkoztatás!#REF!+Közút!Y169+Környezetvédelem!#REF!+Egészségügy!#REF!+Sport!#REF!+Közművelődés!#REF!+Támogatás!#REF!</f>
        <v>#REF!</v>
      </c>
      <c r="Z169" s="79" t="e">
        <f>Igazgatás!#REF!+'Informatikai fejl.'!#REF!+Községgazd!#REF!+Vagyongazd!#REF!+Közfoglalkoztatás!#REF!+Közút!Z169+Környezetvédelem!#REF!+Egészségügy!#REF!+Sport!#REF!+Közművelődés!#REF!+Támogatás!#REF!</f>
        <v>#REF!</v>
      </c>
      <c r="AA169" s="79" t="e">
        <f>Igazgatás!#REF!+'Informatikai fejl.'!#REF!+Községgazd!#REF!+Vagyongazd!#REF!+Közfoglalkoztatás!#REF!+Közút!AA169+Környezetvédelem!#REF!+Egészségügy!#REF!+Sport!#REF!+Közművelődés!#REF!+Támogatás!#REF!</f>
        <v>#REF!</v>
      </c>
      <c r="AB169" s="44" t="e">
        <f>Igazgatás!#REF!+'Informatikai fejl.'!#REF!+Községgazd!#REF!+Vagyongazd!#REF!+Közfoglalkoztatás!#REF!+Közút!AB169+Környezetvédelem!#REF!+Egészségügy!#REF!+Sport!#REF!+Közművelődés!#REF!+Támogatás!#REF!</f>
        <v>#REF!</v>
      </c>
      <c r="AC169" s="168"/>
      <c r="AE169" s="168"/>
    </row>
    <row r="170" spans="1:31" hidden="1" x14ac:dyDescent="0.25">
      <c r="B170" s="54"/>
      <c r="C170" s="2"/>
      <c r="D170" s="705" t="s">
        <v>551</v>
      </c>
      <c r="E170" s="705"/>
      <c r="F170" s="516" t="e">
        <f>Igazgatás!F219+'Informatikai fejl.'!F169+Községgazd!F184+Vagyongazd!F173+Közfoglalkoztatás!F170+Közút!F170+Környezetvédelem!F174+Egészségügy!F202+Sport!F174+Közművelődés!F173+Támogatás!F185</f>
        <v>#REF!</v>
      </c>
      <c r="G170" s="516" t="e">
        <f>Igazgatás!G219+'Informatikai fejl.'!G169+Községgazd!G184+Vagyongazd!G173+Közfoglalkoztatás!G170+Közút!G170+Környezetvédelem!G174+Egészségügy!G202+Sport!G174+Közművelődés!G173+Támogatás!G185</f>
        <v>#REF!</v>
      </c>
      <c r="H170" s="516" t="e">
        <f>Igazgatás!H219+'Informatikai fejl.'!H169+Községgazd!H184+Vagyongazd!H173+Közfoglalkoztatás!H170+Közút!H170+Környezetvédelem!H174+Egészségügy!H202+Sport!H174+Közművelődés!H173+Támogatás!H185</f>
        <v>#REF!</v>
      </c>
      <c r="I170" s="516" t="e">
        <f>Igazgatás!I219+'Informatikai fejl.'!I169+Községgazd!I184+Vagyongazd!I173+Közfoglalkoztatás!I170+Közút!I170+Környezetvédelem!I174+Egészségügy!I202+Sport!I174+Közművelődés!I173+Támogatás!I185</f>
        <v>#REF!</v>
      </c>
      <c r="J170" s="542" t="e">
        <f>Igazgatás!J219+'Informatikai fejl.'!J169+Községgazd!J184+Vagyongazd!J173+Közfoglalkoztatás!J170+Közút!J170+Környezetvédelem!J174+Egészségügy!J202+Sport!J174+Közművelődés!J173+Támogatás!J185</f>
        <v>#REF!</v>
      </c>
      <c r="K170" s="542" t="e">
        <f>Igazgatás!K219+'Informatikai fejl.'!K169+Községgazd!K184+Vagyongazd!K173+Közfoglalkoztatás!K170+Közút!K170+Környezetvédelem!K174+Egészségügy!K202+Sport!K174+Közművelődés!K173+Támogatás!K185</f>
        <v>#REF!</v>
      </c>
      <c r="L170" s="542" t="e">
        <f>Igazgatás!L219+'Informatikai fejl.'!L169+Községgazd!L184+Vagyongazd!L173+Közfoglalkoztatás!L170+Közút!L170+Környezetvédelem!L174+Egészségügy!L202+Sport!L174+Közművelődés!L173+Támogatás!L185</f>
        <v>#REF!</v>
      </c>
      <c r="M170" s="468" t="e">
        <f>Igazgatás!M219+'Informatikai fejl.'!M169+Községgazd!M184+Vagyongazd!M173+Közfoglalkoztatás!M170+Közút!M170+Környezetvédelem!M174+Egészségügy!M202+Sport!M174+Közművelődés!M173+Támogatás!M185</f>
        <v>#REF!</v>
      </c>
      <c r="N170" s="141">
        <f>Igazgatás!N219+'Informatikai fejl.'!N169+Községgazd!N184+Vagyongazd!N173+Közfoglalkoztatás!N170+Közút!N170+Környezetvédelem!N174+Egészségügy!N202+Sport!N174+Közművelődés!N173+Támogatás!N185</f>
        <v>0</v>
      </c>
      <c r="O170" s="159" t="e">
        <f t="shared" si="127"/>
        <v>#REF!</v>
      </c>
      <c r="P170" s="73" t="e">
        <f>Igazgatás!#REF!+'Informatikai fejl.'!#REF!+Községgazd!#REF!+Vagyongazd!#REF!+Közfoglalkoztatás!#REF!+Közút!P170+Környezetvédelem!#REF!+Egészségügy!#REF!+Sport!#REF!+Közművelődés!#REF!+Támogatás!#REF!</f>
        <v>#REF!</v>
      </c>
      <c r="Q170" s="1" t="e">
        <f>Igazgatás!#REF!+'Informatikai fejl.'!#REF!+Községgazd!#REF!+Vagyongazd!#REF!+Közfoglalkoztatás!#REF!+Közút!Q170+Környezetvédelem!#REF!+Egészségügy!#REF!+Sport!#REF!+Közművelődés!#REF!+Támogatás!#REF!</f>
        <v>#REF!</v>
      </c>
      <c r="R170" s="1" t="e">
        <f>Igazgatás!#REF!+'Informatikai fejl.'!#REF!+Községgazd!#REF!+Vagyongazd!#REF!+Közfoglalkoztatás!#REF!+Közút!R170+Környezetvédelem!#REF!+Egészségügy!#REF!+Sport!#REF!+Közművelődés!#REF!+Támogatás!#REF!</f>
        <v>#REF!</v>
      </c>
      <c r="S170" s="1" t="e">
        <f>Igazgatás!#REF!+'Informatikai fejl.'!#REF!+Községgazd!#REF!+Vagyongazd!#REF!+Közfoglalkoztatás!#REF!+Közút!S170+Környezetvédelem!#REF!+Egészségügy!#REF!+Sport!#REF!+Közművelődés!#REF!+Támogatás!#REF!</f>
        <v>#REF!</v>
      </c>
      <c r="T170" s="1" t="e">
        <f>Igazgatás!#REF!+'Informatikai fejl.'!#REF!+Községgazd!#REF!+Vagyongazd!#REF!+Közfoglalkoztatás!#REF!+Közút!T170+Környezetvédelem!#REF!+Egészségügy!#REF!+Sport!#REF!+Közművelődés!#REF!+Támogatás!#REF!</f>
        <v>#REF!</v>
      </c>
      <c r="U170" s="79" t="e">
        <f>Igazgatás!#REF!+'Informatikai fejl.'!#REF!+Községgazd!#REF!+Vagyongazd!#REF!+Közfoglalkoztatás!#REF!+Közút!U170+Környezetvédelem!#REF!+Egészségügy!#REF!+Sport!#REF!+Közművelődés!#REF!+Támogatás!#REF!</f>
        <v>#REF!</v>
      </c>
      <c r="V170" s="404" t="e">
        <f t="shared" si="128"/>
        <v>#REF!</v>
      </c>
      <c r="W170" s="367" t="e">
        <f>Igazgatás!#REF!+'Informatikai fejl.'!#REF!+Községgazd!#REF!+Vagyongazd!#REF!+Közfoglalkoztatás!#REF!+Közút!W170+Környezetvédelem!#REF!+Egészségügy!#REF!+Sport!#REF!+Közművelődés!#REF!+Támogatás!#REF!</f>
        <v>#REF!</v>
      </c>
      <c r="X170" s="1" t="e">
        <f>Igazgatás!#REF!+'Informatikai fejl.'!#REF!+Községgazd!#REF!+Vagyongazd!#REF!+Közfoglalkoztatás!#REF!+Közút!X170+Környezetvédelem!#REF!+Egészségügy!#REF!+Sport!#REF!+Közművelődés!#REF!+Támogatás!#REF!</f>
        <v>#REF!</v>
      </c>
      <c r="Y170" s="79" t="e">
        <f>Igazgatás!#REF!+'Informatikai fejl.'!#REF!+Községgazd!#REF!+Vagyongazd!#REF!+Közfoglalkoztatás!#REF!+Közút!Y170+Környezetvédelem!#REF!+Egészségügy!#REF!+Sport!#REF!+Közművelődés!#REF!+Támogatás!#REF!</f>
        <v>#REF!</v>
      </c>
      <c r="Z170" s="79" t="e">
        <f>Igazgatás!#REF!+'Informatikai fejl.'!#REF!+Községgazd!#REF!+Vagyongazd!#REF!+Közfoglalkoztatás!#REF!+Közút!Z170+Környezetvédelem!#REF!+Egészségügy!#REF!+Sport!#REF!+Közművelődés!#REF!+Támogatás!#REF!</f>
        <v>#REF!</v>
      </c>
      <c r="AA170" s="79" t="e">
        <f>Igazgatás!#REF!+'Informatikai fejl.'!#REF!+Községgazd!#REF!+Vagyongazd!#REF!+Közfoglalkoztatás!#REF!+Közút!AA170+Környezetvédelem!#REF!+Egészségügy!#REF!+Sport!#REF!+Közművelődés!#REF!+Támogatás!#REF!</f>
        <v>#REF!</v>
      </c>
      <c r="AB170" s="44" t="e">
        <f>Igazgatás!#REF!+'Informatikai fejl.'!#REF!+Községgazd!#REF!+Vagyongazd!#REF!+Közfoglalkoztatás!#REF!+Közút!AB170+Környezetvédelem!#REF!+Egészségügy!#REF!+Sport!#REF!+Közművelődés!#REF!+Támogatás!#REF!</f>
        <v>#REF!</v>
      </c>
      <c r="AC170" s="168"/>
      <c r="AE170" s="168"/>
    </row>
    <row r="171" spans="1:31" ht="25.5" hidden="1" customHeight="1" x14ac:dyDescent="0.25">
      <c r="B171" s="54"/>
      <c r="C171" s="2"/>
      <c r="D171" s="706" t="s">
        <v>555</v>
      </c>
      <c r="E171" s="706"/>
      <c r="F171" s="519" t="e">
        <f>Igazgatás!F220+'Informatikai fejl.'!F170+Községgazd!F185+Vagyongazd!F174+Közfoglalkoztatás!F171+Közút!F171+Környezetvédelem!F175+Egészségügy!F203+Sport!F175+Közművelődés!F174+Támogatás!F186</f>
        <v>#REF!</v>
      </c>
      <c r="G171" s="519" t="e">
        <f>Igazgatás!G220+'Informatikai fejl.'!G170+Községgazd!G185+Vagyongazd!G174+Közfoglalkoztatás!G171+Közút!G171+Környezetvédelem!G175+Egészségügy!G203+Sport!G175+Közművelődés!G174+Támogatás!G186</f>
        <v>#REF!</v>
      </c>
      <c r="H171" s="519" t="e">
        <f>Igazgatás!H220+'Informatikai fejl.'!H170+Községgazd!H185+Vagyongazd!H174+Közfoglalkoztatás!H171+Közút!H171+Környezetvédelem!H175+Egészségügy!H203+Sport!H175+Közművelődés!H174+Támogatás!H186</f>
        <v>#REF!</v>
      </c>
      <c r="I171" s="519" t="e">
        <f>Igazgatás!I220+'Informatikai fejl.'!I170+Községgazd!I185+Vagyongazd!I174+Közfoglalkoztatás!I171+Közút!I171+Környezetvédelem!I175+Egészségügy!I203+Sport!I175+Közművelődés!I174+Támogatás!I186</f>
        <v>#REF!</v>
      </c>
      <c r="J171" s="545" t="e">
        <f>Igazgatás!J220+'Informatikai fejl.'!J170+Községgazd!J185+Vagyongazd!J174+Közfoglalkoztatás!J171+Közút!J171+Környezetvédelem!J175+Egészségügy!J203+Sport!J175+Közművelődés!J174+Támogatás!J186</f>
        <v>#REF!</v>
      </c>
      <c r="K171" s="545" t="e">
        <f>Igazgatás!K220+'Informatikai fejl.'!K170+Községgazd!K185+Vagyongazd!K174+Közfoglalkoztatás!K171+Közút!K171+Környezetvédelem!K175+Egészségügy!K203+Sport!K175+Közművelődés!K174+Támogatás!K186</f>
        <v>#REF!</v>
      </c>
      <c r="L171" s="545" t="e">
        <f>Igazgatás!L220+'Informatikai fejl.'!L170+Községgazd!L185+Vagyongazd!L174+Közfoglalkoztatás!L171+Közút!L171+Környezetvédelem!L175+Egészségügy!L203+Sport!L175+Közművelődés!L174+Támogatás!L186</f>
        <v>#REF!</v>
      </c>
      <c r="M171" s="471" t="e">
        <f>Igazgatás!M220+'Informatikai fejl.'!M170+Községgazd!M185+Vagyongazd!M174+Közfoglalkoztatás!M171+Közút!M171+Környezetvédelem!M175+Egészségügy!M203+Sport!M175+Közművelődés!M174+Támogatás!M186</f>
        <v>#REF!</v>
      </c>
      <c r="N171" s="151">
        <f>Igazgatás!N220+'Informatikai fejl.'!N170+Községgazd!N185+Vagyongazd!N174+Közfoglalkoztatás!N171+Közút!N171+Környezetvédelem!N175+Egészségügy!N203+Sport!N175+Közművelődés!N174+Támogatás!N186</f>
        <v>0</v>
      </c>
      <c r="O171" s="159" t="e">
        <f t="shared" si="127"/>
        <v>#REF!</v>
      </c>
      <c r="P171" s="73" t="e">
        <f>Igazgatás!#REF!+'Informatikai fejl.'!#REF!+Községgazd!#REF!+Vagyongazd!#REF!+Közfoglalkoztatás!#REF!+Közút!P171+Környezetvédelem!#REF!+Egészségügy!#REF!+Sport!#REF!+Közművelődés!#REF!+Támogatás!#REF!</f>
        <v>#REF!</v>
      </c>
      <c r="Q171" s="1" t="e">
        <f>Igazgatás!#REF!+'Informatikai fejl.'!#REF!+Községgazd!#REF!+Vagyongazd!#REF!+Közfoglalkoztatás!#REF!+Közút!Q171+Környezetvédelem!#REF!+Egészségügy!#REF!+Sport!#REF!+Közművelődés!#REF!+Támogatás!#REF!</f>
        <v>#REF!</v>
      </c>
      <c r="R171" s="1" t="e">
        <f>Igazgatás!#REF!+'Informatikai fejl.'!#REF!+Községgazd!#REF!+Vagyongazd!#REF!+Közfoglalkoztatás!#REF!+Közút!R171+Környezetvédelem!#REF!+Egészségügy!#REF!+Sport!#REF!+Közművelődés!#REF!+Támogatás!#REF!</f>
        <v>#REF!</v>
      </c>
      <c r="S171" s="1" t="e">
        <f>Igazgatás!#REF!+'Informatikai fejl.'!#REF!+Községgazd!#REF!+Vagyongazd!#REF!+Közfoglalkoztatás!#REF!+Közút!S171+Környezetvédelem!#REF!+Egészségügy!#REF!+Sport!#REF!+Közművelődés!#REF!+Támogatás!#REF!</f>
        <v>#REF!</v>
      </c>
      <c r="T171" s="1" t="e">
        <f>Igazgatás!#REF!+'Informatikai fejl.'!#REF!+Községgazd!#REF!+Vagyongazd!#REF!+Közfoglalkoztatás!#REF!+Közút!T171+Környezetvédelem!#REF!+Egészségügy!#REF!+Sport!#REF!+Közművelődés!#REF!+Támogatás!#REF!</f>
        <v>#REF!</v>
      </c>
      <c r="U171" s="79" t="e">
        <f>Igazgatás!#REF!+'Informatikai fejl.'!#REF!+Községgazd!#REF!+Vagyongazd!#REF!+Közfoglalkoztatás!#REF!+Közút!U171+Környezetvédelem!#REF!+Egészségügy!#REF!+Sport!#REF!+Közművelődés!#REF!+Támogatás!#REF!</f>
        <v>#REF!</v>
      </c>
      <c r="V171" s="404" t="e">
        <f t="shared" si="128"/>
        <v>#REF!</v>
      </c>
      <c r="W171" s="367" t="e">
        <f>Igazgatás!#REF!+'Informatikai fejl.'!#REF!+Községgazd!#REF!+Vagyongazd!#REF!+Közfoglalkoztatás!#REF!+Közút!W171+Környezetvédelem!#REF!+Egészségügy!#REF!+Sport!#REF!+Közművelődés!#REF!+Támogatás!#REF!</f>
        <v>#REF!</v>
      </c>
      <c r="X171" s="1" t="e">
        <f>Igazgatás!#REF!+'Informatikai fejl.'!#REF!+Községgazd!#REF!+Vagyongazd!#REF!+Közfoglalkoztatás!#REF!+Közút!X171+Környezetvédelem!#REF!+Egészségügy!#REF!+Sport!#REF!+Közművelődés!#REF!+Támogatás!#REF!</f>
        <v>#REF!</v>
      </c>
      <c r="Y171" s="79" t="e">
        <f>Igazgatás!#REF!+'Informatikai fejl.'!#REF!+Községgazd!#REF!+Vagyongazd!#REF!+Közfoglalkoztatás!#REF!+Közút!Y171+Környezetvédelem!#REF!+Egészségügy!#REF!+Sport!#REF!+Közművelődés!#REF!+Támogatás!#REF!</f>
        <v>#REF!</v>
      </c>
      <c r="Z171" s="79" t="e">
        <f>Igazgatás!#REF!+'Informatikai fejl.'!#REF!+Községgazd!#REF!+Vagyongazd!#REF!+Közfoglalkoztatás!#REF!+Közút!Z171+Környezetvédelem!#REF!+Egészségügy!#REF!+Sport!#REF!+Közművelődés!#REF!+Támogatás!#REF!</f>
        <v>#REF!</v>
      </c>
      <c r="AA171" s="79" t="e">
        <f>Igazgatás!#REF!+'Informatikai fejl.'!#REF!+Községgazd!#REF!+Vagyongazd!#REF!+Közfoglalkoztatás!#REF!+Közút!AA171+Környezetvédelem!#REF!+Egészségügy!#REF!+Sport!#REF!+Közművelődés!#REF!+Támogatás!#REF!</f>
        <v>#REF!</v>
      </c>
      <c r="AB171" s="44" t="e">
        <f>Igazgatás!#REF!+'Informatikai fejl.'!#REF!+Községgazd!#REF!+Vagyongazd!#REF!+Közfoglalkoztatás!#REF!+Közút!AB171+Környezetvédelem!#REF!+Egészségügy!#REF!+Sport!#REF!+Közművelődés!#REF!+Támogatás!#REF!</f>
        <v>#REF!</v>
      </c>
      <c r="AC171" s="168"/>
      <c r="AE171" s="168"/>
    </row>
    <row r="172" spans="1:31" ht="25.5" hidden="1" customHeight="1" x14ac:dyDescent="0.25">
      <c r="B172" s="54"/>
      <c r="C172" s="2"/>
      <c r="D172" s="706" t="s">
        <v>558</v>
      </c>
      <c r="E172" s="706"/>
      <c r="F172" s="519" t="e">
        <f>Igazgatás!F221+'Informatikai fejl.'!F171+Községgazd!F186+Vagyongazd!F175+Közfoglalkoztatás!F172+Közút!F172+Környezetvédelem!F176+Egészségügy!F204+Sport!F176+Közművelődés!F175+Támogatás!F187</f>
        <v>#REF!</v>
      </c>
      <c r="G172" s="519" t="e">
        <f>Igazgatás!G221+'Informatikai fejl.'!G171+Községgazd!G186+Vagyongazd!G175+Közfoglalkoztatás!G172+Közút!G172+Környezetvédelem!G176+Egészségügy!G204+Sport!G176+Közművelődés!G175+Támogatás!G187</f>
        <v>#REF!</v>
      </c>
      <c r="H172" s="519" t="e">
        <f>Igazgatás!H221+'Informatikai fejl.'!H171+Községgazd!H186+Vagyongazd!H175+Közfoglalkoztatás!H172+Közút!H172+Környezetvédelem!H176+Egészségügy!H204+Sport!H176+Közművelődés!H175+Támogatás!H187</f>
        <v>#REF!</v>
      </c>
      <c r="I172" s="519" t="e">
        <f>Igazgatás!I221+'Informatikai fejl.'!I171+Községgazd!I186+Vagyongazd!I175+Közfoglalkoztatás!I172+Közút!I172+Környezetvédelem!I176+Egészségügy!I204+Sport!I176+Közművelődés!I175+Támogatás!I187</f>
        <v>#REF!</v>
      </c>
      <c r="J172" s="545" t="e">
        <f>Igazgatás!J221+'Informatikai fejl.'!J171+Községgazd!J186+Vagyongazd!J175+Közfoglalkoztatás!J172+Közút!J172+Környezetvédelem!J176+Egészségügy!J204+Sport!J176+Közművelődés!J175+Támogatás!J187</f>
        <v>#REF!</v>
      </c>
      <c r="K172" s="545" t="e">
        <f>Igazgatás!K221+'Informatikai fejl.'!K171+Községgazd!K186+Vagyongazd!K175+Közfoglalkoztatás!K172+Közút!K172+Környezetvédelem!K176+Egészségügy!K204+Sport!K176+Közművelődés!K175+Támogatás!K187</f>
        <v>#REF!</v>
      </c>
      <c r="L172" s="545" t="e">
        <f>Igazgatás!L221+'Informatikai fejl.'!L171+Községgazd!L186+Vagyongazd!L175+Közfoglalkoztatás!L172+Közút!L172+Környezetvédelem!L176+Egészségügy!L204+Sport!L176+Közművelődés!L175+Támogatás!L187</f>
        <v>#REF!</v>
      </c>
      <c r="M172" s="471" t="e">
        <f>Igazgatás!M221+'Informatikai fejl.'!M171+Községgazd!M186+Vagyongazd!M175+Közfoglalkoztatás!M172+Közút!M172+Környezetvédelem!M176+Egészségügy!M204+Sport!M176+Közművelődés!M175+Támogatás!M187</f>
        <v>#REF!</v>
      </c>
      <c r="N172" s="151">
        <f>Igazgatás!N221+'Informatikai fejl.'!N171+Községgazd!N186+Vagyongazd!N175+Közfoglalkoztatás!N172+Közút!N172+Környezetvédelem!N176+Egészségügy!N204+Sport!N176+Közművelődés!N175+Támogatás!N187</f>
        <v>0</v>
      </c>
      <c r="O172" s="159" t="e">
        <f t="shared" si="127"/>
        <v>#REF!</v>
      </c>
      <c r="P172" s="73" t="e">
        <f>Igazgatás!#REF!+'Informatikai fejl.'!#REF!+Községgazd!#REF!+Vagyongazd!#REF!+Közfoglalkoztatás!#REF!+Közút!P172+Környezetvédelem!#REF!+Egészségügy!#REF!+Sport!#REF!+Közművelődés!#REF!+Támogatás!#REF!</f>
        <v>#REF!</v>
      </c>
      <c r="Q172" s="1" t="e">
        <f>Igazgatás!#REF!+'Informatikai fejl.'!#REF!+Községgazd!#REF!+Vagyongazd!#REF!+Közfoglalkoztatás!#REF!+Közút!Q172+Környezetvédelem!#REF!+Egészségügy!#REF!+Sport!#REF!+Közművelődés!#REF!+Támogatás!#REF!</f>
        <v>#REF!</v>
      </c>
      <c r="R172" s="1" t="e">
        <f>Igazgatás!#REF!+'Informatikai fejl.'!#REF!+Községgazd!#REF!+Vagyongazd!#REF!+Közfoglalkoztatás!#REF!+Közút!R172+Környezetvédelem!#REF!+Egészségügy!#REF!+Sport!#REF!+Közművelődés!#REF!+Támogatás!#REF!</f>
        <v>#REF!</v>
      </c>
      <c r="S172" s="1" t="e">
        <f>Igazgatás!#REF!+'Informatikai fejl.'!#REF!+Községgazd!#REF!+Vagyongazd!#REF!+Közfoglalkoztatás!#REF!+Közút!S172+Környezetvédelem!#REF!+Egészségügy!#REF!+Sport!#REF!+Közművelődés!#REF!+Támogatás!#REF!</f>
        <v>#REF!</v>
      </c>
      <c r="T172" s="1" t="e">
        <f>Igazgatás!#REF!+'Informatikai fejl.'!#REF!+Községgazd!#REF!+Vagyongazd!#REF!+Közfoglalkoztatás!#REF!+Közút!T172+Környezetvédelem!#REF!+Egészségügy!#REF!+Sport!#REF!+Közművelődés!#REF!+Támogatás!#REF!</f>
        <v>#REF!</v>
      </c>
      <c r="U172" s="79" t="e">
        <f>Igazgatás!#REF!+'Informatikai fejl.'!#REF!+Községgazd!#REF!+Vagyongazd!#REF!+Közfoglalkoztatás!#REF!+Közút!U172+Környezetvédelem!#REF!+Egészségügy!#REF!+Sport!#REF!+Közművelődés!#REF!+Támogatás!#REF!</f>
        <v>#REF!</v>
      </c>
      <c r="V172" s="404" t="e">
        <f t="shared" si="128"/>
        <v>#REF!</v>
      </c>
      <c r="W172" s="367" t="e">
        <f>Igazgatás!#REF!+'Informatikai fejl.'!#REF!+Községgazd!#REF!+Vagyongazd!#REF!+Közfoglalkoztatás!#REF!+Közút!W172+Környezetvédelem!#REF!+Egészségügy!#REF!+Sport!#REF!+Közművelődés!#REF!+Támogatás!#REF!</f>
        <v>#REF!</v>
      </c>
      <c r="X172" s="1" t="e">
        <f>Igazgatás!#REF!+'Informatikai fejl.'!#REF!+Községgazd!#REF!+Vagyongazd!#REF!+Közfoglalkoztatás!#REF!+Közút!X172+Környezetvédelem!#REF!+Egészségügy!#REF!+Sport!#REF!+Közművelődés!#REF!+Támogatás!#REF!</f>
        <v>#REF!</v>
      </c>
      <c r="Y172" s="79" t="e">
        <f>Igazgatás!#REF!+'Informatikai fejl.'!#REF!+Községgazd!#REF!+Vagyongazd!#REF!+Közfoglalkoztatás!#REF!+Közút!Y172+Környezetvédelem!#REF!+Egészségügy!#REF!+Sport!#REF!+Közművelődés!#REF!+Támogatás!#REF!</f>
        <v>#REF!</v>
      </c>
      <c r="Z172" s="79" t="e">
        <f>Igazgatás!#REF!+'Informatikai fejl.'!#REF!+Községgazd!#REF!+Vagyongazd!#REF!+Közfoglalkoztatás!#REF!+Közút!Z172+Környezetvédelem!#REF!+Egészségügy!#REF!+Sport!#REF!+Közművelődés!#REF!+Támogatás!#REF!</f>
        <v>#REF!</v>
      </c>
      <c r="AA172" s="79" t="e">
        <f>Igazgatás!#REF!+'Informatikai fejl.'!#REF!+Községgazd!#REF!+Vagyongazd!#REF!+Közfoglalkoztatás!#REF!+Közút!AA172+Környezetvédelem!#REF!+Egészségügy!#REF!+Sport!#REF!+Közművelődés!#REF!+Támogatás!#REF!</f>
        <v>#REF!</v>
      </c>
      <c r="AB172" s="44" t="e">
        <f>Igazgatás!#REF!+'Informatikai fejl.'!#REF!+Községgazd!#REF!+Vagyongazd!#REF!+Közfoglalkoztatás!#REF!+Közút!AB172+Környezetvédelem!#REF!+Egészségügy!#REF!+Sport!#REF!+Közművelődés!#REF!+Támogatás!#REF!</f>
        <v>#REF!</v>
      </c>
      <c r="AC172" s="168"/>
      <c r="AE172" s="168"/>
    </row>
    <row r="173" spans="1:31" ht="25.5" hidden="1" customHeight="1" x14ac:dyDescent="0.25">
      <c r="B173" s="54"/>
      <c r="C173" s="2"/>
      <c r="D173" s="706" t="s">
        <v>560</v>
      </c>
      <c r="E173" s="706"/>
      <c r="F173" s="519" t="e">
        <f>Igazgatás!F222+'Informatikai fejl.'!F172+Községgazd!F187+Vagyongazd!F176+Közfoglalkoztatás!F173+Közút!F173+Környezetvédelem!F177+Egészségügy!F205+Sport!F177+Közművelődés!F176+Támogatás!F188</f>
        <v>#REF!</v>
      </c>
      <c r="G173" s="519" t="e">
        <f>Igazgatás!G222+'Informatikai fejl.'!G172+Községgazd!G187+Vagyongazd!G176+Közfoglalkoztatás!G173+Közút!G173+Környezetvédelem!G177+Egészségügy!G205+Sport!G177+Közművelődés!G176+Támogatás!G188</f>
        <v>#REF!</v>
      </c>
      <c r="H173" s="519" t="e">
        <f>Igazgatás!H222+'Informatikai fejl.'!H172+Községgazd!H187+Vagyongazd!H176+Közfoglalkoztatás!H173+Közút!H173+Környezetvédelem!H177+Egészségügy!H205+Sport!H177+Közművelődés!H176+Támogatás!H188</f>
        <v>#REF!</v>
      </c>
      <c r="I173" s="519" t="e">
        <f>Igazgatás!I222+'Informatikai fejl.'!I172+Községgazd!I187+Vagyongazd!I176+Közfoglalkoztatás!I173+Közút!I173+Környezetvédelem!I177+Egészségügy!I205+Sport!I177+Közművelődés!I176+Támogatás!I188</f>
        <v>#REF!</v>
      </c>
      <c r="J173" s="545" t="e">
        <f>Igazgatás!J222+'Informatikai fejl.'!J172+Községgazd!J187+Vagyongazd!J176+Közfoglalkoztatás!J173+Közút!J173+Környezetvédelem!J177+Egészségügy!J205+Sport!J177+Közművelődés!J176+Támogatás!J188</f>
        <v>#REF!</v>
      </c>
      <c r="K173" s="545" t="e">
        <f>Igazgatás!K222+'Informatikai fejl.'!K172+Községgazd!K187+Vagyongazd!K176+Közfoglalkoztatás!K173+Közút!K173+Környezetvédelem!K177+Egészségügy!K205+Sport!K177+Közművelődés!K176+Támogatás!K188</f>
        <v>#REF!</v>
      </c>
      <c r="L173" s="545" t="e">
        <f>Igazgatás!L222+'Informatikai fejl.'!L172+Községgazd!L187+Vagyongazd!L176+Közfoglalkoztatás!L173+Közút!L173+Környezetvédelem!L177+Egészségügy!L205+Sport!L177+Közművelődés!L176+Támogatás!L188</f>
        <v>#REF!</v>
      </c>
      <c r="M173" s="471" t="e">
        <f>Igazgatás!M222+'Informatikai fejl.'!M172+Községgazd!M187+Vagyongazd!M176+Közfoglalkoztatás!M173+Közút!M173+Környezetvédelem!M177+Egészségügy!M205+Sport!M177+Közművelődés!M176+Támogatás!M188</f>
        <v>#REF!</v>
      </c>
      <c r="N173" s="151">
        <f>Igazgatás!N222+'Informatikai fejl.'!N172+Községgazd!N187+Vagyongazd!N176+Közfoglalkoztatás!N173+Közút!N173+Környezetvédelem!N177+Egészségügy!N205+Sport!N177+Közművelődés!N176+Támogatás!N188</f>
        <v>0</v>
      </c>
      <c r="O173" s="159" t="e">
        <f t="shared" si="127"/>
        <v>#REF!</v>
      </c>
      <c r="P173" s="73" t="e">
        <f>Igazgatás!#REF!+'Informatikai fejl.'!#REF!+Községgazd!#REF!+Vagyongazd!#REF!+Közfoglalkoztatás!#REF!+Közút!P173+Környezetvédelem!#REF!+Egészségügy!#REF!+Sport!#REF!+Közművelődés!#REF!+Támogatás!#REF!</f>
        <v>#REF!</v>
      </c>
      <c r="Q173" s="1" t="e">
        <f>Igazgatás!#REF!+'Informatikai fejl.'!#REF!+Községgazd!#REF!+Vagyongazd!#REF!+Közfoglalkoztatás!#REF!+Közút!Q173+Környezetvédelem!#REF!+Egészségügy!#REF!+Sport!#REF!+Közművelődés!#REF!+Támogatás!#REF!</f>
        <v>#REF!</v>
      </c>
      <c r="R173" s="1" t="e">
        <f>Igazgatás!#REF!+'Informatikai fejl.'!#REF!+Községgazd!#REF!+Vagyongazd!#REF!+Közfoglalkoztatás!#REF!+Közút!R173+Környezetvédelem!#REF!+Egészségügy!#REF!+Sport!#REF!+Közművelődés!#REF!+Támogatás!#REF!</f>
        <v>#REF!</v>
      </c>
      <c r="S173" s="1" t="e">
        <f>Igazgatás!#REF!+'Informatikai fejl.'!#REF!+Községgazd!#REF!+Vagyongazd!#REF!+Közfoglalkoztatás!#REF!+Közút!S173+Környezetvédelem!#REF!+Egészségügy!#REF!+Sport!#REF!+Közművelődés!#REF!+Támogatás!#REF!</f>
        <v>#REF!</v>
      </c>
      <c r="T173" s="1" t="e">
        <f>Igazgatás!#REF!+'Informatikai fejl.'!#REF!+Községgazd!#REF!+Vagyongazd!#REF!+Közfoglalkoztatás!#REF!+Közút!T173+Környezetvédelem!#REF!+Egészségügy!#REF!+Sport!#REF!+Közművelődés!#REF!+Támogatás!#REF!</f>
        <v>#REF!</v>
      </c>
      <c r="U173" s="79" t="e">
        <f>Igazgatás!#REF!+'Informatikai fejl.'!#REF!+Községgazd!#REF!+Vagyongazd!#REF!+Közfoglalkoztatás!#REF!+Közút!U173+Környezetvédelem!#REF!+Egészségügy!#REF!+Sport!#REF!+Közművelődés!#REF!+Támogatás!#REF!</f>
        <v>#REF!</v>
      </c>
      <c r="V173" s="404" t="e">
        <f t="shared" si="128"/>
        <v>#REF!</v>
      </c>
      <c r="W173" s="367" t="e">
        <f>Igazgatás!#REF!+'Informatikai fejl.'!#REF!+Községgazd!#REF!+Vagyongazd!#REF!+Közfoglalkoztatás!#REF!+Közút!W173+Környezetvédelem!#REF!+Egészségügy!#REF!+Sport!#REF!+Közművelődés!#REF!+Támogatás!#REF!</f>
        <v>#REF!</v>
      </c>
      <c r="X173" s="1" t="e">
        <f>Igazgatás!#REF!+'Informatikai fejl.'!#REF!+Községgazd!#REF!+Vagyongazd!#REF!+Közfoglalkoztatás!#REF!+Közút!X173+Környezetvédelem!#REF!+Egészségügy!#REF!+Sport!#REF!+Közművelődés!#REF!+Támogatás!#REF!</f>
        <v>#REF!</v>
      </c>
      <c r="Y173" s="79" t="e">
        <f>Igazgatás!#REF!+'Informatikai fejl.'!#REF!+Községgazd!#REF!+Vagyongazd!#REF!+Közfoglalkoztatás!#REF!+Közút!Y173+Környezetvédelem!#REF!+Egészségügy!#REF!+Sport!#REF!+Közművelődés!#REF!+Támogatás!#REF!</f>
        <v>#REF!</v>
      </c>
      <c r="Z173" s="79" t="e">
        <f>Igazgatás!#REF!+'Informatikai fejl.'!#REF!+Községgazd!#REF!+Vagyongazd!#REF!+Közfoglalkoztatás!#REF!+Közút!Z173+Környezetvédelem!#REF!+Egészségügy!#REF!+Sport!#REF!+Közművelődés!#REF!+Támogatás!#REF!</f>
        <v>#REF!</v>
      </c>
      <c r="AA173" s="79" t="e">
        <f>Igazgatás!#REF!+'Informatikai fejl.'!#REF!+Községgazd!#REF!+Vagyongazd!#REF!+Közfoglalkoztatás!#REF!+Közút!AA173+Környezetvédelem!#REF!+Egészségügy!#REF!+Sport!#REF!+Közművelődés!#REF!+Támogatás!#REF!</f>
        <v>#REF!</v>
      </c>
      <c r="AB173" s="44" t="e">
        <f>Igazgatás!#REF!+'Informatikai fejl.'!#REF!+Községgazd!#REF!+Vagyongazd!#REF!+Közfoglalkoztatás!#REF!+Közút!AB173+Környezetvédelem!#REF!+Egészségügy!#REF!+Sport!#REF!+Közművelődés!#REF!+Támogatás!#REF!</f>
        <v>#REF!</v>
      </c>
      <c r="AC173" s="168"/>
      <c r="AE173" s="168"/>
    </row>
    <row r="174" spans="1:31" ht="25.5" hidden="1" customHeight="1" x14ac:dyDescent="0.25">
      <c r="B174" s="54"/>
      <c r="C174" s="2"/>
      <c r="D174" s="706" t="s">
        <v>563</v>
      </c>
      <c r="E174" s="706"/>
      <c r="F174" s="519" t="e">
        <f>Igazgatás!F223+'Informatikai fejl.'!F173+Községgazd!F188+Vagyongazd!F177+Közfoglalkoztatás!F174+Közút!F174+Környezetvédelem!F178+Egészségügy!F206+Sport!F178+Közművelődés!F177+Támogatás!F189</f>
        <v>#REF!</v>
      </c>
      <c r="G174" s="519" t="e">
        <f>Igazgatás!G223+'Informatikai fejl.'!G173+Községgazd!G188+Vagyongazd!G177+Közfoglalkoztatás!G174+Közút!G174+Környezetvédelem!G178+Egészségügy!G206+Sport!G178+Közművelődés!G177+Támogatás!G189</f>
        <v>#REF!</v>
      </c>
      <c r="H174" s="519" t="e">
        <f>Igazgatás!H223+'Informatikai fejl.'!H173+Községgazd!H188+Vagyongazd!H177+Közfoglalkoztatás!H174+Közút!H174+Környezetvédelem!H178+Egészségügy!H206+Sport!H178+Közművelődés!H177+Támogatás!H189</f>
        <v>#REF!</v>
      </c>
      <c r="I174" s="519" t="e">
        <f>Igazgatás!I223+'Informatikai fejl.'!I173+Községgazd!I188+Vagyongazd!I177+Közfoglalkoztatás!I174+Közút!I174+Környezetvédelem!I178+Egészségügy!I206+Sport!I178+Közművelődés!I177+Támogatás!I189</f>
        <v>#REF!</v>
      </c>
      <c r="J174" s="545" t="e">
        <f>Igazgatás!J223+'Informatikai fejl.'!J173+Községgazd!J188+Vagyongazd!J177+Közfoglalkoztatás!J174+Közút!J174+Környezetvédelem!J178+Egészségügy!J206+Sport!J178+Közművelődés!J177+Támogatás!J189</f>
        <v>#REF!</v>
      </c>
      <c r="K174" s="545" t="e">
        <f>Igazgatás!K223+'Informatikai fejl.'!K173+Községgazd!K188+Vagyongazd!K177+Közfoglalkoztatás!K174+Közút!K174+Környezetvédelem!K178+Egészségügy!K206+Sport!K178+Közművelődés!K177+Támogatás!K189</f>
        <v>#REF!</v>
      </c>
      <c r="L174" s="545" t="e">
        <f>Igazgatás!L223+'Informatikai fejl.'!L173+Községgazd!L188+Vagyongazd!L177+Közfoglalkoztatás!L174+Közút!L174+Környezetvédelem!L178+Egészségügy!L206+Sport!L178+Közművelődés!L177+Támogatás!L189</f>
        <v>#REF!</v>
      </c>
      <c r="M174" s="471" t="e">
        <f>Igazgatás!M223+'Informatikai fejl.'!M173+Községgazd!M188+Vagyongazd!M177+Közfoglalkoztatás!M174+Közút!M174+Környezetvédelem!M178+Egészségügy!M206+Sport!M178+Közművelődés!M177+Támogatás!M189</f>
        <v>#REF!</v>
      </c>
      <c r="N174" s="151">
        <f>Igazgatás!N223+'Informatikai fejl.'!N173+Községgazd!N188+Vagyongazd!N177+Közfoglalkoztatás!N174+Közút!N174+Környezetvédelem!N178+Egészségügy!N206+Sport!N178+Közművelődés!N177+Támogatás!N189</f>
        <v>0</v>
      </c>
      <c r="O174" s="159" t="e">
        <f t="shared" si="127"/>
        <v>#REF!</v>
      </c>
      <c r="P174" s="73" t="e">
        <f>Igazgatás!#REF!+'Informatikai fejl.'!#REF!+Községgazd!#REF!+Vagyongazd!#REF!+Közfoglalkoztatás!#REF!+Közút!P174+Környezetvédelem!#REF!+Egészségügy!#REF!+Sport!#REF!+Közművelődés!#REF!+Támogatás!#REF!</f>
        <v>#REF!</v>
      </c>
      <c r="Q174" s="1" t="e">
        <f>Igazgatás!#REF!+'Informatikai fejl.'!#REF!+Községgazd!#REF!+Vagyongazd!#REF!+Közfoglalkoztatás!#REF!+Közút!Q174+Környezetvédelem!#REF!+Egészségügy!#REF!+Sport!#REF!+Közművelődés!#REF!+Támogatás!#REF!</f>
        <v>#REF!</v>
      </c>
      <c r="R174" s="1" t="e">
        <f>Igazgatás!#REF!+'Informatikai fejl.'!#REF!+Községgazd!#REF!+Vagyongazd!#REF!+Közfoglalkoztatás!#REF!+Közút!R174+Környezetvédelem!#REF!+Egészségügy!#REF!+Sport!#REF!+Közművelődés!#REF!+Támogatás!#REF!</f>
        <v>#REF!</v>
      </c>
      <c r="S174" s="1" t="e">
        <f>Igazgatás!#REF!+'Informatikai fejl.'!#REF!+Községgazd!#REF!+Vagyongazd!#REF!+Közfoglalkoztatás!#REF!+Közút!S174+Környezetvédelem!#REF!+Egészségügy!#REF!+Sport!#REF!+Közművelődés!#REF!+Támogatás!#REF!</f>
        <v>#REF!</v>
      </c>
      <c r="T174" s="1" t="e">
        <f>Igazgatás!#REF!+'Informatikai fejl.'!#REF!+Községgazd!#REF!+Vagyongazd!#REF!+Közfoglalkoztatás!#REF!+Közút!T174+Környezetvédelem!#REF!+Egészségügy!#REF!+Sport!#REF!+Közművelődés!#REF!+Támogatás!#REF!</f>
        <v>#REF!</v>
      </c>
      <c r="U174" s="79" t="e">
        <f>Igazgatás!#REF!+'Informatikai fejl.'!#REF!+Községgazd!#REF!+Vagyongazd!#REF!+Közfoglalkoztatás!#REF!+Közút!U174+Környezetvédelem!#REF!+Egészségügy!#REF!+Sport!#REF!+Közművelődés!#REF!+Támogatás!#REF!</f>
        <v>#REF!</v>
      </c>
      <c r="V174" s="404" t="e">
        <f t="shared" si="128"/>
        <v>#REF!</v>
      </c>
      <c r="W174" s="367" t="e">
        <f>Igazgatás!#REF!+'Informatikai fejl.'!#REF!+Községgazd!#REF!+Vagyongazd!#REF!+Közfoglalkoztatás!#REF!+Közút!W174+Környezetvédelem!#REF!+Egészségügy!#REF!+Sport!#REF!+Közművelődés!#REF!+Támogatás!#REF!</f>
        <v>#REF!</v>
      </c>
      <c r="X174" s="1" t="e">
        <f>Igazgatás!#REF!+'Informatikai fejl.'!#REF!+Községgazd!#REF!+Vagyongazd!#REF!+Közfoglalkoztatás!#REF!+Közút!X174+Környezetvédelem!#REF!+Egészségügy!#REF!+Sport!#REF!+Közművelődés!#REF!+Támogatás!#REF!</f>
        <v>#REF!</v>
      </c>
      <c r="Y174" s="79" t="e">
        <f>Igazgatás!#REF!+'Informatikai fejl.'!#REF!+Községgazd!#REF!+Vagyongazd!#REF!+Közfoglalkoztatás!#REF!+Közút!Y174+Környezetvédelem!#REF!+Egészségügy!#REF!+Sport!#REF!+Közművelődés!#REF!+Támogatás!#REF!</f>
        <v>#REF!</v>
      </c>
      <c r="Z174" s="79" t="e">
        <f>Igazgatás!#REF!+'Informatikai fejl.'!#REF!+Községgazd!#REF!+Vagyongazd!#REF!+Közfoglalkoztatás!#REF!+Közút!Z174+Környezetvédelem!#REF!+Egészségügy!#REF!+Sport!#REF!+Közművelődés!#REF!+Támogatás!#REF!</f>
        <v>#REF!</v>
      </c>
      <c r="AA174" s="79" t="e">
        <f>Igazgatás!#REF!+'Informatikai fejl.'!#REF!+Községgazd!#REF!+Vagyongazd!#REF!+Közfoglalkoztatás!#REF!+Közút!AA174+Környezetvédelem!#REF!+Egészségügy!#REF!+Sport!#REF!+Közművelődés!#REF!+Támogatás!#REF!</f>
        <v>#REF!</v>
      </c>
      <c r="AB174" s="44" t="e">
        <f>Igazgatás!#REF!+'Informatikai fejl.'!#REF!+Községgazd!#REF!+Vagyongazd!#REF!+Közfoglalkoztatás!#REF!+Közút!AB174+Környezetvédelem!#REF!+Egészségügy!#REF!+Sport!#REF!+Közművelődés!#REF!+Támogatás!#REF!</f>
        <v>#REF!</v>
      </c>
      <c r="AC174" s="168"/>
      <c r="AE174" s="168"/>
    </row>
    <row r="175" spans="1:31" s="18" customFormat="1" ht="25.5" hidden="1" customHeight="1" x14ac:dyDescent="0.25">
      <c r="A175" s="128" t="s">
        <v>273</v>
      </c>
      <c r="B175" s="90" t="s">
        <v>685</v>
      </c>
      <c r="C175" s="800" t="s">
        <v>606</v>
      </c>
      <c r="D175" s="801"/>
      <c r="E175" s="801"/>
      <c r="F175" s="526" t="e">
        <f>Igazgatás!F224+'Informatikai fejl.'!F174+Községgazd!F189+Vagyongazd!F178+Közfoglalkoztatás!F175+Közút!F175+Környezetvédelem!F179+Egészségügy!F207+Sport!F179+Közművelődés!F178+Támogatás!F190</f>
        <v>#REF!</v>
      </c>
      <c r="G175" s="526" t="e">
        <f>Igazgatás!G224+'Informatikai fejl.'!G174+Községgazd!G189+Vagyongazd!G178+Közfoglalkoztatás!G175+Közút!G175+Környezetvédelem!G179+Egészségügy!G207+Sport!G179+Közművelődés!G178+Támogatás!G190</f>
        <v>#REF!</v>
      </c>
      <c r="H175" s="526" t="e">
        <f>Igazgatás!H224+'Informatikai fejl.'!H174+Községgazd!H189+Vagyongazd!H178+Közfoglalkoztatás!H175+Közút!H175+Környezetvédelem!H179+Egészségügy!H207+Sport!H179+Közművelődés!H178+Támogatás!H190</f>
        <v>#REF!</v>
      </c>
      <c r="I175" s="526" t="e">
        <f>Igazgatás!I224+'Informatikai fejl.'!I174+Községgazd!I189+Vagyongazd!I178+Közfoglalkoztatás!I175+Közút!I175+Környezetvédelem!I179+Egészségügy!I207+Sport!I179+Közművelődés!I178+Támogatás!I190</f>
        <v>#REF!</v>
      </c>
      <c r="J175" s="552" t="e">
        <f>Igazgatás!J224+'Informatikai fejl.'!J174+Községgazd!J189+Vagyongazd!J178+Közfoglalkoztatás!J175+Közút!J175+Környezetvédelem!J179+Egészségügy!J207+Sport!J179+Közművelődés!J178+Támogatás!J190</f>
        <v>#REF!</v>
      </c>
      <c r="K175" s="552" t="e">
        <f>Igazgatás!K224+'Informatikai fejl.'!K174+Községgazd!K189+Vagyongazd!K178+Közfoglalkoztatás!K175+Közút!K175+Környezetvédelem!K179+Egészségügy!K207+Sport!K179+Közművelődés!K178+Támogatás!K190</f>
        <v>#REF!</v>
      </c>
      <c r="L175" s="552" t="e">
        <f>Igazgatás!L224+'Informatikai fejl.'!L174+Községgazd!L189+Vagyongazd!L178+Közfoglalkoztatás!L175+Közút!L175+Környezetvédelem!L179+Egészségügy!L207+Sport!L179+Közművelődés!L178+Támogatás!L190</f>
        <v>#REF!</v>
      </c>
      <c r="M175" s="478" t="e">
        <f>Igazgatás!M224+'Informatikai fejl.'!M174+Községgazd!M189+Vagyongazd!M178+Közfoglalkoztatás!M175+Közút!M175+Környezetvédelem!M179+Egészségügy!M207+Sport!M179+Közművelődés!M178+Támogatás!M190</f>
        <v>#REF!</v>
      </c>
      <c r="N175" s="155">
        <f>Igazgatás!N224+'Informatikai fejl.'!N174+Községgazd!N189+Vagyongazd!N178+Közfoglalkoztatás!N175+Közút!N175+Környezetvédelem!N179+Egészségügy!N207+Sport!N179+Közművelődés!N178+Támogatás!N190</f>
        <v>0</v>
      </c>
      <c r="O175" s="158" t="e">
        <f t="shared" si="127"/>
        <v>#REF!</v>
      </c>
      <c r="P175" s="92" t="e">
        <f>Igazgatás!#REF!+'Informatikai fejl.'!#REF!+Községgazd!#REF!+Vagyongazd!#REF!+Közfoglalkoztatás!#REF!+Közút!P175+Környezetvédelem!#REF!+Egészségügy!#REF!+Sport!#REF!+Közművelődés!#REF!+Támogatás!#REF!</f>
        <v>#REF!</v>
      </c>
      <c r="Q175" s="93" t="e">
        <f>Igazgatás!#REF!+'Informatikai fejl.'!#REF!+Községgazd!#REF!+Vagyongazd!#REF!+Közfoglalkoztatás!#REF!+Közút!Q175+Környezetvédelem!#REF!+Egészségügy!#REF!+Sport!#REF!+Közművelődés!#REF!+Támogatás!#REF!</f>
        <v>#REF!</v>
      </c>
      <c r="R175" s="93" t="e">
        <f>Igazgatás!#REF!+'Informatikai fejl.'!#REF!+Községgazd!#REF!+Vagyongazd!#REF!+Közfoglalkoztatás!#REF!+Közút!R175+Környezetvédelem!#REF!+Egészségügy!#REF!+Sport!#REF!+Közművelődés!#REF!+Támogatás!#REF!</f>
        <v>#REF!</v>
      </c>
      <c r="S175" s="93" t="e">
        <f>Igazgatás!#REF!+'Informatikai fejl.'!#REF!+Községgazd!#REF!+Vagyongazd!#REF!+Közfoglalkoztatás!#REF!+Közút!S175+Környezetvédelem!#REF!+Egészségügy!#REF!+Sport!#REF!+Közművelődés!#REF!+Támogatás!#REF!</f>
        <v>#REF!</v>
      </c>
      <c r="T175" s="93" t="e">
        <f>Igazgatás!#REF!+'Informatikai fejl.'!#REF!+Községgazd!#REF!+Vagyongazd!#REF!+Közfoglalkoztatás!#REF!+Közút!T175+Környezetvédelem!#REF!+Egészségügy!#REF!+Sport!#REF!+Közművelődés!#REF!+Támogatás!#REF!</f>
        <v>#REF!</v>
      </c>
      <c r="U175" s="96" t="e">
        <f>Igazgatás!#REF!+'Informatikai fejl.'!#REF!+Községgazd!#REF!+Vagyongazd!#REF!+Közfoglalkoztatás!#REF!+Közút!U175+Környezetvédelem!#REF!+Egészségügy!#REF!+Sport!#REF!+Közművelődés!#REF!+Támogatás!#REF!</f>
        <v>#REF!</v>
      </c>
      <c r="V175" s="402" t="e">
        <f t="shared" si="128"/>
        <v>#REF!</v>
      </c>
      <c r="W175" s="365" t="e">
        <f>Igazgatás!#REF!+'Informatikai fejl.'!#REF!+Községgazd!#REF!+Vagyongazd!#REF!+Közfoglalkoztatás!#REF!+Közút!W175+Környezetvédelem!#REF!+Egészségügy!#REF!+Sport!#REF!+Közművelődés!#REF!+Támogatás!#REF!</f>
        <v>#REF!</v>
      </c>
      <c r="X175" s="93" t="e">
        <f>Igazgatás!#REF!+'Informatikai fejl.'!#REF!+Községgazd!#REF!+Vagyongazd!#REF!+Közfoglalkoztatás!#REF!+Közút!X175+Környezetvédelem!#REF!+Egészségügy!#REF!+Sport!#REF!+Közművelődés!#REF!+Támogatás!#REF!</f>
        <v>#REF!</v>
      </c>
      <c r="Y175" s="96" t="e">
        <f>Igazgatás!#REF!+'Informatikai fejl.'!#REF!+Községgazd!#REF!+Vagyongazd!#REF!+Közfoglalkoztatás!#REF!+Közút!Y175+Környezetvédelem!#REF!+Egészségügy!#REF!+Sport!#REF!+Közművelődés!#REF!+Támogatás!#REF!</f>
        <v>#REF!</v>
      </c>
      <c r="Z175" s="96" t="e">
        <f>Igazgatás!#REF!+'Informatikai fejl.'!#REF!+Községgazd!#REF!+Vagyongazd!#REF!+Közfoglalkoztatás!#REF!+Közút!Z175+Környezetvédelem!#REF!+Egészségügy!#REF!+Sport!#REF!+Közművelődés!#REF!+Támogatás!#REF!</f>
        <v>#REF!</v>
      </c>
      <c r="AA175" s="96" t="e">
        <f>Igazgatás!#REF!+'Informatikai fejl.'!#REF!+Községgazd!#REF!+Vagyongazd!#REF!+Közfoglalkoztatás!#REF!+Közút!AA175+Környezetvédelem!#REF!+Egészségügy!#REF!+Sport!#REF!+Közművelődés!#REF!+Támogatás!#REF!</f>
        <v>#REF!</v>
      </c>
      <c r="AB175" s="97" t="e">
        <f>Igazgatás!#REF!+'Informatikai fejl.'!#REF!+Községgazd!#REF!+Vagyongazd!#REF!+Közfoglalkoztatás!#REF!+Közút!AB175+Környezetvédelem!#REF!+Egészségügy!#REF!+Sport!#REF!+Közművelődés!#REF!+Támogatás!#REF!</f>
        <v>#REF!</v>
      </c>
      <c r="AC175" s="168"/>
      <c r="AE175" s="168"/>
    </row>
    <row r="176" spans="1:31" hidden="1" x14ac:dyDescent="0.25">
      <c r="B176" s="54"/>
      <c r="C176" s="2"/>
      <c r="D176" s="705" t="s">
        <v>815</v>
      </c>
      <c r="E176" s="705"/>
      <c r="F176" s="516" t="e">
        <f>Igazgatás!F225+'Informatikai fejl.'!F175+Községgazd!F190+Vagyongazd!F179+Közfoglalkoztatás!F176+Közút!F176+Környezetvédelem!F180+Egészségügy!F208+Sport!F180+Közművelődés!F179+Támogatás!F191</f>
        <v>#REF!</v>
      </c>
      <c r="G176" s="516" t="e">
        <f>Igazgatás!G225+'Informatikai fejl.'!G175+Községgazd!G190+Vagyongazd!G179+Közfoglalkoztatás!G176+Közút!G176+Környezetvédelem!G180+Egészségügy!G208+Sport!G180+Közművelődés!G179+Támogatás!G191</f>
        <v>#REF!</v>
      </c>
      <c r="H176" s="516" t="e">
        <f>Igazgatás!H225+'Informatikai fejl.'!H175+Községgazd!H190+Vagyongazd!H179+Közfoglalkoztatás!H176+Közút!H176+Környezetvédelem!H180+Egészségügy!H208+Sport!H180+Közművelődés!H179+Támogatás!H191</f>
        <v>#REF!</v>
      </c>
      <c r="I176" s="516" t="e">
        <f>Igazgatás!I225+'Informatikai fejl.'!I175+Községgazd!I190+Vagyongazd!I179+Közfoglalkoztatás!I176+Közút!I176+Környezetvédelem!I180+Egészségügy!I208+Sport!I180+Közművelődés!I179+Támogatás!I191</f>
        <v>#REF!</v>
      </c>
      <c r="J176" s="542" t="e">
        <f>Igazgatás!J225+'Informatikai fejl.'!J175+Községgazd!J190+Vagyongazd!J179+Közfoglalkoztatás!J176+Közút!J176+Környezetvédelem!J180+Egészségügy!J208+Sport!J180+Közművelődés!J179+Támogatás!J191</f>
        <v>#REF!</v>
      </c>
      <c r="K176" s="542" t="e">
        <f>Igazgatás!K225+'Informatikai fejl.'!K175+Községgazd!K190+Vagyongazd!K179+Közfoglalkoztatás!K176+Közút!K176+Környezetvédelem!K180+Egészségügy!K208+Sport!K180+Közművelődés!K179+Támogatás!K191</f>
        <v>#REF!</v>
      </c>
      <c r="L176" s="542" t="e">
        <f>Igazgatás!L225+'Informatikai fejl.'!L175+Községgazd!L190+Vagyongazd!L179+Közfoglalkoztatás!L176+Közút!L176+Környezetvédelem!L180+Egészségügy!L208+Sport!L180+Közművelődés!L179+Támogatás!L191</f>
        <v>#REF!</v>
      </c>
      <c r="M176" s="468" t="e">
        <f>Igazgatás!M225+'Informatikai fejl.'!M175+Községgazd!M190+Vagyongazd!M179+Közfoglalkoztatás!M176+Közút!M176+Környezetvédelem!M180+Egészségügy!M208+Sport!M180+Közművelődés!M179+Támogatás!M191</f>
        <v>#REF!</v>
      </c>
      <c r="N176" s="141">
        <f>Igazgatás!N225+'Informatikai fejl.'!N175+Községgazd!N190+Vagyongazd!N179+Közfoglalkoztatás!N176+Közút!N176+Környezetvédelem!N180+Egészségügy!N208+Sport!N180+Közművelődés!N179+Támogatás!N191</f>
        <v>0</v>
      </c>
      <c r="O176" s="159" t="e">
        <f t="shared" si="127"/>
        <v>#REF!</v>
      </c>
      <c r="P176" s="73" t="e">
        <f>Igazgatás!#REF!+'Informatikai fejl.'!#REF!+Községgazd!#REF!+Vagyongazd!#REF!+Közfoglalkoztatás!#REF!+Közút!P176+Környezetvédelem!#REF!+Egészségügy!#REF!+Sport!#REF!+Közművelődés!#REF!+Támogatás!#REF!</f>
        <v>#REF!</v>
      </c>
      <c r="Q176" s="1" t="e">
        <f>Igazgatás!#REF!+'Informatikai fejl.'!#REF!+Községgazd!#REF!+Vagyongazd!#REF!+Közfoglalkoztatás!#REF!+Közút!Q176+Környezetvédelem!#REF!+Egészségügy!#REF!+Sport!#REF!+Közművelődés!#REF!+Támogatás!#REF!</f>
        <v>#REF!</v>
      </c>
      <c r="R176" s="1" t="e">
        <f>Igazgatás!#REF!+'Informatikai fejl.'!#REF!+Községgazd!#REF!+Vagyongazd!#REF!+Közfoglalkoztatás!#REF!+Közút!R176+Környezetvédelem!#REF!+Egészségügy!#REF!+Sport!#REF!+Közművelődés!#REF!+Támogatás!#REF!</f>
        <v>#REF!</v>
      </c>
      <c r="S176" s="1" t="e">
        <f>Igazgatás!#REF!+'Informatikai fejl.'!#REF!+Községgazd!#REF!+Vagyongazd!#REF!+Közfoglalkoztatás!#REF!+Közút!S176+Környezetvédelem!#REF!+Egészségügy!#REF!+Sport!#REF!+Közművelődés!#REF!+Támogatás!#REF!</f>
        <v>#REF!</v>
      </c>
      <c r="T176" s="1" t="e">
        <f>Igazgatás!#REF!+'Informatikai fejl.'!#REF!+Községgazd!#REF!+Vagyongazd!#REF!+Közfoglalkoztatás!#REF!+Közút!T176+Környezetvédelem!#REF!+Egészségügy!#REF!+Sport!#REF!+Közművelődés!#REF!+Támogatás!#REF!</f>
        <v>#REF!</v>
      </c>
      <c r="U176" s="79" t="e">
        <f>Igazgatás!#REF!+'Informatikai fejl.'!#REF!+Községgazd!#REF!+Vagyongazd!#REF!+Közfoglalkoztatás!#REF!+Közút!U176+Környezetvédelem!#REF!+Egészségügy!#REF!+Sport!#REF!+Közművelődés!#REF!+Támogatás!#REF!</f>
        <v>#REF!</v>
      </c>
      <c r="V176" s="404" t="e">
        <f t="shared" si="128"/>
        <v>#REF!</v>
      </c>
      <c r="W176" s="367" t="e">
        <f>Igazgatás!#REF!+'Informatikai fejl.'!#REF!+Községgazd!#REF!+Vagyongazd!#REF!+Közfoglalkoztatás!#REF!+Közút!W176+Környezetvédelem!#REF!+Egészségügy!#REF!+Sport!#REF!+Közművelődés!#REF!+Támogatás!#REF!</f>
        <v>#REF!</v>
      </c>
      <c r="X176" s="1" t="e">
        <f>Igazgatás!#REF!+'Informatikai fejl.'!#REF!+Községgazd!#REF!+Vagyongazd!#REF!+Közfoglalkoztatás!#REF!+Közút!X176+Környezetvédelem!#REF!+Egészségügy!#REF!+Sport!#REF!+Közművelődés!#REF!+Támogatás!#REF!</f>
        <v>#REF!</v>
      </c>
      <c r="Y176" s="79" t="e">
        <f>Igazgatás!#REF!+'Informatikai fejl.'!#REF!+Községgazd!#REF!+Vagyongazd!#REF!+Közfoglalkoztatás!#REF!+Közút!Y176+Környezetvédelem!#REF!+Egészségügy!#REF!+Sport!#REF!+Közművelődés!#REF!+Támogatás!#REF!</f>
        <v>#REF!</v>
      </c>
      <c r="Z176" s="79" t="e">
        <f>Igazgatás!#REF!+'Informatikai fejl.'!#REF!+Községgazd!#REF!+Vagyongazd!#REF!+Közfoglalkoztatás!#REF!+Közút!Z176+Környezetvédelem!#REF!+Egészségügy!#REF!+Sport!#REF!+Közművelődés!#REF!+Támogatás!#REF!</f>
        <v>#REF!</v>
      </c>
      <c r="AA176" s="79" t="e">
        <f>Igazgatás!#REF!+'Informatikai fejl.'!#REF!+Községgazd!#REF!+Vagyongazd!#REF!+Közfoglalkoztatás!#REF!+Közút!AA176+Környezetvédelem!#REF!+Egészségügy!#REF!+Sport!#REF!+Közművelődés!#REF!+Támogatás!#REF!</f>
        <v>#REF!</v>
      </c>
      <c r="AB176" s="44" t="e">
        <f>Igazgatás!#REF!+'Informatikai fejl.'!#REF!+Községgazd!#REF!+Vagyongazd!#REF!+Közfoglalkoztatás!#REF!+Közút!AB176+Környezetvédelem!#REF!+Egészségügy!#REF!+Sport!#REF!+Közművelődés!#REF!+Támogatás!#REF!</f>
        <v>#REF!</v>
      </c>
      <c r="AC176" s="168"/>
      <c r="AE176" s="168"/>
    </row>
    <row r="177" spans="1:31" hidden="1" x14ac:dyDescent="0.25">
      <c r="B177" s="54"/>
      <c r="C177" s="2"/>
      <c r="D177" s="705" t="s">
        <v>816</v>
      </c>
      <c r="E177" s="705"/>
      <c r="F177" s="516" t="e">
        <f>Igazgatás!F226+'Informatikai fejl.'!F176+Községgazd!F191+Vagyongazd!F180+Közfoglalkoztatás!F177+Közút!F177+Környezetvédelem!F181+Egészségügy!F209+Sport!F181+Közművelődés!F180+Támogatás!F192</f>
        <v>#REF!</v>
      </c>
      <c r="G177" s="516" t="e">
        <f>Igazgatás!G226+'Informatikai fejl.'!G176+Községgazd!G191+Vagyongazd!G180+Közfoglalkoztatás!G177+Közút!G177+Környezetvédelem!G181+Egészségügy!G209+Sport!G181+Közművelődés!G180+Támogatás!G192</f>
        <v>#REF!</v>
      </c>
      <c r="H177" s="516" t="e">
        <f>Igazgatás!H226+'Informatikai fejl.'!H176+Községgazd!H191+Vagyongazd!H180+Közfoglalkoztatás!H177+Közút!H177+Környezetvédelem!H181+Egészségügy!H209+Sport!H181+Közművelődés!H180+Támogatás!H192</f>
        <v>#REF!</v>
      </c>
      <c r="I177" s="516" t="e">
        <f>Igazgatás!I226+'Informatikai fejl.'!I176+Községgazd!I191+Vagyongazd!I180+Közfoglalkoztatás!I177+Közút!I177+Környezetvédelem!I181+Egészségügy!I209+Sport!I181+Közművelődés!I180+Támogatás!I192</f>
        <v>#REF!</v>
      </c>
      <c r="J177" s="542" t="e">
        <f>Igazgatás!J226+'Informatikai fejl.'!J176+Községgazd!J191+Vagyongazd!J180+Közfoglalkoztatás!J177+Közút!J177+Környezetvédelem!J181+Egészségügy!J209+Sport!J181+Közművelődés!J180+Támogatás!J192</f>
        <v>#REF!</v>
      </c>
      <c r="K177" s="542" t="e">
        <f>Igazgatás!K226+'Informatikai fejl.'!K176+Községgazd!K191+Vagyongazd!K180+Közfoglalkoztatás!K177+Közút!K177+Környezetvédelem!K181+Egészségügy!K209+Sport!K181+Közművelődés!K180+Támogatás!K192</f>
        <v>#REF!</v>
      </c>
      <c r="L177" s="542" t="e">
        <f>Igazgatás!L226+'Informatikai fejl.'!L176+Községgazd!L191+Vagyongazd!L180+Közfoglalkoztatás!L177+Közút!L177+Környezetvédelem!L181+Egészségügy!L209+Sport!L181+Közművelődés!L180+Támogatás!L192</f>
        <v>#REF!</v>
      </c>
      <c r="M177" s="468" t="e">
        <f>Igazgatás!M226+'Informatikai fejl.'!M176+Községgazd!M191+Vagyongazd!M180+Közfoglalkoztatás!M177+Közút!M177+Környezetvédelem!M181+Egészségügy!M209+Sport!M181+Közművelődés!M180+Támogatás!M192</f>
        <v>#REF!</v>
      </c>
      <c r="N177" s="141">
        <f>Igazgatás!N226+'Informatikai fejl.'!N176+Községgazd!N191+Vagyongazd!N180+Közfoglalkoztatás!N177+Közút!N177+Környezetvédelem!N181+Egészségügy!N209+Sport!N181+Közművelődés!N180+Támogatás!N192</f>
        <v>0</v>
      </c>
      <c r="O177" s="159" t="e">
        <f t="shared" si="127"/>
        <v>#REF!</v>
      </c>
      <c r="P177" s="73" t="e">
        <f>Igazgatás!#REF!+'Informatikai fejl.'!#REF!+Községgazd!#REF!+Vagyongazd!#REF!+Közfoglalkoztatás!#REF!+Közút!P177+Környezetvédelem!#REF!+Egészségügy!#REF!+Sport!#REF!+Közművelődés!#REF!+Támogatás!#REF!</f>
        <v>#REF!</v>
      </c>
      <c r="Q177" s="1" t="e">
        <f>Igazgatás!#REF!+'Informatikai fejl.'!#REF!+Községgazd!#REF!+Vagyongazd!#REF!+Közfoglalkoztatás!#REF!+Közút!Q177+Környezetvédelem!#REF!+Egészségügy!#REF!+Sport!#REF!+Közművelődés!#REF!+Támogatás!#REF!</f>
        <v>#REF!</v>
      </c>
      <c r="R177" s="1" t="e">
        <f>Igazgatás!#REF!+'Informatikai fejl.'!#REF!+Községgazd!#REF!+Vagyongazd!#REF!+Közfoglalkoztatás!#REF!+Közút!R177+Környezetvédelem!#REF!+Egészségügy!#REF!+Sport!#REF!+Közművelődés!#REF!+Támogatás!#REF!</f>
        <v>#REF!</v>
      </c>
      <c r="S177" s="1" t="e">
        <f>Igazgatás!#REF!+'Informatikai fejl.'!#REF!+Községgazd!#REF!+Vagyongazd!#REF!+Közfoglalkoztatás!#REF!+Közút!S177+Környezetvédelem!#REF!+Egészségügy!#REF!+Sport!#REF!+Közművelődés!#REF!+Támogatás!#REF!</f>
        <v>#REF!</v>
      </c>
      <c r="T177" s="1" t="e">
        <f>Igazgatás!#REF!+'Informatikai fejl.'!#REF!+Községgazd!#REF!+Vagyongazd!#REF!+Közfoglalkoztatás!#REF!+Közút!T177+Környezetvédelem!#REF!+Egészségügy!#REF!+Sport!#REF!+Közművelődés!#REF!+Támogatás!#REF!</f>
        <v>#REF!</v>
      </c>
      <c r="U177" s="79" t="e">
        <f>Igazgatás!#REF!+'Informatikai fejl.'!#REF!+Községgazd!#REF!+Vagyongazd!#REF!+Közfoglalkoztatás!#REF!+Közút!U177+Környezetvédelem!#REF!+Egészségügy!#REF!+Sport!#REF!+Közművelődés!#REF!+Támogatás!#REF!</f>
        <v>#REF!</v>
      </c>
      <c r="V177" s="404" t="e">
        <f t="shared" si="128"/>
        <v>#REF!</v>
      </c>
      <c r="W177" s="367" t="e">
        <f>Igazgatás!#REF!+'Informatikai fejl.'!#REF!+Községgazd!#REF!+Vagyongazd!#REF!+Közfoglalkoztatás!#REF!+Közút!W177+Környezetvédelem!#REF!+Egészségügy!#REF!+Sport!#REF!+Közművelődés!#REF!+Támogatás!#REF!</f>
        <v>#REF!</v>
      </c>
      <c r="X177" s="1" t="e">
        <f>Igazgatás!#REF!+'Informatikai fejl.'!#REF!+Községgazd!#REF!+Vagyongazd!#REF!+Közfoglalkoztatás!#REF!+Közút!X177+Környezetvédelem!#REF!+Egészségügy!#REF!+Sport!#REF!+Közművelődés!#REF!+Támogatás!#REF!</f>
        <v>#REF!</v>
      </c>
      <c r="Y177" s="79" t="e">
        <f>Igazgatás!#REF!+'Informatikai fejl.'!#REF!+Községgazd!#REF!+Vagyongazd!#REF!+Közfoglalkoztatás!#REF!+Közút!Y177+Környezetvédelem!#REF!+Egészségügy!#REF!+Sport!#REF!+Közművelődés!#REF!+Támogatás!#REF!</f>
        <v>#REF!</v>
      </c>
      <c r="Z177" s="79" t="e">
        <f>Igazgatás!#REF!+'Informatikai fejl.'!#REF!+Községgazd!#REF!+Vagyongazd!#REF!+Közfoglalkoztatás!#REF!+Közút!Z177+Környezetvédelem!#REF!+Egészségügy!#REF!+Sport!#REF!+Közművelődés!#REF!+Támogatás!#REF!</f>
        <v>#REF!</v>
      </c>
      <c r="AA177" s="79" t="e">
        <f>Igazgatás!#REF!+'Informatikai fejl.'!#REF!+Községgazd!#REF!+Vagyongazd!#REF!+Közfoglalkoztatás!#REF!+Közút!AA177+Környezetvédelem!#REF!+Egészségügy!#REF!+Sport!#REF!+Közművelődés!#REF!+Támogatás!#REF!</f>
        <v>#REF!</v>
      </c>
      <c r="AB177" s="44" t="e">
        <f>Igazgatás!#REF!+'Informatikai fejl.'!#REF!+Községgazd!#REF!+Vagyongazd!#REF!+Közfoglalkoztatás!#REF!+Közút!AB177+Környezetvédelem!#REF!+Egészségügy!#REF!+Sport!#REF!+Közművelődés!#REF!+Támogatás!#REF!</f>
        <v>#REF!</v>
      </c>
      <c r="AC177" s="168"/>
      <c r="AE177" s="168"/>
    </row>
    <row r="178" spans="1:31" hidden="1" x14ac:dyDescent="0.25">
      <c r="B178" s="54"/>
      <c r="C178" s="2"/>
      <c r="D178" s="705" t="s">
        <v>546</v>
      </c>
      <c r="E178" s="705"/>
      <c r="F178" s="516" t="e">
        <f>Igazgatás!F227+'Informatikai fejl.'!F177+Községgazd!F192+Vagyongazd!F181+Közfoglalkoztatás!F178+Közút!F178+Környezetvédelem!F182+Egészségügy!F210+Sport!F182+Közművelődés!F181+Támogatás!F193</f>
        <v>#REF!</v>
      </c>
      <c r="G178" s="516" t="e">
        <f>Igazgatás!G227+'Informatikai fejl.'!G177+Községgazd!G192+Vagyongazd!G181+Közfoglalkoztatás!G178+Közút!G178+Környezetvédelem!G182+Egészségügy!G210+Sport!G182+Közművelődés!G181+Támogatás!G193</f>
        <v>#REF!</v>
      </c>
      <c r="H178" s="516" t="e">
        <f>Igazgatás!H227+'Informatikai fejl.'!H177+Községgazd!H192+Vagyongazd!H181+Közfoglalkoztatás!H178+Közút!H178+Környezetvédelem!H182+Egészségügy!H210+Sport!H182+Közművelődés!H181+Támogatás!H193</f>
        <v>#REF!</v>
      </c>
      <c r="I178" s="516" t="e">
        <f>Igazgatás!I227+'Informatikai fejl.'!I177+Községgazd!I192+Vagyongazd!I181+Közfoglalkoztatás!I178+Közút!I178+Környezetvédelem!I182+Egészségügy!I210+Sport!I182+Közművelődés!I181+Támogatás!I193</f>
        <v>#REF!</v>
      </c>
      <c r="J178" s="542" t="e">
        <f>Igazgatás!J227+'Informatikai fejl.'!J177+Községgazd!J192+Vagyongazd!J181+Közfoglalkoztatás!J178+Közút!J178+Környezetvédelem!J182+Egészségügy!J210+Sport!J182+Közművelődés!J181+Támogatás!J193</f>
        <v>#REF!</v>
      </c>
      <c r="K178" s="542" t="e">
        <f>Igazgatás!K227+'Informatikai fejl.'!K177+Községgazd!K192+Vagyongazd!K181+Közfoglalkoztatás!K178+Közút!K178+Környezetvédelem!K182+Egészségügy!K210+Sport!K182+Közművelődés!K181+Támogatás!K193</f>
        <v>#REF!</v>
      </c>
      <c r="L178" s="542" t="e">
        <f>Igazgatás!L227+'Informatikai fejl.'!L177+Községgazd!L192+Vagyongazd!L181+Közfoglalkoztatás!L178+Közút!L178+Környezetvédelem!L182+Egészségügy!L210+Sport!L182+Közművelődés!L181+Támogatás!L193</f>
        <v>#REF!</v>
      </c>
      <c r="M178" s="468" t="e">
        <f>Igazgatás!M227+'Informatikai fejl.'!M177+Községgazd!M192+Vagyongazd!M181+Közfoglalkoztatás!M178+Közút!M178+Környezetvédelem!M182+Egészségügy!M210+Sport!M182+Közművelődés!M181+Támogatás!M193</f>
        <v>#REF!</v>
      </c>
      <c r="N178" s="141">
        <f>Igazgatás!N227+'Informatikai fejl.'!N177+Községgazd!N192+Vagyongazd!N181+Közfoglalkoztatás!N178+Közút!N178+Környezetvédelem!N182+Egészségügy!N210+Sport!N182+Közművelődés!N181+Támogatás!N193</f>
        <v>0</v>
      </c>
      <c r="O178" s="159" t="e">
        <f t="shared" si="127"/>
        <v>#REF!</v>
      </c>
      <c r="P178" s="73" t="e">
        <f>Igazgatás!#REF!+'Informatikai fejl.'!#REF!+Községgazd!#REF!+Vagyongazd!#REF!+Közfoglalkoztatás!#REF!+Közút!P178+Környezetvédelem!#REF!+Egészségügy!#REF!+Sport!#REF!+Közművelődés!#REF!+Támogatás!#REF!</f>
        <v>#REF!</v>
      </c>
      <c r="Q178" s="1" t="e">
        <f>Igazgatás!#REF!+'Informatikai fejl.'!#REF!+Községgazd!#REF!+Vagyongazd!#REF!+Közfoglalkoztatás!#REF!+Közút!Q178+Környezetvédelem!#REF!+Egészségügy!#REF!+Sport!#REF!+Közművelődés!#REF!+Támogatás!#REF!</f>
        <v>#REF!</v>
      </c>
      <c r="R178" s="1" t="e">
        <f>Igazgatás!#REF!+'Informatikai fejl.'!#REF!+Községgazd!#REF!+Vagyongazd!#REF!+Közfoglalkoztatás!#REF!+Közút!R178+Környezetvédelem!#REF!+Egészségügy!#REF!+Sport!#REF!+Közművelődés!#REF!+Támogatás!#REF!</f>
        <v>#REF!</v>
      </c>
      <c r="S178" s="1" t="e">
        <f>Igazgatás!#REF!+'Informatikai fejl.'!#REF!+Községgazd!#REF!+Vagyongazd!#REF!+Közfoglalkoztatás!#REF!+Közút!S178+Környezetvédelem!#REF!+Egészségügy!#REF!+Sport!#REF!+Közművelődés!#REF!+Támogatás!#REF!</f>
        <v>#REF!</v>
      </c>
      <c r="T178" s="1" t="e">
        <f>Igazgatás!#REF!+'Informatikai fejl.'!#REF!+Községgazd!#REF!+Vagyongazd!#REF!+Közfoglalkoztatás!#REF!+Közút!T178+Környezetvédelem!#REF!+Egészségügy!#REF!+Sport!#REF!+Közművelődés!#REF!+Támogatás!#REF!</f>
        <v>#REF!</v>
      </c>
      <c r="U178" s="79" t="e">
        <f>Igazgatás!#REF!+'Informatikai fejl.'!#REF!+Községgazd!#REF!+Vagyongazd!#REF!+Közfoglalkoztatás!#REF!+Közút!U178+Környezetvédelem!#REF!+Egészségügy!#REF!+Sport!#REF!+Közművelődés!#REF!+Támogatás!#REF!</f>
        <v>#REF!</v>
      </c>
      <c r="V178" s="404" t="e">
        <f t="shared" si="128"/>
        <v>#REF!</v>
      </c>
      <c r="W178" s="367" t="e">
        <f>Igazgatás!#REF!+'Informatikai fejl.'!#REF!+Községgazd!#REF!+Vagyongazd!#REF!+Közfoglalkoztatás!#REF!+Közút!W178+Környezetvédelem!#REF!+Egészségügy!#REF!+Sport!#REF!+Közművelődés!#REF!+Támogatás!#REF!</f>
        <v>#REF!</v>
      </c>
      <c r="X178" s="1" t="e">
        <f>Igazgatás!#REF!+'Informatikai fejl.'!#REF!+Községgazd!#REF!+Vagyongazd!#REF!+Közfoglalkoztatás!#REF!+Közút!X178+Környezetvédelem!#REF!+Egészségügy!#REF!+Sport!#REF!+Közművelődés!#REF!+Támogatás!#REF!</f>
        <v>#REF!</v>
      </c>
      <c r="Y178" s="79" t="e">
        <f>Igazgatás!#REF!+'Informatikai fejl.'!#REF!+Községgazd!#REF!+Vagyongazd!#REF!+Közfoglalkoztatás!#REF!+Közút!Y178+Környezetvédelem!#REF!+Egészségügy!#REF!+Sport!#REF!+Közművelődés!#REF!+Támogatás!#REF!</f>
        <v>#REF!</v>
      </c>
      <c r="Z178" s="79" t="e">
        <f>Igazgatás!#REF!+'Informatikai fejl.'!#REF!+Községgazd!#REF!+Vagyongazd!#REF!+Közfoglalkoztatás!#REF!+Közút!Z178+Környezetvédelem!#REF!+Egészségügy!#REF!+Sport!#REF!+Közművelődés!#REF!+Támogatás!#REF!</f>
        <v>#REF!</v>
      </c>
      <c r="AA178" s="79" t="e">
        <f>Igazgatás!#REF!+'Informatikai fejl.'!#REF!+Községgazd!#REF!+Vagyongazd!#REF!+Közfoglalkoztatás!#REF!+Közút!AA178+Környezetvédelem!#REF!+Egészségügy!#REF!+Sport!#REF!+Közművelődés!#REF!+Támogatás!#REF!</f>
        <v>#REF!</v>
      </c>
      <c r="AB178" s="44" t="e">
        <f>Igazgatás!#REF!+'Informatikai fejl.'!#REF!+Községgazd!#REF!+Vagyongazd!#REF!+Közfoglalkoztatás!#REF!+Közút!AB178+Környezetvédelem!#REF!+Egészségügy!#REF!+Sport!#REF!+Közművelődés!#REF!+Támogatás!#REF!</f>
        <v>#REF!</v>
      </c>
      <c r="AC178" s="168"/>
      <c r="AE178" s="168"/>
    </row>
    <row r="179" spans="1:31" ht="25.5" hidden="1" customHeight="1" x14ac:dyDescent="0.25">
      <c r="B179" s="54"/>
      <c r="C179" s="2"/>
      <c r="D179" s="706" t="s">
        <v>549</v>
      </c>
      <c r="E179" s="706"/>
      <c r="F179" s="519" t="e">
        <f>Igazgatás!F228+'Informatikai fejl.'!F178+Községgazd!F193+Vagyongazd!F182+Közfoglalkoztatás!F179+Közút!F179+Környezetvédelem!F183+Egészségügy!F211+Sport!F183+Közművelődés!F182+Támogatás!F194</f>
        <v>#REF!</v>
      </c>
      <c r="G179" s="519" t="e">
        <f>Igazgatás!G228+'Informatikai fejl.'!G178+Községgazd!G193+Vagyongazd!G182+Közfoglalkoztatás!G179+Közút!G179+Környezetvédelem!G183+Egészségügy!G211+Sport!G183+Közművelődés!G182+Támogatás!G194</f>
        <v>#REF!</v>
      </c>
      <c r="H179" s="519" t="e">
        <f>Igazgatás!H228+'Informatikai fejl.'!H178+Községgazd!H193+Vagyongazd!H182+Közfoglalkoztatás!H179+Közút!H179+Környezetvédelem!H183+Egészségügy!H211+Sport!H183+Közművelődés!H182+Támogatás!H194</f>
        <v>#REF!</v>
      </c>
      <c r="I179" s="519" t="e">
        <f>Igazgatás!I228+'Informatikai fejl.'!I178+Községgazd!I193+Vagyongazd!I182+Közfoglalkoztatás!I179+Közút!I179+Környezetvédelem!I183+Egészségügy!I211+Sport!I183+Közművelődés!I182+Támogatás!I194</f>
        <v>#REF!</v>
      </c>
      <c r="J179" s="545" t="e">
        <f>Igazgatás!J228+'Informatikai fejl.'!J178+Községgazd!J193+Vagyongazd!J182+Közfoglalkoztatás!J179+Közút!J179+Környezetvédelem!J183+Egészségügy!J211+Sport!J183+Közművelődés!J182+Támogatás!J194</f>
        <v>#REF!</v>
      </c>
      <c r="K179" s="545" t="e">
        <f>Igazgatás!K228+'Informatikai fejl.'!K178+Községgazd!K193+Vagyongazd!K182+Közfoglalkoztatás!K179+Közút!K179+Környezetvédelem!K183+Egészségügy!K211+Sport!K183+Közművelődés!K182+Támogatás!K194</f>
        <v>#REF!</v>
      </c>
      <c r="L179" s="545" t="e">
        <f>Igazgatás!L228+'Informatikai fejl.'!L178+Községgazd!L193+Vagyongazd!L182+Közfoglalkoztatás!L179+Közút!L179+Környezetvédelem!L183+Egészségügy!L211+Sport!L183+Közművelődés!L182+Támogatás!L194</f>
        <v>#REF!</v>
      </c>
      <c r="M179" s="471" t="e">
        <f>Igazgatás!M228+'Informatikai fejl.'!M178+Községgazd!M193+Vagyongazd!M182+Közfoglalkoztatás!M179+Közút!M179+Környezetvédelem!M183+Egészségügy!M211+Sport!M183+Közművelődés!M182+Támogatás!M194</f>
        <v>#REF!</v>
      </c>
      <c r="N179" s="151">
        <f>Igazgatás!N228+'Informatikai fejl.'!N178+Községgazd!N193+Vagyongazd!N182+Közfoglalkoztatás!N179+Közút!N179+Környezetvédelem!N183+Egészségügy!N211+Sport!N183+Közművelődés!N182+Támogatás!N194</f>
        <v>0</v>
      </c>
      <c r="O179" s="159" t="e">
        <f t="shared" si="127"/>
        <v>#REF!</v>
      </c>
      <c r="P179" s="73" t="e">
        <f>Igazgatás!#REF!+'Informatikai fejl.'!#REF!+Községgazd!#REF!+Vagyongazd!#REF!+Közfoglalkoztatás!#REF!+Közút!P179+Környezetvédelem!#REF!+Egészségügy!#REF!+Sport!#REF!+Közművelődés!#REF!+Támogatás!#REF!</f>
        <v>#REF!</v>
      </c>
      <c r="Q179" s="1" t="e">
        <f>Igazgatás!#REF!+'Informatikai fejl.'!#REF!+Községgazd!#REF!+Vagyongazd!#REF!+Közfoglalkoztatás!#REF!+Közút!Q179+Környezetvédelem!#REF!+Egészségügy!#REF!+Sport!#REF!+Közművelődés!#REF!+Támogatás!#REF!</f>
        <v>#REF!</v>
      </c>
      <c r="R179" s="1" t="e">
        <f>Igazgatás!#REF!+'Informatikai fejl.'!#REF!+Községgazd!#REF!+Vagyongazd!#REF!+Közfoglalkoztatás!#REF!+Közút!R179+Környezetvédelem!#REF!+Egészségügy!#REF!+Sport!#REF!+Közművelődés!#REF!+Támogatás!#REF!</f>
        <v>#REF!</v>
      </c>
      <c r="S179" s="1" t="e">
        <f>Igazgatás!#REF!+'Informatikai fejl.'!#REF!+Községgazd!#REF!+Vagyongazd!#REF!+Közfoglalkoztatás!#REF!+Közút!S179+Környezetvédelem!#REF!+Egészségügy!#REF!+Sport!#REF!+Közművelődés!#REF!+Támogatás!#REF!</f>
        <v>#REF!</v>
      </c>
      <c r="T179" s="1" t="e">
        <f>Igazgatás!#REF!+'Informatikai fejl.'!#REF!+Községgazd!#REF!+Vagyongazd!#REF!+Közfoglalkoztatás!#REF!+Közút!T179+Környezetvédelem!#REF!+Egészségügy!#REF!+Sport!#REF!+Közművelődés!#REF!+Támogatás!#REF!</f>
        <v>#REF!</v>
      </c>
      <c r="U179" s="79" t="e">
        <f>Igazgatás!#REF!+'Informatikai fejl.'!#REF!+Községgazd!#REF!+Vagyongazd!#REF!+Közfoglalkoztatás!#REF!+Közút!U179+Környezetvédelem!#REF!+Egészségügy!#REF!+Sport!#REF!+Közművelődés!#REF!+Támogatás!#REF!</f>
        <v>#REF!</v>
      </c>
      <c r="V179" s="404" t="e">
        <f t="shared" si="128"/>
        <v>#REF!</v>
      </c>
      <c r="W179" s="367" t="e">
        <f>Igazgatás!#REF!+'Informatikai fejl.'!#REF!+Községgazd!#REF!+Vagyongazd!#REF!+Közfoglalkoztatás!#REF!+Közút!W179+Környezetvédelem!#REF!+Egészségügy!#REF!+Sport!#REF!+Közművelődés!#REF!+Támogatás!#REF!</f>
        <v>#REF!</v>
      </c>
      <c r="X179" s="1" t="e">
        <f>Igazgatás!#REF!+'Informatikai fejl.'!#REF!+Községgazd!#REF!+Vagyongazd!#REF!+Közfoglalkoztatás!#REF!+Közút!X179+Környezetvédelem!#REF!+Egészségügy!#REF!+Sport!#REF!+Közművelődés!#REF!+Támogatás!#REF!</f>
        <v>#REF!</v>
      </c>
      <c r="Y179" s="79" t="e">
        <f>Igazgatás!#REF!+'Informatikai fejl.'!#REF!+Községgazd!#REF!+Vagyongazd!#REF!+Közfoglalkoztatás!#REF!+Közút!Y179+Környezetvédelem!#REF!+Egészségügy!#REF!+Sport!#REF!+Közművelődés!#REF!+Támogatás!#REF!</f>
        <v>#REF!</v>
      </c>
      <c r="Z179" s="79" t="e">
        <f>Igazgatás!#REF!+'Informatikai fejl.'!#REF!+Községgazd!#REF!+Vagyongazd!#REF!+Közfoglalkoztatás!#REF!+Közút!Z179+Környezetvédelem!#REF!+Egészségügy!#REF!+Sport!#REF!+Közművelődés!#REF!+Támogatás!#REF!</f>
        <v>#REF!</v>
      </c>
      <c r="AA179" s="79" t="e">
        <f>Igazgatás!#REF!+'Informatikai fejl.'!#REF!+Községgazd!#REF!+Vagyongazd!#REF!+Közfoglalkoztatás!#REF!+Közút!AA179+Környezetvédelem!#REF!+Egészségügy!#REF!+Sport!#REF!+Közművelődés!#REF!+Támogatás!#REF!</f>
        <v>#REF!</v>
      </c>
      <c r="AB179" s="44" t="e">
        <f>Igazgatás!#REF!+'Informatikai fejl.'!#REF!+Községgazd!#REF!+Vagyongazd!#REF!+Közfoglalkoztatás!#REF!+Közút!AB179+Környezetvédelem!#REF!+Egészségügy!#REF!+Sport!#REF!+Közművelődés!#REF!+Támogatás!#REF!</f>
        <v>#REF!</v>
      </c>
      <c r="AC179" s="168"/>
      <c r="AE179" s="168"/>
    </row>
    <row r="180" spans="1:31" hidden="1" x14ac:dyDescent="0.25">
      <c r="B180" s="54"/>
      <c r="C180" s="2"/>
      <c r="D180" s="705" t="s">
        <v>552</v>
      </c>
      <c r="E180" s="705"/>
      <c r="F180" s="516" t="e">
        <f>Igazgatás!F229+'Informatikai fejl.'!F179+Községgazd!F194+Vagyongazd!F183+Közfoglalkoztatás!F180+Közút!F180+Környezetvédelem!F184+Egészségügy!F212+Sport!F184+Közművelődés!F183+Támogatás!F195</f>
        <v>#REF!</v>
      </c>
      <c r="G180" s="516" t="e">
        <f>Igazgatás!G229+'Informatikai fejl.'!G179+Községgazd!G194+Vagyongazd!G183+Közfoglalkoztatás!G180+Közút!G180+Környezetvédelem!G184+Egészségügy!G212+Sport!G184+Közművelődés!G183+Támogatás!G195</f>
        <v>#REF!</v>
      </c>
      <c r="H180" s="516" t="e">
        <f>Igazgatás!H229+'Informatikai fejl.'!H179+Községgazd!H194+Vagyongazd!H183+Közfoglalkoztatás!H180+Közút!H180+Környezetvédelem!H184+Egészségügy!H212+Sport!H184+Közművelődés!H183+Támogatás!H195</f>
        <v>#REF!</v>
      </c>
      <c r="I180" s="516" t="e">
        <f>Igazgatás!I229+'Informatikai fejl.'!I179+Községgazd!I194+Vagyongazd!I183+Közfoglalkoztatás!I180+Közút!I180+Környezetvédelem!I184+Egészségügy!I212+Sport!I184+Közművelődés!I183+Támogatás!I195</f>
        <v>#REF!</v>
      </c>
      <c r="J180" s="542" t="e">
        <f>Igazgatás!J229+'Informatikai fejl.'!J179+Községgazd!J194+Vagyongazd!J183+Közfoglalkoztatás!J180+Közút!J180+Környezetvédelem!J184+Egészségügy!J212+Sport!J184+Közművelődés!J183+Támogatás!J195</f>
        <v>#REF!</v>
      </c>
      <c r="K180" s="542" t="e">
        <f>Igazgatás!K229+'Informatikai fejl.'!K179+Községgazd!K194+Vagyongazd!K183+Közfoglalkoztatás!K180+Közút!K180+Környezetvédelem!K184+Egészségügy!K212+Sport!K184+Közművelődés!K183+Támogatás!K195</f>
        <v>#REF!</v>
      </c>
      <c r="L180" s="542" t="e">
        <f>Igazgatás!L229+'Informatikai fejl.'!L179+Községgazd!L194+Vagyongazd!L183+Közfoglalkoztatás!L180+Közút!L180+Környezetvédelem!L184+Egészségügy!L212+Sport!L184+Közművelődés!L183+Támogatás!L195</f>
        <v>#REF!</v>
      </c>
      <c r="M180" s="468" t="e">
        <f>Igazgatás!M229+'Informatikai fejl.'!M179+Községgazd!M194+Vagyongazd!M183+Közfoglalkoztatás!M180+Közút!M180+Környezetvédelem!M184+Egészségügy!M212+Sport!M184+Közművelődés!M183+Támogatás!M195</f>
        <v>#REF!</v>
      </c>
      <c r="N180" s="141">
        <f>Igazgatás!N229+'Informatikai fejl.'!N179+Községgazd!N194+Vagyongazd!N183+Közfoglalkoztatás!N180+Közút!N180+Környezetvédelem!N184+Egészségügy!N212+Sport!N184+Közművelődés!N183+Támogatás!N195</f>
        <v>0</v>
      </c>
      <c r="O180" s="159" t="e">
        <f t="shared" si="127"/>
        <v>#REF!</v>
      </c>
      <c r="P180" s="73" t="e">
        <f>Igazgatás!#REF!+'Informatikai fejl.'!#REF!+Községgazd!#REF!+Vagyongazd!#REF!+Közfoglalkoztatás!#REF!+Közút!P180+Környezetvédelem!#REF!+Egészségügy!#REF!+Sport!#REF!+Közművelődés!#REF!+Támogatás!#REF!</f>
        <v>#REF!</v>
      </c>
      <c r="Q180" s="1" t="e">
        <f>Igazgatás!#REF!+'Informatikai fejl.'!#REF!+Községgazd!#REF!+Vagyongazd!#REF!+Közfoglalkoztatás!#REF!+Közút!Q180+Környezetvédelem!#REF!+Egészségügy!#REF!+Sport!#REF!+Közművelődés!#REF!+Támogatás!#REF!</f>
        <v>#REF!</v>
      </c>
      <c r="R180" s="1" t="e">
        <f>Igazgatás!#REF!+'Informatikai fejl.'!#REF!+Községgazd!#REF!+Vagyongazd!#REF!+Közfoglalkoztatás!#REF!+Közút!R180+Környezetvédelem!#REF!+Egészségügy!#REF!+Sport!#REF!+Közművelődés!#REF!+Támogatás!#REF!</f>
        <v>#REF!</v>
      </c>
      <c r="S180" s="1" t="e">
        <f>Igazgatás!#REF!+'Informatikai fejl.'!#REF!+Községgazd!#REF!+Vagyongazd!#REF!+Közfoglalkoztatás!#REF!+Közút!S180+Környezetvédelem!#REF!+Egészségügy!#REF!+Sport!#REF!+Közművelődés!#REF!+Támogatás!#REF!</f>
        <v>#REF!</v>
      </c>
      <c r="T180" s="1" t="e">
        <f>Igazgatás!#REF!+'Informatikai fejl.'!#REF!+Községgazd!#REF!+Vagyongazd!#REF!+Közfoglalkoztatás!#REF!+Közút!T180+Környezetvédelem!#REF!+Egészségügy!#REF!+Sport!#REF!+Közművelődés!#REF!+Támogatás!#REF!</f>
        <v>#REF!</v>
      </c>
      <c r="U180" s="79" t="e">
        <f>Igazgatás!#REF!+'Informatikai fejl.'!#REF!+Községgazd!#REF!+Vagyongazd!#REF!+Közfoglalkoztatás!#REF!+Közút!U180+Környezetvédelem!#REF!+Egészségügy!#REF!+Sport!#REF!+Közművelődés!#REF!+Támogatás!#REF!</f>
        <v>#REF!</v>
      </c>
      <c r="V180" s="404" t="e">
        <f t="shared" si="128"/>
        <v>#REF!</v>
      </c>
      <c r="W180" s="367" t="e">
        <f>Igazgatás!#REF!+'Informatikai fejl.'!#REF!+Községgazd!#REF!+Vagyongazd!#REF!+Közfoglalkoztatás!#REF!+Közút!W180+Környezetvédelem!#REF!+Egészségügy!#REF!+Sport!#REF!+Közművelődés!#REF!+Támogatás!#REF!</f>
        <v>#REF!</v>
      </c>
      <c r="X180" s="1" t="e">
        <f>Igazgatás!#REF!+'Informatikai fejl.'!#REF!+Községgazd!#REF!+Vagyongazd!#REF!+Közfoglalkoztatás!#REF!+Közút!X180+Környezetvédelem!#REF!+Egészségügy!#REF!+Sport!#REF!+Közművelődés!#REF!+Támogatás!#REF!</f>
        <v>#REF!</v>
      </c>
      <c r="Y180" s="79" t="e">
        <f>Igazgatás!#REF!+'Informatikai fejl.'!#REF!+Községgazd!#REF!+Vagyongazd!#REF!+Közfoglalkoztatás!#REF!+Közút!Y180+Környezetvédelem!#REF!+Egészségügy!#REF!+Sport!#REF!+Közművelődés!#REF!+Támogatás!#REF!</f>
        <v>#REF!</v>
      </c>
      <c r="Z180" s="79" t="e">
        <f>Igazgatás!#REF!+'Informatikai fejl.'!#REF!+Községgazd!#REF!+Vagyongazd!#REF!+Közfoglalkoztatás!#REF!+Közút!Z180+Környezetvédelem!#REF!+Egészségügy!#REF!+Sport!#REF!+Közművelődés!#REF!+Támogatás!#REF!</f>
        <v>#REF!</v>
      </c>
      <c r="AA180" s="79" t="e">
        <f>Igazgatás!#REF!+'Informatikai fejl.'!#REF!+Községgazd!#REF!+Vagyongazd!#REF!+Közfoglalkoztatás!#REF!+Közút!AA180+Környezetvédelem!#REF!+Egészségügy!#REF!+Sport!#REF!+Közművelődés!#REF!+Támogatás!#REF!</f>
        <v>#REF!</v>
      </c>
      <c r="AB180" s="44" t="e">
        <f>Igazgatás!#REF!+'Informatikai fejl.'!#REF!+Községgazd!#REF!+Vagyongazd!#REF!+Közfoglalkoztatás!#REF!+Közút!AB180+Környezetvédelem!#REF!+Egészségügy!#REF!+Sport!#REF!+Közművelődés!#REF!+Támogatás!#REF!</f>
        <v>#REF!</v>
      </c>
      <c r="AC180" s="168"/>
      <c r="AE180" s="168"/>
    </row>
    <row r="181" spans="1:31" hidden="1" x14ac:dyDescent="0.25">
      <c r="B181" s="54"/>
      <c r="C181" s="2"/>
      <c r="D181" s="705" t="s">
        <v>817</v>
      </c>
      <c r="E181" s="705"/>
      <c r="F181" s="516" t="e">
        <f>Igazgatás!F230+'Informatikai fejl.'!F180+Községgazd!F195+Vagyongazd!F184+Közfoglalkoztatás!F181+Közút!F181+Környezetvédelem!F185+Egészségügy!F213+Sport!F185+Közművelődés!F184+Támogatás!F196</f>
        <v>#REF!</v>
      </c>
      <c r="G181" s="516" t="e">
        <f>Igazgatás!G230+'Informatikai fejl.'!G180+Községgazd!G195+Vagyongazd!G184+Közfoglalkoztatás!G181+Közút!G181+Környezetvédelem!G185+Egészségügy!G213+Sport!G185+Közművelődés!G184+Támogatás!G196</f>
        <v>#REF!</v>
      </c>
      <c r="H181" s="516" t="e">
        <f>Igazgatás!H230+'Informatikai fejl.'!H180+Községgazd!H195+Vagyongazd!H184+Közfoglalkoztatás!H181+Közút!H181+Környezetvédelem!H185+Egészségügy!H213+Sport!H185+Közművelődés!H184+Támogatás!H196</f>
        <v>#REF!</v>
      </c>
      <c r="I181" s="516" t="e">
        <f>Igazgatás!I230+'Informatikai fejl.'!I180+Községgazd!I195+Vagyongazd!I184+Közfoglalkoztatás!I181+Közút!I181+Környezetvédelem!I185+Egészségügy!I213+Sport!I185+Közművelődés!I184+Támogatás!I196</f>
        <v>#REF!</v>
      </c>
      <c r="J181" s="542" t="e">
        <f>Igazgatás!J230+'Informatikai fejl.'!J180+Községgazd!J195+Vagyongazd!J184+Közfoglalkoztatás!J181+Közút!J181+Környezetvédelem!J185+Egészségügy!J213+Sport!J185+Közművelődés!J184+Támogatás!J196</f>
        <v>#REF!</v>
      </c>
      <c r="K181" s="542" t="e">
        <f>Igazgatás!K230+'Informatikai fejl.'!K180+Községgazd!K195+Vagyongazd!K184+Közfoglalkoztatás!K181+Közút!K181+Környezetvédelem!K185+Egészségügy!K213+Sport!K185+Közművelődés!K184+Támogatás!K196</f>
        <v>#REF!</v>
      </c>
      <c r="L181" s="542" t="e">
        <f>Igazgatás!L230+'Informatikai fejl.'!L180+Községgazd!L195+Vagyongazd!L184+Közfoglalkoztatás!L181+Közút!L181+Környezetvédelem!L185+Egészségügy!L213+Sport!L185+Közművelődés!L184+Támogatás!L196</f>
        <v>#REF!</v>
      </c>
      <c r="M181" s="468" t="e">
        <f>Igazgatás!M230+'Informatikai fejl.'!M180+Községgazd!M195+Vagyongazd!M184+Közfoglalkoztatás!M181+Közút!M181+Környezetvédelem!M185+Egészségügy!M213+Sport!M185+Közművelődés!M184+Támogatás!M196</f>
        <v>#REF!</v>
      </c>
      <c r="N181" s="141">
        <f>Igazgatás!N230+'Informatikai fejl.'!N180+Községgazd!N195+Vagyongazd!N184+Közfoglalkoztatás!N181+Közút!N181+Környezetvédelem!N185+Egészségügy!N213+Sport!N185+Közművelődés!N184+Támogatás!N196</f>
        <v>0</v>
      </c>
      <c r="O181" s="159" t="e">
        <f t="shared" si="127"/>
        <v>#REF!</v>
      </c>
      <c r="P181" s="73" t="e">
        <f>Igazgatás!#REF!+'Informatikai fejl.'!#REF!+Községgazd!#REF!+Vagyongazd!#REF!+Közfoglalkoztatás!#REF!+Közút!P181+Környezetvédelem!#REF!+Egészségügy!#REF!+Sport!#REF!+Közművelődés!#REF!+Támogatás!#REF!</f>
        <v>#REF!</v>
      </c>
      <c r="Q181" s="1" t="e">
        <f>Igazgatás!#REF!+'Informatikai fejl.'!#REF!+Községgazd!#REF!+Vagyongazd!#REF!+Közfoglalkoztatás!#REF!+Közút!Q181+Környezetvédelem!#REF!+Egészségügy!#REF!+Sport!#REF!+Közművelődés!#REF!+Támogatás!#REF!</f>
        <v>#REF!</v>
      </c>
      <c r="R181" s="1" t="e">
        <f>Igazgatás!#REF!+'Informatikai fejl.'!#REF!+Községgazd!#REF!+Vagyongazd!#REF!+Közfoglalkoztatás!#REF!+Közút!R181+Környezetvédelem!#REF!+Egészségügy!#REF!+Sport!#REF!+Közművelődés!#REF!+Támogatás!#REF!</f>
        <v>#REF!</v>
      </c>
      <c r="S181" s="1" t="e">
        <f>Igazgatás!#REF!+'Informatikai fejl.'!#REF!+Községgazd!#REF!+Vagyongazd!#REF!+Közfoglalkoztatás!#REF!+Közút!S181+Környezetvédelem!#REF!+Egészségügy!#REF!+Sport!#REF!+Közművelődés!#REF!+Támogatás!#REF!</f>
        <v>#REF!</v>
      </c>
      <c r="T181" s="1" t="e">
        <f>Igazgatás!#REF!+'Informatikai fejl.'!#REF!+Községgazd!#REF!+Vagyongazd!#REF!+Közfoglalkoztatás!#REF!+Közút!T181+Környezetvédelem!#REF!+Egészségügy!#REF!+Sport!#REF!+Közművelődés!#REF!+Támogatás!#REF!</f>
        <v>#REF!</v>
      </c>
      <c r="U181" s="79" t="e">
        <f>Igazgatás!#REF!+'Informatikai fejl.'!#REF!+Községgazd!#REF!+Vagyongazd!#REF!+Közfoglalkoztatás!#REF!+Közút!U181+Környezetvédelem!#REF!+Egészségügy!#REF!+Sport!#REF!+Közművelődés!#REF!+Támogatás!#REF!</f>
        <v>#REF!</v>
      </c>
      <c r="V181" s="404" t="e">
        <f t="shared" si="128"/>
        <v>#REF!</v>
      </c>
      <c r="W181" s="367" t="e">
        <f>Igazgatás!#REF!+'Informatikai fejl.'!#REF!+Községgazd!#REF!+Vagyongazd!#REF!+Közfoglalkoztatás!#REF!+Közút!W181+Környezetvédelem!#REF!+Egészségügy!#REF!+Sport!#REF!+Közművelődés!#REF!+Támogatás!#REF!</f>
        <v>#REF!</v>
      </c>
      <c r="X181" s="1" t="e">
        <f>Igazgatás!#REF!+'Informatikai fejl.'!#REF!+Községgazd!#REF!+Vagyongazd!#REF!+Közfoglalkoztatás!#REF!+Közút!X181+Környezetvédelem!#REF!+Egészségügy!#REF!+Sport!#REF!+Közművelődés!#REF!+Támogatás!#REF!</f>
        <v>#REF!</v>
      </c>
      <c r="Y181" s="79" t="e">
        <f>Igazgatás!#REF!+'Informatikai fejl.'!#REF!+Községgazd!#REF!+Vagyongazd!#REF!+Közfoglalkoztatás!#REF!+Közút!Y181+Környezetvédelem!#REF!+Egészségügy!#REF!+Sport!#REF!+Közművelődés!#REF!+Támogatás!#REF!</f>
        <v>#REF!</v>
      </c>
      <c r="Z181" s="79" t="e">
        <f>Igazgatás!#REF!+'Informatikai fejl.'!#REF!+Községgazd!#REF!+Vagyongazd!#REF!+Közfoglalkoztatás!#REF!+Közút!Z181+Környezetvédelem!#REF!+Egészségügy!#REF!+Sport!#REF!+Közművelődés!#REF!+Támogatás!#REF!</f>
        <v>#REF!</v>
      </c>
      <c r="AA181" s="79" t="e">
        <f>Igazgatás!#REF!+'Informatikai fejl.'!#REF!+Községgazd!#REF!+Vagyongazd!#REF!+Közfoglalkoztatás!#REF!+Közút!AA181+Környezetvédelem!#REF!+Egészségügy!#REF!+Sport!#REF!+Közművelődés!#REF!+Támogatás!#REF!</f>
        <v>#REF!</v>
      </c>
      <c r="AB181" s="44" t="e">
        <f>Igazgatás!#REF!+'Informatikai fejl.'!#REF!+Községgazd!#REF!+Vagyongazd!#REF!+Közfoglalkoztatás!#REF!+Közút!AB181+Környezetvédelem!#REF!+Egészségügy!#REF!+Sport!#REF!+Közművelődés!#REF!+Támogatás!#REF!</f>
        <v>#REF!</v>
      </c>
      <c r="AC181" s="168"/>
      <c r="AE181" s="168"/>
    </row>
    <row r="182" spans="1:31" ht="25.5" hidden="1" customHeight="1" x14ac:dyDescent="0.25">
      <c r="B182" s="54"/>
      <c r="C182" s="2"/>
      <c r="D182" s="706" t="s">
        <v>556</v>
      </c>
      <c r="E182" s="706"/>
      <c r="F182" s="519" t="e">
        <f>Igazgatás!F231+'Informatikai fejl.'!F181+Községgazd!F196+Vagyongazd!F185+Közfoglalkoztatás!F182+Közút!F182+Környezetvédelem!F186+Egészségügy!F214+Sport!F186+Közművelődés!F185+Támogatás!F197</f>
        <v>#REF!</v>
      </c>
      <c r="G182" s="519" t="e">
        <f>Igazgatás!G231+'Informatikai fejl.'!G181+Községgazd!G196+Vagyongazd!G185+Közfoglalkoztatás!G182+Közút!G182+Környezetvédelem!G186+Egészségügy!G214+Sport!G186+Közművelődés!G185+Támogatás!G197</f>
        <v>#REF!</v>
      </c>
      <c r="H182" s="519" t="e">
        <f>Igazgatás!H231+'Informatikai fejl.'!H181+Községgazd!H196+Vagyongazd!H185+Közfoglalkoztatás!H182+Közút!H182+Környezetvédelem!H186+Egészségügy!H214+Sport!H186+Közművelődés!H185+Támogatás!H197</f>
        <v>#REF!</v>
      </c>
      <c r="I182" s="519" t="e">
        <f>Igazgatás!I231+'Informatikai fejl.'!I181+Községgazd!I196+Vagyongazd!I185+Közfoglalkoztatás!I182+Közút!I182+Környezetvédelem!I186+Egészségügy!I214+Sport!I186+Közművelődés!I185+Támogatás!I197</f>
        <v>#REF!</v>
      </c>
      <c r="J182" s="545" t="e">
        <f>Igazgatás!J231+'Informatikai fejl.'!J181+Községgazd!J196+Vagyongazd!J185+Közfoglalkoztatás!J182+Közút!J182+Környezetvédelem!J186+Egészségügy!J214+Sport!J186+Közművelődés!J185+Támogatás!J197</f>
        <v>#REF!</v>
      </c>
      <c r="K182" s="545" t="e">
        <f>Igazgatás!K231+'Informatikai fejl.'!K181+Községgazd!K196+Vagyongazd!K185+Közfoglalkoztatás!K182+Közút!K182+Környezetvédelem!K186+Egészségügy!K214+Sport!K186+Közművelődés!K185+Támogatás!K197</f>
        <v>#REF!</v>
      </c>
      <c r="L182" s="545" t="e">
        <f>Igazgatás!L231+'Informatikai fejl.'!L181+Községgazd!L196+Vagyongazd!L185+Közfoglalkoztatás!L182+Közút!L182+Környezetvédelem!L186+Egészségügy!L214+Sport!L186+Közművelődés!L185+Támogatás!L197</f>
        <v>#REF!</v>
      </c>
      <c r="M182" s="471" t="e">
        <f>Igazgatás!M231+'Informatikai fejl.'!M181+Községgazd!M196+Vagyongazd!M185+Közfoglalkoztatás!M182+Közút!M182+Környezetvédelem!M186+Egészségügy!M214+Sport!M186+Közművelődés!M185+Támogatás!M197</f>
        <v>#REF!</v>
      </c>
      <c r="N182" s="151">
        <f>Igazgatás!N231+'Informatikai fejl.'!N181+Községgazd!N196+Vagyongazd!N185+Közfoglalkoztatás!N182+Közút!N182+Környezetvédelem!N186+Egészségügy!N214+Sport!N186+Közművelődés!N185+Támogatás!N197</f>
        <v>0</v>
      </c>
      <c r="O182" s="159" t="e">
        <f t="shared" si="127"/>
        <v>#REF!</v>
      </c>
      <c r="P182" s="73" t="e">
        <f>Igazgatás!#REF!+'Informatikai fejl.'!#REF!+Községgazd!#REF!+Vagyongazd!#REF!+Közfoglalkoztatás!#REF!+Közút!P182+Környezetvédelem!#REF!+Egészségügy!#REF!+Sport!#REF!+Közművelődés!#REF!+Támogatás!#REF!</f>
        <v>#REF!</v>
      </c>
      <c r="Q182" s="1" t="e">
        <f>Igazgatás!#REF!+'Informatikai fejl.'!#REF!+Községgazd!#REF!+Vagyongazd!#REF!+Közfoglalkoztatás!#REF!+Közút!Q182+Környezetvédelem!#REF!+Egészségügy!#REF!+Sport!#REF!+Közművelődés!#REF!+Támogatás!#REF!</f>
        <v>#REF!</v>
      </c>
      <c r="R182" s="1" t="e">
        <f>Igazgatás!#REF!+'Informatikai fejl.'!#REF!+Községgazd!#REF!+Vagyongazd!#REF!+Közfoglalkoztatás!#REF!+Közút!R182+Környezetvédelem!#REF!+Egészségügy!#REF!+Sport!#REF!+Közművelődés!#REF!+Támogatás!#REF!</f>
        <v>#REF!</v>
      </c>
      <c r="S182" s="1" t="e">
        <f>Igazgatás!#REF!+'Informatikai fejl.'!#REF!+Községgazd!#REF!+Vagyongazd!#REF!+Közfoglalkoztatás!#REF!+Közút!S182+Környezetvédelem!#REF!+Egészségügy!#REF!+Sport!#REF!+Közművelődés!#REF!+Támogatás!#REF!</f>
        <v>#REF!</v>
      </c>
      <c r="T182" s="1" t="e">
        <f>Igazgatás!#REF!+'Informatikai fejl.'!#REF!+Községgazd!#REF!+Vagyongazd!#REF!+Közfoglalkoztatás!#REF!+Közút!T182+Környezetvédelem!#REF!+Egészségügy!#REF!+Sport!#REF!+Közművelődés!#REF!+Támogatás!#REF!</f>
        <v>#REF!</v>
      </c>
      <c r="U182" s="79" t="e">
        <f>Igazgatás!#REF!+'Informatikai fejl.'!#REF!+Községgazd!#REF!+Vagyongazd!#REF!+Közfoglalkoztatás!#REF!+Közút!U182+Környezetvédelem!#REF!+Egészségügy!#REF!+Sport!#REF!+Közművelődés!#REF!+Támogatás!#REF!</f>
        <v>#REF!</v>
      </c>
      <c r="V182" s="404" t="e">
        <f t="shared" si="128"/>
        <v>#REF!</v>
      </c>
      <c r="W182" s="367" t="e">
        <f>Igazgatás!#REF!+'Informatikai fejl.'!#REF!+Községgazd!#REF!+Vagyongazd!#REF!+Közfoglalkoztatás!#REF!+Közút!W182+Környezetvédelem!#REF!+Egészségügy!#REF!+Sport!#REF!+Közművelődés!#REF!+Támogatás!#REF!</f>
        <v>#REF!</v>
      </c>
      <c r="X182" s="1" t="e">
        <f>Igazgatás!#REF!+'Informatikai fejl.'!#REF!+Községgazd!#REF!+Vagyongazd!#REF!+Közfoglalkoztatás!#REF!+Közút!X182+Környezetvédelem!#REF!+Egészségügy!#REF!+Sport!#REF!+Közművelődés!#REF!+Támogatás!#REF!</f>
        <v>#REF!</v>
      </c>
      <c r="Y182" s="79" t="e">
        <f>Igazgatás!#REF!+'Informatikai fejl.'!#REF!+Községgazd!#REF!+Vagyongazd!#REF!+Közfoglalkoztatás!#REF!+Közút!Y182+Környezetvédelem!#REF!+Egészségügy!#REF!+Sport!#REF!+Közművelődés!#REF!+Támogatás!#REF!</f>
        <v>#REF!</v>
      </c>
      <c r="Z182" s="79" t="e">
        <f>Igazgatás!#REF!+'Informatikai fejl.'!#REF!+Községgazd!#REF!+Vagyongazd!#REF!+Közfoglalkoztatás!#REF!+Közút!Z182+Környezetvédelem!#REF!+Egészségügy!#REF!+Sport!#REF!+Közművelődés!#REF!+Támogatás!#REF!</f>
        <v>#REF!</v>
      </c>
      <c r="AA182" s="79" t="e">
        <f>Igazgatás!#REF!+'Informatikai fejl.'!#REF!+Községgazd!#REF!+Vagyongazd!#REF!+Közfoglalkoztatás!#REF!+Közút!AA182+Környezetvédelem!#REF!+Egészségügy!#REF!+Sport!#REF!+Közművelődés!#REF!+Támogatás!#REF!</f>
        <v>#REF!</v>
      </c>
      <c r="AB182" s="44" t="e">
        <f>Igazgatás!#REF!+'Informatikai fejl.'!#REF!+Községgazd!#REF!+Vagyongazd!#REF!+Közfoglalkoztatás!#REF!+Közút!AB182+Környezetvédelem!#REF!+Egészségügy!#REF!+Sport!#REF!+Közművelődés!#REF!+Támogatás!#REF!</f>
        <v>#REF!</v>
      </c>
      <c r="AC182" s="168"/>
      <c r="AE182" s="168"/>
    </row>
    <row r="183" spans="1:31" ht="25.5" hidden="1" customHeight="1" x14ac:dyDescent="0.25">
      <c r="B183" s="54"/>
      <c r="C183" s="2"/>
      <c r="D183" s="706" t="s">
        <v>559</v>
      </c>
      <c r="E183" s="706"/>
      <c r="F183" s="519" t="e">
        <f>Igazgatás!F232+'Informatikai fejl.'!F182+Községgazd!F197+Vagyongazd!F186+Közfoglalkoztatás!F183+Közút!F183+Környezetvédelem!F187+Egészségügy!F215+Sport!F187+Közművelődés!F186+Támogatás!F198</f>
        <v>#REF!</v>
      </c>
      <c r="G183" s="519" t="e">
        <f>Igazgatás!G232+'Informatikai fejl.'!G182+Községgazd!G197+Vagyongazd!G186+Közfoglalkoztatás!G183+Közút!G183+Környezetvédelem!G187+Egészségügy!G215+Sport!G187+Közművelődés!G186+Támogatás!G198</f>
        <v>#REF!</v>
      </c>
      <c r="H183" s="519" t="e">
        <f>Igazgatás!H232+'Informatikai fejl.'!H182+Községgazd!H197+Vagyongazd!H186+Közfoglalkoztatás!H183+Közút!H183+Környezetvédelem!H187+Egészségügy!H215+Sport!H187+Közművelődés!H186+Támogatás!H198</f>
        <v>#REF!</v>
      </c>
      <c r="I183" s="519" t="e">
        <f>Igazgatás!I232+'Informatikai fejl.'!I182+Községgazd!I197+Vagyongazd!I186+Közfoglalkoztatás!I183+Közút!I183+Környezetvédelem!I187+Egészségügy!I215+Sport!I187+Közművelődés!I186+Támogatás!I198</f>
        <v>#REF!</v>
      </c>
      <c r="J183" s="545" t="e">
        <f>Igazgatás!J232+'Informatikai fejl.'!J182+Községgazd!J197+Vagyongazd!J186+Közfoglalkoztatás!J183+Közút!J183+Környezetvédelem!J187+Egészségügy!J215+Sport!J187+Közművelődés!J186+Támogatás!J198</f>
        <v>#REF!</v>
      </c>
      <c r="K183" s="545" t="e">
        <f>Igazgatás!K232+'Informatikai fejl.'!K182+Községgazd!K197+Vagyongazd!K186+Közfoglalkoztatás!K183+Közút!K183+Környezetvédelem!K187+Egészségügy!K215+Sport!K187+Közművelődés!K186+Támogatás!K198</f>
        <v>#REF!</v>
      </c>
      <c r="L183" s="545" t="e">
        <f>Igazgatás!L232+'Informatikai fejl.'!L182+Községgazd!L197+Vagyongazd!L186+Közfoglalkoztatás!L183+Közút!L183+Környezetvédelem!L187+Egészségügy!L215+Sport!L187+Közművelődés!L186+Támogatás!L198</f>
        <v>#REF!</v>
      </c>
      <c r="M183" s="471" t="e">
        <f>Igazgatás!M232+'Informatikai fejl.'!M182+Községgazd!M197+Vagyongazd!M186+Közfoglalkoztatás!M183+Közút!M183+Környezetvédelem!M187+Egészségügy!M215+Sport!M187+Közművelődés!M186+Támogatás!M198</f>
        <v>#REF!</v>
      </c>
      <c r="N183" s="151">
        <f>Igazgatás!N232+'Informatikai fejl.'!N182+Községgazd!N197+Vagyongazd!N186+Közfoglalkoztatás!N183+Közút!N183+Környezetvédelem!N187+Egészségügy!N215+Sport!N187+Közművelődés!N186+Támogatás!N198</f>
        <v>0</v>
      </c>
      <c r="O183" s="159" t="e">
        <f t="shared" si="127"/>
        <v>#REF!</v>
      </c>
      <c r="P183" s="73" t="e">
        <f>Igazgatás!#REF!+'Informatikai fejl.'!#REF!+Községgazd!#REF!+Vagyongazd!#REF!+Közfoglalkoztatás!#REF!+Közút!P183+Környezetvédelem!#REF!+Egészségügy!#REF!+Sport!#REF!+Közművelődés!#REF!+Támogatás!#REF!</f>
        <v>#REF!</v>
      </c>
      <c r="Q183" s="1" t="e">
        <f>Igazgatás!#REF!+'Informatikai fejl.'!#REF!+Községgazd!#REF!+Vagyongazd!#REF!+Közfoglalkoztatás!#REF!+Közút!Q183+Környezetvédelem!#REF!+Egészségügy!#REF!+Sport!#REF!+Közművelődés!#REF!+Támogatás!#REF!</f>
        <v>#REF!</v>
      </c>
      <c r="R183" s="1" t="e">
        <f>Igazgatás!#REF!+'Informatikai fejl.'!#REF!+Községgazd!#REF!+Vagyongazd!#REF!+Közfoglalkoztatás!#REF!+Közút!R183+Környezetvédelem!#REF!+Egészségügy!#REF!+Sport!#REF!+Közművelődés!#REF!+Támogatás!#REF!</f>
        <v>#REF!</v>
      </c>
      <c r="S183" s="1" t="e">
        <f>Igazgatás!#REF!+'Informatikai fejl.'!#REF!+Községgazd!#REF!+Vagyongazd!#REF!+Közfoglalkoztatás!#REF!+Közút!S183+Környezetvédelem!#REF!+Egészségügy!#REF!+Sport!#REF!+Közművelődés!#REF!+Támogatás!#REF!</f>
        <v>#REF!</v>
      </c>
      <c r="T183" s="1" t="e">
        <f>Igazgatás!#REF!+'Informatikai fejl.'!#REF!+Községgazd!#REF!+Vagyongazd!#REF!+Közfoglalkoztatás!#REF!+Közút!T183+Környezetvédelem!#REF!+Egészségügy!#REF!+Sport!#REF!+Közművelődés!#REF!+Támogatás!#REF!</f>
        <v>#REF!</v>
      </c>
      <c r="U183" s="79" t="e">
        <f>Igazgatás!#REF!+'Informatikai fejl.'!#REF!+Községgazd!#REF!+Vagyongazd!#REF!+Közfoglalkoztatás!#REF!+Közút!U183+Környezetvédelem!#REF!+Egészségügy!#REF!+Sport!#REF!+Közművelődés!#REF!+Támogatás!#REF!</f>
        <v>#REF!</v>
      </c>
      <c r="V183" s="404" t="e">
        <f t="shared" si="128"/>
        <v>#REF!</v>
      </c>
      <c r="W183" s="367" t="e">
        <f>Igazgatás!#REF!+'Informatikai fejl.'!#REF!+Községgazd!#REF!+Vagyongazd!#REF!+Közfoglalkoztatás!#REF!+Közút!W183+Környezetvédelem!#REF!+Egészségügy!#REF!+Sport!#REF!+Közművelődés!#REF!+Támogatás!#REF!</f>
        <v>#REF!</v>
      </c>
      <c r="X183" s="1" t="e">
        <f>Igazgatás!#REF!+'Informatikai fejl.'!#REF!+Községgazd!#REF!+Vagyongazd!#REF!+Közfoglalkoztatás!#REF!+Közút!X183+Környezetvédelem!#REF!+Egészségügy!#REF!+Sport!#REF!+Közművelődés!#REF!+Támogatás!#REF!</f>
        <v>#REF!</v>
      </c>
      <c r="Y183" s="79" t="e">
        <f>Igazgatás!#REF!+'Informatikai fejl.'!#REF!+Községgazd!#REF!+Vagyongazd!#REF!+Közfoglalkoztatás!#REF!+Közút!Y183+Környezetvédelem!#REF!+Egészségügy!#REF!+Sport!#REF!+Közművelődés!#REF!+Támogatás!#REF!</f>
        <v>#REF!</v>
      </c>
      <c r="Z183" s="79" t="e">
        <f>Igazgatás!#REF!+'Informatikai fejl.'!#REF!+Községgazd!#REF!+Vagyongazd!#REF!+Közfoglalkoztatás!#REF!+Közút!Z183+Környezetvédelem!#REF!+Egészségügy!#REF!+Sport!#REF!+Közművelődés!#REF!+Támogatás!#REF!</f>
        <v>#REF!</v>
      </c>
      <c r="AA183" s="79" t="e">
        <f>Igazgatás!#REF!+'Informatikai fejl.'!#REF!+Községgazd!#REF!+Vagyongazd!#REF!+Közfoglalkoztatás!#REF!+Közút!AA183+Környezetvédelem!#REF!+Egészségügy!#REF!+Sport!#REF!+Közművelődés!#REF!+Támogatás!#REF!</f>
        <v>#REF!</v>
      </c>
      <c r="AB183" s="44" t="e">
        <f>Igazgatás!#REF!+'Informatikai fejl.'!#REF!+Községgazd!#REF!+Vagyongazd!#REF!+Közfoglalkoztatás!#REF!+Közút!AB183+Környezetvédelem!#REF!+Egészségügy!#REF!+Sport!#REF!+Közművelődés!#REF!+Támogatás!#REF!</f>
        <v>#REF!</v>
      </c>
      <c r="AC183" s="168"/>
      <c r="AE183" s="168"/>
    </row>
    <row r="184" spans="1:31" ht="25.5" hidden="1" customHeight="1" x14ac:dyDescent="0.25">
      <c r="B184" s="54"/>
      <c r="C184" s="2"/>
      <c r="D184" s="706" t="s">
        <v>561</v>
      </c>
      <c r="E184" s="706"/>
      <c r="F184" s="519" t="e">
        <f>Igazgatás!F233+'Informatikai fejl.'!F183+Községgazd!F198+Vagyongazd!F187+Közfoglalkoztatás!F184+Közút!F184+Környezetvédelem!F188+Egészségügy!F216+Sport!F188+Közművelődés!F187+Támogatás!F199</f>
        <v>#REF!</v>
      </c>
      <c r="G184" s="519" t="e">
        <f>Igazgatás!G233+'Informatikai fejl.'!G183+Községgazd!G198+Vagyongazd!G187+Közfoglalkoztatás!G184+Közút!G184+Környezetvédelem!G188+Egészségügy!G216+Sport!G188+Közművelődés!G187+Támogatás!G199</f>
        <v>#REF!</v>
      </c>
      <c r="H184" s="519" t="e">
        <f>Igazgatás!H233+'Informatikai fejl.'!H183+Községgazd!H198+Vagyongazd!H187+Közfoglalkoztatás!H184+Közút!H184+Környezetvédelem!H188+Egészségügy!H216+Sport!H188+Közművelődés!H187+Támogatás!H199</f>
        <v>#REF!</v>
      </c>
      <c r="I184" s="519" t="e">
        <f>Igazgatás!I233+'Informatikai fejl.'!I183+Községgazd!I198+Vagyongazd!I187+Közfoglalkoztatás!I184+Közút!I184+Környezetvédelem!I188+Egészségügy!I216+Sport!I188+Közművelődés!I187+Támogatás!I199</f>
        <v>#REF!</v>
      </c>
      <c r="J184" s="545" t="e">
        <f>Igazgatás!J233+'Informatikai fejl.'!J183+Községgazd!J198+Vagyongazd!J187+Közfoglalkoztatás!J184+Közút!J184+Környezetvédelem!J188+Egészségügy!J216+Sport!J188+Közművelődés!J187+Támogatás!J199</f>
        <v>#REF!</v>
      </c>
      <c r="K184" s="545" t="e">
        <f>Igazgatás!K233+'Informatikai fejl.'!K183+Községgazd!K198+Vagyongazd!K187+Közfoglalkoztatás!K184+Közút!K184+Környezetvédelem!K188+Egészségügy!K216+Sport!K188+Közművelődés!K187+Támogatás!K199</f>
        <v>#REF!</v>
      </c>
      <c r="L184" s="545" t="e">
        <f>Igazgatás!L233+'Informatikai fejl.'!L183+Községgazd!L198+Vagyongazd!L187+Közfoglalkoztatás!L184+Közút!L184+Környezetvédelem!L188+Egészségügy!L216+Sport!L188+Közművelődés!L187+Támogatás!L199</f>
        <v>#REF!</v>
      </c>
      <c r="M184" s="471" t="e">
        <f>Igazgatás!M233+'Informatikai fejl.'!M183+Községgazd!M198+Vagyongazd!M187+Közfoglalkoztatás!M184+Közút!M184+Környezetvédelem!M188+Egészségügy!M216+Sport!M188+Közművelődés!M187+Támogatás!M199</f>
        <v>#REF!</v>
      </c>
      <c r="N184" s="151">
        <f>Igazgatás!N233+'Informatikai fejl.'!N183+Községgazd!N198+Vagyongazd!N187+Közfoglalkoztatás!N184+Közút!N184+Környezetvédelem!N188+Egészségügy!N216+Sport!N188+Közművelődés!N187+Támogatás!N199</f>
        <v>0</v>
      </c>
      <c r="O184" s="159" t="e">
        <f t="shared" si="127"/>
        <v>#REF!</v>
      </c>
      <c r="P184" s="73" t="e">
        <f>Igazgatás!#REF!+'Informatikai fejl.'!#REF!+Községgazd!#REF!+Vagyongazd!#REF!+Közfoglalkoztatás!#REF!+Közút!P184+Környezetvédelem!#REF!+Egészségügy!#REF!+Sport!#REF!+Közművelődés!#REF!+Támogatás!#REF!</f>
        <v>#REF!</v>
      </c>
      <c r="Q184" s="1" t="e">
        <f>Igazgatás!#REF!+'Informatikai fejl.'!#REF!+Községgazd!#REF!+Vagyongazd!#REF!+Közfoglalkoztatás!#REF!+Közút!Q184+Környezetvédelem!#REF!+Egészségügy!#REF!+Sport!#REF!+Közművelődés!#REF!+Támogatás!#REF!</f>
        <v>#REF!</v>
      </c>
      <c r="R184" s="1" t="e">
        <f>Igazgatás!#REF!+'Informatikai fejl.'!#REF!+Községgazd!#REF!+Vagyongazd!#REF!+Közfoglalkoztatás!#REF!+Közút!R184+Környezetvédelem!#REF!+Egészségügy!#REF!+Sport!#REF!+Közművelődés!#REF!+Támogatás!#REF!</f>
        <v>#REF!</v>
      </c>
      <c r="S184" s="1" t="e">
        <f>Igazgatás!#REF!+'Informatikai fejl.'!#REF!+Községgazd!#REF!+Vagyongazd!#REF!+Közfoglalkoztatás!#REF!+Közút!S184+Környezetvédelem!#REF!+Egészségügy!#REF!+Sport!#REF!+Közművelődés!#REF!+Támogatás!#REF!</f>
        <v>#REF!</v>
      </c>
      <c r="T184" s="1" t="e">
        <f>Igazgatás!#REF!+'Informatikai fejl.'!#REF!+Községgazd!#REF!+Vagyongazd!#REF!+Közfoglalkoztatás!#REF!+Közút!T184+Környezetvédelem!#REF!+Egészségügy!#REF!+Sport!#REF!+Közművelődés!#REF!+Támogatás!#REF!</f>
        <v>#REF!</v>
      </c>
      <c r="U184" s="79" t="e">
        <f>Igazgatás!#REF!+'Informatikai fejl.'!#REF!+Községgazd!#REF!+Vagyongazd!#REF!+Közfoglalkoztatás!#REF!+Közút!U184+Környezetvédelem!#REF!+Egészségügy!#REF!+Sport!#REF!+Közművelődés!#REF!+Támogatás!#REF!</f>
        <v>#REF!</v>
      </c>
      <c r="V184" s="404" t="e">
        <f t="shared" si="128"/>
        <v>#REF!</v>
      </c>
      <c r="W184" s="367" t="e">
        <f>Igazgatás!#REF!+'Informatikai fejl.'!#REF!+Községgazd!#REF!+Vagyongazd!#REF!+Közfoglalkoztatás!#REF!+Közút!W184+Környezetvédelem!#REF!+Egészségügy!#REF!+Sport!#REF!+Közművelődés!#REF!+Támogatás!#REF!</f>
        <v>#REF!</v>
      </c>
      <c r="X184" s="1" t="e">
        <f>Igazgatás!#REF!+'Informatikai fejl.'!#REF!+Községgazd!#REF!+Vagyongazd!#REF!+Közfoglalkoztatás!#REF!+Közút!X184+Környezetvédelem!#REF!+Egészségügy!#REF!+Sport!#REF!+Közművelődés!#REF!+Támogatás!#REF!</f>
        <v>#REF!</v>
      </c>
      <c r="Y184" s="79" t="e">
        <f>Igazgatás!#REF!+'Informatikai fejl.'!#REF!+Községgazd!#REF!+Vagyongazd!#REF!+Közfoglalkoztatás!#REF!+Közút!Y184+Környezetvédelem!#REF!+Egészségügy!#REF!+Sport!#REF!+Közművelődés!#REF!+Támogatás!#REF!</f>
        <v>#REF!</v>
      </c>
      <c r="Z184" s="79" t="e">
        <f>Igazgatás!#REF!+'Informatikai fejl.'!#REF!+Községgazd!#REF!+Vagyongazd!#REF!+Közfoglalkoztatás!#REF!+Közút!Z184+Környezetvédelem!#REF!+Egészségügy!#REF!+Sport!#REF!+Közművelődés!#REF!+Támogatás!#REF!</f>
        <v>#REF!</v>
      </c>
      <c r="AA184" s="79" t="e">
        <f>Igazgatás!#REF!+'Informatikai fejl.'!#REF!+Községgazd!#REF!+Vagyongazd!#REF!+Közfoglalkoztatás!#REF!+Közút!AA184+Környezetvédelem!#REF!+Egészségügy!#REF!+Sport!#REF!+Közművelődés!#REF!+Támogatás!#REF!</f>
        <v>#REF!</v>
      </c>
      <c r="AB184" s="44" t="e">
        <f>Igazgatás!#REF!+'Informatikai fejl.'!#REF!+Községgazd!#REF!+Vagyongazd!#REF!+Közfoglalkoztatás!#REF!+Közút!AB184+Környezetvédelem!#REF!+Egészségügy!#REF!+Sport!#REF!+Közművelődés!#REF!+Támogatás!#REF!</f>
        <v>#REF!</v>
      </c>
      <c r="AC184" s="168"/>
      <c r="AE184" s="168"/>
    </row>
    <row r="185" spans="1:31" ht="25.5" hidden="1" customHeight="1" x14ac:dyDescent="0.25">
      <c r="B185" s="54"/>
      <c r="C185" s="2"/>
      <c r="D185" s="706" t="s">
        <v>564</v>
      </c>
      <c r="E185" s="706"/>
      <c r="F185" s="519" t="e">
        <f>Igazgatás!F234+'Informatikai fejl.'!F184+Községgazd!F199+Vagyongazd!F188+Közfoglalkoztatás!F185+Közút!F185+Környezetvédelem!F189+Egészségügy!F217+Sport!F189+Közművelődés!F188+Támogatás!F200</f>
        <v>#REF!</v>
      </c>
      <c r="G185" s="519" t="e">
        <f>Igazgatás!G234+'Informatikai fejl.'!G184+Községgazd!G199+Vagyongazd!G188+Közfoglalkoztatás!G185+Közút!G185+Környezetvédelem!G189+Egészségügy!G217+Sport!G189+Közművelődés!G188+Támogatás!G200</f>
        <v>#REF!</v>
      </c>
      <c r="H185" s="519" t="e">
        <f>Igazgatás!H234+'Informatikai fejl.'!H184+Községgazd!H199+Vagyongazd!H188+Közfoglalkoztatás!H185+Közút!H185+Környezetvédelem!H189+Egészségügy!H217+Sport!H189+Közművelődés!H188+Támogatás!H200</f>
        <v>#REF!</v>
      </c>
      <c r="I185" s="519" t="e">
        <f>Igazgatás!I234+'Informatikai fejl.'!I184+Községgazd!I199+Vagyongazd!I188+Közfoglalkoztatás!I185+Közút!I185+Környezetvédelem!I189+Egészségügy!I217+Sport!I189+Közművelődés!I188+Támogatás!I200</f>
        <v>#REF!</v>
      </c>
      <c r="J185" s="545" t="e">
        <f>Igazgatás!J234+'Informatikai fejl.'!J184+Községgazd!J199+Vagyongazd!J188+Közfoglalkoztatás!J185+Közút!J185+Környezetvédelem!J189+Egészségügy!J217+Sport!J189+Közművelődés!J188+Támogatás!J200</f>
        <v>#REF!</v>
      </c>
      <c r="K185" s="545" t="e">
        <f>Igazgatás!K234+'Informatikai fejl.'!K184+Községgazd!K199+Vagyongazd!K188+Közfoglalkoztatás!K185+Közút!K185+Környezetvédelem!K189+Egészségügy!K217+Sport!K189+Közművelődés!K188+Támogatás!K200</f>
        <v>#REF!</v>
      </c>
      <c r="L185" s="545" t="e">
        <f>Igazgatás!L234+'Informatikai fejl.'!L184+Községgazd!L199+Vagyongazd!L188+Közfoglalkoztatás!L185+Közút!L185+Környezetvédelem!L189+Egészségügy!L217+Sport!L189+Közművelődés!L188+Támogatás!L200</f>
        <v>#REF!</v>
      </c>
      <c r="M185" s="471" t="e">
        <f>Igazgatás!M234+'Informatikai fejl.'!M184+Községgazd!M199+Vagyongazd!M188+Közfoglalkoztatás!M185+Közút!M185+Környezetvédelem!M189+Egészségügy!M217+Sport!M189+Közművelődés!M188+Támogatás!M200</f>
        <v>#REF!</v>
      </c>
      <c r="N185" s="151">
        <f>Igazgatás!N234+'Informatikai fejl.'!N184+Községgazd!N199+Vagyongazd!N188+Közfoglalkoztatás!N185+Közút!N185+Környezetvédelem!N189+Egészségügy!N217+Sport!N189+Közművelődés!N188+Támogatás!N200</f>
        <v>0</v>
      </c>
      <c r="O185" s="159" t="e">
        <f t="shared" si="127"/>
        <v>#REF!</v>
      </c>
      <c r="P185" s="73" t="e">
        <f>Igazgatás!#REF!+'Informatikai fejl.'!#REF!+Községgazd!#REF!+Vagyongazd!#REF!+Közfoglalkoztatás!#REF!+Közút!P185+Környezetvédelem!#REF!+Egészségügy!#REF!+Sport!#REF!+Közművelődés!#REF!+Támogatás!#REF!</f>
        <v>#REF!</v>
      </c>
      <c r="Q185" s="1" t="e">
        <f>Igazgatás!#REF!+'Informatikai fejl.'!#REF!+Községgazd!#REF!+Vagyongazd!#REF!+Közfoglalkoztatás!#REF!+Közút!Q185+Környezetvédelem!#REF!+Egészségügy!#REF!+Sport!#REF!+Közművelődés!#REF!+Támogatás!#REF!</f>
        <v>#REF!</v>
      </c>
      <c r="R185" s="1" t="e">
        <f>Igazgatás!#REF!+'Informatikai fejl.'!#REF!+Községgazd!#REF!+Vagyongazd!#REF!+Közfoglalkoztatás!#REF!+Közút!R185+Környezetvédelem!#REF!+Egészségügy!#REF!+Sport!#REF!+Közművelődés!#REF!+Támogatás!#REF!</f>
        <v>#REF!</v>
      </c>
      <c r="S185" s="1" t="e">
        <f>Igazgatás!#REF!+'Informatikai fejl.'!#REF!+Községgazd!#REF!+Vagyongazd!#REF!+Közfoglalkoztatás!#REF!+Közút!S185+Környezetvédelem!#REF!+Egészségügy!#REF!+Sport!#REF!+Közművelődés!#REF!+Támogatás!#REF!</f>
        <v>#REF!</v>
      </c>
      <c r="T185" s="1" t="e">
        <f>Igazgatás!#REF!+'Informatikai fejl.'!#REF!+Községgazd!#REF!+Vagyongazd!#REF!+Közfoglalkoztatás!#REF!+Közút!T185+Környezetvédelem!#REF!+Egészségügy!#REF!+Sport!#REF!+Közművelődés!#REF!+Támogatás!#REF!</f>
        <v>#REF!</v>
      </c>
      <c r="U185" s="79" t="e">
        <f>Igazgatás!#REF!+'Informatikai fejl.'!#REF!+Községgazd!#REF!+Vagyongazd!#REF!+Közfoglalkoztatás!#REF!+Közút!U185+Környezetvédelem!#REF!+Egészségügy!#REF!+Sport!#REF!+Közművelődés!#REF!+Támogatás!#REF!</f>
        <v>#REF!</v>
      </c>
      <c r="V185" s="404" t="e">
        <f t="shared" si="128"/>
        <v>#REF!</v>
      </c>
      <c r="W185" s="367" t="e">
        <f>Igazgatás!#REF!+'Informatikai fejl.'!#REF!+Községgazd!#REF!+Vagyongazd!#REF!+Közfoglalkoztatás!#REF!+Közút!W185+Környezetvédelem!#REF!+Egészségügy!#REF!+Sport!#REF!+Közművelődés!#REF!+Támogatás!#REF!</f>
        <v>#REF!</v>
      </c>
      <c r="X185" s="1" t="e">
        <f>Igazgatás!#REF!+'Informatikai fejl.'!#REF!+Községgazd!#REF!+Vagyongazd!#REF!+Közfoglalkoztatás!#REF!+Közút!X185+Környezetvédelem!#REF!+Egészségügy!#REF!+Sport!#REF!+Közművelődés!#REF!+Támogatás!#REF!</f>
        <v>#REF!</v>
      </c>
      <c r="Y185" s="79" t="e">
        <f>Igazgatás!#REF!+'Informatikai fejl.'!#REF!+Községgazd!#REF!+Vagyongazd!#REF!+Közfoglalkoztatás!#REF!+Közút!Y185+Környezetvédelem!#REF!+Egészségügy!#REF!+Sport!#REF!+Közművelődés!#REF!+Támogatás!#REF!</f>
        <v>#REF!</v>
      </c>
      <c r="Z185" s="79" t="e">
        <f>Igazgatás!#REF!+'Informatikai fejl.'!#REF!+Községgazd!#REF!+Vagyongazd!#REF!+Közfoglalkoztatás!#REF!+Közút!Z185+Környezetvédelem!#REF!+Egészségügy!#REF!+Sport!#REF!+Közművelődés!#REF!+Támogatás!#REF!</f>
        <v>#REF!</v>
      </c>
      <c r="AA185" s="79" t="e">
        <f>Igazgatás!#REF!+'Informatikai fejl.'!#REF!+Községgazd!#REF!+Vagyongazd!#REF!+Közfoglalkoztatás!#REF!+Közút!AA185+Környezetvédelem!#REF!+Egészségügy!#REF!+Sport!#REF!+Közművelődés!#REF!+Támogatás!#REF!</f>
        <v>#REF!</v>
      </c>
      <c r="AB185" s="44" t="e">
        <f>Igazgatás!#REF!+'Informatikai fejl.'!#REF!+Községgazd!#REF!+Vagyongazd!#REF!+Közfoglalkoztatás!#REF!+Közút!AB185+Környezetvédelem!#REF!+Egészségügy!#REF!+Sport!#REF!+Közművelődés!#REF!+Támogatás!#REF!</f>
        <v>#REF!</v>
      </c>
      <c r="AC185" s="168"/>
      <c r="AE185" s="168"/>
    </row>
    <row r="186" spans="1:31" s="18" customFormat="1" hidden="1" x14ac:dyDescent="0.25">
      <c r="A186" s="125" t="s">
        <v>274</v>
      </c>
      <c r="B186" s="90" t="s">
        <v>686</v>
      </c>
      <c r="C186" s="712" t="s">
        <v>275</v>
      </c>
      <c r="D186" s="713"/>
      <c r="E186" s="713"/>
      <c r="F186" s="509" t="e">
        <f>Igazgatás!F235+'Informatikai fejl.'!F185+Községgazd!F200+Vagyongazd!F189+Közfoglalkoztatás!F186+Közút!F186+Környezetvédelem!F190+Egészségügy!F218+Sport!F190+Közművelődés!F189+Támogatás!F201</f>
        <v>#REF!</v>
      </c>
      <c r="G186" s="509" t="e">
        <f>Igazgatás!G235+'Informatikai fejl.'!G185+Községgazd!G200+Vagyongazd!G189+Közfoglalkoztatás!G186+Közút!G186+Környezetvédelem!G190+Egészségügy!G218+Sport!G190+Közművelődés!G189+Támogatás!G201</f>
        <v>#REF!</v>
      </c>
      <c r="H186" s="509" t="e">
        <f>Igazgatás!H235+'Informatikai fejl.'!H185+Községgazd!H200+Vagyongazd!H189+Közfoglalkoztatás!H186+Közút!H186+Környezetvédelem!H190+Egészségügy!H218+Sport!H190+Közművelődés!H189+Támogatás!H201</f>
        <v>#REF!</v>
      </c>
      <c r="I186" s="509" t="e">
        <f>Igazgatás!I235+'Informatikai fejl.'!I185+Községgazd!I200+Vagyongazd!I189+Közfoglalkoztatás!I186+Közút!I186+Környezetvédelem!I190+Egészségügy!I218+Sport!I190+Közművelődés!I189+Támogatás!I201</f>
        <v>#REF!</v>
      </c>
      <c r="J186" s="535" t="e">
        <f>Igazgatás!J235+'Informatikai fejl.'!J185+Községgazd!J200+Vagyongazd!J189+Közfoglalkoztatás!J186+Közút!J186+Környezetvédelem!J190+Egészségügy!J218+Sport!J190+Közművelődés!J189+Támogatás!J201</f>
        <v>#REF!</v>
      </c>
      <c r="K186" s="535" t="e">
        <f>Igazgatás!K235+'Informatikai fejl.'!K185+Községgazd!K200+Vagyongazd!K189+Közfoglalkoztatás!K186+Közút!K186+Környezetvédelem!K190+Egészségügy!K218+Sport!K190+Közművelődés!K189+Támogatás!K201</f>
        <v>#REF!</v>
      </c>
      <c r="L186" s="535" t="e">
        <f>Igazgatás!L235+'Informatikai fejl.'!L185+Községgazd!L200+Vagyongazd!L189+Közfoglalkoztatás!L186+Közút!L186+Környezetvédelem!L190+Egészségügy!L218+Sport!L190+Közművelődés!L189+Támogatás!L201</f>
        <v>#REF!</v>
      </c>
      <c r="M186" s="461" t="e">
        <f>Igazgatás!M235+'Informatikai fejl.'!M185+Községgazd!M200+Vagyongazd!M189+Közfoglalkoztatás!M186+Közút!M186+Környezetvédelem!M190+Egészségügy!M218+Sport!M190+Közművelődés!M189+Támogatás!M201</f>
        <v>#REF!</v>
      </c>
      <c r="N186" s="142">
        <f>Igazgatás!N235+'Informatikai fejl.'!N185+Községgazd!N200+Vagyongazd!N189+Közfoglalkoztatás!N186+Közút!N186+Környezetvédelem!N190+Egészségügy!N218+Sport!N190+Közművelődés!N189+Támogatás!N201</f>
        <v>0</v>
      </c>
      <c r="O186" s="158" t="e">
        <f t="shared" si="127"/>
        <v>#REF!</v>
      </c>
      <c r="P186" s="92" t="e">
        <f>Igazgatás!#REF!+'Informatikai fejl.'!#REF!+Községgazd!#REF!+Vagyongazd!#REF!+Közfoglalkoztatás!#REF!+Közút!P186+Környezetvédelem!#REF!+Egészségügy!#REF!+Sport!#REF!+Közművelődés!#REF!+Támogatás!#REF!</f>
        <v>#REF!</v>
      </c>
      <c r="Q186" s="93" t="e">
        <f>Igazgatás!#REF!+'Informatikai fejl.'!#REF!+Községgazd!#REF!+Vagyongazd!#REF!+Közfoglalkoztatás!#REF!+Közút!Q186+Környezetvédelem!#REF!+Egészségügy!#REF!+Sport!#REF!+Közművelődés!#REF!+Támogatás!#REF!</f>
        <v>#REF!</v>
      </c>
      <c r="R186" s="93" t="e">
        <f>Igazgatás!#REF!+'Informatikai fejl.'!#REF!+Községgazd!#REF!+Vagyongazd!#REF!+Közfoglalkoztatás!#REF!+Közút!R186+Környezetvédelem!#REF!+Egészségügy!#REF!+Sport!#REF!+Közművelődés!#REF!+Támogatás!#REF!</f>
        <v>#REF!</v>
      </c>
      <c r="S186" s="93" t="e">
        <f>Igazgatás!#REF!+'Informatikai fejl.'!#REF!+Községgazd!#REF!+Vagyongazd!#REF!+Közfoglalkoztatás!#REF!+Közút!S186+Környezetvédelem!#REF!+Egészségügy!#REF!+Sport!#REF!+Közművelődés!#REF!+Támogatás!#REF!</f>
        <v>#REF!</v>
      </c>
      <c r="T186" s="93" t="e">
        <f>Igazgatás!#REF!+'Informatikai fejl.'!#REF!+Községgazd!#REF!+Vagyongazd!#REF!+Közfoglalkoztatás!#REF!+Közút!T186+Környezetvédelem!#REF!+Egészségügy!#REF!+Sport!#REF!+Közművelődés!#REF!+Támogatás!#REF!</f>
        <v>#REF!</v>
      </c>
      <c r="U186" s="96" t="e">
        <f>Igazgatás!#REF!+'Informatikai fejl.'!#REF!+Községgazd!#REF!+Vagyongazd!#REF!+Közfoglalkoztatás!#REF!+Közút!U186+Környezetvédelem!#REF!+Egészségügy!#REF!+Sport!#REF!+Közművelődés!#REF!+Támogatás!#REF!</f>
        <v>#REF!</v>
      </c>
      <c r="V186" s="402" t="e">
        <f t="shared" si="128"/>
        <v>#REF!</v>
      </c>
      <c r="W186" s="365" t="e">
        <f>Igazgatás!#REF!+'Informatikai fejl.'!#REF!+Községgazd!#REF!+Vagyongazd!#REF!+Közfoglalkoztatás!#REF!+Közút!W186+Környezetvédelem!#REF!+Egészségügy!#REF!+Sport!#REF!+Közművelődés!#REF!+Támogatás!#REF!</f>
        <v>#REF!</v>
      </c>
      <c r="X186" s="93" t="e">
        <f>Igazgatás!#REF!+'Informatikai fejl.'!#REF!+Községgazd!#REF!+Vagyongazd!#REF!+Közfoglalkoztatás!#REF!+Közút!X186+Környezetvédelem!#REF!+Egészségügy!#REF!+Sport!#REF!+Közművelődés!#REF!+Támogatás!#REF!</f>
        <v>#REF!</v>
      </c>
      <c r="Y186" s="96" t="e">
        <f>Igazgatás!#REF!+'Informatikai fejl.'!#REF!+Községgazd!#REF!+Vagyongazd!#REF!+Közfoglalkoztatás!#REF!+Közút!Y186+Környezetvédelem!#REF!+Egészségügy!#REF!+Sport!#REF!+Közművelődés!#REF!+Támogatás!#REF!</f>
        <v>#REF!</v>
      </c>
      <c r="Z186" s="96" t="e">
        <f>Igazgatás!#REF!+'Informatikai fejl.'!#REF!+Községgazd!#REF!+Vagyongazd!#REF!+Közfoglalkoztatás!#REF!+Közút!Z186+Környezetvédelem!#REF!+Egészségügy!#REF!+Sport!#REF!+Közművelődés!#REF!+Támogatás!#REF!</f>
        <v>#REF!</v>
      </c>
      <c r="AA186" s="96" t="e">
        <f>Igazgatás!#REF!+'Informatikai fejl.'!#REF!+Községgazd!#REF!+Vagyongazd!#REF!+Közfoglalkoztatás!#REF!+Közút!AA186+Környezetvédelem!#REF!+Egészségügy!#REF!+Sport!#REF!+Közművelődés!#REF!+Támogatás!#REF!</f>
        <v>#REF!</v>
      </c>
      <c r="AB186" s="97" t="e">
        <f>Igazgatás!#REF!+'Informatikai fejl.'!#REF!+Községgazd!#REF!+Vagyongazd!#REF!+Közfoglalkoztatás!#REF!+Közút!AB186+Környezetvédelem!#REF!+Egészségügy!#REF!+Sport!#REF!+Közművelődés!#REF!+Támogatás!#REF!</f>
        <v>#REF!</v>
      </c>
      <c r="AC186" s="168"/>
      <c r="AE186" s="168"/>
    </row>
    <row r="187" spans="1:31" hidden="1" x14ac:dyDescent="0.25">
      <c r="B187" s="54"/>
      <c r="C187" s="2"/>
      <c r="D187" s="705" t="s">
        <v>371</v>
      </c>
      <c r="E187" s="705"/>
      <c r="F187" s="516" t="e">
        <f>Igazgatás!F236+'Informatikai fejl.'!F186+Községgazd!F201+Vagyongazd!F190+Közfoglalkoztatás!F187+Közút!F187+Környezetvédelem!F191+Egészségügy!F219+Sport!F191+Közművelődés!F190+Támogatás!F202</f>
        <v>#REF!</v>
      </c>
      <c r="G187" s="516" t="e">
        <f>Igazgatás!G236+'Informatikai fejl.'!G186+Községgazd!G201+Vagyongazd!G190+Közfoglalkoztatás!G187+Közút!G187+Környezetvédelem!G191+Egészségügy!G219+Sport!G191+Közművelődés!G190+Támogatás!G202</f>
        <v>#REF!</v>
      </c>
      <c r="H187" s="516" t="e">
        <f>Igazgatás!H236+'Informatikai fejl.'!H186+Községgazd!H201+Vagyongazd!H190+Közfoglalkoztatás!H187+Közút!H187+Környezetvédelem!H191+Egészségügy!H219+Sport!H191+Közművelődés!H190+Támogatás!H202</f>
        <v>#REF!</v>
      </c>
      <c r="I187" s="516" t="e">
        <f>Igazgatás!I236+'Informatikai fejl.'!I186+Községgazd!I201+Vagyongazd!I190+Közfoglalkoztatás!I187+Közút!I187+Környezetvédelem!I191+Egészségügy!I219+Sport!I191+Közművelődés!I190+Támogatás!I202</f>
        <v>#REF!</v>
      </c>
      <c r="J187" s="542" t="e">
        <f>Igazgatás!J236+'Informatikai fejl.'!J186+Községgazd!J201+Vagyongazd!J190+Közfoglalkoztatás!J187+Közút!J187+Környezetvédelem!J191+Egészségügy!J219+Sport!J191+Közművelődés!J190+Támogatás!J202</f>
        <v>#REF!</v>
      </c>
      <c r="K187" s="542" t="e">
        <f>Igazgatás!K236+'Informatikai fejl.'!K186+Községgazd!K201+Vagyongazd!K190+Közfoglalkoztatás!K187+Közút!K187+Környezetvédelem!K191+Egészségügy!K219+Sport!K191+Közművelődés!K190+Támogatás!K202</f>
        <v>#REF!</v>
      </c>
      <c r="L187" s="542" t="e">
        <f>Igazgatás!L236+'Informatikai fejl.'!L186+Községgazd!L201+Vagyongazd!L190+Közfoglalkoztatás!L187+Közút!L187+Környezetvédelem!L191+Egészségügy!L219+Sport!L191+Közművelődés!L190+Támogatás!L202</f>
        <v>#REF!</v>
      </c>
      <c r="M187" s="468" t="e">
        <f>Igazgatás!M236+'Informatikai fejl.'!M186+Községgazd!M201+Vagyongazd!M190+Közfoglalkoztatás!M187+Közút!M187+Környezetvédelem!M191+Egészségügy!M219+Sport!M191+Közművelődés!M190+Támogatás!M202</f>
        <v>#REF!</v>
      </c>
      <c r="N187" s="141">
        <f>Igazgatás!N236+'Informatikai fejl.'!N186+Községgazd!N201+Vagyongazd!N190+Közfoglalkoztatás!N187+Közút!N187+Környezetvédelem!N191+Egészségügy!N219+Sport!N191+Közművelődés!N190+Támogatás!N202</f>
        <v>0</v>
      </c>
      <c r="O187" s="159" t="e">
        <f t="shared" si="127"/>
        <v>#REF!</v>
      </c>
      <c r="P187" s="73" t="e">
        <f>Igazgatás!#REF!+'Informatikai fejl.'!#REF!+Községgazd!#REF!+Vagyongazd!#REF!+Közfoglalkoztatás!#REF!+Közút!P187+Környezetvédelem!#REF!+Egészségügy!#REF!+Sport!#REF!+Közművelődés!#REF!+Támogatás!#REF!</f>
        <v>#REF!</v>
      </c>
      <c r="Q187" s="1" t="e">
        <f>Igazgatás!#REF!+'Informatikai fejl.'!#REF!+Községgazd!#REF!+Vagyongazd!#REF!+Közfoglalkoztatás!#REF!+Közút!Q187+Környezetvédelem!#REF!+Egészségügy!#REF!+Sport!#REF!+Közművelődés!#REF!+Támogatás!#REF!</f>
        <v>#REF!</v>
      </c>
      <c r="R187" s="1" t="e">
        <f>Igazgatás!#REF!+'Informatikai fejl.'!#REF!+Községgazd!#REF!+Vagyongazd!#REF!+Közfoglalkoztatás!#REF!+Közút!R187+Környezetvédelem!#REF!+Egészségügy!#REF!+Sport!#REF!+Közművelődés!#REF!+Támogatás!#REF!</f>
        <v>#REF!</v>
      </c>
      <c r="S187" s="1" t="e">
        <f>Igazgatás!#REF!+'Informatikai fejl.'!#REF!+Községgazd!#REF!+Vagyongazd!#REF!+Közfoglalkoztatás!#REF!+Közút!S187+Környezetvédelem!#REF!+Egészségügy!#REF!+Sport!#REF!+Közművelődés!#REF!+Támogatás!#REF!</f>
        <v>#REF!</v>
      </c>
      <c r="T187" s="1" t="e">
        <f>Igazgatás!#REF!+'Informatikai fejl.'!#REF!+Községgazd!#REF!+Vagyongazd!#REF!+Közfoglalkoztatás!#REF!+Közút!T187+Környezetvédelem!#REF!+Egészségügy!#REF!+Sport!#REF!+Közművelődés!#REF!+Támogatás!#REF!</f>
        <v>#REF!</v>
      </c>
      <c r="U187" s="79" t="e">
        <f>Igazgatás!#REF!+'Informatikai fejl.'!#REF!+Községgazd!#REF!+Vagyongazd!#REF!+Közfoglalkoztatás!#REF!+Közút!U187+Környezetvédelem!#REF!+Egészségügy!#REF!+Sport!#REF!+Közművelődés!#REF!+Támogatás!#REF!</f>
        <v>#REF!</v>
      </c>
      <c r="V187" s="404" t="e">
        <f t="shared" si="128"/>
        <v>#REF!</v>
      </c>
      <c r="W187" s="367" t="e">
        <f>Igazgatás!#REF!+'Informatikai fejl.'!#REF!+Községgazd!#REF!+Vagyongazd!#REF!+Közfoglalkoztatás!#REF!+Közút!W187+Környezetvédelem!#REF!+Egészségügy!#REF!+Sport!#REF!+Közművelődés!#REF!+Támogatás!#REF!</f>
        <v>#REF!</v>
      </c>
      <c r="X187" s="1" t="e">
        <f>Igazgatás!#REF!+'Informatikai fejl.'!#REF!+Községgazd!#REF!+Vagyongazd!#REF!+Közfoglalkoztatás!#REF!+Közút!X187+Környezetvédelem!#REF!+Egészségügy!#REF!+Sport!#REF!+Közművelődés!#REF!+Támogatás!#REF!</f>
        <v>#REF!</v>
      </c>
      <c r="Y187" s="79" t="e">
        <f>Igazgatás!#REF!+'Informatikai fejl.'!#REF!+Községgazd!#REF!+Vagyongazd!#REF!+Közfoglalkoztatás!#REF!+Közút!Y187+Környezetvédelem!#REF!+Egészségügy!#REF!+Sport!#REF!+Közművelődés!#REF!+Támogatás!#REF!</f>
        <v>#REF!</v>
      </c>
      <c r="Z187" s="79" t="e">
        <f>Igazgatás!#REF!+'Informatikai fejl.'!#REF!+Községgazd!#REF!+Vagyongazd!#REF!+Közfoglalkoztatás!#REF!+Közút!Z187+Környezetvédelem!#REF!+Egészségügy!#REF!+Sport!#REF!+Közművelődés!#REF!+Támogatás!#REF!</f>
        <v>#REF!</v>
      </c>
      <c r="AA187" s="79" t="e">
        <f>Igazgatás!#REF!+'Informatikai fejl.'!#REF!+Községgazd!#REF!+Vagyongazd!#REF!+Közfoglalkoztatás!#REF!+Közút!AA187+Környezetvédelem!#REF!+Egészségügy!#REF!+Sport!#REF!+Közművelődés!#REF!+Támogatás!#REF!</f>
        <v>#REF!</v>
      </c>
      <c r="AB187" s="44" t="e">
        <f>Igazgatás!#REF!+'Informatikai fejl.'!#REF!+Községgazd!#REF!+Vagyongazd!#REF!+Közfoglalkoztatás!#REF!+Közút!AB187+Környezetvédelem!#REF!+Egészségügy!#REF!+Sport!#REF!+Közművelődés!#REF!+Támogatás!#REF!</f>
        <v>#REF!</v>
      </c>
      <c r="AC187" s="168"/>
      <c r="AE187" s="168"/>
    </row>
    <row r="188" spans="1:31" hidden="1" x14ac:dyDescent="0.25">
      <c r="B188" s="54"/>
      <c r="C188" s="2"/>
      <c r="D188" s="705" t="s">
        <v>544</v>
      </c>
      <c r="E188" s="705"/>
      <c r="F188" s="516" t="e">
        <f>Igazgatás!F237+'Informatikai fejl.'!F187+Községgazd!F202+Vagyongazd!F191+Közfoglalkoztatás!F188+Közút!F188+Környezetvédelem!F192+Egészségügy!F220+Sport!F192+Közművelődés!F191+Támogatás!F203</f>
        <v>#REF!</v>
      </c>
      <c r="G188" s="516" t="e">
        <f>Igazgatás!G237+'Informatikai fejl.'!G187+Községgazd!G202+Vagyongazd!G191+Közfoglalkoztatás!G188+Közút!G188+Környezetvédelem!G192+Egészségügy!G220+Sport!G192+Közművelődés!G191+Támogatás!G203</f>
        <v>#REF!</v>
      </c>
      <c r="H188" s="516" t="e">
        <f>Igazgatás!H237+'Informatikai fejl.'!H187+Községgazd!H202+Vagyongazd!H191+Közfoglalkoztatás!H188+Közút!H188+Környezetvédelem!H192+Egészségügy!H220+Sport!H192+Közművelődés!H191+Támogatás!H203</f>
        <v>#REF!</v>
      </c>
      <c r="I188" s="516" t="e">
        <f>Igazgatás!I237+'Informatikai fejl.'!I187+Községgazd!I202+Vagyongazd!I191+Közfoglalkoztatás!I188+Közút!I188+Környezetvédelem!I192+Egészségügy!I220+Sport!I192+Közművelődés!I191+Támogatás!I203</f>
        <v>#REF!</v>
      </c>
      <c r="J188" s="542" t="e">
        <f>Igazgatás!J237+'Informatikai fejl.'!J187+Községgazd!J202+Vagyongazd!J191+Közfoglalkoztatás!J188+Közút!J188+Környezetvédelem!J192+Egészségügy!J220+Sport!J192+Közművelődés!J191+Támogatás!J203</f>
        <v>#REF!</v>
      </c>
      <c r="K188" s="542" t="e">
        <f>Igazgatás!K237+'Informatikai fejl.'!K187+Községgazd!K202+Vagyongazd!K191+Közfoglalkoztatás!K188+Közút!K188+Környezetvédelem!K192+Egészségügy!K220+Sport!K192+Közművelődés!K191+Támogatás!K203</f>
        <v>#REF!</v>
      </c>
      <c r="L188" s="542" t="e">
        <f>Igazgatás!L237+'Informatikai fejl.'!L187+Községgazd!L202+Vagyongazd!L191+Közfoglalkoztatás!L188+Közút!L188+Környezetvédelem!L192+Egészségügy!L220+Sport!L192+Közművelődés!L191+Támogatás!L203</f>
        <v>#REF!</v>
      </c>
      <c r="M188" s="468" t="e">
        <f>Igazgatás!M237+'Informatikai fejl.'!M187+Községgazd!M202+Vagyongazd!M191+Közfoglalkoztatás!M188+Közút!M188+Környezetvédelem!M192+Egészségügy!M220+Sport!M192+Közművelődés!M191+Támogatás!M203</f>
        <v>#REF!</v>
      </c>
      <c r="N188" s="141">
        <f>Igazgatás!N237+'Informatikai fejl.'!N187+Községgazd!N202+Vagyongazd!N191+Közfoglalkoztatás!N188+Közút!N188+Környezetvédelem!N192+Egészségügy!N220+Sport!N192+Közművelődés!N191+Támogatás!N203</f>
        <v>0</v>
      </c>
      <c r="O188" s="159" t="e">
        <f t="shared" si="127"/>
        <v>#REF!</v>
      </c>
      <c r="P188" s="73" t="e">
        <f>Igazgatás!#REF!+'Informatikai fejl.'!#REF!+Községgazd!#REF!+Vagyongazd!#REF!+Közfoglalkoztatás!#REF!+Közút!P188+Környezetvédelem!#REF!+Egészségügy!#REF!+Sport!#REF!+Közművelődés!#REF!+Támogatás!#REF!</f>
        <v>#REF!</v>
      </c>
      <c r="Q188" s="1" t="e">
        <f>Igazgatás!#REF!+'Informatikai fejl.'!#REF!+Községgazd!#REF!+Vagyongazd!#REF!+Közfoglalkoztatás!#REF!+Közút!Q188+Környezetvédelem!#REF!+Egészségügy!#REF!+Sport!#REF!+Közművelődés!#REF!+Támogatás!#REF!</f>
        <v>#REF!</v>
      </c>
      <c r="R188" s="1" t="e">
        <f>Igazgatás!#REF!+'Informatikai fejl.'!#REF!+Községgazd!#REF!+Vagyongazd!#REF!+Közfoglalkoztatás!#REF!+Közút!R188+Környezetvédelem!#REF!+Egészségügy!#REF!+Sport!#REF!+Közművelődés!#REF!+Támogatás!#REF!</f>
        <v>#REF!</v>
      </c>
      <c r="S188" s="1" t="e">
        <f>Igazgatás!#REF!+'Informatikai fejl.'!#REF!+Községgazd!#REF!+Vagyongazd!#REF!+Közfoglalkoztatás!#REF!+Közút!S188+Környezetvédelem!#REF!+Egészségügy!#REF!+Sport!#REF!+Közművelődés!#REF!+Támogatás!#REF!</f>
        <v>#REF!</v>
      </c>
      <c r="T188" s="1" t="e">
        <f>Igazgatás!#REF!+'Informatikai fejl.'!#REF!+Községgazd!#REF!+Vagyongazd!#REF!+Közfoglalkoztatás!#REF!+Közút!T188+Környezetvédelem!#REF!+Egészségügy!#REF!+Sport!#REF!+Közművelődés!#REF!+Támogatás!#REF!</f>
        <v>#REF!</v>
      </c>
      <c r="U188" s="79" t="e">
        <f>Igazgatás!#REF!+'Informatikai fejl.'!#REF!+Községgazd!#REF!+Vagyongazd!#REF!+Közfoglalkoztatás!#REF!+Közút!U188+Környezetvédelem!#REF!+Egészségügy!#REF!+Sport!#REF!+Közművelődés!#REF!+Támogatás!#REF!</f>
        <v>#REF!</v>
      </c>
      <c r="V188" s="404" t="e">
        <f t="shared" si="128"/>
        <v>#REF!</v>
      </c>
      <c r="W188" s="367" t="e">
        <f>Igazgatás!#REF!+'Informatikai fejl.'!#REF!+Községgazd!#REF!+Vagyongazd!#REF!+Közfoglalkoztatás!#REF!+Közút!W188+Környezetvédelem!#REF!+Egészségügy!#REF!+Sport!#REF!+Közművelődés!#REF!+Támogatás!#REF!</f>
        <v>#REF!</v>
      </c>
      <c r="X188" s="1" t="e">
        <f>Igazgatás!#REF!+'Informatikai fejl.'!#REF!+Községgazd!#REF!+Vagyongazd!#REF!+Közfoglalkoztatás!#REF!+Közút!X188+Környezetvédelem!#REF!+Egészségügy!#REF!+Sport!#REF!+Közművelődés!#REF!+Támogatás!#REF!</f>
        <v>#REF!</v>
      </c>
      <c r="Y188" s="79" t="e">
        <f>Igazgatás!#REF!+'Informatikai fejl.'!#REF!+Községgazd!#REF!+Vagyongazd!#REF!+Közfoglalkoztatás!#REF!+Közút!Y188+Környezetvédelem!#REF!+Egészségügy!#REF!+Sport!#REF!+Közművelődés!#REF!+Támogatás!#REF!</f>
        <v>#REF!</v>
      </c>
      <c r="Z188" s="79" t="e">
        <f>Igazgatás!#REF!+'Informatikai fejl.'!#REF!+Községgazd!#REF!+Vagyongazd!#REF!+Közfoglalkoztatás!#REF!+Közút!Z188+Környezetvédelem!#REF!+Egészségügy!#REF!+Sport!#REF!+Közművelődés!#REF!+Támogatás!#REF!</f>
        <v>#REF!</v>
      </c>
      <c r="AA188" s="79" t="e">
        <f>Igazgatás!#REF!+'Informatikai fejl.'!#REF!+Községgazd!#REF!+Vagyongazd!#REF!+Közfoglalkoztatás!#REF!+Közút!AA188+Környezetvédelem!#REF!+Egészségügy!#REF!+Sport!#REF!+Közművelődés!#REF!+Támogatás!#REF!</f>
        <v>#REF!</v>
      </c>
      <c r="AB188" s="44" t="e">
        <f>Igazgatás!#REF!+'Informatikai fejl.'!#REF!+Községgazd!#REF!+Vagyongazd!#REF!+Közfoglalkoztatás!#REF!+Közút!AB188+Környezetvédelem!#REF!+Egészségügy!#REF!+Sport!#REF!+Közművelődés!#REF!+Támogatás!#REF!</f>
        <v>#REF!</v>
      </c>
      <c r="AC188" s="168"/>
      <c r="AE188" s="168"/>
    </row>
    <row r="189" spans="1:31" hidden="1" x14ac:dyDescent="0.25">
      <c r="B189" s="54"/>
      <c r="C189" s="2"/>
      <c r="D189" s="705" t="s">
        <v>547</v>
      </c>
      <c r="E189" s="705"/>
      <c r="F189" s="516" t="e">
        <f>Igazgatás!F238+'Informatikai fejl.'!F188+Községgazd!F203+Vagyongazd!F192+Közfoglalkoztatás!F189+Közút!F189+Környezetvédelem!F193+Egészségügy!F221+Sport!F193+Közművelődés!F192+Támogatás!F204</f>
        <v>#REF!</v>
      </c>
      <c r="G189" s="516" t="e">
        <f>Igazgatás!G238+'Informatikai fejl.'!G188+Községgazd!G203+Vagyongazd!G192+Közfoglalkoztatás!G189+Közút!G189+Környezetvédelem!G193+Egészségügy!G221+Sport!G193+Közművelődés!G192+Támogatás!G204</f>
        <v>#REF!</v>
      </c>
      <c r="H189" s="516" t="e">
        <f>Igazgatás!H238+'Informatikai fejl.'!H188+Községgazd!H203+Vagyongazd!H192+Közfoglalkoztatás!H189+Közút!H189+Környezetvédelem!H193+Egészségügy!H221+Sport!H193+Közművelődés!H192+Támogatás!H204</f>
        <v>#REF!</v>
      </c>
      <c r="I189" s="516" t="e">
        <f>Igazgatás!I238+'Informatikai fejl.'!I188+Községgazd!I203+Vagyongazd!I192+Közfoglalkoztatás!I189+Közút!I189+Környezetvédelem!I193+Egészségügy!I221+Sport!I193+Közművelődés!I192+Támogatás!I204</f>
        <v>#REF!</v>
      </c>
      <c r="J189" s="542" t="e">
        <f>Igazgatás!J238+'Informatikai fejl.'!J188+Községgazd!J203+Vagyongazd!J192+Közfoglalkoztatás!J189+Közút!J189+Környezetvédelem!J193+Egészségügy!J221+Sport!J193+Közművelődés!J192+Támogatás!J204</f>
        <v>#REF!</v>
      </c>
      <c r="K189" s="542" t="e">
        <f>Igazgatás!K238+'Informatikai fejl.'!K188+Községgazd!K203+Vagyongazd!K192+Közfoglalkoztatás!K189+Közút!K189+Környezetvédelem!K193+Egészségügy!K221+Sport!K193+Közművelődés!K192+Támogatás!K204</f>
        <v>#REF!</v>
      </c>
      <c r="L189" s="542" t="e">
        <f>Igazgatás!L238+'Informatikai fejl.'!L188+Községgazd!L203+Vagyongazd!L192+Közfoglalkoztatás!L189+Közút!L189+Környezetvédelem!L193+Egészségügy!L221+Sport!L193+Közművelődés!L192+Támogatás!L204</f>
        <v>#REF!</v>
      </c>
      <c r="M189" s="468" t="e">
        <f>Igazgatás!M238+'Informatikai fejl.'!M188+Községgazd!M203+Vagyongazd!M192+Közfoglalkoztatás!M189+Közút!M189+Környezetvédelem!M193+Egészségügy!M221+Sport!M193+Közművelődés!M192+Támogatás!M204</f>
        <v>#REF!</v>
      </c>
      <c r="N189" s="141">
        <f>Igazgatás!N238+'Informatikai fejl.'!N188+Községgazd!N203+Vagyongazd!N192+Közfoglalkoztatás!N189+Közút!N189+Környezetvédelem!N193+Egészségügy!N221+Sport!N193+Közművelődés!N192+Támogatás!N204</f>
        <v>0</v>
      </c>
      <c r="O189" s="159" t="e">
        <f t="shared" si="127"/>
        <v>#REF!</v>
      </c>
      <c r="P189" s="73" t="e">
        <f>Igazgatás!#REF!+'Informatikai fejl.'!#REF!+Községgazd!#REF!+Vagyongazd!#REF!+Közfoglalkoztatás!#REF!+Közút!P189+Környezetvédelem!#REF!+Egészségügy!#REF!+Sport!#REF!+Közművelődés!#REF!+Támogatás!#REF!</f>
        <v>#REF!</v>
      </c>
      <c r="Q189" s="1" t="e">
        <f>Igazgatás!#REF!+'Informatikai fejl.'!#REF!+Községgazd!#REF!+Vagyongazd!#REF!+Közfoglalkoztatás!#REF!+Közút!Q189+Környezetvédelem!#REF!+Egészségügy!#REF!+Sport!#REF!+Közművelődés!#REF!+Támogatás!#REF!</f>
        <v>#REF!</v>
      </c>
      <c r="R189" s="1" t="e">
        <f>Igazgatás!#REF!+'Informatikai fejl.'!#REF!+Községgazd!#REF!+Vagyongazd!#REF!+Közfoglalkoztatás!#REF!+Közút!R189+Környezetvédelem!#REF!+Egészségügy!#REF!+Sport!#REF!+Közművelődés!#REF!+Támogatás!#REF!</f>
        <v>#REF!</v>
      </c>
      <c r="S189" s="1" t="e">
        <f>Igazgatás!#REF!+'Informatikai fejl.'!#REF!+Községgazd!#REF!+Vagyongazd!#REF!+Közfoglalkoztatás!#REF!+Közút!S189+Környezetvédelem!#REF!+Egészségügy!#REF!+Sport!#REF!+Közművelődés!#REF!+Támogatás!#REF!</f>
        <v>#REF!</v>
      </c>
      <c r="T189" s="1" t="e">
        <f>Igazgatás!#REF!+'Informatikai fejl.'!#REF!+Községgazd!#REF!+Vagyongazd!#REF!+Közfoglalkoztatás!#REF!+Közút!T189+Környezetvédelem!#REF!+Egészségügy!#REF!+Sport!#REF!+Közművelődés!#REF!+Támogatás!#REF!</f>
        <v>#REF!</v>
      </c>
      <c r="U189" s="79" t="e">
        <f>Igazgatás!#REF!+'Informatikai fejl.'!#REF!+Községgazd!#REF!+Vagyongazd!#REF!+Közfoglalkoztatás!#REF!+Közút!U189+Környezetvédelem!#REF!+Egészségügy!#REF!+Sport!#REF!+Közművelődés!#REF!+Támogatás!#REF!</f>
        <v>#REF!</v>
      </c>
      <c r="V189" s="404" t="e">
        <f t="shared" si="128"/>
        <v>#REF!</v>
      </c>
      <c r="W189" s="367" t="e">
        <f>Igazgatás!#REF!+'Informatikai fejl.'!#REF!+Községgazd!#REF!+Vagyongazd!#REF!+Közfoglalkoztatás!#REF!+Közút!W189+Környezetvédelem!#REF!+Egészségügy!#REF!+Sport!#REF!+Közművelődés!#REF!+Támogatás!#REF!</f>
        <v>#REF!</v>
      </c>
      <c r="X189" s="1" t="e">
        <f>Igazgatás!#REF!+'Informatikai fejl.'!#REF!+Községgazd!#REF!+Vagyongazd!#REF!+Közfoglalkoztatás!#REF!+Közút!X189+Környezetvédelem!#REF!+Egészségügy!#REF!+Sport!#REF!+Közművelődés!#REF!+Támogatás!#REF!</f>
        <v>#REF!</v>
      </c>
      <c r="Y189" s="79" t="e">
        <f>Igazgatás!#REF!+'Informatikai fejl.'!#REF!+Községgazd!#REF!+Vagyongazd!#REF!+Közfoglalkoztatás!#REF!+Közút!Y189+Környezetvédelem!#REF!+Egészségügy!#REF!+Sport!#REF!+Közművelődés!#REF!+Támogatás!#REF!</f>
        <v>#REF!</v>
      </c>
      <c r="Z189" s="79" t="e">
        <f>Igazgatás!#REF!+'Informatikai fejl.'!#REF!+Községgazd!#REF!+Vagyongazd!#REF!+Közfoglalkoztatás!#REF!+Közút!Z189+Környezetvédelem!#REF!+Egészségügy!#REF!+Sport!#REF!+Közművelődés!#REF!+Támogatás!#REF!</f>
        <v>#REF!</v>
      </c>
      <c r="AA189" s="79" t="e">
        <f>Igazgatás!#REF!+'Informatikai fejl.'!#REF!+Községgazd!#REF!+Vagyongazd!#REF!+Közfoglalkoztatás!#REF!+Közút!AA189+Környezetvédelem!#REF!+Egészségügy!#REF!+Sport!#REF!+Közművelődés!#REF!+Támogatás!#REF!</f>
        <v>#REF!</v>
      </c>
      <c r="AB189" s="44" t="e">
        <f>Igazgatás!#REF!+'Informatikai fejl.'!#REF!+Községgazd!#REF!+Vagyongazd!#REF!+Közfoglalkoztatás!#REF!+Közút!AB189+Környezetvédelem!#REF!+Egészségügy!#REF!+Sport!#REF!+Közművelődés!#REF!+Támogatás!#REF!</f>
        <v>#REF!</v>
      </c>
      <c r="AC189" s="168"/>
      <c r="AE189" s="168"/>
    </row>
    <row r="190" spans="1:31" hidden="1" x14ac:dyDescent="0.25">
      <c r="B190" s="54"/>
      <c r="C190" s="2"/>
      <c r="D190" s="706" t="s">
        <v>818</v>
      </c>
      <c r="E190" s="706"/>
      <c r="F190" s="519" t="e">
        <f>Igazgatás!F239+'Informatikai fejl.'!F189+Községgazd!F204+Vagyongazd!F193+Közfoglalkoztatás!F190+Közút!F190+Környezetvédelem!F194+Egészségügy!F222+Sport!F194+Közművelődés!F193+Támogatás!F205</f>
        <v>#REF!</v>
      </c>
      <c r="G190" s="519" t="e">
        <f>Igazgatás!G239+'Informatikai fejl.'!G189+Községgazd!G204+Vagyongazd!G193+Közfoglalkoztatás!G190+Közút!G190+Környezetvédelem!G194+Egészségügy!G222+Sport!G194+Közművelődés!G193+Támogatás!G205</f>
        <v>#REF!</v>
      </c>
      <c r="H190" s="519" t="e">
        <f>Igazgatás!H239+'Informatikai fejl.'!H189+Községgazd!H204+Vagyongazd!H193+Közfoglalkoztatás!H190+Közút!H190+Környezetvédelem!H194+Egészségügy!H222+Sport!H194+Közművelődés!H193+Támogatás!H205</f>
        <v>#REF!</v>
      </c>
      <c r="I190" s="519" t="e">
        <f>Igazgatás!I239+'Informatikai fejl.'!I189+Községgazd!I204+Vagyongazd!I193+Közfoglalkoztatás!I190+Közút!I190+Környezetvédelem!I194+Egészségügy!I222+Sport!I194+Közművelődés!I193+Támogatás!I205</f>
        <v>#REF!</v>
      </c>
      <c r="J190" s="545" t="e">
        <f>Igazgatás!J239+'Informatikai fejl.'!J189+Községgazd!J204+Vagyongazd!J193+Közfoglalkoztatás!J190+Közút!J190+Környezetvédelem!J194+Egészségügy!J222+Sport!J194+Közművelődés!J193+Támogatás!J205</f>
        <v>#REF!</v>
      </c>
      <c r="K190" s="545" t="e">
        <f>Igazgatás!K239+'Informatikai fejl.'!K189+Községgazd!K204+Vagyongazd!K193+Közfoglalkoztatás!K190+Közút!K190+Környezetvédelem!K194+Egészségügy!K222+Sport!K194+Közművelődés!K193+Támogatás!K205</f>
        <v>#REF!</v>
      </c>
      <c r="L190" s="545" t="e">
        <f>Igazgatás!L239+'Informatikai fejl.'!L189+Községgazd!L204+Vagyongazd!L193+Közfoglalkoztatás!L190+Közút!L190+Környezetvédelem!L194+Egészségügy!L222+Sport!L194+Közművelődés!L193+Támogatás!L205</f>
        <v>#REF!</v>
      </c>
      <c r="M190" s="471" t="e">
        <f>Igazgatás!M239+'Informatikai fejl.'!M189+Községgazd!M204+Vagyongazd!M193+Közfoglalkoztatás!M190+Közút!M190+Környezetvédelem!M194+Egészségügy!M222+Sport!M194+Közművelődés!M193+Támogatás!M205</f>
        <v>#REF!</v>
      </c>
      <c r="N190" s="151">
        <f>Igazgatás!N239+'Informatikai fejl.'!N189+Községgazd!N204+Vagyongazd!N193+Közfoglalkoztatás!N190+Közút!N190+Környezetvédelem!N194+Egészségügy!N222+Sport!N194+Közművelődés!N193+Támogatás!N205</f>
        <v>0</v>
      </c>
      <c r="O190" s="159" t="e">
        <f t="shared" si="127"/>
        <v>#REF!</v>
      </c>
      <c r="P190" s="73" t="e">
        <f>Igazgatás!#REF!+'Informatikai fejl.'!#REF!+Községgazd!#REF!+Vagyongazd!#REF!+Közfoglalkoztatás!#REF!+Közút!P190+Környezetvédelem!#REF!+Egészségügy!#REF!+Sport!#REF!+Közművelődés!#REF!+Támogatás!#REF!</f>
        <v>#REF!</v>
      </c>
      <c r="Q190" s="1" t="e">
        <f>Igazgatás!#REF!+'Informatikai fejl.'!#REF!+Községgazd!#REF!+Vagyongazd!#REF!+Közfoglalkoztatás!#REF!+Közút!Q190+Környezetvédelem!#REF!+Egészségügy!#REF!+Sport!#REF!+Közművelődés!#REF!+Támogatás!#REF!</f>
        <v>#REF!</v>
      </c>
      <c r="R190" s="1" t="e">
        <f>Igazgatás!#REF!+'Informatikai fejl.'!#REF!+Községgazd!#REF!+Vagyongazd!#REF!+Közfoglalkoztatás!#REF!+Közút!R190+Környezetvédelem!#REF!+Egészségügy!#REF!+Sport!#REF!+Közművelődés!#REF!+Támogatás!#REF!</f>
        <v>#REF!</v>
      </c>
      <c r="S190" s="1" t="e">
        <f>Igazgatás!#REF!+'Informatikai fejl.'!#REF!+Községgazd!#REF!+Vagyongazd!#REF!+Közfoglalkoztatás!#REF!+Közút!S190+Környezetvédelem!#REF!+Egészségügy!#REF!+Sport!#REF!+Közművelődés!#REF!+Támogatás!#REF!</f>
        <v>#REF!</v>
      </c>
      <c r="T190" s="1" t="e">
        <f>Igazgatás!#REF!+'Informatikai fejl.'!#REF!+Községgazd!#REF!+Vagyongazd!#REF!+Közfoglalkoztatás!#REF!+Közút!T190+Környezetvédelem!#REF!+Egészségügy!#REF!+Sport!#REF!+Közművelődés!#REF!+Támogatás!#REF!</f>
        <v>#REF!</v>
      </c>
      <c r="U190" s="79" t="e">
        <f>Igazgatás!#REF!+'Informatikai fejl.'!#REF!+Községgazd!#REF!+Vagyongazd!#REF!+Közfoglalkoztatás!#REF!+Közút!U190+Környezetvédelem!#REF!+Egészségügy!#REF!+Sport!#REF!+Közművelődés!#REF!+Támogatás!#REF!</f>
        <v>#REF!</v>
      </c>
      <c r="V190" s="404" t="e">
        <f t="shared" si="128"/>
        <v>#REF!</v>
      </c>
      <c r="W190" s="367" t="e">
        <f>Igazgatás!#REF!+'Informatikai fejl.'!#REF!+Községgazd!#REF!+Vagyongazd!#REF!+Közfoglalkoztatás!#REF!+Közút!W190+Környezetvédelem!#REF!+Egészségügy!#REF!+Sport!#REF!+Közművelődés!#REF!+Támogatás!#REF!</f>
        <v>#REF!</v>
      </c>
      <c r="X190" s="1" t="e">
        <f>Igazgatás!#REF!+'Informatikai fejl.'!#REF!+Községgazd!#REF!+Vagyongazd!#REF!+Közfoglalkoztatás!#REF!+Közút!X190+Környezetvédelem!#REF!+Egészségügy!#REF!+Sport!#REF!+Közművelődés!#REF!+Támogatás!#REF!</f>
        <v>#REF!</v>
      </c>
      <c r="Y190" s="79" t="e">
        <f>Igazgatás!#REF!+'Informatikai fejl.'!#REF!+Községgazd!#REF!+Vagyongazd!#REF!+Közfoglalkoztatás!#REF!+Közút!Y190+Környezetvédelem!#REF!+Egészségügy!#REF!+Sport!#REF!+Közművelődés!#REF!+Támogatás!#REF!</f>
        <v>#REF!</v>
      </c>
      <c r="Z190" s="79" t="e">
        <f>Igazgatás!#REF!+'Informatikai fejl.'!#REF!+Községgazd!#REF!+Vagyongazd!#REF!+Közfoglalkoztatás!#REF!+Közút!Z190+Környezetvédelem!#REF!+Egészségügy!#REF!+Sport!#REF!+Közművelődés!#REF!+Támogatás!#REF!</f>
        <v>#REF!</v>
      </c>
      <c r="AA190" s="79" t="e">
        <f>Igazgatás!#REF!+'Informatikai fejl.'!#REF!+Községgazd!#REF!+Vagyongazd!#REF!+Közfoglalkoztatás!#REF!+Közút!AA190+Környezetvédelem!#REF!+Egészségügy!#REF!+Sport!#REF!+Közművelődés!#REF!+Támogatás!#REF!</f>
        <v>#REF!</v>
      </c>
      <c r="AB190" s="44" t="e">
        <f>Igazgatás!#REF!+'Informatikai fejl.'!#REF!+Községgazd!#REF!+Vagyongazd!#REF!+Közfoglalkoztatás!#REF!+Közút!AB190+Környezetvédelem!#REF!+Egészségügy!#REF!+Sport!#REF!+Közművelődés!#REF!+Támogatás!#REF!</f>
        <v>#REF!</v>
      </c>
      <c r="AC190" s="168"/>
      <c r="AE190" s="168"/>
    </row>
    <row r="191" spans="1:31" hidden="1" x14ac:dyDescent="0.25">
      <c r="B191" s="54"/>
      <c r="C191" s="2"/>
      <c r="D191" s="705" t="s">
        <v>554</v>
      </c>
      <c r="E191" s="705"/>
      <c r="F191" s="516" t="e">
        <f>Igazgatás!F240+'Informatikai fejl.'!F190+Községgazd!F205+Vagyongazd!F194+Közfoglalkoztatás!F191+Közút!F191+Környezetvédelem!F195+Egészségügy!F223+Sport!F195+Közművelődés!F194+Támogatás!F206</f>
        <v>#REF!</v>
      </c>
      <c r="G191" s="516" t="e">
        <f>Igazgatás!G240+'Informatikai fejl.'!G190+Községgazd!G205+Vagyongazd!G194+Közfoglalkoztatás!G191+Közút!G191+Környezetvédelem!G195+Egészségügy!G223+Sport!G195+Közművelődés!G194+Támogatás!G206</f>
        <v>#REF!</v>
      </c>
      <c r="H191" s="516" t="e">
        <f>Igazgatás!H240+'Informatikai fejl.'!H190+Községgazd!H205+Vagyongazd!H194+Közfoglalkoztatás!H191+Közút!H191+Környezetvédelem!H195+Egészségügy!H223+Sport!H195+Közművelődés!H194+Támogatás!H206</f>
        <v>#REF!</v>
      </c>
      <c r="I191" s="516" t="e">
        <f>Igazgatás!I240+'Informatikai fejl.'!I190+Községgazd!I205+Vagyongazd!I194+Közfoglalkoztatás!I191+Közút!I191+Környezetvédelem!I195+Egészségügy!I223+Sport!I195+Közművelődés!I194+Támogatás!I206</f>
        <v>#REF!</v>
      </c>
      <c r="J191" s="542" t="e">
        <f>Igazgatás!J240+'Informatikai fejl.'!J190+Községgazd!J205+Vagyongazd!J194+Közfoglalkoztatás!J191+Közút!J191+Környezetvédelem!J195+Egészségügy!J223+Sport!J195+Közművelődés!J194+Támogatás!J206</f>
        <v>#REF!</v>
      </c>
      <c r="K191" s="542" t="e">
        <f>Igazgatás!K240+'Informatikai fejl.'!K190+Községgazd!K205+Vagyongazd!K194+Közfoglalkoztatás!K191+Közút!K191+Környezetvédelem!K195+Egészségügy!K223+Sport!K195+Közművelődés!K194+Támogatás!K206</f>
        <v>#REF!</v>
      </c>
      <c r="L191" s="542" t="e">
        <f>Igazgatás!L240+'Informatikai fejl.'!L190+Községgazd!L205+Vagyongazd!L194+Közfoglalkoztatás!L191+Közút!L191+Környezetvédelem!L195+Egészségügy!L223+Sport!L195+Közművelődés!L194+Támogatás!L206</f>
        <v>#REF!</v>
      </c>
      <c r="M191" s="468" t="e">
        <f>Igazgatás!M240+'Informatikai fejl.'!M190+Községgazd!M205+Vagyongazd!M194+Közfoglalkoztatás!M191+Közút!M191+Környezetvédelem!M195+Egészségügy!M223+Sport!M195+Közművelődés!M194+Támogatás!M206</f>
        <v>#REF!</v>
      </c>
      <c r="N191" s="141">
        <f>Igazgatás!N240+'Informatikai fejl.'!N190+Községgazd!N205+Vagyongazd!N194+Közfoglalkoztatás!N191+Közút!N191+Környezetvédelem!N195+Egészségügy!N223+Sport!N195+Közművelődés!N194+Támogatás!N206</f>
        <v>0</v>
      </c>
      <c r="O191" s="159" t="e">
        <f t="shared" si="127"/>
        <v>#REF!</v>
      </c>
      <c r="P191" s="73" t="e">
        <f>Igazgatás!#REF!+'Informatikai fejl.'!#REF!+Községgazd!#REF!+Vagyongazd!#REF!+Közfoglalkoztatás!#REF!+Közút!P191+Környezetvédelem!#REF!+Egészségügy!#REF!+Sport!#REF!+Közművelődés!#REF!+Támogatás!#REF!</f>
        <v>#REF!</v>
      </c>
      <c r="Q191" s="1" t="e">
        <f>Igazgatás!#REF!+'Informatikai fejl.'!#REF!+Községgazd!#REF!+Vagyongazd!#REF!+Közfoglalkoztatás!#REF!+Közút!Q191+Környezetvédelem!#REF!+Egészségügy!#REF!+Sport!#REF!+Közművelődés!#REF!+Támogatás!#REF!</f>
        <v>#REF!</v>
      </c>
      <c r="R191" s="1" t="e">
        <f>Igazgatás!#REF!+'Informatikai fejl.'!#REF!+Községgazd!#REF!+Vagyongazd!#REF!+Közfoglalkoztatás!#REF!+Közút!R191+Környezetvédelem!#REF!+Egészségügy!#REF!+Sport!#REF!+Közművelődés!#REF!+Támogatás!#REF!</f>
        <v>#REF!</v>
      </c>
      <c r="S191" s="1" t="e">
        <f>Igazgatás!#REF!+'Informatikai fejl.'!#REF!+Községgazd!#REF!+Vagyongazd!#REF!+Közfoglalkoztatás!#REF!+Közút!S191+Környezetvédelem!#REF!+Egészségügy!#REF!+Sport!#REF!+Közművelődés!#REF!+Támogatás!#REF!</f>
        <v>#REF!</v>
      </c>
      <c r="T191" s="1" t="e">
        <f>Igazgatás!#REF!+'Informatikai fejl.'!#REF!+Községgazd!#REF!+Vagyongazd!#REF!+Közfoglalkoztatás!#REF!+Közút!T191+Környezetvédelem!#REF!+Egészségügy!#REF!+Sport!#REF!+Közművelődés!#REF!+Támogatás!#REF!</f>
        <v>#REF!</v>
      </c>
      <c r="U191" s="79" t="e">
        <f>Igazgatás!#REF!+'Informatikai fejl.'!#REF!+Községgazd!#REF!+Vagyongazd!#REF!+Közfoglalkoztatás!#REF!+Közút!U191+Környezetvédelem!#REF!+Egészségügy!#REF!+Sport!#REF!+Közművelődés!#REF!+Támogatás!#REF!</f>
        <v>#REF!</v>
      </c>
      <c r="V191" s="404" t="e">
        <f t="shared" si="128"/>
        <v>#REF!</v>
      </c>
      <c r="W191" s="367" t="e">
        <f>Igazgatás!#REF!+'Informatikai fejl.'!#REF!+Községgazd!#REF!+Vagyongazd!#REF!+Közfoglalkoztatás!#REF!+Közút!W191+Környezetvédelem!#REF!+Egészségügy!#REF!+Sport!#REF!+Közművelődés!#REF!+Támogatás!#REF!</f>
        <v>#REF!</v>
      </c>
      <c r="X191" s="1" t="e">
        <f>Igazgatás!#REF!+'Informatikai fejl.'!#REF!+Községgazd!#REF!+Vagyongazd!#REF!+Közfoglalkoztatás!#REF!+Közút!X191+Környezetvédelem!#REF!+Egészségügy!#REF!+Sport!#REF!+Közművelődés!#REF!+Támogatás!#REF!</f>
        <v>#REF!</v>
      </c>
      <c r="Y191" s="79" t="e">
        <f>Igazgatás!#REF!+'Informatikai fejl.'!#REF!+Községgazd!#REF!+Vagyongazd!#REF!+Közfoglalkoztatás!#REF!+Közút!Y191+Környezetvédelem!#REF!+Egészségügy!#REF!+Sport!#REF!+Közművelődés!#REF!+Támogatás!#REF!</f>
        <v>#REF!</v>
      </c>
      <c r="Z191" s="79" t="e">
        <f>Igazgatás!#REF!+'Informatikai fejl.'!#REF!+Községgazd!#REF!+Vagyongazd!#REF!+Közfoglalkoztatás!#REF!+Közút!Z191+Környezetvédelem!#REF!+Egészségügy!#REF!+Sport!#REF!+Közművelődés!#REF!+Támogatás!#REF!</f>
        <v>#REF!</v>
      </c>
      <c r="AA191" s="79" t="e">
        <f>Igazgatás!#REF!+'Informatikai fejl.'!#REF!+Községgazd!#REF!+Vagyongazd!#REF!+Közfoglalkoztatás!#REF!+Közút!AA191+Környezetvédelem!#REF!+Egészségügy!#REF!+Sport!#REF!+Közművelődés!#REF!+Támogatás!#REF!</f>
        <v>#REF!</v>
      </c>
      <c r="AB191" s="44" t="e">
        <f>Igazgatás!#REF!+'Informatikai fejl.'!#REF!+Községgazd!#REF!+Vagyongazd!#REF!+Közfoglalkoztatás!#REF!+Közút!AB191+Környezetvédelem!#REF!+Egészségügy!#REF!+Sport!#REF!+Közművelődés!#REF!+Támogatás!#REF!</f>
        <v>#REF!</v>
      </c>
      <c r="AC191" s="168"/>
      <c r="AE191" s="168"/>
    </row>
    <row r="192" spans="1:31" hidden="1" x14ac:dyDescent="0.25">
      <c r="B192" s="54"/>
      <c r="C192" s="2"/>
      <c r="D192" s="705" t="s">
        <v>553</v>
      </c>
      <c r="E192" s="705"/>
      <c r="F192" s="516" t="e">
        <f>Igazgatás!F241+'Informatikai fejl.'!F191+Községgazd!F206+Vagyongazd!F195+Közfoglalkoztatás!F192+Közút!F192+Környezetvédelem!F196+Egészségügy!F224+Sport!F196+Közművelődés!F195+Támogatás!F207</f>
        <v>#REF!</v>
      </c>
      <c r="G192" s="516" t="e">
        <f>Igazgatás!G241+'Informatikai fejl.'!G191+Községgazd!G206+Vagyongazd!G195+Közfoglalkoztatás!G192+Közút!G192+Környezetvédelem!G196+Egészségügy!G224+Sport!G196+Közművelődés!G195+Támogatás!G207</f>
        <v>#REF!</v>
      </c>
      <c r="H192" s="516" t="e">
        <f>Igazgatás!H241+'Informatikai fejl.'!H191+Községgazd!H206+Vagyongazd!H195+Közfoglalkoztatás!H192+Közút!H192+Környezetvédelem!H196+Egészségügy!H224+Sport!H196+Közművelődés!H195+Támogatás!H207</f>
        <v>#REF!</v>
      </c>
      <c r="I192" s="516" t="e">
        <f>Igazgatás!I241+'Informatikai fejl.'!I191+Községgazd!I206+Vagyongazd!I195+Közfoglalkoztatás!I192+Közút!I192+Környezetvédelem!I196+Egészségügy!I224+Sport!I196+Közművelődés!I195+Támogatás!I207</f>
        <v>#REF!</v>
      </c>
      <c r="J192" s="542" t="e">
        <f>Igazgatás!J241+'Informatikai fejl.'!J191+Községgazd!J206+Vagyongazd!J195+Közfoglalkoztatás!J192+Közút!J192+Környezetvédelem!J196+Egészségügy!J224+Sport!J196+Közművelődés!J195+Támogatás!J207</f>
        <v>#REF!</v>
      </c>
      <c r="K192" s="542" t="e">
        <f>Igazgatás!K241+'Informatikai fejl.'!K191+Községgazd!K206+Vagyongazd!K195+Közfoglalkoztatás!K192+Közút!K192+Környezetvédelem!K196+Egészségügy!K224+Sport!K196+Közművelődés!K195+Támogatás!K207</f>
        <v>#REF!</v>
      </c>
      <c r="L192" s="542" t="e">
        <f>Igazgatás!L241+'Informatikai fejl.'!L191+Községgazd!L206+Vagyongazd!L195+Közfoglalkoztatás!L192+Közút!L192+Környezetvédelem!L196+Egészségügy!L224+Sport!L196+Közművelődés!L195+Támogatás!L207</f>
        <v>#REF!</v>
      </c>
      <c r="M192" s="468" t="e">
        <f>Igazgatás!M241+'Informatikai fejl.'!M191+Községgazd!M206+Vagyongazd!M195+Közfoglalkoztatás!M192+Közút!M192+Környezetvédelem!M196+Egészségügy!M224+Sport!M196+Közművelődés!M195+Támogatás!M207</f>
        <v>#REF!</v>
      </c>
      <c r="N192" s="141">
        <f>Igazgatás!N241+'Informatikai fejl.'!N191+Községgazd!N206+Vagyongazd!N195+Közfoglalkoztatás!N192+Közút!N192+Környezetvédelem!N196+Egészségügy!N224+Sport!N196+Közművelődés!N195+Támogatás!N207</f>
        <v>0</v>
      </c>
      <c r="O192" s="159" t="e">
        <f t="shared" si="127"/>
        <v>#REF!</v>
      </c>
      <c r="P192" s="73" t="e">
        <f>Igazgatás!#REF!+'Informatikai fejl.'!#REF!+Községgazd!#REF!+Vagyongazd!#REF!+Közfoglalkoztatás!#REF!+Közút!P192+Környezetvédelem!#REF!+Egészségügy!#REF!+Sport!#REF!+Közművelődés!#REF!+Támogatás!#REF!</f>
        <v>#REF!</v>
      </c>
      <c r="Q192" s="1" t="e">
        <f>Igazgatás!#REF!+'Informatikai fejl.'!#REF!+Községgazd!#REF!+Vagyongazd!#REF!+Közfoglalkoztatás!#REF!+Közút!Q192+Környezetvédelem!#REF!+Egészségügy!#REF!+Sport!#REF!+Közművelődés!#REF!+Támogatás!#REF!</f>
        <v>#REF!</v>
      </c>
      <c r="R192" s="1" t="e">
        <f>Igazgatás!#REF!+'Informatikai fejl.'!#REF!+Községgazd!#REF!+Vagyongazd!#REF!+Közfoglalkoztatás!#REF!+Közút!R192+Környezetvédelem!#REF!+Egészségügy!#REF!+Sport!#REF!+Közművelődés!#REF!+Támogatás!#REF!</f>
        <v>#REF!</v>
      </c>
      <c r="S192" s="1" t="e">
        <f>Igazgatás!#REF!+'Informatikai fejl.'!#REF!+Községgazd!#REF!+Vagyongazd!#REF!+Közfoglalkoztatás!#REF!+Közút!S192+Környezetvédelem!#REF!+Egészségügy!#REF!+Sport!#REF!+Közművelődés!#REF!+Támogatás!#REF!</f>
        <v>#REF!</v>
      </c>
      <c r="T192" s="1" t="e">
        <f>Igazgatás!#REF!+'Informatikai fejl.'!#REF!+Községgazd!#REF!+Vagyongazd!#REF!+Közfoglalkoztatás!#REF!+Közút!T192+Környezetvédelem!#REF!+Egészségügy!#REF!+Sport!#REF!+Közművelődés!#REF!+Támogatás!#REF!</f>
        <v>#REF!</v>
      </c>
      <c r="U192" s="79" t="e">
        <f>Igazgatás!#REF!+'Informatikai fejl.'!#REF!+Községgazd!#REF!+Vagyongazd!#REF!+Közfoglalkoztatás!#REF!+Közút!U192+Környezetvédelem!#REF!+Egészségügy!#REF!+Sport!#REF!+Közművelődés!#REF!+Támogatás!#REF!</f>
        <v>#REF!</v>
      </c>
      <c r="V192" s="404" t="e">
        <f t="shared" si="128"/>
        <v>#REF!</v>
      </c>
      <c r="W192" s="367" t="e">
        <f>Igazgatás!#REF!+'Informatikai fejl.'!#REF!+Községgazd!#REF!+Vagyongazd!#REF!+Közfoglalkoztatás!#REF!+Közút!W192+Környezetvédelem!#REF!+Egészségügy!#REF!+Sport!#REF!+Közművelődés!#REF!+Támogatás!#REF!</f>
        <v>#REF!</v>
      </c>
      <c r="X192" s="1" t="e">
        <f>Igazgatás!#REF!+'Informatikai fejl.'!#REF!+Községgazd!#REF!+Vagyongazd!#REF!+Közfoglalkoztatás!#REF!+Közút!X192+Környezetvédelem!#REF!+Egészségügy!#REF!+Sport!#REF!+Közművelődés!#REF!+Támogatás!#REF!</f>
        <v>#REF!</v>
      </c>
      <c r="Y192" s="79" t="e">
        <f>Igazgatás!#REF!+'Informatikai fejl.'!#REF!+Községgazd!#REF!+Vagyongazd!#REF!+Közfoglalkoztatás!#REF!+Közút!Y192+Környezetvédelem!#REF!+Egészségügy!#REF!+Sport!#REF!+Közművelődés!#REF!+Támogatás!#REF!</f>
        <v>#REF!</v>
      </c>
      <c r="Z192" s="79" t="e">
        <f>Igazgatás!#REF!+'Informatikai fejl.'!#REF!+Községgazd!#REF!+Vagyongazd!#REF!+Közfoglalkoztatás!#REF!+Közút!Z192+Környezetvédelem!#REF!+Egészségügy!#REF!+Sport!#REF!+Közművelődés!#REF!+Támogatás!#REF!</f>
        <v>#REF!</v>
      </c>
      <c r="AA192" s="79" t="e">
        <f>Igazgatás!#REF!+'Informatikai fejl.'!#REF!+Községgazd!#REF!+Vagyongazd!#REF!+Közfoglalkoztatás!#REF!+Közút!AA192+Környezetvédelem!#REF!+Egészségügy!#REF!+Sport!#REF!+Közművelődés!#REF!+Támogatás!#REF!</f>
        <v>#REF!</v>
      </c>
      <c r="AB192" s="44" t="e">
        <f>Igazgatás!#REF!+'Informatikai fejl.'!#REF!+Községgazd!#REF!+Vagyongazd!#REF!+Közfoglalkoztatás!#REF!+Közút!AB192+Környezetvédelem!#REF!+Egészségügy!#REF!+Sport!#REF!+Közművelődés!#REF!+Támogatás!#REF!</f>
        <v>#REF!</v>
      </c>
      <c r="AC192" s="168"/>
      <c r="AE192" s="168"/>
    </row>
    <row r="193" spans="1:31" ht="25.5" hidden="1" customHeight="1" x14ac:dyDescent="0.25">
      <c r="B193" s="54"/>
      <c r="C193" s="2"/>
      <c r="D193" s="706" t="s">
        <v>557</v>
      </c>
      <c r="E193" s="706"/>
      <c r="F193" s="519" t="e">
        <f>Igazgatás!F242+'Informatikai fejl.'!F192+Községgazd!F207+Vagyongazd!F196+Közfoglalkoztatás!F193+Közút!F193+Környezetvédelem!F197+Egészségügy!F225+Sport!F197+Közművelődés!F196+Támogatás!F208</f>
        <v>#REF!</v>
      </c>
      <c r="G193" s="519" t="e">
        <f>Igazgatás!G242+'Informatikai fejl.'!G192+Községgazd!G207+Vagyongazd!G196+Közfoglalkoztatás!G193+Közút!G193+Környezetvédelem!G197+Egészségügy!G225+Sport!G197+Közművelődés!G196+Támogatás!G208</f>
        <v>#REF!</v>
      </c>
      <c r="H193" s="519" t="e">
        <f>Igazgatás!H242+'Informatikai fejl.'!H192+Községgazd!H207+Vagyongazd!H196+Közfoglalkoztatás!H193+Közút!H193+Környezetvédelem!H197+Egészségügy!H225+Sport!H197+Közművelődés!H196+Támogatás!H208</f>
        <v>#REF!</v>
      </c>
      <c r="I193" s="519" t="e">
        <f>Igazgatás!I242+'Informatikai fejl.'!I192+Községgazd!I207+Vagyongazd!I196+Közfoglalkoztatás!I193+Közút!I193+Környezetvédelem!I197+Egészségügy!I225+Sport!I197+Közművelődés!I196+Támogatás!I208</f>
        <v>#REF!</v>
      </c>
      <c r="J193" s="545" t="e">
        <f>Igazgatás!J242+'Informatikai fejl.'!J192+Községgazd!J207+Vagyongazd!J196+Közfoglalkoztatás!J193+Közút!J193+Környezetvédelem!J197+Egészségügy!J225+Sport!J197+Közművelődés!J196+Támogatás!J208</f>
        <v>#REF!</v>
      </c>
      <c r="K193" s="545" t="e">
        <f>Igazgatás!K242+'Informatikai fejl.'!K192+Községgazd!K207+Vagyongazd!K196+Közfoglalkoztatás!K193+Közút!K193+Környezetvédelem!K197+Egészségügy!K225+Sport!K197+Közművelődés!K196+Támogatás!K208</f>
        <v>#REF!</v>
      </c>
      <c r="L193" s="545" t="e">
        <f>Igazgatás!L242+'Informatikai fejl.'!L192+Községgazd!L207+Vagyongazd!L196+Közfoglalkoztatás!L193+Közút!L193+Környezetvédelem!L197+Egészségügy!L225+Sport!L197+Közművelődés!L196+Támogatás!L208</f>
        <v>#REF!</v>
      </c>
      <c r="M193" s="471" t="e">
        <f>Igazgatás!M242+'Informatikai fejl.'!M192+Községgazd!M207+Vagyongazd!M196+Közfoglalkoztatás!M193+Közút!M193+Környezetvédelem!M197+Egészségügy!M225+Sport!M197+Közművelődés!M196+Támogatás!M208</f>
        <v>#REF!</v>
      </c>
      <c r="N193" s="151">
        <f>Igazgatás!N242+'Informatikai fejl.'!N192+Községgazd!N207+Vagyongazd!N196+Közfoglalkoztatás!N193+Közút!N193+Környezetvédelem!N197+Egészségügy!N225+Sport!N197+Közművelődés!N196+Támogatás!N208</f>
        <v>0</v>
      </c>
      <c r="O193" s="159" t="e">
        <f t="shared" si="127"/>
        <v>#REF!</v>
      </c>
      <c r="P193" s="73" t="e">
        <f>Igazgatás!#REF!+'Informatikai fejl.'!#REF!+Községgazd!#REF!+Vagyongazd!#REF!+Közfoglalkoztatás!#REF!+Közút!P193+Környezetvédelem!#REF!+Egészségügy!#REF!+Sport!#REF!+Közművelődés!#REF!+Támogatás!#REF!</f>
        <v>#REF!</v>
      </c>
      <c r="Q193" s="1" t="e">
        <f>Igazgatás!#REF!+'Informatikai fejl.'!#REF!+Községgazd!#REF!+Vagyongazd!#REF!+Közfoglalkoztatás!#REF!+Közút!Q193+Környezetvédelem!#REF!+Egészségügy!#REF!+Sport!#REF!+Közművelődés!#REF!+Támogatás!#REF!</f>
        <v>#REF!</v>
      </c>
      <c r="R193" s="1" t="e">
        <f>Igazgatás!#REF!+'Informatikai fejl.'!#REF!+Községgazd!#REF!+Vagyongazd!#REF!+Közfoglalkoztatás!#REF!+Közút!R193+Környezetvédelem!#REF!+Egészségügy!#REF!+Sport!#REF!+Közművelődés!#REF!+Támogatás!#REF!</f>
        <v>#REF!</v>
      </c>
      <c r="S193" s="1" t="e">
        <f>Igazgatás!#REF!+'Informatikai fejl.'!#REF!+Községgazd!#REF!+Vagyongazd!#REF!+Közfoglalkoztatás!#REF!+Közút!S193+Környezetvédelem!#REF!+Egészségügy!#REF!+Sport!#REF!+Közművelődés!#REF!+Támogatás!#REF!</f>
        <v>#REF!</v>
      </c>
      <c r="T193" s="1" t="e">
        <f>Igazgatás!#REF!+'Informatikai fejl.'!#REF!+Községgazd!#REF!+Vagyongazd!#REF!+Közfoglalkoztatás!#REF!+Közút!T193+Környezetvédelem!#REF!+Egészségügy!#REF!+Sport!#REF!+Közművelődés!#REF!+Támogatás!#REF!</f>
        <v>#REF!</v>
      </c>
      <c r="U193" s="79" t="e">
        <f>Igazgatás!#REF!+'Informatikai fejl.'!#REF!+Községgazd!#REF!+Vagyongazd!#REF!+Közfoglalkoztatás!#REF!+Közút!U193+Környezetvédelem!#REF!+Egészségügy!#REF!+Sport!#REF!+Közművelődés!#REF!+Támogatás!#REF!</f>
        <v>#REF!</v>
      </c>
      <c r="V193" s="404" t="e">
        <f t="shared" si="128"/>
        <v>#REF!</v>
      </c>
      <c r="W193" s="367" t="e">
        <f>Igazgatás!#REF!+'Informatikai fejl.'!#REF!+Községgazd!#REF!+Vagyongazd!#REF!+Közfoglalkoztatás!#REF!+Közút!W193+Környezetvédelem!#REF!+Egészségügy!#REF!+Sport!#REF!+Közművelődés!#REF!+Támogatás!#REF!</f>
        <v>#REF!</v>
      </c>
      <c r="X193" s="1" t="e">
        <f>Igazgatás!#REF!+'Informatikai fejl.'!#REF!+Községgazd!#REF!+Vagyongazd!#REF!+Közfoglalkoztatás!#REF!+Közút!X193+Környezetvédelem!#REF!+Egészségügy!#REF!+Sport!#REF!+Közművelődés!#REF!+Támogatás!#REF!</f>
        <v>#REF!</v>
      </c>
      <c r="Y193" s="79" t="e">
        <f>Igazgatás!#REF!+'Informatikai fejl.'!#REF!+Községgazd!#REF!+Vagyongazd!#REF!+Közfoglalkoztatás!#REF!+Közút!Y193+Környezetvédelem!#REF!+Egészségügy!#REF!+Sport!#REF!+Közművelődés!#REF!+Támogatás!#REF!</f>
        <v>#REF!</v>
      </c>
      <c r="Z193" s="79" t="e">
        <f>Igazgatás!#REF!+'Informatikai fejl.'!#REF!+Községgazd!#REF!+Vagyongazd!#REF!+Közfoglalkoztatás!#REF!+Közút!Z193+Környezetvédelem!#REF!+Egészségügy!#REF!+Sport!#REF!+Közművelődés!#REF!+Támogatás!#REF!</f>
        <v>#REF!</v>
      </c>
      <c r="AA193" s="79" t="e">
        <f>Igazgatás!#REF!+'Informatikai fejl.'!#REF!+Községgazd!#REF!+Vagyongazd!#REF!+Közfoglalkoztatás!#REF!+Közút!AA193+Környezetvédelem!#REF!+Egészségügy!#REF!+Sport!#REF!+Közművelődés!#REF!+Támogatás!#REF!</f>
        <v>#REF!</v>
      </c>
      <c r="AB193" s="44" t="e">
        <f>Igazgatás!#REF!+'Informatikai fejl.'!#REF!+Községgazd!#REF!+Vagyongazd!#REF!+Közfoglalkoztatás!#REF!+Közút!AB193+Környezetvédelem!#REF!+Egészségügy!#REF!+Sport!#REF!+Közművelődés!#REF!+Támogatás!#REF!</f>
        <v>#REF!</v>
      </c>
      <c r="AC193" s="168"/>
      <c r="AE193" s="168"/>
    </row>
    <row r="194" spans="1:31" hidden="1" x14ac:dyDescent="0.25">
      <c r="B194" s="54"/>
      <c r="C194" s="2"/>
      <c r="D194" s="705" t="s">
        <v>819</v>
      </c>
      <c r="E194" s="705"/>
      <c r="F194" s="516" t="e">
        <f>Igazgatás!F243+'Informatikai fejl.'!F193+Községgazd!F208+Vagyongazd!F197+Közfoglalkoztatás!F194+Közút!F194+Környezetvédelem!F198+Egészségügy!F226+Sport!F198+Közművelődés!F197+Támogatás!F209</f>
        <v>#REF!</v>
      </c>
      <c r="G194" s="516" t="e">
        <f>Igazgatás!G243+'Informatikai fejl.'!G193+Községgazd!G208+Vagyongazd!G197+Közfoglalkoztatás!G194+Közút!G194+Környezetvédelem!G198+Egészségügy!G226+Sport!G198+Közművelődés!G197+Támogatás!G209</f>
        <v>#REF!</v>
      </c>
      <c r="H194" s="516" t="e">
        <f>Igazgatás!H243+'Informatikai fejl.'!H193+Községgazd!H208+Vagyongazd!H197+Közfoglalkoztatás!H194+Közút!H194+Környezetvédelem!H198+Egészségügy!H226+Sport!H198+Közművelődés!H197+Támogatás!H209</f>
        <v>#REF!</v>
      </c>
      <c r="I194" s="516" t="e">
        <f>Igazgatás!I243+'Informatikai fejl.'!I193+Községgazd!I208+Vagyongazd!I197+Közfoglalkoztatás!I194+Közút!I194+Környezetvédelem!I198+Egészségügy!I226+Sport!I198+Közművelődés!I197+Támogatás!I209</f>
        <v>#REF!</v>
      </c>
      <c r="J194" s="542" t="e">
        <f>Igazgatás!J243+'Informatikai fejl.'!J193+Községgazd!J208+Vagyongazd!J197+Közfoglalkoztatás!J194+Közút!J194+Környezetvédelem!J198+Egészségügy!J226+Sport!J198+Közművelődés!J197+Támogatás!J209</f>
        <v>#REF!</v>
      </c>
      <c r="K194" s="542" t="e">
        <f>Igazgatás!K243+'Informatikai fejl.'!K193+Községgazd!K208+Vagyongazd!K197+Közfoglalkoztatás!K194+Közút!K194+Környezetvédelem!K198+Egészségügy!K226+Sport!K198+Közművelődés!K197+Támogatás!K209</f>
        <v>#REF!</v>
      </c>
      <c r="L194" s="542" t="e">
        <f>Igazgatás!L243+'Informatikai fejl.'!L193+Községgazd!L208+Vagyongazd!L197+Közfoglalkoztatás!L194+Közút!L194+Környezetvédelem!L198+Egészségügy!L226+Sport!L198+Közművelődés!L197+Támogatás!L209</f>
        <v>#REF!</v>
      </c>
      <c r="M194" s="468" t="e">
        <f>Igazgatás!M243+'Informatikai fejl.'!M193+Községgazd!M208+Vagyongazd!M197+Közfoglalkoztatás!M194+Közút!M194+Környezetvédelem!M198+Egészségügy!M226+Sport!M198+Közművelődés!M197+Támogatás!M209</f>
        <v>#REF!</v>
      </c>
      <c r="N194" s="141">
        <f>Igazgatás!N243+'Informatikai fejl.'!N193+Községgazd!N208+Vagyongazd!N197+Közfoglalkoztatás!N194+Közút!N194+Környezetvédelem!N198+Egészségügy!N226+Sport!N198+Közművelődés!N197+Támogatás!N209</f>
        <v>0</v>
      </c>
      <c r="O194" s="159" t="e">
        <f t="shared" si="127"/>
        <v>#REF!</v>
      </c>
      <c r="P194" s="73" t="e">
        <f>Igazgatás!#REF!+'Informatikai fejl.'!#REF!+Községgazd!#REF!+Vagyongazd!#REF!+Közfoglalkoztatás!#REF!+Közút!P194+Környezetvédelem!#REF!+Egészségügy!#REF!+Sport!#REF!+Közművelődés!#REF!+Támogatás!#REF!</f>
        <v>#REF!</v>
      </c>
      <c r="Q194" s="1" t="e">
        <f>Igazgatás!#REF!+'Informatikai fejl.'!#REF!+Községgazd!#REF!+Vagyongazd!#REF!+Közfoglalkoztatás!#REF!+Közút!Q194+Környezetvédelem!#REF!+Egészségügy!#REF!+Sport!#REF!+Közművelődés!#REF!+Támogatás!#REF!</f>
        <v>#REF!</v>
      </c>
      <c r="R194" s="1" t="e">
        <f>Igazgatás!#REF!+'Informatikai fejl.'!#REF!+Községgazd!#REF!+Vagyongazd!#REF!+Közfoglalkoztatás!#REF!+Közút!R194+Környezetvédelem!#REF!+Egészségügy!#REF!+Sport!#REF!+Közművelődés!#REF!+Támogatás!#REF!</f>
        <v>#REF!</v>
      </c>
      <c r="S194" s="1" t="e">
        <f>Igazgatás!#REF!+'Informatikai fejl.'!#REF!+Községgazd!#REF!+Vagyongazd!#REF!+Közfoglalkoztatás!#REF!+Közút!S194+Környezetvédelem!#REF!+Egészségügy!#REF!+Sport!#REF!+Közművelődés!#REF!+Támogatás!#REF!</f>
        <v>#REF!</v>
      </c>
      <c r="T194" s="1" t="e">
        <f>Igazgatás!#REF!+'Informatikai fejl.'!#REF!+Községgazd!#REF!+Vagyongazd!#REF!+Közfoglalkoztatás!#REF!+Közút!T194+Környezetvédelem!#REF!+Egészségügy!#REF!+Sport!#REF!+Közművelődés!#REF!+Támogatás!#REF!</f>
        <v>#REF!</v>
      </c>
      <c r="U194" s="79" t="e">
        <f>Igazgatás!#REF!+'Informatikai fejl.'!#REF!+Községgazd!#REF!+Vagyongazd!#REF!+Közfoglalkoztatás!#REF!+Közút!U194+Környezetvédelem!#REF!+Egészségügy!#REF!+Sport!#REF!+Közművelődés!#REF!+Támogatás!#REF!</f>
        <v>#REF!</v>
      </c>
      <c r="V194" s="404" t="e">
        <f t="shared" si="128"/>
        <v>#REF!</v>
      </c>
      <c r="W194" s="367" t="e">
        <f>Igazgatás!#REF!+'Informatikai fejl.'!#REF!+Községgazd!#REF!+Vagyongazd!#REF!+Közfoglalkoztatás!#REF!+Közút!W194+Környezetvédelem!#REF!+Egészségügy!#REF!+Sport!#REF!+Közművelődés!#REF!+Támogatás!#REF!</f>
        <v>#REF!</v>
      </c>
      <c r="X194" s="1" t="e">
        <f>Igazgatás!#REF!+'Informatikai fejl.'!#REF!+Községgazd!#REF!+Vagyongazd!#REF!+Közfoglalkoztatás!#REF!+Közút!X194+Környezetvédelem!#REF!+Egészségügy!#REF!+Sport!#REF!+Közművelődés!#REF!+Támogatás!#REF!</f>
        <v>#REF!</v>
      </c>
      <c r="Y194" s="79" t="e">
        <f>Igazgatás!#REF!+'Informatikai fejl.'!#REF!+Községgazd!#REF!+Vagyongazd!#REF!+Közfoglalkoztatás!#REF!+Közút!Y194+Környezetvédelem!#REF!+Egészségügy!#REF!+Sport!#REF!+Közművelődés!#REF!+Támogatás!#REF!</f>
        <v>#REF!</v>
      </c>
      <c r="Z194" s="79" t="e">
        <f>Igazgatás!#REF!+'Informatikai fejl.'!#REF!+Községgazd!#REF!+Vagyongazd!#REF!+Közfoglalkoztatás!#REF!+Közút!Z194+Környezetvédelem!#REF!+Egészségügy!#REF!+Sport!#REF!+Közművelődés!#REF!+Támogatás!#REF!</f>
        <v>#REF!</v>
      </c>
      <c r="AA194" s="79" t="e">
        <f>Igazgatás!#REF!+'Informatikai fejl.'!#REF!+Községgazd!#REF!+Vagyongazd!#REF!+Közfoglalkoztatás!#REF!+Közút!AA194+Környezetvédelem!#REF!+Egészségügy!#REF!+Sport!#REF!+Közművelődés!#REF!+Támogatás!#REF!</f>
        <v>#REF!</v>
      </c>
      <c r="AB194" s="44" t="e">
        <f>Igazgatás!#REF!+'Informatikai fejl.'!#REF!+Községgazd!#REF!+Vagyongazd!#REF!+Közfoglalkoztatás!#REF!+Közút!AB194+Környezetvédelem!#REF!+Egészségügy!#REF!+Sport!#REF!+Közművelődés!#REF!+Támogatás!#REF!</f>
        <v>#REF!</v>
      </c>
      <c r="AC194" s="168"/>
      <c r="AE194" s="168"/>
    </row>
    <row r="195" spans="1:31" ht="25.5" hidden="1" customHeight="1" x14ac:dyDescent="0.25">
      <c r="B195" s="54"/>
      <c r="C195" s="2"/>
      <c r="D195" s="706" t="s">
        <v>562</v>
      </c>
      <c r="E195" s="706"/>
      <c r="F195" s="519" t="e">
        <f>Igazgatás!F244+'Informatikai fejl.'!F194+Községgazd!F209+Vagyongazd!F198+Közfoglalkoztatás!F195+Közút!F195+Környezetvédelem!F199+Egészségügy!F227+Sport!F199+Közművelődés!F198+Támogatás!F210</f>
        <v>#REF!</v>
      </c>
      <c r="G195" s="519" t="e">
        <f>Igazgatás!G244+'Informatikai fejl.'!G194+Községgazd!G209+Vagyongazd!G198+Közfoglalkoztatás!G195+Közút!G195+Környezetvédelem!G199+Egészségügy!G227+Sport!G199+Közművelődés!G198+Támogatás!G210</f>
        <v>#REF!</v>
      </c>
      <c r="H195" s="519" t="e">
        <f>Igazgatás!H244+'Informatikai fejl.'!H194+Községgazd!H209+Vagyongazd!H198+Közfoglalkoztatás!H195+Közút!H195+Környezetvédelem!H199+Egészségügy!H227+Sport!H199+Közművelődés!H198+Támogatás!H210</f>
        <v>#REF!</v>
      </c>
      <c r="I195" s="519" t="e">
        <f>Igazgatás!I244+'Informatikai fejl.'!I194+Községgazd!I209+Vagyongazd!I198+Közfoglalkoztatás!I195+Közút!I195+Környezetvédelem!I199+Egészségügy!I227+Sport!I199+Közművelődés!I198+Támogatás!I210</f>
        <v>#REF!</v>
      </c>
      <c r="J195" s="545" t="e">
        <f>Igazgatás!J244+'Informatikai fejl.'!J194+Községgazd!J209+Vagyongazd!J198+Közfoglalkoztatás!J195+Közút!J195+Környezetvédelem!J199+Egészségügy!J227+Sport!J199+Közművelődés!J198+Támogatás!J210</f>
        <v>#REF!</v>
      </c>
      <c r="K195" s="545" t="e">
        <f>Igazgatás!K244+'Informatikai fejl.'!K194+Községgazd!K209+Vagyongazd!K198+Közfoglalkoztatás!K195+Közút!K195+Környezetvédelem!K199+Egészségügy!K227+Sport!K199+Közművelődés!K198+Támogatás!K210</f>
        <v>#REF!</v>
      </c>
      <c r="L195" s="545" t="e">
        <f>Igazgatás!L244+'Informatikai fejl.'!L194+Községgazd!L209+Vagyongazd!L198+Közfoglalkoztatás!L195+Közút!L195+Környezetvédelem!L199+Egészségügy!L227+Sport!L199+Közművelődés!L198+Támogatás!L210</f>
        <v>#REF!</v>
      </c>
      <c r="M195" s="471" t="e">
        <f>Igazgatás!M244+'Informatikai fejl.'!M194+Községgazd!M209+Vagyongazd!M198+Közfoglalkoztatás!M195+Közút!M195+Környezetvédelem!M199+Egészségügy!M227+Sport!M199+Közművelődés!M198+Támogatás!M210</f>
        <v>#REF!</v>
      </c>
      <c r="N195" s="151">
        <f>Igazgatás!N244+'Informatikai fejl.'!N194+Községgazd!N209+Vagyongazd!N198+Közfoglalkoztatás!N195+Közút!N195+Környezetvédelem!N199+Egészségügy!N227+Sport!N199+Közművelődés!N198+Támogatás!N210</f>
        <v>0</v>
      </c>
      <c r="O195" s="159" t="e">
        <f t="shared" si="127"/>
        <v>#REF!</v>
      </c>
      <c r="P195" s="73" t="e">
        <f>Igazgatás!#REF!+'Informatikai fejl.'!#REF!+Községgazd!#REF!+Vagyongazd!#REF!+Közfoglalkoztatás!#REF!+Közút!P195+Környezetvédelem!#REF!+Egészségügy!#REF!+Sport!#REF!+Közművelődés!#REF!+Támogatás!#REF!</f>
        <v>#REF!</v>
      </c>
      <c r="Q195" s="1" t="e">
        <f>Igazgatás!#REF!+'Informatikai fejl.'!#REF!+Községgazd!#REF!+Vagyongazd!#REF!+Közfoglalkoztatás!#REF!+Közút!Q195+Környezetvédelem!#REF!+Egészségügy!#REF!+Sport!#REF!+Közművelődés!#REF!+Támogatás!#REF!</f>
        <v>#REF!</v>
      </c>
      <c r="R195" s="1" t="e">
        <f>Igazgatás!#REF!+'Informatikai fejl.'!#REF!+Községgazd!#REF!+Vagyongazd!#REF!+Közfoglalkoztatás!#REF!+Közút!R195+Környezetvédelem!#REF!+Egészségügy!#REF!+Sport!#REF!+Közművelődés!#REF!+Támogatás!#REF!</f>
        <v>#REF!</v>
      </c>
      <c r="S195" s="1" t="e">
        <f>Igazgatás!#REF!+'Informatikai fejl.'!#REF!+Községgazd!#REF!+Vagyongazd!#REF!+Közfoglalkoztatás!#REF!+Közút!S195+Környezetvédelem!#REF!+Egészségügy!#REF!+Sport!#REF!+Közművelődés!#REF!+Támogatás!#REF!</f>
        <v>#REF!</v>
      </c>
      <c r="T195" s="1" t="e">
        <f>Igazgatás!#REF!+'Informatikai fejl.'!#REF!+Községgazd!#REF!+Vagyongazd!#REF!+Közfoglalkoztatás!#REF!+Közút!T195+Környezetvédelem!#REF!+Egészségügy!#REF!+Sport!#REF!+Közművelődés!#REF!+Támogatás!#REF!</f>
        <v>#REF!</v>
      </c>
      <c r="U195" s="79" t="e">
        <f>Igazgatás!#REF!+'Informatikai fejl.'!#REF!+Községgazd!#REF!+Vagyongazd!#REF!+Közfoglalkoztatás!#REF!+Közút!U195+Környezetvédelem!#REF!+Egészségügy!#REF!+Sport!#REF!+Közművelődés!#REF!+Támogatás!#REF!</f>
        <v>#REF!</v>
      </c>
      <c r="V195" s="404" t="e">
        <f t="shared" si="128"/>
        <v>#REF!</v>
      </c>
      <c r="W195" s="367" t="e">
        <f>Igazgatás!#REF!+'Informatikai fejl.'!#REF!+Községgazd!#REF!+Vagyongazd!#REF!+Közfoglalkoztatás!#REF!+Közút!W195+Környezetvédelem!#REF!+Egészségügy!#REF!+Sport!#REF!+Közművelődés!#REF!+Támogatás!#REF!</f>
        <v>#REF!</v>
      </c>
      <c r="X195" s="1" t="e">
        <f>Igazgatás!#REF!+'Informatikai fejl.'!#REF!+Községgazd!#REF!+Vagyongazd!#REF!+Közfoglalkoztatás!#REF!+Közút!X195+Környezetvédelem!#REF!+Egészségügy!#REF!+Sport!#REF!+Közművelődés!#REF!+Támogatás!#REF!</f>
        <v>#REF!</v>
      </c>
      <c r="Y195" s="79" t="e">
        <f>Igazgatás!#REF!+'Informatikai fejl.'!#REF!+Községgazd!#REF!+Vagyongazd!#REF!+Közfoglalkoztatás!#REF!+Közút!Y195+Környezetvédelem!#REF!+Egészségügy!#REF!+Sport!#REF!+Közművelődés!#REF!+Támogatás!#REF!</f>
        <v>#REF!</v>
      </c>
      <c r="Z195" s="79" t="e">
        <f>Igazgatás!#REF!+'Informatikai fejl.'!#REF!+Községgazd!#REF!+Vagyongazd!#REF!+Közfoglalkoztatás!#REF!+Közút!Z195+Környezetvédelem!#REF!+Egészségügy!#REF!+Sport!#REF!+Közművelődés!#REF!+Támogatás!#REF!</f>
        <v>#REF!</v>
      </c>
      <c r="AA195" s="79" t="e">
        <f>Igazgatás!#REF!+'Informatikai fejl.'!#REF!+Községgazd!#REF!+Vagyongazd!#REF!+Közfoglalkoztatás!#REF!+Közút!AA195+Környezetvédelem!#REF!+Egészségügy!#REF!+Sport!#REF!+Közművelődés!#REF!+Támogatás!#REF!</f>
        <v>#REF!</v>
      </c>
      <c r="AB195" s="44" t="e">
        <f>Igazgatás!#REF!+'Informatikai fejl.'!#REF!+Községgazd!#REF!+Vagyongazd!#REF!+Közfoglalkoztatás!#REF!+Közút!AB195+Környezetvédelem!#REF!+Egészségügy!#REF!+Sport!#REF!+Közművelődés!#REF!+Támogatás!#REF!</f>
        <v>#REF!</v>
      </c>
      <c r="AC195" s="168"/>
      <c r="AE195" s="168"/>
    </row>
    <row r="196" spans="1:31" ht="25.5" hidden="1" customHeight="1" x14ac:dyDescent="0.25">
      <c r="B196" s="54"/>
      <c r="C196" s="2"/>
      <c r="D196" s="706" t="s">
        <v>565</v>
      </c>
      <c r="E196" s="706"/>
      <c r="F196" s="519" t="e">
        <f>Igazgatás!F245+'Informatikai fejl.'!F195+Községgazd!F210+Vagyongazd!F199+Közfoglalkoztatás!F196+Közút!F196+Környezetvédelem!F200+Egészségügy!F228+Sport!F200+Közművelődés!F199+Támogatás!F211</f>
        <v>#REF!</v>
      </c>
      <c r="G196" s="519" t="e">
        <f>Igazgatás!G245+'Informatikai fejl.'!G195+Községgazd!G210+Vagyongazd!G199+Közfoglalkoztatás!G196+Közút!G196+Környezetvédelem!G200+Egészségügy!G228+Sport!G200+Közművelődés!G199+Támogatás!G211</f>
        <v>#REF!</v>
      </c>
      <c r="H196" s="519" t="e">
        <f>Igazgatás!H245+'Informatikai fejl.'!H195+Községgazd!H210+Vagyongazd!H199+Közfoglalkoztatás!H196+Közút!H196+Környezetvédelem!H200+Egészségügy!H228+Sport!H200+Közművelődés!H199+Támogatás!H211</f>
        <v>#REF!</v>
      </c>
      <c r="I196" s="519" t="e">
        <f>Igazgatás!I245+'Informatikai fejl.'!I195+Községgazd!I210+Vagyongazd!I199+Közfoglalkoztatás!I196+Közút!I196+Környezetvédelem!I200+Egészségügy!I228+Sport!I200+Közművelődés!I199+Támogatás!I211</f>
        <v>#REF!</v>
      </c>
      <c r="J196" s="545" t="e">
        <f>Igazgatás!J245+'Informatikai fejl.'!J195+Községgazd!J210+Vagyongazd!J199+Közfoglalkoztatás!J196+Közút!J196+Környezetvédelem!J200+Egészségügy!J228+Sport!J200+Közművelődés!J199+Támogatás!J211</f>
        <v>#REF!</v>
      </c>
      <c r="K196" s="545" t="e">
        <f>Igazgatás!K245+'Informatikai fejl.'!K195+Községgazd!K210+Vagyongazd!K199+Közfoglalkoztatás!K196+Közút!K196+Környezetvédelem!K200+Egészségügy!K228+Sport!K200+Közművelődés!K199+Támogatás!K211</f>
        <v>#REF!</v>
      </c>
      <c r="L196" s="545" t="e">
        <f>Igazgatás!L245+'Informatikai fejl.'!L195+Községgazd!L210+Vagyongazd!L199+Közfoglalkoztatás!L196+Közút!L196+Környezetvédelem!L200+Egészségügy!L228+Sport!L200+Közművelődés!L199+Támogatás!L211</f>
        <v>#REF!</v>
      </c>
      <c r="M196" s="471" t="e">
        <f>Igazgatás!M245+'Informatikai fejl.'!M195+Községgazd!M210+Vagyongazd!M199+Közfoglalkoztatás!M196+Közút!M196+Környezetvédelem!M200+Egészségügy!M228+Sport!M200+Közművelődés!M199+Támogatás!M211</f>
        <v>#REF!</v>
      </c>
      <c r="N196" s="151">
        <f>Igazgatás!N245+'Informatikai fejl.'!N195+Községgazd!N210+Vagyongazd!N199+Közfoglalkoztatás!N196+Közút!N196+Környezetvédelem!N200+Egészségügy!N228+Sport!N200+Közművelődés!N199+Támogatás!N211</f>
        <v>0</v>
      </c>
      <c r="O196" s="159" t="e">
        <f t="shared" si="127"/>
        <v>#REF!</v>
      </c>
      <c r="P196" s="73" t="e">
        <f>Igazgatás!#REF!+'Informatikai fejl.'!#REF!+Községgazd!#REF!+Vagyongazd!#REF!+Közfoglalkoztatás!#REF!+Közút!P196+Környezetvédelem!#REF!+Egészségügy!#REF!+Sport!#REF!+Közművelődés!#REF!+Támogatás!#REF!</f>
        <v>#REF!</v>
      </c>
      <c r="Q196" s="1" t="e">
        <f>Igazgatás!#REF!+'Informatikai fejl.'!#REF!+Községgazd!#REF!+Vagyongazd!#REF!+Közfoglalkoztatás!#REF!+Közút!Q196+Környezetvédelem!#REF!+Egészségügy!#REF!+Sport!#REF!+Közművelődés!#REF!+Támogatás!#REF!</f>
        <v>#REF!</v>
      </c>
      <c r="R196" s="1" t="e">
        <f>Igazgatás!#REF!+'Informatikai fejl.'!#REF!+Községgazd!#REF!+Vagyongazd!#REF!+Közfoglalkoztatás!#REF!+Közút!R196+Környezetvédelem!#REF!+Egészségügy!#REF!+Sport!#REF!+Közművelődés!#REF!+Támogatás!#REF!</f>
        <v>#REF!</v>
      </c>
      <c r="S196" s="1" t="e">
        <f>Igazgatás!#REF!+'Informatikai fejl.'!#REF!+Községgazd!#REF!+Vagyongazd!#REF!+Közfoglalkoztatás!#REF!+Közút!S196+Környezetvédelem!#REF!+Egészségügy!#REF!+Sport!#REF!+Közművelődés!#REF!+Támogatás!#REF!</f>
        <v>#REF!</v>
      </c>
      <c r="T196" s="1" t="e">
        <f>Igazgatás!#REF!+'Informatikai fejl.'!#REF!+Községgazd!#REF!+Vagyongazd!#REF!+Közfoglalkoztatás!#REF!+Közút!T196+Környezetvédelem!#REF!+Egészségügy!#REF!+Sport!#REF!+Közművelődés!#REF!+Támogatás!#REF!</f>
        <v>#REF!</v>
      </c>
      <c r="U196" s="79" t="e">
        <f>Igazgatás!#REF!+'Informatikai fejl.'!#REF!+Községgazd!#REF!+Vagyongazd!#REF!+Közfoglalkoztatás!#REF!+Közút!U196+Környezetvédelem!#REF!+Egészségügy!#REF!+Sport!#REF!+Közművelődés!#REF!+Támogatás!#REF!</f>
        <v>#REF!</v>
      </c>
      <c r="V196" s="404" t="e">
        <f t="shared" si="128"/>
        <v>#REF!</v>
      </c>
      <c r="W196" s="367" t="e">
        <f>Igazgatás!#REF!+'Informatikai fejl.'!#REF!+Községgazd!#REF!+Vagyongazd!#REF!+Közfoglalkoztatás!#REF!+Közút!W196+Környezetvédelem!#REF!+Egészségügy!#REF!+Sport!#REF!+Közművelődés!#REF!+Támogatás!#REF!</f>
        <v>#REF!</v>
      </c>
      <c r="X196" s="1" t="e">
        <f>Igazgatás!#REF!+'Informatikai fejl.'!#REF!+Községgazd!#REF!+Vagyongazd!#REF!+Közfoglalkoztatás!#REF!+Közút!X196+Környezetvédelem!#REF!+Egészségügy!#REF!+Sport!#REF!+Közművelődés!#REF!+Támogatás!#REF!</f>
        <v>#REF!</v>
      </c>
      <c r="Y196" s="79" t="e">
        <f>Igazgatás!#REF!+'Informatikai fejl.'!#REF!+Községgazd!#REF!+Vagyongazd!#REF!+Közfoglalkoztatás!#REF!+Közút!Y196+Környezetvédelem!#REF!+Egészségügy!#REF!+Sport!#REF!+Közművelődés!#REF!+Támogatás!#REF!</f>
        <v>#REF!</v>
      </c>
      <c r="Z196" s="79" t="e">
        <f>Igazgatás!#REF!+'Informatikai fejl.'!#REF!+Községgazd!#REF!+Vagyongazd!#REF!+Közfoglalkoztatás!#REF!+Közút!Z196+Környezetvédelem!#REF!+Egészségügy!#REF!+Sport!#REF!+Közművelődés!#REF!+Támogatás!#REF!</f>
        <v>#REF!</v>
      </c>
      <c r="AA196" s="79" t="e">
        <f>Igazgatás!#REF!+'Informatikai fejl.'!#REF!+Községgazd!#REF!+Vagyongazd!#REF!+Közfoglalkoztatás!#REF!+Közút!AA196+Környezetvédelem!#REF!+Egészségügy!#REF!+Sport!#REF!+Közművelődés!#REF!+Támogatás!#REF!</f>
        <v>#REF!</v>
      </c>
      <c r="AB196" s="44" t="e">
        <f>Igazgatás!#REF!+'Informatikai fejl.'!#REF!+Községgazd!#REF!+Vagyongazd!#REF!+Közfoglalkoztatás!#REF!+Közút!AB196+Környezetvédelem!#REF!+Egészségügy!#REF!+Sport!#REF!+Közművelődés!#REF!+Támogatás!#REF!</f>
        <v>#REF!</v>
      </c>
      <c r="AC196" s="168"/>
      <c r="AE196" s="168"/>
    </row>
    <row r="197" spans="1:31" s="18" customFormat="1" ht="25.5" hidden="1" customHeight="1" x14ac:dyDescent="0.25">
      <c r="A197" s="125" t="s">
        <v>276</v>
      </c>
      <c r="B197" s="90" t="s">
        <v>687</v>
      </c>
      <c r="C197" s="800" t="s">
        <v>607</v>
      </c>
      <c r="D197" s="801"/>
      <c r="E197" s="801"/>
      <c r="F197" s="526" t="e">
        <f>Igazgatás!F246+'Informatikai fejl.'!F196+Községgazd!F211+Vagyongazd!F200+Közfoglalkoztatás!F197+Közút!F197+Környezetvédelem!F201+Egészségügy!F229+Sport!F201+Közművelődés!F200+Támogatás!F212</f>
        <v>#REF!</v>
      </c>
      <c r="G197" s="526" t="e">
        <f>Igazgatás!G246+'Informatikai fejl.'!G196+Községgazd!G211+Vagyongazd!G200+Közfoglalkoztatás!G197+Közút!G197+Környezetvédelem!G201+Egészségügy!G229+Sport!G201+Közművelődés!G200+Támogatás!G212</f>
        <v>#REF!</v>
      </c>
      <c r="H197" s="526" t="e">
        <f>Igazgatás!H246+'Informatikai fejl.'!H196+Községgazd!H211+Vagyongazd!H200+Közfoglalkoztatás!H197+Közút!H197+Környezetvédelem!H201+Egészségügy!H229+Sport!H201+Közművelődés!H200+Támogatás!H212</f>
        <v>#REF!</v>
      </c>
      <c r="I197" s="526" t="e">
        <f>Igazgatás!I246+'Informatikai fejl.'!I196+Községgazd!I211+Vagyongazd!I200+Közfoglalkoztatás!I197+Közút!I197+Környezetvédelem!I201+Egészségügy!I229+Sport!I201+Közművelődés!I200+Támogatás!I212</f>
        <v>#REF!</v>
      </c>
      <c r="J197" s="552" t="e">
        <f>Igazgatás!J246+'Informatikai fejl.'!J196+Községgazd!J211+Vagyongazd!J200+Közfoglalkoztatás!J197+Közút!J197+Környezetvédelem!J201+Egészségügy!J229+Sport!J201+Közművelődés!J200+Támogatás!J212</f>
        <v>#REF!</v>
      </c>
      <c r="K197" s="552" t="e">
        <f>Igazgatás!K246+'Informatikai fejl.'!K196+Községgazd!K211+Vagyongazd!K200+Közfoglalkoztatás!K197+Közút!K197+Környezetvédelem!K201+Egészségügy!K229+Sport!K201+Közművelődés!K200+Támogatás!K212</f>
        <v>#REF!</v>
      </c>
      <c r="L197" s="552" t="e">
        <f>Igazgatás!L246+'Informatikai fejl.'!L196+Községgazd!L211+Vagyongazd!L200+Közfoglalkoztatás!L197+Közút!L197+Környezetvédelem!L201+Egészségügy!L229+Sport!L201+Közművelődés!L200+Támogatás!L212</f>
        <v>#REF!</v>
      </c>
      <c r="M197" s="478" t="e">
        <f>Igazgatás!M246+'Informatikai fejl.'!M196+Községgazd!M211+Vagyongazd!M200+Közfoglalkoztatás!M197+Közút!M197+Környezetvédelem!M201+Egészségügy!M229+Sport!M201+Közművelődés!M200+Támogatás!M212</f>
        <v>#REF!</v>
      </c>
      <c r="N197" s="155">
        <f>Igazgatás!N246+'Informatikai fejl.'!N196+Községgazd!N211+Vagyongazd!N200+Közfoglalkoztatás!N197+Közút!N197+Környezetvédelem!N201+Egészségügy!N229+Sport!N201+Közművelődés!N200+Támogatás!N212</f>
        <v>0</v>
      </c>
      <c r="O197" s="158" t="e">
        <f t="shared" si="127"/>
        <v>#REF!</v>
      </c>
      <c r="P197" s="92" t="e">
        <f>Igazgatás!#REF!+'Informatikai fejl.'!#REF!+Községgazd!#REF!+Vagyongazd!#REF!+Közfoglalkoztatás!#REF!+Közút!P197+Környezetvédelem!#REF!+Egészségügy!#REF!+Sport!#REF!+Közművelődés!#REF!+Támogatás!#REF!</f>
        <v>#REF!</v>
      </c>
      <c r="Q197" s="93" t="e">
        <f>Igazgatás!#REF!+'Informatikai fejl.'!#REF!+Községgazd!#REF!+Vagyongazd!#REF!+Közfoglalkoztatás!#REF!+Közút!Q197+Környezetvédelem!#REF!+Egészségügy!#REF!+Sport!#REF!+Közművelődés!#REF!+Támogatás!#REF!</f>
        <v>#REF!</v>
      </c>
      <c r="R197" s="93" t="e">
        <f>Igazgatás!#REF!+'Informatikai fejl.'!#REF!+Községgazd!#REF!+Vagyongazd!#REF!+Közfoglalkoztatás!#REF!+Közút!R197+Környezetvédelem!#REF!+Egészségügy!#REF!+Sport!#REF!+Közművelődés!#REF!+Támogatás!#REF!</f>
        <v>#REF!</v>
      </c>
      <c r="S197" s="93" t="e">
        <f>Igazgatás!#REF!+'Informatikai fejl.'!#REF!+Községgazd!#REF!+Vagyongazd!#REF!+Közfoglalkoztatás!#REF!+Közút!S197+Környezetvédelem!#REF!+Egészségügy!#REF!+Sport!#REF!+Közművelődés!#REF!+Támogatás!#REF!</f>
        <v>#REF!</v>
      </c>
      <c r="T197" s="93" t="e">
        <f>Igazgatás!#REF!+'Informatikai fejl.'!#REF!+Községgazd!#REF!+Vagyongazd!#REF!+Közfoglalkoztatás!#REF!+Közút!T197+Környezetvédelem!#REF!+Egészségügy!#REF!+Sport!#REF!+Közművelődés!#REF!+Támogatás!#REF!</f>
        <v>#REF!</v>
      </c>
      <c r="U197" s="96" t="e">
        <f>Igazgatás!#REF!+'Informatikai fejl.'!#REF!+Községgazd!#REF!+Vagyongazd!#REF!+Közfoglalkoztatás!#REF!+Közút!U197+Környezetvédelem!#REF!+Egészségügy!#REF!+Sport!#REF!+Közművelődés!#REF!+Támogatás!#REF!</f>
        <v>#REF!</v>
      </c>
      <c r="V197" s="402" t="e">
        <f t="shared" si="128"/>
        <v>#REF!</v>
      </c>
      <c r="W197" s="365" t="e">
        <f>Igazgatás!#REF!+'Informatikai fejl.'!#REF!+Községgazd!#REF!+Vagyongazd!#REF!+Közfoglalkoztatás!#REF!+Közút!W197+Környezetvédelem!#REF!+Egészségügy!#REF!+Sport!#REF!+Közművelődés!#REF!+Támogatás!#REF!</f>
        <v>#REF!</v>
      </c>
      <c r="X197" s="93" t="e">
        <f>Igazgatás!#REF!+'Informatikai fejl.'!#REF!+Községgazd!#REF!+Vagyongazd!#REF!+Közfoglalkoztatás!#REF!+Közút!X197+Környezetvédelem!#REF!+Egészségügy!#REF!+Sport!#REF!+Közművelődés!#REF!+Támogatás!#REF!</f>
        <v>#REF!</v>
      </c>
      <c r="Y197" s="96" t="e">
        <f>Igazgatás!#REF!+'Informatikai fejl.'!#REF!+Községgazd!#REF!+Vagyongazd!#REF!+Közfoglalkoztatás!#REF!+Közút!Y197+Környezetvédelem!#REF!+Egészségügy!#REF!+Sport!#REF!+Közművelődés!#REF!+Támogatás!#REF!</f>
        <v>#REF!</v>
      </c>
      <c r="Z197" s="96" t="e">
        <f>Igazgatás!#REF!+'Informatikai fejl.'!#REF!+Községgazd!#REF!+Vagyongazd!#REF!+Közfoglalkoztatás!#REF!+Közút!Z197+Környezetvédelem!#REF!+Egészségügy!#REF!+Sport!#REF!+Közművelődés!#REF!+Támogatás!#REF!</f>
        <v>#REF!</v>
      </c>
      <c r="AA197" s="96" t="e">
        <f>Igazgatás!#REF!+'Informatikai fejl.'!#REF!+Községgazd!#REF!+Vagyongazd!#REF!+Közfoglalkoztatás!#REF!+Közút!AA197+Környezetvédelem!#REF!+Egészségügy!#REF!+Sport!#REF!+Közművelődés!#REF!+Támogatás!#REF!</f>
        <v>#REF!</v>
      </c>
      <c r="AB197" s="97" t="e">
        <f>Igazgatás!#REF!+'Informatikai fejl.'!#REF!+Községgazd!#REF!+Vagyongazd!#REF!+Közfoglalkoztatás!#REF!+Közút!AB197+Környezetvédelem!#REF!+Egészségügy!#REF!+Sport!#REF!+Közművelődés!#REF!+Támogatás!#REF!</f>
        <v>#REF!</v>
      </c>
      <c r="AC197" s="168"/>
      <c r="AE197" s="168"/>
    </row>
    <row r="198" spans="1:31" ht="25.5" hidden="1" customHeight="1" x14ac:dyDescent="0.25">
      <c r="B198" s="54"/>
      <c r="C198" s="2"/>
      <c r="D198" s="706" t="s">
        <v>568</v>
      </c>
      <c r="E198" s="706"/>
      <c r="F198" s="519" t="e">
        <f>Igazgatás!F247+'Informatikai fejl.'!F197+Községgazd!F212+Vagyongazd!F201+Közfoglalkoztatás!F198+Közút!F198+Környezetvédelem!F202+Egészségügy!F230+Sport!F202+Közművelődés!F201+Támogatás!F213</f>
        <v>#REF!</v>
      </c>
      <c r="G198" s="519" t="e">
        <f>Igazgatás!G247+'Informatikai fejl.'!G197+Községgazd!G212+Vagyongazd!G201+Közfoglalkoztatás!G198+Közút!G198+Környezetvédelem!G202+Egészségügy!G230+Sport!G202+Közművelődés!G201+Támogatás!G213</f>
        <v>#REF!</v>
      </c>
      <c r="H198" s="519" t="e">
        <f>Igazgatás!H247+'Informatikai fejl.'!H197+Községgazd!H212+Vagyongazd!H201+Közfoglalkoztatás!H198+Közút!H198+Környezetvédelem!H202+Egészségügy!H230+Sport!H202+Közművelődés!H201+Támogatás!H213</f>
        <v>#REF!</v>
      </c>
      <c r="I198" s="519" t="e">
        <f>Igazgatás!I247+'Informatikai fejl.'!I197+Községgazd!I212+Vagyongazd!I201+Közfoglalkoztatás!I198+Közút!I198+Környezetvédelem!I202+Egészségügy!I230+Sport!I202+Közművelődés!I201+Támogatás!I213</f>
        <v>#REF!</v>
      </c>
      <c r="J198" s="545" t="e">
        <f>Igazgatás!J247+'Informatikai fejl.'!J197+Községgazd!J212+Vagyongazd!J201+Közfoglalkoztatás!J198+Közút!J198+Környezetvédelem!J202+Egészségügy!J230+Sport!J202+Közművelődés!J201+Támogatás!J213</f>
        <v>#REF!</v>
      </c>
      <c r="K198" s="545" t="e">
        <f>Igazgatás!K247+'Informatikai fejl.'!K197+Községgazd!K212+Vagyongazd!K201+Közfoglalkoztatás!K198+Közút!K198+Környezetvédelem!K202+Egészségügy!K230+Sport!K202+Közművelődés!K201+Támogatás!K213</f>
        <v>#REF!</v>
      </c>
      <c r="L198" s="545" t="e">
        <f>Igazgatás!L247+'Informatikai fejl.'!L197+Községgazd!L212+Vagyongazd!L201+Közfoglalkoztatás!L198+Közút!L198+Környezetvédelem!L202+Egészségügy!L230+Sport!L202+Közművelődés!L201+Támogatás!L213</f>
        <v>#REF!</v>
      </c>
      <c r="M198" s="471" t="e">
        <f>Igazgatás!M247+'Informatikai fejl.'!M197+Községgazd!M212+Vagyongazd!M201+Közfoglalkoztatás!M198+Közút!M198+Környezetvédelem!M202+Egészségügy!M230+Sport!M202+Közművelődés!M201+Támogatás!M213</f>
        <v>#REF!</v>
      </c>
      <c r="N198" s="151">
        <f>Igazgatás!N247+'Informatikai fejl.'!N197+Községgazd!N212+Vagyongazd!N201+Közfoglalkoztatás!N198+Közút!N198+Környezetvédelem!N202+Egészségügy!N230+Sport!N202+Közművelődés!N201+Támogatás!N213</f>
        <v>0</v>
      </c>
      <c r="O198" s="159" t="e">
        <f t="shared" ref="O198:O256" si="162">M198+N198</f>
        <v>#REF!</v>
      </c>
      <c r="P198" s="73" t="e">
        <f>Igazgatás!#REF!+'Informatikai fejl.'!#REF!+Községgazd!#REF!+Vagyongazd!#REF!+Közfoglalkoztatás!#REF!+Közút!P198+Környezetvédelem!#REF!+Egészségügy!#REF!+Sport!#REF!+Közművelődés!#REF!+Támogatás!#REF!</f>
        <v>#REF!</v>
      </c>
      <c r="Q198" s="1" t="e">
        <f>Igazgatás!#REF!+'Informatikai fejl.'!#REF!+Községgazd!#REF!+Vagyongazd!#REF!+Közfoglalkoztatás!#REF!+Közút!Q198+Környezetvédelem!#REF!+Egészségügy!#REF!+Sport!#REF!+Közművelődés!#REF!+Támogatás!#REF!</f>
        <v>#REF!</v>
      </c>
      <c r="R198" s="1" t="e">
        <f>Igazgatás!#REF!+'Informatikai fejl.'!#REF!+Községgazd!#REF!+Vagyongazd!#REF!+Közfoglalkoztatás!#REF!+Közút!R198+Környezetvédelem!#REF!+Egészségügy!#REF!+Sport!#REF!+Közművelődés!#REF!+Támogatás!#REF!</f>
        <v>#REF!</v>
      </c>
      <c r="S198" s="1" t="e">
        <f>Igazgatás!#REF!+'Informatikai fejl.'!#REF!+Községgazd!#REF!+Vagyongazd!#REF!+Közfoglalkoztatás!#REF!+Közút!S198+Környezetvédelem!#REF!+Egészségügy!#REF!+Sport!#REF!+Közművelődés!#REF!+Támogatás!#REF!</f>
        <v>#REF!</v>
      </c>
      <c r="T198" s="1" t="e">
        <f>Igazgatás!#REF!+'Informatikai fejl.'!#REF!+Községgazd!#REF!+Vagyongazd!#REF!+Közfoglalkoztatás!#REF!+Közút!T198+Környezetvédelem!#REF!+Egészségügy!#REF!+Sport!#REF!+Közművelődés!#REF!+Támogatás!#REF!</f>
        <v>#REF!</v>
      </c>
      <c r="U198" s="79" t="e">
        <f>Igazgatás!#REF!+'Informatikai fejl.'!#REF!+Községgazd!#REF!+Vagyongazd!#REF!+Közfoglalkoztatás!#REF!+Közút!U198+Környezetvédelem!#REF!+Egészségügy!#REF!+Sport!#REF!+Közművelődés!#REF!+Támogatás!#REF!</f>
        <v>#REF!</v>
      </c>
      <c r="V198" s="404" t="e">
        <f t="shared" ref="V198:V256" si="163">SUM(P198:U198)</f>
        <v>#REF!</v>
      </c>
      <c r="W198" s="367" t="e">
        <f>Igazgatás!#REF!+'Informatikai fejl.'!#REF!+Községgazd!#REF!+Vagyongazd!#REF!+Közfoglalkoztatás!#REF!+Közút!W198+Környezetvédelem!#REF!+Egészségügy!#REF!+Sport!#REF!+Közművelődés!#REF!+Támogatás!#REF!</f>
        <v>#REF!</v>
      </c>
      <c r="X198" s="1" t="e">
        <f>Igazgatás!#REF!+'Informatikai fejl.'!#REF!+Községgazd!#REF!+Vagyongazd!#REF!+Közfoglalkoztatás!#REF!+Közút!X198+Környezetvédelem!#REF!+Egészségügy!#REF!+Sport!#REF!+Közművelődés!#REF!+Támogatás!#REF!</f>
        <v>#REF!</v>
      </c>
      <c r="Y198" s="79" t="e">
        <f>Igazgatás!#REF!+'Informatikai fejl.'!#REF!+Községgazd!#REF!+Vagyongazd!#REF!+Közfoglalkoztatás!#REF!+Közút!Y198+Környezetvédelem!#REF!+Egészségügy!#REF!+Sport!#REF!+Közművelődés!#REF!+Támogatás!#REF!</f>
        <v>#REF!</v>
      </c>
      <c r="Z198" s="79" t="e">
        <f>Igazgatás!#REF!+'Informatikai fejl.'!#REF!+Községgazd!#REF!+Vagyongazd!#REF!+Közfoglalkoztatás!#REF!+Közút!Z198+Környezetvédelem!#REF!+Egészségügy!#REF!+Sport!#REF!+Közművelődés!#REF!+Támogatás!#REF!</f>
        <v>#REF!</v>
      </c>
      <c r="AA198" s="79" t="e">
        <f>Igazgatás!#REF!+'Informatikai fejl.'!#REF!+Községgazd!#REF!+Vagyongazd!#REF!+Közfoglalkoztatás!#REF!+Közút!AA198+Környezetvédelem!#REF!+Egészségügy!#REF!+Sport!#REF!+Közművelődés!#REF!+Támogatás!#REF!</f>
        <v>#REF!</v>
      </c>
      <c r="AB198" s="44" t="e">
        <f>Igazgatás!#REF!+'Informatikai fejl.'!#REF!+Községgazd!#REF!+Vagyongazd!#REF!+Közfoglalkoztatás!#REF!+Közút!AB198+Környezetvédelem!#REF!+Egészségügy!#REF!+Sport!#REF!+Közművelődés!#REF!+Támogatás!#REF!</f>
        <v>#REF!</v>
      </c>
      <c r="AC198" s="168"/>
      <c r="AE198" s="168"/>
    </row>
    <row r="199" spans="1:31" ht="25.5" hidden="1" customHeight="1" x14ac:dyDescent="0.25">
      <c r="B199" s="54"/>
      <c r="C199" s="2"/>
      <c r="D199" s="706" t="s">
        <v>569</v>
      </c>
      <c r="E199" s="706"/>
      <c r="F199" s="519" t="e">
        <f>Igazgatás!F248+'Informatikai fejl.'!F198+Községgazd!F213+Vagyongazd!F202+Közfoglalkoztatás!F199+Közút!F199+Környezetvédelem!F203+Egészségügy!F231+Sport!F203+Közművelődés!F202+Támogatás!F214</f>
        <v>#REF!</v>
      </c>
      <c r="G199" s="519" t="e">
        <f>Igazgatás!G248+'Informatikai fejl.'!G198+Községgazd!G213+Vagyongazd!G202+Közfoglalkoztatás!G199+Közút!G199+Környezetvédelem!G203+Egészségügy!G231+Sport!G203+Közművelődés!G202+Támogatás!G214</f>
        <v>#REF!</v>
      </c>
      <c r="H199" s="519" t="e">
        <f>Igazgatás!H248+'Informatikai fejl.'!H198+Községgazd!H213+Vagyongazd!H202+Közfoglalkoztatás!H199+Közút!H199+Környezetvédelem!H203+Egészségügy!H231+Sport!H203+Közművelődés!H202+Támogatás!H214</f>
        <v>#REF!</v>
      </c>
      <c r="I199" s="519" t="e">
        <f>Igazgatás!I248+'Informatikai fejl.'!I198+Községgazd!I213+Vagyongazd!I202+Közfoglalkoztatás!I199+Közút!I199+Környezetvédelem!I203+Egészségügy!I231+Sport!I203+Közművelődés!I202+Támogatás!I214</f>
        <v>#REF!</v>
      </c>
      <c r="J199" s="545" t="e">
        <f>Igazgatás!J248+'Informatikai fejl.'!J198+Községgazd!J213+Vagyongazd!J202+Közfoglalkoztatás!J199+Közút!J199+Környezetvédelem!J203+Egészségügy!J231+Sport!J203+Közművelődés!J202+Támogatás!J214</f>
        <v>#REF!</v>
      </c>
      <c r="K199" s="545" t="e">
        <f>Igazgatás!K248+'Informatikai fejl.'!K198+Községgazd!K213+Vagyongazd!K202+Közfoglalkoztatás!K199+Közút!K199+Környezetvédelem!K203+Egészségügy!K231+Sport!K203+Közművelődés!K202+Támogatás!K214</f>
        <v>#REF!</v>
      </c>
      <c r="L199" s="545" t="e">
        <f>Igazgatás!L248+'Informatikai fejl.'!L198+Községgazd!L213+Vagyongazd!L202+Közfoglalkoztatás!L199+Közút!L199+Környezetvédelem!L203+Egészségügy!L231+Sport!L203+Közművelődés!L202+Támogatás!L214</f>
        <v>#REF!</v>
      </c>
      <c r="M199" s="471" t="e">
        <f>Igazgatás!M248+'Informatikai fejl.'!M198+Községgazd!M213+Vagyongazd!M202+Közfoglalkoztatás!M199+Közút!M199+Környezetvédelem!M203+Egészségügy!M231+Sport!M203+Közművelődés!M202+Támogatás!M214</f>
        <v>#REF!</v>
      </c>
      <c r="N199" s="151">
        <f>Igazgatás!N248+'Informatikai fejl.'!N198+Községgazd!N213+Vagyongazd!N202+Közfoglalkoztatás!N199+Közút!N199+Környezetvédelem!N203+Egészségügy!N231+Sport!N203+Közművelődés!N202+Támogatás!N214</f>
        <v>0</v>
      </c>
      <c r="O199" s="159" t="e">
        <f t="shared" si="162"/>
        <v>#REF!</v>
      </c>
      <c r="P199" s="73" t="e">
        <f>Igazgatás!#REF!+'Informatikai fejl.'!#REF!+Községgazd!#REF!+Vagyongazd!#REF!+Közfoglalkoztatás!#REF!+Közút!P199+Környezetvédelem!#REF!+Egészségügy!#REF!+Sport!#REF!+Közművelődés!#REF!+Támogatás!#REF!</f>
        <v>#REF!</v>
      </c>
      <c r="Q199" s="1" t="e">
        <f>Igazgatás!#REF!+'Informatikai fejl.'!#REF!+Községgazd!#REF!+Vagyongazd!#REF!+Közfoglalkoztatás!#REF!+Közút!Q199+Környezetvédelem!#REF!+Egészségügy!#REF!+Sport!#REF!+Közművelődés!#REF!+Támogatás!#REF!</f>
        <v>#REF!</v>
      </c>
      <c r="R199" s="1" t="e">
        <f>Igazgatás!#REF!+'Informatikai fejl.'!#REF!+Községgazd!#REF!+Vagyongazd!#REF!+Közfoglalkoztatás!#REF!+Közút!R199+Környezetvédelem!#REF!+Egészségügy!#REF!+Sport!#REF!+Közművelődés!#REF!+Támogatás!#REF!</f>
        <v>#REF!</v>
      </c>
      <c r="S199" s="1" t="e">
        <f>Igazgatás!#REF!+'Informatikai fejl.'!#REF!+Községgazd!#REF!+Vagyongazd!#REF!+Közfoglalkoztatás!#REF!+Közút!S199+Környezetvédelem!#REF!+Egészségügy!#REF!+Sport!#REF!+Közművelődés!#REF!+Támogatás!#REF!</f>
        <v>#REF!</v>
      </c>
      <c r="T199" s="1" t="e">
        <f>Igazgatás!#REF!+'Informatikai fejl.'!#REF!+Községgazd!#REF!+Vagyongazd!#REF!+Közfoglalkoztatás!#REF!+Közút!T199+Környezetvédelem!#REF!+Egészségügy!#REF!+Sport!#REF!+Közművelődés!#REF!+Támogatás!#REF!</f>
        <v>#REF!</v>
      </c>
      <c r="U199" s="79" t="e">
        <f>Igazgatás!#REF!+'Informatikai fejl.'!#REF!+Községgazd!#REF!+Vagyongazd!#REF!+Közfoglalkoztatás!#REF!+Közút!U199+Környezetvédelem!#REF!+Egészségügy!#REF!+Sport!#REF!+Közművelődés!#REF!+Támogatás!#REF!</f>
        <v>#REF!</v>
      </c>
      <c r="V199" s="404" t="e">
        <f t="shared" si="163"/>
        <v>#REF!</v>
      </c>
      <c r="W199" s="367" t="e">
        <f>Igazgatás!#REF!+'Informatikai fejl.'!#REF!+Községgazd!#REF!+Vagyongazd!#REF!+Közfoglalkoztatás!#REF!+Közút!W199+Környezetvédelem!#REF!+Egészségügy!#REF!+Sport!#REF!+Közművelődés!#REF!+Támogatás!#REF!</f>
        <v>#REF!</v>
      </c>
      <c r="X199" s="1" t="e">
        <f>Igazgatás!#REF!+'Informatikai fejl.'!#REF!+Községgazd!#REF!+Vagyongazd!#REF!+Közfoglalkoztatás!#REF!+Közút!X199+Környezetvédelem!#REF!+Egészségügy!#REF!+Sport!#REF!+Közművelődés!#REF!+Támogatás!#REF!</f>
        <v>#REF!</v>
      </c>
      <c r="Y199" s="79" t="e">
        <f>Igazgatás!#REF!+'Informatikai fejl.'!#REF!+Községgazd!#REF!+Vagyongazd!#REF!+Közfoglalkoztatás!#REF!+Közút!Y199+Környezetvédelem!#REF!+Egészségügy!#REF!+Sport!#REF!+Közművelődés!#REF!+Támogatás!#REF!</f>
        <v>#REF!</v>
      </c>
      <c r="Z199" s="79" t="e">
        <f>Igazgatás!#REF!+'Informatikai fejl.'!#REF!+Községgazd!#REF!+Vagyongazd!#REF!+Közfoglalkoztatás!#REF!+Közút!Z199+Környezetvédelem!#REF!+Egészségügy!#REF!+Sport!#REF!+Közművelődés!#REF!+Támogatás!#REF!</f>
        <v>#REF!</v>
      </c>
      <c r="AA199" s="79" t="e">
        <f>Igazgatás!#REF!+'Informatikai fejl.'!#REF!+Községgazd!#REF!+Vagyongazd!#REF!+Közfoglalkoztatás!#REF!+Közút!AA199+Környezetvédelem!#REF!+Egészségügy!#REF!+Sport!#REF!+Közművelődés!#REF!+Támogatás!#REF!</f>
        <v>#REF!</v>
      </c>
      <c r="AB199" s="44" t="e">
        <f>Igazgatás!#REF!+'Informatikai fejl.'!#REF!+Községgazd!#REF!+Vagyongazd!#REF!+Közfoglalkoztatás!#REF!+Közút!AB199+Környezetvédelem!#REF!+Egészségügy!#REF!+Sport!#REF!+Közművelődés!#REF!+Támogatás!#REF!</f>
        <v>#REF!</v>
      </c>
      <c r="AC199" s="168"/>
      <c r="AE199" s="168"/>
    </row>
    <row r="200" spans="1:31" s="18" customFormat="1" ht="15" hidden="1" customHeight="1" x14ac:dyDescent="0.25">
      <c r="A200" s="125" t="s">
        <v>277</v>
      </c>
      <c r="B200" s="90" t="s">
        <v>688</v>
      </c>
      <c r="C200" s="800" t="s">
        <v>820</v>
      </c>
      <c r="D200" s="801"/>
      <c r="E200" s="801"/>
      <c r="F200" s="526" t="e">
        <f>Igazgatás!F249+'Informatikai fejl.'!F199+Községgazd!F214+Vagyongazd!F203+Közfoglalkoztatás!F200+Közút!F200+Környezetvédelem!F204+Egészségügy!F232+Sport!F204+Közművelődés!F203+Támogatás!F215</f>
        <v>#REF!</v>
      </c>
      <c r="G200" s="526" t="e">
        <f>Igazgatás!G249+'Informatikai fejl.'!G199+Községgazd!G214+Vagyongazd!G203+Közfoglalkoztatás!G200+Közút!G200+Környezetvédelem!G204+Egészségügy!G232+Sport!G204+Közművelődés!G203+Támogatás!G215</f>
        <v>#REF!</v>
      </c>
      <c r="H200" s="526" t="e">
        <f>Igazgatás!H249+'Informatikai fejl.'!H199+Községgazd!H214+Vagyongazd!H203+Közfoglalkoztatás!H200+Közút!H200+Környezetvédelem!H204+Egészségügy!H232+Sport!H204+Közművelődés!H203+Támogatás!H215</f>
        <v>#REF!</v>
      </c>
      <c r="I200" s="526" t="e">
        <f>Igazgatás!I249+'Informatikai fejl.'!I199+Községgazd!I214+Vagyongazd!I203+Közfoglalkoztatás!I200+Közút!I200+Környezetvédelem!I204+Egészségügy!I232+Sport!I204+Közművelődés!I203+Támogatás!I215</f>
        <v>#REF!</v>
      </c>
      <c r="J200" s="552" t="e">
        <f>Igazgatás!J249+'Informatikai fejl.'!J199+Községgazd!J214+Vagyongazd!J203+Közfoglalkoztatás!J200+Közút!J200+Környezetvédelem!J204+Egészségügy!J232+Sport!J204+Közművelődés!J203+Támogatás!J215</f>
        <v>#REF!</v>
      </c>
      <c r="K200" s="552" t="e">
        <f>Igazgatás!K249+'Informatikai fejl.'!K199+Községgazd!K214+Vagyongazd!K203+Közfoglalkoztatás!K200+Közút!K200+Környezetvédelem!K204+Egészségügy!K232+Sport!K204+Közművelődés!K203+Támogatás!K215</f>
        <v>#REF!</v>
      </c>
      <c r="L200" s="552" t="e">
        <f>Igazgatás!L249+'Informatikai fejl.'!L199+Községgazd!L214+Vagyongazd!L203+Közfoglalkoztatás!L200+Közút!L200+Környezetvédelem!L204+Egészségügy!L232+Sport!L204+Közművelődés!L203+Támogatás!L215</f>
        <v>#REF!</v>
      </c>
      <c r="M200" s="478" t="e">
        <f>Igazgatás!M249+'Informatikai fejl.'!M199+Községgazd!M214+Vagyongazd!M203+Közfoglalkoztatás!M200+Közút!M200+Környezetvédelem!M204+Egészségügy!M232+Sport!M204+Közművelődés!M203+Támogatás!M215</f>
        <v>#REF!</v>
      </c>
      <c r="N200" s="155">
        <f>Igazgatás!N249+'Informatikai fejl.'!N199+Községgazd!N214+Vagyongazd!N203+Közfoglalkoztatás!N200+Közút!N200+Környezetvédelem!N204+Egészségügy!N232+Sport!N204+Közművelődés!N203+Támogatás!N215</f>
        <v>0</v>
      </c>
      <c r="O200" s="158" t="e">
        <f t="shared" si="162"/>
        <v>#REF!</v>
      </c>
      <c r="P200" s="92" t="e">
        <f>Igazgatás!#REF!+'Informatikai fejl.'!#REF!+Községgazd!#REF!+Vagyongazd!#REF!+Közfoglalkoztatás!#REF!+Közút!P200+Környezetvédelem!#REF!+Egészségügy!#REF!+Sport!#REF!+Közművelődés!#REF!+Támogatás!#REF!</f>
        <v>#REF!</v>
      </c>
      <c r="Q200" s="93" t="e">
        <f>Igazgatás!#REF!+'Informatikai fejl.'!#REF!+Községgazd!#REF!+Vagyongazd!#REF!+Közfoglalkoztatás!#REF!+Közút!Q200+Környezetvédelem!#REF!+Egészségügy!#REF!+Sport!#REF!+Közművelődés!#REF!+Támogatás!#REF!</f>
        <v>#REF!</v>
      </c>
      <c r="R200" s="93" t="e">
        <f>Igazgatás!#REF!+'Informatikai fejl.'!#REF!+Községgazd!#REF!+Vagyongazd!#REF!+Közfoglalkoztatás!#REF!+Közút!R200+Környezetvédelem!#REF!+Egészségügy!#REF!+Sport!#REF!+Közművelődés!#REF!+Támogatás!#REF!</f>
        <v>#REF!</v>
      </c>
      <c r="S200" s="93" t="e">
        <f>Igazgatás!#REF!+'Informatikai fejl.'!#REF!+Községgazd!#REF!+Vagyongazd!#REF!+Közfoglalkoztatás!#REF!+Közút!S200+Környezetvédelem!#REF!+Egészségügy!#REF!+Sport!#REF!+Közművelődés!#REF!+Támogatás!#REF!</f>
        <v>#REF!</v>
      </c>
      <c r="T200" s="93" t="e">
        <f>Igazgatás!#REF!+'Informatikai fejl.'!#REF!+Községgazd!#REF!+Vagyongazd!#REF!+Közfoglalkoztatás!#REF!+Közút!T200+Környezetvédelem!#REF!+Egészségügy!#REF!+Sport!#REF!+Közművelődés!#REF!+Támogatás!#REF!</f>
        <v>#REF!</v>
      </c>
      <c r="U200" s="96" t="e">
        <f>Igazgatás!#REF!+'Informatikai fejl.'!#REF!+Községgazd!#REF!+Vagyongazd!#REF!+Közfoglalkoztatás!#REF!+Közút!U200+Környezetvédelem!#REF!+Egészségügy!#REF!+Sport!#REF!+Közművelődés!#REF!+Támogatás!#REF!</f>
        <v>#REF!</v>
      </c>
      <c r="V200" s="402" t="e">
        <f t="shared" si="163"/>
        <v>#REF!</v>
      </c>
      <c r="W200" s="365" t="e">
        <f>Igazgatás!#REF!+'Informatikai fejl.'!#REF!+Községgazd!#REF!+Vagyongazd!#REF!+Közfoglalkoztatás!#REF!+Közút!W200+Környezetvédelem!#REF!+Egészségügy!#REF!+Sport!#REF!+Közművelődés!#REF!+Támogatás!#REF!</f>
        <v>#REF!</v>
      </c>
      <c r="X200" s="93" t="e">
        <f>Igazgatás!#REF!+'Informatikai fejl.'!#REF!+Községgazd!#REF!+Vagyongazd!#REF!+Közfoglalkoztatás!#REF!+Közút!X200+Környezetvédelem!#REF!+Egészségügy!#REF!+Sport!#REF!+Közművelődés!#REF!+Támogatás!#REF!</f>
        <v>#REF!</v>
      </c>
      <c r="Y200" s="96" t="e">
        <f>Igazgatás!#REF!+'Informatikai fejl.'!#REF!+Községgazd!#REF!+Vagyongazd!#REF!+Közfoglalkoztatás!#REF!+Közút!Y200+Környezetvédelem!#REF!+Egészségügy!#REF!+Sport!#REF!+Közművelődés!#REF!+Támogatás!#REF!</f>
        <v>#REF!</v>
      </c>
      <c r="Z200" s="96" t="e">
        <f>Igazgatás!#REF!+'Informatikai fejl.'!#REF!+Községgazd!#REF!+Vagyongazd!#REF!+Közfoglalkoztatás!#REF!+Közút!Z200+Környezetvédelem!#REF!+Egészségügy!#REF!+Sport!#REF!+Közművelődés!#REF!+Támogatás!#REF!</f>
        <v>#REF!</v>
      </c>
      <c r="AA200" s="96" t="e">
        <f>Igazgatás!#REF!+'Informatikai fejl.'!#REF!+Községgazd!#REF!+Vagyongazd!#REF!+Közfoglalkoztatás!#REF!+Közút!AA200+Környezetvédelem!#REF!+Egészségügy!#REF!+Sport!#REF!+Közművelődés!#REF!+Támogatás!#REF!</f>
        <v>#REF!</v>
      </c>
      <c r="AB200" s="97" t="e">
        <f>Igazgatás!#REF!+'Informatikai fejl.'!#REF!+Községgazd!#REF!+Vagyongazd!#REF!+Közfoglalkoztatás!#REF!+Közút!AB200+Környezetvédelem!#REF!+Egészségügy!#REF!+Sport!#REF!+Közművelődés!#REF!+Támogatás!#REF!</f>
        <v>#REF!</v>
      </c>
      <c r="AC200" s="168"/>
      <c r="AE200" s="168"/>
    </row>
    <row r="201" spans="1:31" hidden="1" x14ac:dyDescent="0.25">
      <c r="B201" s="54"/>
      <c r="C201" s="2"/>
      <c r="D201" s="705" t="s">
        <v>372</v>
      </c>
      <c r="E201" s="705"/>
      <c r="F201" s="516" t="e">
        <f>Igazgatás!F250+'Informatikai fejl.'!F200+Községgazd!F215+Vagyongazd!F204+Közfoglalkoztatás!F201+Közút!F201+Környezetvédelem!F205+Egészségügy!F233+Sport!F205+Közművelődés!F204+Támogatás!F216</f>
        <v>#REF!</v>
      </c>
      <c r="G201" s="516" t="e">
        <f>Igazgatás!G250+'Informatikai fejl.'!G200+Községgazd!G215+Vagyongazd!G204+Közfoglalkoztatás!G201+Közút!G201+Környezetvédelem!G205+Egészségügy!G233+Sport!G205+Közművelődés!G204+Támogatás!G216</f>
        <v>#REF!</v>
      </c>
      <c r="H201" s="516" t="e">
        <f>Igazgatás!H250+'Informatikai fejl.'!H200+Községgazd!H215+Vagyongazd!H204+Közfoglalkoztatás!H201+Közút!H201+Környezetvédelem!H205+Egészségügy!H233+Sport!H205+Közművelődés!H204+Támogatás!H216</f>
        <v>#REF!</v>
      </c>
      <c r="I201" s="516" t="e">
        <f>Igazgatás!I250+'Informatikai fejl.'!I200+Községgazd!I215+Vagyongazd!I204+Közfoglalkoztatás!I201+Közút!I201+Környezetvédelem!I205+Egészségügy!I233+Sport!I205+Közművelődés!I204+Támogatás!I216</f>
        <v>#REF!</v>
      </c>
      <c r="J201" s="542" t="e">
        <f>Igazgatás!J250+'Informatikai fejl.'!J200+Községgazd!J215+Vagyongazd!J204+Közfoglalkoztatás!J201+Közút!J201+Környezetvédelem!J205+Egészségügy!J233+Sport!J205+Közművelődés!J204+Támogatás!J216</f>
        <v>#REF!</v>
      </c>
      <c r="K201" s="542" t="e">
        <f>Igazgatás!K250+'Informatikai fejl.'!K200+Községgazd!K215+Vagyongazd!K204+Közfoglalkoztatás!K201+Közút!K201+Környezetvédelem!K205+Egészségügy!K233+Sport!K205+Közművelődés!K204+Támogatás!K216</f>
        <v>#REF!</v>
      </c>
      <c r="L201" s="542" t="e">
        <f>Igazgatás!L250+'Informatikai fejl.'!L200+Községgazd!L215+Vagyongazd!L204+Közfoglalkoztatás!L201+Közút!L201+Környezetvédelem!L205+Egészségügy!L233+Sport!L205+Közművelődés!L204+Támogatás!L216</f>
        <v>#REF!</v>
      </c>
      <c r="M201" s="468" t="e">
        <f>Igazgatás!M250+'Informatikai fejl.'!M200+Községgazd!M215+Vagyongazd!M204+Közfoglalkoztatás!M201+Közút!M201+Környezetvédelem!M205+Egészségügy!M233+Sport!M205+Közművelődés!M204+Támogatás!M216</f>
        <v>#REF!</v>
      </c>
      <c r="N201" s="141">
        <f>Igazgatás!N250+'Informatikai fejl.'!N200+Községgazd!N215+Vagyongazd!N204+Közfoglalkoztatás!N201+Közút!N201+Környezetvédelem!N205+Egészségügy!N233+Sport!N205+Közművelődés!N204+Támogatás!N216</f>
        <v>0</v>
      </c>
      <c r="O201" s="159" t="e">
        <f t="shared" si="162"/>
        <v>#REF!</v>
      </c>
      <c r="P201" s="73" t="e">
        <f>Igazgatás!#REF!+'Informatikai fejl.'!#REF!+Községgazd!#REF!+Vagyongazd!#REF!+Közfoglalkoztatás!#REF!+Közút!P201+Környezetvédelem!#REF!+Egészségügy!#REF!+Sport!#REF!+Közművelődés!#REF!+Támogatás!#REF!</f>
        <v>#REF!</v>
      </c>
      <c r="Q201" s="1" t="e">
        <f>Igazgatás!#REF!+'Informatikai fejl.'!#REF!+Községgazd!#REF!+Vagyongazd!#REF!+Közfoglalkoztatás!#REF!+Közút!Q201+Környezetvédelem!#REF!+Egészségügy!#REF!+Sport!#REF!+Közművelődés!#REF!+Támogatás!#REF!</f>
        <v>#REF!</v>
      </c>
      <c r="R201" s="1" t="e">
        <f>Igazgatás!#REF!+'Informatikai fejl.'!#REF!+Községgazd!#REF!+Vagyongazd!#REF!+Közfoglalkoztatás!#REF!+Közút!R201+Környezetvédelem!#REF!+Egészségügy!#REF!+Sport!#REF!+Közművelődés!#REF!+Támogatás!#REF!</f>
        <v>#REF!</v>
      </c>
      <c r="S201" s="1" t="e">
        <f>Igazgatás!#REF!+'Informatikai fejl.'!#REF!+Községgazd!#REF!+Vagyongazd!#REF!+Közfoglalkoztatás!#REF!+Közút!S201+Környezetvédelem!#REF!+Egészségügy!#REF!+Sport!#REF!+Közművelődés!#REF!+Támogatás!#REF!</f>
        <v>#REF!</v>
      </c>
      <c r="T201" s="1" t="e">
        <f>Igazgatás!#REF!+'Informatikai fejl.'!#REF!+Községgazd!#REF!+Vagyongazd!#REF!+Közfoglalkoztatás!#REF!+Közút!T201+Környezetvédelem!#REF!+Egészségügy!#REF!+Sport!#REF!+Közművelődés!#REF!+Támogatás!#REF!</f>
        <v>#REF!</v>
      </c>
      <c r="U201" s="79" t="e">
        <f>Igazgatás!#REF!+'Informatikai fejl.'!#REF!+Községgazd!#REF!+Vagyongazd!#REF!+Közfoglalkoztatás!#REF!+Közút!U201+Környezetvédelem!#REF!+Egészségügy!#REF!+Sport!#REF!+Közművelődés!#REF!+Támogatás!#REF!</f>
        <v>#REF!</v>
      </c>
      <c r="V201" s="404" t="e">
        <f t="shared" si="163"/>
        <v>#REF!</v>
      </c>
      <c r="W201" s="367" t="e">
        <f>Igazgatás!#REF!+'Informatikai fejl.'!#REF!+Községgazd!#REF!+Vagyongazd!#REF!+Közfoglalkoztatás!#REF!+Közút!W201+Környezetvédelem!#REF!+Egészségügy!#REF!+Sport!#REF!+Közművelődés!#REF!+Támogatás!#REF!</f>
        <v>#REF!</v>
      </c>
      <c r="X201" s="1" t="e">
        <f>Igazgatás!#REF!+'Informatikai fejl.'!#REF!+Községgazd!#REF!+Vagyongazd!#REF!+Közfoglalkoztatás!#REF!+Közút!X201+Környezetvédelem!#REF!+Egészségügy!#REF!+Sport!#REF!+Közművelődés!#REF!+Támogatás!#REF!</f>
        <v>#REF!</v>
      </c>
      <c r="Y201" s="79" t="e">
        <f>Igazgatás!#REF!+'Informatikai fejl.'!#REF!+Községgazd!#REF!+Vagyongazd!#REF!+Közfoglalkoztatás!#REF!+Közút!Y201+Környezetvédelem!#REF!+Egészségügy!#REF!+Sport!#REF!+Közművelődés!#REF!+Támogatás!#REF!</f>
        <v>#REF!</v>
      </c>
      <c r="Z201" s="79" t="e">
        <f>Igazgatás!#REF!+'Informatikai fejl.'!#REF!+Községgazd!#REF!+Vagyongazd!#REF!+Közfoglalkoztatás!#REF!+Közút!Z201+Környezetvédelem!#REF!+Egészségügy!#REF!+Sport!#REF!+Közművelődés!#REF!+Támogatás!#REF!</f>
        <v>#REF!</v>
      </c>
      <c r="AA201" s="79" t="e">
        <f>Igazgatás!#REF!+'Informatikai fejl.'!#REF!+Községgazd!#REF!+Vagyongazd!#REF!+Közfoglalkoztatás!#REF!+Közút!AA201+Környezetvédelem!#REF!+Egészségügy!#REF!+Sport!#REF!+Közművelődés!#REF!+Támogatás!#REF!</f>
        <v>#REF!</v>
      </c>
      <c r="AB201" s="44" t="e">
        <f>Igazgatás!#REF!+'Informatikai fejl.'!#REF!+Községgazd!#REF!+Vagyongazd!#REF!+Közfoglalkoztatás!#REF!+Közút!AB201+Környezetvédelem!#REF!+Egészségügy!#REF!+Sport!#REF!+Közművelődés!#REF!+Támogatás!#REF!</f>
        <v>#REF!</v>
      </c>
      <c r="AC201" s="168"/>
      <c r="AE201" s="168"/>
    </row>
    <row r="202" spans="1:31" hidden="1" x14ac:dyDescent="0.25">
      <c r="B202" s="54"/>
      <c r="C202" s="2"/>
      <c r="D202" s="705" t="s">
        <v>821</v>
      </c>
      <c r="E202" s="705"/>
      <c r="F202" s="516" t="e">
        <f>Igazgatás!F251+'Informatikai fejl.'!F201+Községgazd!F216+Vagyongazd!F205+Közfoglalkoztatás!F202+Közút!F202+Környezetvédelem!F206+Egészségügy!F234+Sport!F206+Közművelődés!F205+Támogatás!F217</f>
        <v>#REF!</v>
      </c>
      <c r="G202" s="516" t="e">
        <f>Igazgatás!G251+'Informatikai fejl.'!G201+Községgazd!G216+Vagyongazd!G205+Közfoglalkoztatás!G202+Közút!G202+Környezetvédelem!G206+Egészségügy!G234+Sport!G206+Közművelődés!G205+Támogatás!G217</f>
        <v>#REF!</v>
      </c>
      <c r="H202" s="516" t="e">
        <f>Igazgatás!H251+'Informatikai fejl.'!H201+Községgazd!H216+Vagyongazd!H205+Közfoglalkoztatás!H202+Közút!H202+Környezetvédelem!H206+Egészségügy!H234+Sport!H206+Közművelődés!H205+Támogatás!H217</f>
        <v>#REF!</v>
      </c>
      <c r="I202" s="516" t="e">
        <f>Igazgatás!I251+'Informatikai fejl.'!I201+Községgazd!I216+Vagyongazd!I205+Közfoglalkoztatás!I202+Közút!I202+Környezetvédelem!I206+Egészségügy!I234+Sport!I206+Közművelődés!I205+Támogatás!I217</f>
        <v>#REF!</v>
      </c>
      <c r="J202" s="542" t="e">
        <f>Igazgatás!J251+'Informatikai fejl.'!J201+Községgazd!J216+Vagyongazd!J205+Közfoglalkoztatás!J202+Közút!J202+Környezetvédelem!J206+Egészségügy!J234+Sport!J206+Közművelődés!J205+Támogatás!J217</f>
        <v>#REF!</v>
      </c>
      <c r="K202" s="542" t="e">
        <f>Igazgatás!K251+'Informatikai fejl.'!K201+Községgazd!K216+Vagyongazd!K205+Közfoglalkoztatás!K202+Közút!K202+Környezetvédelem!K206+Egészségügy!K234+Sport!K206+Közművelődés!K205+Támogatás!K217</f>
        <v>#REF!</v>
      </c>
      <c r="L202" s="542" t="e">
        <f>Igazgatás!L251+'Informatikai fejl.'!L201+Községgazd!L216+Vagyongazd!L205+Közfoglalkoztatás!L202+Közút!L202+Környezetvédelem!L206+Egészségügy!L234+Sport!L206+Közművelődés!L205+Támogatás!L217</f>
        <v>#REF!</v>
      </c>
      <c r="M202" s="468" t="e">
        <f>Igazgatás!M251+'Informatikai fejl.'!M201+Községgazd!M216+Vagyongazd!M205+Közfoglalkoztatás!M202+Közút!M202+Környezetvédelem!M206+Egészségügy!M234+Sport!M206+Közművelődés!M205+Támogatás!M217</f>
        <v>#REF!</v>
      </c>
      <c r="N202" s="141">
        <f>Igazgatás!N251+'Informatikai fejl.'!N201+Községgazd!N216+Vagyongazd!N205+Közfoglalkoztatás!N202+Közút!N202+Környezetvédelem!N206+Egészségügy!N234+Sport!N206+Közművelődés!N205+Támogatás!N217</f>
        <v>0</v>
      </c>
      <c r="O202" s="159" t="e">
        <f t="shared" si="162"/>
        <v>#REF!</v>
      </c>
      <c r="P202" s="73" t="e">
        <f>Igazgatás!#REF!+'Informatikai fejl.'!#REF!+Községgazd!#REF!+Vagyongazd!#REF!+Közfoglalkoztatás!#REF!+Közút!P202+Környezetvédelem!#REF!+Egészségügy!#REF!+Sport!#REF!+Közművelődés!#REF!+Támogatás!#REF!</f>
        <v>#REF!</v>
      </c>
      <c r="Q202" s="1" t="e">
        <f>Igazgatás!#REF!+'Informatikai fejl.'!#REF!+Községgazd!#REF!+Vagyongazd!#REF!+Közfoglalkoztatás!#REF!+Közút!Q202+Környezetvédelem!#REF!+Egészségügy!#REF!+Sport!#REF!+Közművelődés!#REF!+Támogatás!#REF!</f>
        <v>#REF!</v>
      </c>
      <c r="R202" s="1" t="e">
        <f>Igazgatás!#REF!+'Informatikai fejl.'!#REF!+Községgazd!#REF!+Vagyongazd!#REF!+Közfoglalkoztatás!#REF!+Közút!R202+Környezetvédelem!#REF!+Egészségügy!#REF!+Sport!#REF!+Közművelődés!#REF!+Támogatás!#REF!</f>
        <v>#REF!</v>
      </c>
      <c r="S202" s="1" t="e">
        <f>Igazgatás!#REF!+'Informatikai fejl.'!#REF!+Községgazd!#REF!+Vagyongazd!#REF!+Közfoglalkoztatás!#REF!+Közút!S202+Környezetvédelem!#REF!+Egészségügy!#REF!+Sport!#REF!+Közművelődés!#REF!+Támogatás!#REF!</f>
        <v>#REF!</v>
      </c>
      <c r="T202" s="1" t="e">
        <f>Igazgatás!#REF!+'Informatikai fejl.'!#REF!+Községgazd!#REF!+Vagyongazd!#REF!+Közfoglalkoztatás!#REF!+Közút!T202+Környezetvédelem!#REF!+Egészségügy!#REF!+Sport!#REF!+Közművelődés!#REF!+Támogatás!#REF!</f>
        <v>#REF!</v>
      </c>
      <c r="U202" s="79" t="e">
        <f>Igazgatás!#REF!+'Informatikai fejl.'!#REF!+Községgazd!#REF!+Vagyongazd!#REF!+Közfoglalkoztatás!#REF!+Közút!U202+Környezetvédelem!#REF!+Egészségügy!#REF!+Sport!#REF!+Közművelődés!#REF!+Támogatás!#REF!</f>
        <v>#REF!</v>
      </c>
      <c r="V202" s="404" t="e">
        <f t="shared" si="163"/>
        <v>#REF!</v>
      </c>
      <c r="W202" s="367" t="e">
        <f>Igazgatás!#REF!+'Informatikai fejl.'!#REF!+Községgazd!#REF!+Vagyongazd!#REF!+Közfoglalkoztatás!#REF!+Közút!W202+Környezetvédelem!#REF!+Egészségügy!#REF!+Sport!#REF!+Közművelődés!#REF!+Támogatás!#REF!</f>
        <v>#REF!</v>
      </c>
      <c r="X202" s="1" t="e">
        <f>Igazgatás!#REF!+'Informatikai fejl.'!#REF!+Községgazd!#REF!+Vagyongazd!#REF!+Közfoglalkoztatás!#REF!+Közút!X202+Környezetvédelem!#REF!+Egészségügy!#REF!+Sport!#REF!+Közművelődés!#REF!+Támogatás!#REF!</f>
        <v>#REF!</v>
      </c>
      <c r="Y202" s="79" t="e">
        <f>Igazgatás!#REF!+'Informatikai fejl.'!#REF!+Községgazd!#REF!+Vagyongazd!#REF!+Közfoglalkoztatás!#REF!+Közút!Y202+Környezetvédelem!#REF!+Egészségügy!#REF!+Sport!#REF!+Közművelődés!#REF!+Támogatás!#REF!</f>
        <v>#REF!</v>
      </c>
      <c r="Z202" s="79" t="e">
        <f>Igazgatás!#REF!+'Informatikai fejl.'!#REF!+Községgazd!#REF!+Vagyongazd!#REF!+Közfoglalkoztatás!#REF!+Közút!Z202+Környezetvédelem!#REF!+Egészségügy!#REF!+Sport!#REF!+Közművelődés!#REF!+Támogatás!#REF!</f>
        <v>#REF!</v>
      </c>
      <c r="AA202" s="79" t="e">
        <f>Igazgatás!#REF!+'Informatikai fejl.'!#REF!+Községgazd!#REF!+Vagyongazd!#REF!+Közfoglalkoztatás!#REF!+Közút!AA202+Környezetvédelem!#REF!+Egészségügy!#REF!+Sport!#REF!+Közművelődés!#REF!+Támogatás!#REF!</f>
        <v>#REF!</v>
      </c>
      <c r="AB202" s="44" t="e">
        <f>Igazgatás!#REF!+'Informatikai fejl.'!#REF!+Községgazd!#REF!+Vagyongazd!#REF!+Közfoglalkoztatás!#REF!+Közút!AB202+Környezetvédelem!#REF!+Egészségügy!#REF!+Sport!#REF!+Közművelődés!#REF!+Támogatás!#REF!</f>
        <v>#REF!</v>
      </c>
      <c r="AC202" s="168"/>
      <c r="AE202" s="168"/>
    </row>
    <row r="203" spans="1:31" hidden="1" x14ac:dyDescent="0.25">
      <c r="B203" s="54"/>
      <c r="C203" s="2"/>
      <c r="D203" s="705" t="s">
        <v>375</v>
      </c>
      <c r="E203" s="705"/>
      <c r="F203" s="516" t="e">
        <f>Igazgatás!F252+'Informatikai fejl.'!F202+Községgazd!F217+Vagyongazd!F206+Közfoglalkoztatás!F203+Közút!F203+Környezetvédelem!F207+Egészségügy!F235+Sport!F207+Közművelődés!F206+Támogatás!F218</f>
        <v>#REF!</v>
      </c>
      <c r="G203" s="516" t="e">
        <f>Igazgatás!G252+'Informatikai fejl.'!G202+Községgazd!G217+Vagyongazd!G206+Közfoglalkoztatás!G203+Közút!G203+Környezetvédelem!G207+Egészségügy!G235+Sport!G207+Közművelődés!G206+Támogatás!G218</f>
        <v>#REF!</v>
      </c>
      <c r="H203" s="516" t="e">
        <f>Igazgatás!H252+'Informatikai fejl.'!H202+Községgazd!H217+Vagyongazd!H206+Közfoglalkoztatás!H203+Közút!H203+Környezetvédelem!H207+Egészségügy!H235+Sport!H207+Közművelődés!H206+Támogatás!H218</f>
        <v>#REF!</v>
      </c>
      <c r="I203" s="516" t="e">
        <f>Igazgatás!I252+'Informatikai fejl.'!I202+Községgazd!I217+Vagyongazd!I206+Közfoglalkoztatás!I203+Közút!I203+Környezetvédelem!I207+Egészségügy!I235+Sport!I207+Közművelődés!I206+Támogatás!I218</f>
        <v>#REF!</v>
      </c>
      <c r="J203" s="542" t="e">
        <f>Igazgatás!J252+'Informatikai fejl.'!J202+Községgazd!J217+Vagyongazd!J206+Közfoglalkoztatás!J203+Közút!J203+Környezetvédelem!J207+Egészségügy!J235+Sport!J207+Közművelődés!J206+Támogatás!J218</f>
        <v>#REF!</v>
      </c>
      <c r="K203" s="542" t="e">
        <f>Igazgatás!K252+'Informatikai fejl.'!K202+Községgazd!K217+Vagyongazd!K206+Közfoglalkoztatás!K203+Közút!K203+Környezetvédelem!K207+Egészségügy!K235+Sport!K207+Közművelődés!K206+Támogatás!K218</f>
        <v>#REF!</v>
      </c>
      <c r="L203" s="542" t="e">
        <f>Igazgatás!L252+'Informatikai fejl.'!L202+Községgazd!L217+Vagyongazd!L206+Közfoglalkoztatás!L203+Közút!L203+Környezetvédelem!L207+Egészségügy!L235+Sport!L207+Közművelődés!L206+Támogatás!L218</f>
        <v>#REF!</v>
      </c>
      <c r="M203" s="468" t="e">
        <f>Igazgatás!M252+'Informatikai fejl.'!M202+Községgazd!M217+Vagyongazd!M206+Közfoglalkoztatás!M203+Közút!M203+Környezetvédelem!M207+Egészségügy!M235+Sport!M207+Közművelődés!M206+Támogatás!M218</f>
        <v>#REF!</v>
      </c>
      <c r="N203" s="141">
        <f>Igazgatás!N252+'Informatikai fejl.'!N202+Községgazd!N217+Vagyongazd!N206+Közfoglalkoztatás!N203+Közút!N203+Környezetvédelem!N207+Egészségügy!N235+Sport!N207+Közművelődés!N206+Támogatás!N218</f>
        <v>0</v>
      </c>
      <c r="O203" s="159" t="e">
        <f t="shared" si="162"/>
        <v>#REF!</v>
      </c>
      <c r="P203" s="73" t="e">
        <f>Igazgatás!#REF!+'Informatikai fejl.'!#REF!+Községgazd!#REF!+Vagyongazd!#REF!+Közfoglalkoztatás!#REF!+Közút!P203+Környezetvédelem!#REF!+Egészségügy!#REF!+Sport!#REF!+Közművelődés!#REF!+Támogatás!#REF!</f>
        <v>#REF!</v>
      </c>
      <c r="Q203" s="1" t="e">
        <f>Igazgatás!#REF!+'Informatikai fejl.'!#REF!+Községgazd!#REF!+Vagyongazd!#REF!+Közfoglalkoztatás!#REF!+Közút!Q203+Környezetvédelem!#REF!+Egészségügy!#REF!+Sport!#REF!+Közművelődés!#REF!+Támogatás!#REF!</f>
        <v>#REF!</v>
      </c>
      <c r="R203" s="1" t="e">
        <f>Igazgatás!#REF!+'Informatikai fejl.'!#REF!+Községgazd!#REF!+Vagyongazd!#REF!+Közfoglalkoztatás!#REF!+Közút!R203+Környezetvédelem!#REF!+Egészségügy!#REF!+Sport!#REF!+Közművelődés!#REF!+Támogatás!#REF!</f>
        <v>#REF!</v>
      </c>
      <c r="S203" s="1" t="e">
        <f>Igazgatás!#REF!+'Informatikai fejl.'!#REF!+Községgazd!#REF!+Vagyongazd!#REF!+Közfoglalkoztatás!#REF!+Közút!S203+Környezetvédelem!#REF!+Egészségügy!#REF!+Sport!#REF!+Közművelődés!#REF!+Támogatás!#REF!</f>
        <v>#REF!</v>
      </c>
      <c r="T203" s="1" t="e">
        <f>Igazgatás!#REF!+'Informatikai fejl.'!#REF!+Községgazd!#REF!+Vagyongazd!#REF!+Közfoglalkoztatás!#REF!+Közút!T203+Környezetvédelem!#REF!+Egészségügy!#REF!+Sport!#REF!+Közművelődés!#REF!+Támogatás!#REF!</f>
        <v>#REF!</v>
      </c>
      <c r="U203" s="79" t="e">
        <f>Igazgatás!#REF!+'Informatikai fejl.'!#REF!+Községgazd!#REF!+Vagyongazd!#REF!+Közfoglalkoztatás!#REF!+Közút!U203+Környezetvédelem!#REF!+Egészségügy!#REF!+Sport!#REF!+Közművelődés!#REF!+Támogatás!#REF!</f>
        <v>#REF!</v>
      </c>
      <c r="V203" s="404" t="e">
        <f t="shared" si="163"/>
        <v>#REF!</v>
      </c>
      <c r="W203" s="367" t="e">
        <f>Igazgatás!#REF!+'Informatikai fejl.'!#REF!+Községgazd!#REF!+Vagyongazd!#REF!+Közfoglalkoztatás!#REF!+Közút!W203+Környezetvédelem!#REF!+Egészségügy!#REF!+Sport!#REF!+Közművelődés!#REF!+Támogatás!#REF!</f>
        <v>#REF!</v>
      </c>
      <c r="X203" s="1" t="e">
        <f>Igazgatás!#REF!+'Informatikai fejl.'!#REF!+Községgazd!#REF!+Vagyongazd!#REF!+Közfoglalkoztatás!#REF!+Közút!X203+Környezetvédelem!#REF!+Egészségügy!#REF!+Sport!#REF!+Közművelődés!#REF!+Támogatás!#REF!</f>
        <v>#REF!</v>
      </c>
      <c r="Y203" s="79" t="e">
        <f>Igazgatás!#REF!+'Informatikai fejl.'!#REF!+Községgazd!#REF!+Vagyongazd!#REF!+Közfoglalkoztatás!#REF!+Közút!Y203+Környezetvédelem!#REF!+Egészségügy!#REF!+Sport!#REF!+Közművelődés!#REF!+Támogatás!#REF!</f>
        <v>#REF!</v>
      </c>
      <c r="Z203" s="79" t="e">
        <f>Igazgatás!#REF!+'Informatikai fejl.'!#REF!+Községgazd!#REF!+Vagyongazd!#REF!+Közfoglalkoztatás!#REF!+Közút!Z203+Környezetvédelem!#REF!+Egészségügy!#REF!+Sport!#REF!+Közművelődés!#REF!+Támogatás!#REF!</f>
        <v>#REF!</v>
      </c>
      <c r="AA203" s="79" t="e">
        <f>Igazgatás!#REF!+'Informatikai fejl.'!#REF!+Községgazd!#REF!+Vagyongazd!#REF!+Közfoglalkoztatás!#REF!+Közút!AA203+Környezetvédelem!#REF!+Egészségügy!#REF!+Sport!#REF!+Közművelődés!#REF!+Támogatás!#REF!</f>
        <v>#REF!</v>
      </c>
      <c r="AB203" s="44" t="e">
        <f>Igazgatás!#REF!+'Informatikai fejl.'!#REF!+Községgazd!#REF!+Vagyongazd!#REF!+Közfoglalkoztatás!#REF!+Közút!AB203+Környezetvédelem!#REF!+Egészségügy!#REF!+Sport!#REF!+Közművelődés!#REF!+Támogatás!#REF!</f>
        <v>#REF!</v>
      </c>
      <c r="AC203" s="168"/>
      <c r="AE203" s="168"/>
    </row>
    <row r="204" spans="1:31" hidden="1" x14ac:dyDescent="0.25">
      <c r="B204" s="54"/>
      <c r="C204" s="2"/>
      <c r="D204" s="705" t="s">
        <v>373</v>
      </c>
      <c r="E204" s="705"/>
      <c r="F204" s="516" t="e">
        <f>Igazgatás!F253+'Informatikai fejl.'!F203+Községgazd!F218+Vagyongazd!F207+Közfoglalkoztatás!F204+Közút!F204+Környezetvédelem!F208+Egészségügy!F236+Sport!F208+Közművelődés!F207+Támogatás!F219</f>
        <v>#REF!</v>
      </c>
      <c r="G204" s="516" t="e">
        <f>Igazgatás!G253+'Informatikai fejl.'!G203+Községgazd!G218+Vagyongazd!G207+Közfoglalkoztatás!G204+Közút!G204+Környezetvédelem!G208+Egészségügy!G236+Sport!G208+Közművelődés!G207+Támogatás!G219</f>
        <v>#REF!</v>
      </c>
      <c r="H204" s="516" t="e">
        <f>Igazgatás!H253+'Informatikai fejl.'!H203+Községgazd!H218+Vagyongazd!H207+Közfoglalkoztatás!H204+Közút!H204+Környezetvédelem!H208+Egészségügy!H236+Sport!H208+Közművelődés!H207+Támogatás!H219</f>
        <v>#REF!</v>
      </c>
      <c r="I204" s="516" t="e">
        <f>Igazgatás!I253+'Informatikai fejl.'!I203+Községgazd!I218+Vagyongazd!I207+Közfoglalkoztatás!I204+Közút!I204+Környezetvédelem!I208+Egészségügy!I236+Sport!I208+Közművelődés!I207+Támogatás!I219</f>
        <v>#REF!</v>
      </c>
      <c r="J204" s="542" t="e">
        <f>Igazgatás!J253+'Informatikai fejl.'!J203+Községgazd!J218+Vagyongazd!J207+Közfoglalkoztatás!J204+Közút!J204+Környezetvédelem!J208+Egészségügy!J236+Sport!J208+Közművelődés!J207+Támogatás!J219</f>
        <v>#REF!</v>
      </c>
      <c r="K204" s="542" t="e">
        <f>Igazgatás!K253+'Informatikai fejl.'!K203+Községgazd!K218+Vagyongazd!K207+Közfoglalkoztatás!K204+Közút!K204+Környezetvédelem!K208+Egészségügy!K236+Sport!K208+Közművelődés!K207+Támogatás!K219</f>
        <v>#REF!</v>
      </c>
      <c r="L204" s="542" t="e">
        <f>Igazgatás!L253+'Informatikai fejl.'!L203+Községgazd!L218+Vagyongazd!L207+Közfoglalkoztatás!L204+Közút!L204+Környezetvédelem!L208+Egészségügy!L236+Sport!L208+Közművelődés!L207+Támogatás!L219</f>
        <v>#REF!</v>
      </c>
      <c r="M204" s="468" t="e">
        <f>Igazgatás!M253+'Informatikai fejl.'!M203+Községgazd!M218+Vagyongazd!M207+Közfoglalkoztatás!M204+Közút!M204+Környezetvédelem!M208+Egészségügy!M236+Sport!M208+Közművelődés!M207+Támogatás!M219</f>
        <v>#REF!</v>
      </c>
      <c r="N204" s="141">
        <f>Igazgatás!N253+'Informatikai fejl.'!N203+Községgazd!N218+Vagyongazd!N207+Közfoglalkoztatás!N204+Közút!N204+Környezetvédelem!N208+Egészségügy!N236+Sport!N208+Közművelődés!N207+Támogatás!N219</f>
        <v>0</v>
      </c>
      <c r="O204" s="159" t="e">
        <f t="shared" si="162"/>
        <v>#REF!</v>
      </c>
      <c r="P204" s="73" t="e">
        <f>Igazgatás!#REF!+'Informatikai fejl.'!#REF!+Községgazd!#REF!+Vagyongazd!#REF!+Közfoglalkoztatás!#REF!+Közút!P204+Környezetvédelem!#REF!+Egészségügy!#REF!+Sport!#REF!+Közművelődés!#REF!+Támogatás!#REF!</f>
        <v>#REF!</v>
      </c>
      <c r="Q204" s="1" t="e">
        <f>Igazgatás!#REF!+'Informatikai fejl.'!#REF!+Községgazd!#REF!+Vagyongazd!#REF!+Közfoglalkoztatás!#REF!+Közút!Q204+Környezetvédelem!#REF!+Egészségügy!#REF!+Sport!#REF!+Közművelődés!#REF!+Támogatás!#REF!</f>
        <v>#REF!</v>
      </c>
      <c r="R204" s="1" t="e">
        <f>Igazgatás!#REF!+'Informatikai fejl.'!#REF!+Községgazd!#REF!+Vagyongazd!#REF!+Közfoglalkoztatás!#REF!+Közút!R204+Környezetvédelem!#REF!+Egészségügy!#REF!+Sport!#REF!+Közművelődés!#REF!+Támogatás!#REF!</f>
        <v>#REF!</v>
      </c>
      <c r="S204" s="1" t="e">
        <f>Igazgatás!#REF!+'Informatikai fejl.'!#REF!+Községgazd!#REF!+Vagyongazd!#REF!+Közfoglalkoztatás!#REF!+Közút!S204+Környezetvédelem!#REF!+Egészségügy!#REF!+Sport!#REF!+Közművelődés!#REF!+Támogatás!#REF!</f>
        <v>#REF!</v>
      </c>
      <c r="T204" s="1" t="e">
        <f>Igazgatás!#REF!+'Informatikai fejl.'!#REF!+Községgazd!#REF!+Vagyongazd!#REF!+Közfoglalkoztatás!#REF!+Közút!T204+Környezetvédelem!#REF!+Egészségügy!#REF!+Sport!#REF!+Közművelődés!#REF!+Támogatás!#REF!</f>
        <v>#REF!</v>
      </c>
      <c r="U204" s="79" t="e">
        <f>Igazgatás!#REF!+'Informatikai fejl.'!#REF!+Községgazd!#REF!+Vagyongazd!#REF!+Közfoglalkoztatás!#REF!+Közút!U204+Környezetvédelem!#REF!+Egészségügy!#REF!+Sport!#REF!+Közművelődés!#REF!+Támogatás!#REF!</f>
        <v>#REF!</v>
      </c>
      <c r="V204" s="404" t="e">
        <f t="shared" si="163"/>
        <v>#REF!</v>
      </c>
      <c r="W204" s="367" t="e">
        <f>Igazgatás!#REF!+'Informatikai fejl.'!#REF!+Községgazd!#REF!+Vagyongazd!#REF!+Közfoglalkoztatás!#REF!+Közút!W204+Környezetvédelem!#REF!+Egészségügy!#REF!+Sport!#REF!+Közművelődés!#REF!+Támogatás!#REF!</f>
        <v>#REF!</v>
      </c>
      <c r="X204" s="1" t="e">
        <f>Igazgatás!#REF!+'Informatikai fejl.'!#REF!+Községgazd!#REF!+Vagyongazd!#REF!+Közfoglalkoztatás!#REF!+Közút!X204+Környezetvédelem!#REF!+Egészségügy!#REF!+Sport!#REF!+Közművelődés!#REF!+Támogatás!#REF!</f>
        <v>#REF!</v>
      </c>
      <c r="Y204" s="79" t="e">
        <f>Igazgatás!#REF!+'Informatikai fejl.'!#REF!+Községgazd!#REF!+Vagyongazd!#REF!+Közfoglalkoztatás!#REF!+Közút!Y204+Környezetvédelem!#REF!+Egészségügy!#REF!+Sport!#REF!+Közművelődés!#REF!+Támogatás!#REF!</f>
        <v>#REF!</v>
      </c>
      <c r="Z204" s="79" t="e">
        <f>Igazgatás!#REF!+'Informatikai fejl.'!#REF!+Községgazd!#REF!+Vagyongazd!#REF!+Közfoglalkoztatás!#REF!+Közút!Z204+Környezetvédelem!#REF!+Egészségügy!#REF!+Sport!#REF!+Közművelődés!#REF!+Támogatás!#REF!</f>
        <v>#REF!</v>
      </c>
      <c r="AA204" s="79" t="e">
        <f>Igazgatás!#REF!+'Informatikai fejl.'!#REF!+Községgazd!#REF!+Vagyongazd!#REF!+Közfoglalkoztatás!#REF!+Közút!AA204+Környezetvédelem!#REF!+Egészségügy!#REF!+Sport!#REF!+Közművelődés!#REF!+Támogatás!#REF!</f>
        <v>#REF!</v>
      </c>
      <c r="AB204" s="44" t="e">
        <f>Igazgatás!#REF!+'Informatikai fejl.'!#REF!+Községgazd!#REF!+Vagyongazd!#REF!+Közfoglalkoztatás!#REF!+Közút!AB204+Környezetvédelem!#REF!+Egészségügy!#REF!+Sport!#REF!+Közművelődés!#REF!+Támogatás!#REF!</f>
        <v>#REF!</v>
      </c>
      <c r="AC204" s="168"/>
      <c r="AE204" s="168"/>
    </row>
    <row r="205" spans="1:31" hidden="1" x14ac:dyDescent="0.25">
      <c r="B205" s="54"/>
      <c r="C205" s="2"/>
      <c r="D205" s="705" t="s">
        <v>822</v>
      </c>
      <c r="E205" s="705"/>
      <c r="F205" s="516" t="e">
        <f>Igazgatás!F254+'Informatikai fejl.'!F204+Községgazd!F219+Vagyongazd!F208+Közfoglalkoztatás!F205+Közút!F205+Környezetvédelem!F209+Egészségügy!F237+Sport!F209+Közművelődés!F208+Támogatás!F220</f>
        <v>#REF!</v>
      </c>
      <c r="G205" s="516" t="e">
        <f>Igazgatás!G254+'Informatikai fejl.'!G204+Községgazd!G219+Vagyongazd!G208+Közfoglalkoztatás!G205+Közút!G205+Környezetvédelem!G209+Egészségügy!G237+Sport!G209+Közművelődés!G208+Támogatás!G220</f>
        <v>#REF!</v>
      </c>
      <c r="H205" s="516" t="e">
        <f>Igazgatás!H254+'Informatikai fejl.'!H204+Községgazd!H219+Vagyongazd!H208+Közfoglalkoztatás!H205+Közút!H205+Környezetvédelem!H209+Egészségügy!H237+Sport!H209+Közművelődés!H208+Támogatás!H220</f>
        <v>#REF!</v>
      </c>
      <c r="I205" s="516" t="e">
        <f>Igazgatás!I254+'Informatikai fejl.'!I204+Községgazd!I219+Vagyongazd!I208+Közfoglalkoztatás!I205+Közút!I205+Környezetvédelem!I209+Egészségügy!I237+Sport!I209+Közművelődés!I208+Támogatás!I220</f>
        <v>#REF!</v>
      </c>
      <c r="J205" s="542" t="e">
        <f>Igazgatás!J254+'Informatikai fejl.'!J204+Községgazd!J219+Vagyongazd!J208+Közfoglalkoztatás!J205+Közút!J205+Környezetvédelem!J209+Egészségügy!J237+Sport!J209+Közművelődés!J208+Támogatás!J220</f>
        <v>#REF!</v>
      </c>
      <c r="K205" s="542" t="e">
        <f>Igazgatás!K254+'Informatikai fejl.'!K204+Községgazd!K219+Vagyongazd!K208+Közfoglalkoztatás!K205+Közút!K205+Környezetvédelem!K209+Egészségügy!K237+Sport!K209+Közművelődés!K208+Támogatás!K220</f>
        <v>#REF!</v>
      </c>
      <c r="L205" s="542" t="e">
        <f>Igazgatás!L254+'Informatikai fejl.'!L204+Községgazd!L219+Vagyongazd!L208+Közfoglalkoztatás!L205+Közút!L205+Környezetvédelem!L209+Egészségügy!L237+Sport!L209+Közművelődés!L208+Támogatás!L220</f>
        <v>#REF!</v>
      </c>
      <c r="M205" s="468" t="e">
        <f>Igazgatás!M254+'Informatikai fejl.'!M204+Községgazd!M219+Vagyongazd!M208+Közfoglalkoztatás!M205+Közút!M205+Környezetvédelem!M209+Egészségügy!M237+Sport!M209+Közművelődés!M208+Támogatás!M220</f>
        <v>#REF!</v>
      </c>
      <c r="N205" s="141">
        <f>Igazgatás!N254+'Informatikai fejl.'!N204+Községgazd!N219+Vagyongazd!N208+Közfoglalkoztatás!N205+Közút!N205+Környezetvédelem!N209+Egészségügy!N237+Sport!N209+Közművelődés!N208+Támogatás!N220</f>
        <v>0</v>
      </c>
      <c r="O205" s="159" t="e">
        <f t="shared" si="162"/>
        <v>#REF!</v>
      </c>
      <c r="P205" s="73" t="e">
        <f>Igazgatás!#REF!+'Informatikai fejl.'!#REF!+Községgazd!#REF!+Vagyongazd!#REF!+Közfoglalkoztatás!#REF!+Közút!P205+Környezetvédelem!#REF!+Egészségügy!#REF!+Sport!#REF!+Közművelődés!#REF!+Támogatás!#REF!</f>
        <v>#REF!</v>
      </c>
      <c r="Q205" s="1" t="e">
        <f>Igazgatás!#REF!+'Informatikai fejl.'!#REF!+Községgazd!#REF!+Vagyongazd!#REF!+Közfoglalkoztatás!#REF!+Közút!Q205+Környezetvédelem!#REF!+Egészségügy!#REF!+Sport!#REF!+Közművelődés!#REF!+Támogatás!#REF!</f>
        <v>#REF!</v>
      </c>
      <c r="R205" s="1" t="e">
        <f>Igazgatás!#REF!+'Informatikai fejl.'!#REF!+Községgazd!#REF!+Vagyongazd!#REF!+Közfoglalkoztatás!#REF!+Közút!R205+Környezetvédelem!#REF!+Egészségügy!#REF!+Sport!#REF!+Közművelődés!#REF!+Támogatás!#REF!</f>
        <v>#REF!</v>
      </c>
      <c r="S205" s="1" t="e">
        <f>Igazgatás!#REF!+'Informatikai fejl.'!#REF!+Községgazd!#REF!+Vagyongazd!#REF!+Közfoglalkoztatás!#REF!+Közút!S205+Környezetvédelem!#REF!+Egészségügy!#REF!+Sport!#REF!+Közművelődés!#REF!+Támogatás!#REF!</f>
        <v>#REF!</v>
      </c>
      <c r="T205" s="1" t="e">
        <f>Igazgatás!#REF!+'Informatikai fejl.'!#REF!+Községgazd!#REF!+Vagyongazd!#REF!+Közfoglalkoztatás!#REF!+Közút!T205+Környezetvédelem!#REF!+Egészségügy!#REF!+Sport!#REF!+Közművelődés!#REF!+Támogatás!#REF!</f>
        <v>#REF!</v>
      </c>
      <c r="U205" s="79" t="e">
        <f>Igazgatás!#REF!+'Informatikai fejl.'!#REF!+Községgazd!#REF!+Vagyongazd!#REF!+Közfoglalkoztatás!#REF!+Közút!U205+Környezetvédelem!#REF!+Egészségügy!#REF!+Sport!#REF!+Közművelődés!#REF!+Támogatás!#REF!</f>
        <v>#REF!</v>
      </c>
      <c r="V205" s="404" t="e">
        <f t="shared" si="163"/>
        <v>#REF!</v>
      </c>
      <c r="W205" s="367" t="e">
        <f>Igazgatás!#REF!+'Informatikai fejl.'!#REF!+Községgazd!#REF!+Vagyongazd!#REF!+Közfoglalkoztatás!#REF!+Közút!W205+Környezetvédelem!#REF!+Egészségügy!#REF!+Sport!#REF!+Közművelődés!#REF!+Támogatás!#REF!</f>
        <v>#REF!</v>
      </c>
      <c r="X205" s="1" t="e">
        <f>Igazgatás!#REF!+'Informatikai fejl.'!#REF!+Községgazd!#REF!+Vagyongazd!#REF!+Közfoglalkoztatás!#REF!+Közút!X205+Környezetvédelem!#REF!+Egészségügy!#REF!+Sport!#REF!+Közművelődés!#REF!+Támogatás!#REF!</f>
        <v>#REF!</v>
      </c>
      <c r="Y205" s="79" t="e">
        <f>Igazgatás!#REF!+'Informatikai fejl.'!#REF!+Községgazd!#REF!+Vagyongazd!#REF!+Közfoglalkoztatás!#REF!+Közút!Y205+Környezetvédelem!#REF!+Egészségügy!#REF!+Sport!#REF!+Közművelődés!#REF!+Támogatás!#REF!</f>
        <v>#REF!</v>
      </c>
      <c r="Z205" s="79" t="e">
        <f>Igazgatás!#REF!+'Informatikai fejl.'!#REF!+Községgazd!#REF!+Vagyongazd!#REF!+Közfoglalkoztatás!#REF!+Közút!Z205+Környezetvédelem!#REF!+Egészségügy!#REF!+Sport!#REF!+Közművelődés!#REF!+Támogatás!#REF!</f>
        <v>#REF!</v>
      </c>
      <c r="AA205" s="79" t="e">
        <f>Igazgatás!#REF!+'Informatikai fejl.'!#REF!+Községgazd!#REF!+Vagyongazd!#REF!+Közfoglalkoztatás!#REF!+Közút!AA205+Környezetvédelem!#REF!+Egészségügy!#REF!+Sport!#REF!+Közművelődés!#REF!+Támogatás!#REF!</f>
        <v>#REF!</v>
      </c>
      <c r="AB205" s="44" t="e">
        <f>Igazgatás!#REF!+'Informatikai fejl.'!#REF!+Községgazd!#REF!+Vagyongazd!#REF!+Közfoglalkoztatás!#REF!+Közút!AB205+Környezetvédelem!#REF!+Egészségügy!#REF!+Sport!#REF!+Közművelődés!#REF!+Támogatás!#REF!</f>
        <v>#REF!</v>
      </c>
      <c r="AC205" s="168"/>
      <c r="AE205" s="168"/>
    </row>
    <row r="206" spans="1:31" ht="25.5" hidden="1" customHeight="1" x14ac:dyDescent="0.25">
      <c r="B206" s="54"/>
      <c r="C206" s="2"/>
      <c r="D206" s="706" t="s">
        <v>537</v>
      </c>
      <c r="E206" s="706"/>
      <c r="F206" s="519" t="e">
        <f>Igazgatás!F255+'Informatikai fejl.'!F205+Községgazd!F220+Vagyongazd!F209+Közfoglalkoztatás!F206+Közút!F206+Környezetvédelem!F210+Egészségügy!F238+Sport!F210+Közművelődés!F209+Támogatás!F221</f>
        <v>#REF!</v>
      </c>
      <c r="G206" s="519" t="e">
        <f>Igazgatás!G255+'Informatikai fejl.'!G205+Községgazd!G220+Vagyongazd!G209+Közfoglalkoztatás!G206+Közút!G206+Környezetvédelem!G210+Egészségügy!G238+Sport!G210+Közművelődés!G209+Támogatás!G221</f>
        <v>#REF!</v>
      </c>
      <c r="H206" s="519" t="e">
        <f>Igazgatás!H255+'Informatikai fejl.'!H205+Községgazd!H220+Vagyongazd!H209+Közfoglalkoztatás!H206+Közút!H206+Környezetvédelem!H210+Egészségügy!H238+Sport!H210+Közművelődés!H209+Támogatás!H221</f>
        <v>#REF!</v>
      </c>
      <c r="I206" s="519" t="e">
        <f>Igazgatás!I255+'Informatikai fejl.'!I205+Községgazd!I220+Vagyongazd!I209+Közfoglalkoztatás!I206+Közút!I206+Környezetvédelem!I210+Egészségügy!I238+Sport!I210+Közművelődés!I209+Támogatás!I221</f>
        <v>#REF!</v>
      </c>
      <c r="J206" s="545" t="e">
        <f>Igazgatás!J255+'Informatikai fejl.'!J205+Községgazd!J220+Vagyongazd!J209+Közfoglalkoztatás!J206+Közút!J206+Környezetvédelem!J210+Egészségügy!J238+Sport!J210+Közművelődés!J209+Támogatás!J221</f>
        <v>#REF!</v>
      </c>
      <c r="K206" s="545" t="e">
        <f>Igazgatás!K255+'Informatikai fejl.'!K205+Községgazd!K220+Vagyongazd!K209+Közfoglalkoztatás!K206+Közút!K206+Környezetvédelem!K210+Egészségügy!K238+Sport!K210+Közművelődés!K209+Támogatás!K221</f>
        <v>#REF!</v>
      </c>
      <c r="L206" s="545" t="e">
        <f>Igazgatás!L255+'Informatikai fejl.'!L205+Községgazd!L220+Vagyongazd!L209+Közfoglalkoztatás!L206+Közút!L206+Környezetvédelem!L210+Egészségügy!L238+Sport!L210+Közművelődés!L209+Támogatás!L221</f>
        <v>#REF!</v>
      </c>
      <c r="M206" s="471" t="e">
        <f>Igazgatás!M255+'Informatikai fejl.'!M205+Községgazd!M220+Vagyongazd!M209+Közfoglalkoztatás!M206+Közút!M206+Környezetvédelem!M210+Egészségügy!M238+Sport!M210+Közművelődés!M209+Támogatás!M221</f>
        <v>#REF!</v>
      </c>
      <c r="N206" s="151">
        <f>Igazgatás!N255+'Informatikai fejl.'!N205+Községgazd!N220+Vagyongazd!N209+Közfoglalkoztatás!N206+Közút!N206+Környezetvédelem!N210+Egészségügy!N238+Sport!N210+Közművelődés!N209+Támogatás!N221</f>
        <v>0</v>
      </c>
      <c r="O206" s="159" t="e">
        <f t="shared" si="162"/>
        <v>#REF!</v>
      </c>
      <c r="P206" s="73" t="e">
        <f>Igazgatás!#REF!+'Informatikai fejl.'!#REF!+Községgazd!#REF!+Vagyongazd!#REF!+Közfoglalkoztatás!#REF!+Közút!P206+Környezetvédelem!#REF!+Egészségügy!#REF!+Sport!#REF!+Közművelődés!#REF!+Támogatás!#REF!</f>
        <v>#REF!</v>
      </c>
      <c r="Q206" s="1" t="e">
        <f>Igazgatás!#REF!+'Informatikai fejl.'!#REF!+Községgazd!#REF!+Vagyongazd!#REF!+Közfoglalkoztatás!#REF!+Közút!Q206+Környezetvédelem!#REF!+Egészségügy!#REF!+Sport!#REF!+Közművelődés!#REF!+Támogatás!#REF!</f>
        <v>#REF!</v>
      </c>
      <c r="R206" s="1" t="e">
        <f>Igazgatás!#REF!+'Informatikai fejl.'!#REF!+Községgazd!#REF!+Vagyongazd!#REF!+Közfoglalkoztatás!#REF!+Közút!R206+Környezetvédelem!#REF!+Egészségügy!#REF!+Sport!#REF!+Közművelődés!#REF!+Támogatás!#REF!</f>
        <v>#REF!</v>
      </c>
      <c r="S206" s="1" t="e">
        <f>Igazgatás!#REF!+'Informatikai fejl.'!#REF!+Községgazd!#REF!+Vagyongazd!#REF!+Közfoglalkoztatás!#REF!+Közút!S206+Környezetvédelem!#REF!+Egészségügy!#REF!+Sport!#REF!+Közművelődés!#REF!+Támogatás!#REF!</f>
        <v>#REF!</v>
      </c>
      <c r="T206" s="1" t="e">
        <f>Igazgatás!#REF!+'Informatikai fejl.'!#REF!+Községgazd!#REF!+Vagyongazd!#REF!+Közfoglalkoztatás!#REF!+Közút!T206+Környezetvédelem!#REF!+Egészségügy!#REF!+Sport!#REF!+Közművelődés!#REF!+Támogatás!#REF!</f>
        <v>#REF!</v>
      </c>
      <c r="U206" s="79" t="e">
        <f>Igazgatás!#REF!+'Informatikai fejl.'!#REF!+Községgazd!#REF!+Vagyongazd!#REF!+Közfoglalkoztatás!#REF!+Közút!U206+Környezetvédelem!#REF!+Egészségügy!#REF!+Sport!#REF!+Közművelődés!#REF!+Támogatás!#REF!</f>
        <v>#REF!</v>
      </c>
      <c r="V206" s="404" t="e">
        <f t="shared" si="163"/>
        <v>#REF!</v>
      </c>
      <c r="W206" s="367" t="e">
        <f>Igazgatás!#REF!+'Informatikai fejl.'!#REF!+Községgazd!#REF!+Vagyongazd!#REF!+Közfoglalkoztatás!#REF!+Közút!W206+Környezetvédelem!#REF!+Egészségügy!#REF!+Sport!#REF!+Közművelődés!#REF!+Támogatás!#REF!</f>
        <v>#REF!</v>
      </c>
      <c r="X206" s="1" t="e">
        <f>Igazgatás!#REF!+'Informatikai fejl.'!#REF!+Községgazd!#REF!+Vagyongazd!#REF!+Közfoglalkoztatás!#REF!+Közút!X206+Környezetvédelem!#REF!+Egészségügy!#REF!+Sport!#REF!+Közművelődés!#REF!+Támogatás!#REF!</f>
        <v>#REF!</v>
      </c>
      <c r="Y206" s="79" t="e">
        <f>Igazgatás!#REF!+'Informatikai fejl.'!#REF!+Községgazd!#REF!+Vagyongazd!#REF!+Közfoglalkoztatás!#REF!+Közút!Y206+Környezetvédelem!#REF!+Egészségügy!#REF!+Sport!#REF!+Közművelődés!#REF!+Támogatás!#REF!</f>
        <v>#REF!</v>
      </c>
      <c r="Z206" s="79" t="e">
        <f>Igazgatás!#REF!+'Informatikai fejl.'!#REF!+Községgazd!#REF!+Vagyongazd!#REF!+Közfoglalkoztatás!#REF!+Közút!Z206+Környezetvédelem!#REF!+Egészségügy!#REF!+Sport!#REF!+Közművelődés!#REF!+Támogatás!#REF!</f>
        <v>#REF!</v>
      </c>
      <c r="AA206" s="79" t="e">
        <f>Igazgatás!#REF!+'Informatikai fejl.'!#REF!+Községgazd!#REF!+Vagyongazd!#REF!+Közfoglalkoztatás!#REF!+Közút!AA206+Környezetvédelem!#REF!+Egészségügy!#REF!+Sport!#REF!+Közművelődés!#REF!+Támogatás!#REF!</f>
        <v>#REF!</v>
      </c>
      <c r="AB206" s="44" t="e">
        <f>Igazgatás!#REF!+'Informatikai fejl.'!#REF!+Községgazd!#REF!+Vagyongazd!#REF!+Közfoglalkoztatás!#REF!+Közút!AB206+Környezetvédelem!#REF!+Egészségügy!#REF!+Sport!#REF!+Közművelődés!#REF!+Támogatás!#REF!</f>
        <v>#REF!</v>
      </c>
      <c r="AC206" s="168"/>
      <c r="AE206" s="168"/>
    </row>
    <row r="207" spans="1:31" ht="25.5" hidden="1" customHeight="1" x14ac:dyDescent="0.25">
      <c r="B207" s="54"/>
      <c r="C207" s="2"/>
      <c r="D207" s="706" t="s">
        <v>540</v>
      </c>
      <c r="E207" s="706"/>
      <c r="F207" s="519" t="e">
        <f>Igazgatás!F256+'Informatikai fejl.'!F206+Községgazd!F221+Vagyongazd!F210+Közfoglalkoztatás!F207+Közút!F207+Környezetvédelem!F211+Egészségügy!F239+Sport!F211+Közművelődés!F210+Támogatás!F222</f>
        <v>#REF!</v>
      </c>
      <c r="G207" s="519" t="e">
        <f>Igazgatás!G256+'Informatikai fejl.'!G206+Községgazd!G221+Vagyongazd!G210+Közfoglalkoztatás!G207+Közút!G207+Környezetvédelem!G211+Egészségügy!G239+Sport!G211+Közművelődés!G210+Támogatás!G222</f>
        <v>#REF!</v>
      </c>
      <c r="H207" s="519" t="e">
        <f>Igazgatás!H256+'Informatikai fejl.'!H206+Községgazd!H221+Vagyongazd!H210+Közfoglalkoztatás!H207+Közút!H207+Környezetvédelem!H211+Egészségügy!H239+Sport!H211+Közművelődés!H210+Támogatás!H222</f>
        <v>#REF!</v>
      </c>
      <c r="I207" s="519" t="e">
        <f>Igazgatás!I256+'Informatikai fejl.'!I206+Községgazd!I221+Vagyongazd!I210+Közfoglalkoztatás!I207+Közút!I207+Környezetvédelem!I211+Egészségügy!I239+Sport!I211+Közművelődés!I210+Támogatás!I222</f>
        <v>#REF!</v>
      </c>
      <c r="J207" s="545" t="e">
        <f>Igazgatás!J256+'Informatikai fejl.'!J206+Községgazd!J221+Vagyongazd!J210+Közfoglalkoztatás!J207+Közút!J207+Környezetvédelem!J211+Egészségügy!J239+Sport!J211+Közművelődés!J210+Támogatás!J222</f>
        <v>#REF!</v>
      </c>
      <c r="K207" s="545" t="e">
        <f>Igazgatás!K256+'Informatikai fejl.'!K206+Községgazd!K221+Vagyongazd!K210+Közfoglalkoztatás!K207+Közút!K207+Környezetvédelem!K211+Egészségügy!K239+Sport!K211+Közművelődés!K210+Támogatás!K222</f>
        <v>#REF!</v>
      </c>
      <c r="L207" s="545" t="e">
        <f>Igazgatás!L256+'Informatikai fejl.'!L206+Községgazd!L221+Vagyongazd!L210+Közfoglalkoztatás!L207+Közút!L207+Környezetvédelem!L211+Egészségügy!L239+Sport!L211+Közművelődés!L210+Támogatás!L222</f>
        <v>#REF!</v>
      </c>
      <c r="M207" s="471" t="e">
        <f>Igazgatás!M256+'Informatikai fejl.'!M206+Községgazd!M221+Vagyongazd!M210+Közfoglalkoztatás!M207+Közút!M207+Környezetvédelem!M211+Egészségügy!M239+Sport!M211+Közművelődés!M210+Támogatás!M222</f>
        <v>#REF!</v>
      </c>
      <c r="N207" s="151">
        <f>Igazgatás!N256+'Informatikai fejl.'!N206+Községgazd!N221+Vagyongazd!N210+Közfoglalkoztatás!N207+Közút!N207+Környezetvédelem!N211+Egészségügy!N239+Sport!N211+Közművelődés!N210+Támogatás!N222</f>
        <v>0</v>
      </c>
      <c r="O207" s="159" t="e">
        <f t="shared" si="162"/>
        <v>#REF!</v>
      </c>
      <c r="P207" s="73" t="e">
        <f>Igazgatás!#REF!+'Informatikai fejl.'!#REF!+Községgazd!#REF!+Vagyongazd!#REF!+Közfoglalkoztatás!#REF!+Közút!P207+Környezetvédelem!#REF!+Egészségügy!#REF!+Sport!#REF!+Közművelődés!#REF!+Támogatás!#REF!</f>
        <v>#REF!</v>
      </c>
      <c r="Q207" s="1" t="e">
        <f>Igazgatás!#REF!+'Informatikai fejl.'!#REF!+Községgazd!#REF!+Vagyongazd!#REF!+Közfoglalkoztatás!#REF!+Közút!Q207+Környezetvédelem!#REF!+Egészségügy!#REF!+Sport!#REF!+Közművelődés!#REF!+Támogatás!#REF!</f>
        <v>#REF!</v>
      </c>
      <c r="R207" s="1" t="e">
        <f>Igazgatás!#REF!+'Informatikai fejl.'!#REF!+Községgazd!#REF!+Vagyongazd!#REF!+Közfoglalkoztatás!#REF!+Közút!R207+Környezetvédelem!#REF!+Egészségügy!#REF!+Sport!#REF!+Közművelődés!#REF!+Támogatás!#REF!</f>
        <v>#REF!</v>
      </c>
      <c r="S207" s="1" t="e">
        <f>Igazgatás!#REF!+'Informatikai fejl.'!#REF!+Községgazd!#REF!+Vagyongazd!#REF!+Közfoglalkoztatás!#REF!+Közút!S207+Környezetvédelem!#REF!+Egészségügy!#REF!+Sport!#REF!+Közművelődés!#REF!+Támogatás!#REF!</f>
        <v>#REF!</v>
      </c>
      <c r="T207" s="1" t="e">
        <f>Igazgatás!#REF!+'Informatikai fejl.'!#REF!+Községgazd!#REF!+Vagyongazd!#REF!+Közfoglalkoztatás!#REF!+Közút!T207+Környezetvédelem!#REF!+Egészségügy!#REF!+Sport!#REF!+Közművelődés!#REF!+Támogatás!#REF!</f>
        <v>#REF!</v>
      </c>
      <c r="U207" s="79" t="e">
        <f>Igazgatás!#REF!+'Informatikai fejl.'!#REF!+Községgazd!#REF!+Vagyongazd!#REF!+Közfoglalkoztatás!#REF!+Közút!U207+Környezetvédelem!#REF!+Egészségügy!#REF!+Sport!#REF!+Közművelődés!#REF!+Támogatás!#REF!</f>
        <v>#REF!</v>
      </c>
      <c r="V207" s="404" t="e">
        <f t="shared" si="163"/>
        <v>#REF!</v>
      </c>
      <c r="W207" s="367" t="e">
        <f>Igazgatás!#REF!+'Informatikai fejl.'!#REF!+Községgazd!#REF!+Vagyongazd!#REF!+Közfoglalkoztatás!#REF!+Közút!W207+Környezetvédelem!#REF!+Egészségügy!#REF!+Sport!#REF!+Közművelődés!#REF!+Támogatás!#REF!</f>
        <v>#REF!</v>
      </c>
      <c r="X207" s="1" t="e">
        <f>Igazgatás!#REF!+'Informatikai fejl.'!#REF!+Községgazd!#REF!+Vagyongazd!#REF!+Közfoglalkoztatás!#REF!+Közút!X207+Környezetvédelem!#REF!+Egészségügy!#REF!+Sport!#REF!+Közművelődés!#REF!+Támogatás!#REF!</f>
        <v>#REF!</v>
      </c>
      <c r="Y207" s="79" t="e">
        <f>Igazgatás!#REF!+'Informatikai fejl.'!#REF!+Községgazd!#REF!+Vagyongazd!#REF!+Közfoglalkoztatás!#REF!+Közút!Y207+Környezetvédelem!#REF!+Egészségügy!#REF!+Sport!#REF!+Közművelődés!#REF!+Támogatás!#REF!</f>
        <v>#REF!</v>
      </c>
      <c r="Z207" s="79" t="e">
        <f>Igazgatás!#REF!+'Informatikai fejl.'!#REF!+Községgazd!#REF!+Vagyongazd!#REF!+Közfoglalkoztatás!#REF!+Közút!Z207+Környezetvédelem!#REF!+Egészségügy!#REF!+Sport!#REF!+Közművelődés!#REF!+Támogatás!#REF!</f>
        <v>#REF!</v>
      </c>
      <c r="AA207" s="79" t="e">
        <f>Igazgatás!#REF!+'Informatikai fejl.'!#REF!+Községgazd!#REF!+Vagyongazd!#REF!+Közfoglalkoztatás!#REF!+Közút!AA207+Környezetvédelem!#REF!+Egészségügy!#REF!+Sport!#REF!+Közművelődés!#REF!+Támogatás!#REF!</f>
        <v>#REF!</v>
      </c>
      <c r="AB207" s="44" t="e">
        <f>Igazgatás!#REF!+'Informatikai fejl.'!#REF!+Községgazd!#REF!+Vagyongazd!#REF!+Közfoglalkoztatás!#REF!+Közút!AB207+Környezetvédelem!#REF!+Egészségügy!#REF!+Sport!#REF!+Közművelődés!#REF!+Támogatás!#REF!</f>
        <v>#REF!</v>
      </c>
      <c r="AC207" s="168"/>
      <c r="AE207" s="168"/>
    </row>
    <row r="208" spans="1:31" hidden="1" x14ac:dyDescent="0.25">
      <c r="B208" s="54"/>
      <c r="C208" s="2"/>
      <c r="D208" s="705" t="s">
        <v>823</v>
      </c>
      <c r="E208" s="705"/>
      <c r="F208" s="516" t="e">
        <f>Igazgatás!F257+'Informatikai fejl.'!F207+Községgazd!F222+Vagyongazd!F211+Közfoglalkoztatás!F208+Közút!F208+Környezetvédelem!F212+Egészségügy!F240+Sport!F212+Közművelődés!F211+Támogatás!F223</f>
        <v>#REF!</v>
      </c>
      <c r="G208" s="516" t="e">
        <f>Igazgatás!G257+'Informatikai fejl.'!G207+Községgazd!G222+Vagyongazd!G211+Közfoglalkoztatás!G208+Közút!G208+Környezetvédelem!G212+Egészségügy!G240+Sport!G212+Közművelődés!G211+Támogatás!G223</f>
        <v>#REF!</v>
      </c>
      <c r="H208" s="516" t="e">
        <f>Igazgatás!H257+'Informatikai fejl.'!H207+Községgazd!H222+Vagyongazd!H211+Közfoglalkoztatás!H208+Közút!H208+Környezetvédelem!H212+Egészségügy!H240+Sport!H212+Közművelődés!H211+Támogatás!H223</f>
        <v>#REF!</v>
      </c>
      <c r="I208" s="516" t="e">
        <f>Igazgatás!I257+'Informatikai fejl.'!I207+Községgazd!I222+Vagyongazd!I211+Közfoglalkoztatás!I208+Közút!I208+Környezetvédelem!I212+Egészségügy!I240+Sport!I212+Közművelődés!I211+Támogatás!I223</f>
        <v>#REF!</v>
      </c>
      <c r="J208" s="542" t="e">
        <f>Igazgatás!J257+'Informatikai fejl.'!J207+Községgazd!J222+Vagyongazd!J211+Közfoglalkoztatás!J208+Közút!J208+Környezetvédelem!J212+Egészségügy!J240+Sport!J212+Közművelődés!J211+Támogatás!J223</f>
        <v>#REF!</v>
      </c>
      <c r="K208" s="542" t="e">
        <f>Igazgatás!K257+'Informatikai fejl.'!K207+Községgazd!K222+Vagyongazd!K211+Közfoglalkoztatás!K208+Közút!K208+Környezetvédelem!K212+Egészségügy!K240+Sport!K212+Közművelődés!K211+Támogatás!K223</f>
        <v>#REF!</v>
      </c>
      <c r="L208" s="542" t="e">
        <f>Igazgatás!L257+'Informatikai fejl.'!L207+Községgazd!L222+Vagyongazd!L211+Közfoglalkoztatás!L208+Közút!L208+Környezetvédelem!L212+Egészségügy!L240+Sport!L212+Közművelődés!L211+Támogatás!L223</f>
        <v>#REF!</v>
      </c>
      <c r="M208" s="468" t="e">
        <f>Igazgatás!M257+'Informatikai fejl.'!M207+Községgazd!M222+Vagyongazd!M211+Közfoglalkoztatás!M208+Közút!M208+Környezetvédelem!M212+Egészségügy!M240+Sport!M212+Közművelődés!M211+Támogatás!M223</f>
        <v>#REF!</v>
      </c>
      <c r="N208" s="141">
        <f>Igazgatás!N257+'Informatikai fejl.'!N207+Községgazd!N222+Vagyongazd!N211+Közfoglalkoztatás!N208+Közút!N208+Környezetvédelem!N212+Egészségügy!N240+Sport!N212+Közművelődés!N211+Támogatás!N223</f>
        <v>0</v>
      </c>
      <c r="O208" s="159" t="e">
        <f t="shared" si="162"/>
        <v>#REF!</v>
      </c>
      <c r="P208" s="73" t="e">
        <f>Igazgatás!#REF!+'Informatikai fejl.'!#REF!+Községgazd!#REF!+Vagyongazd!#REF!+Közfoglalkoztatás!#REF!+Közút!P208+Környezetvédelem!#REF!+Egészségügy!#REF!+Sport!#REF!+Közművelődés!#REF!+Támogatás!#REF!</f>
        <v>#REF!</v>
      </c>
      <c r="Q208" s="1" t="e">
        <f>Igazgatás!#REF!+'Informatikai fejl.'!#REF!+Községgazd!#REF!+Vagyongazd!#REF!+Közfoglalkoztatás!#REF!+Közút!Q208+Környezetvédelem!#REF!+Egészségügy!#REF!+Sport!#REF!+Közművelődés!#REF!+Támogatás!#REF!</f>
        <v>#REF!</v>
      </c>
      <c r="R208" s="1" t="e">
        <f>Igazgatás!#REF!+'Informatikai fejl.'!#REF!+Községgazd!#REF!+Vagyongazd!#REF!+Közfoglalkoztatás!#REF!+Közút!R208+Környezetvédelem!#REF!+Egészségügy!#REF!+Sport!#REF!+Közművelődés!#REF!+Támogatás!#REF!</f>
        <v>#REF!</v>
      </c>
      <c r="S208" s="1" t="e">
        <f>Igazgatás!#REF!+'Informatikai fejl.'!#REF!+Községgazd!#REF!+Vagyongazd!#REF!+Közfoglalkoztatás!#REF!+Közút!S208+Környezetvédelem!#REF!+Egészségügy!#REF!+Sport!#REF!+Közművelődés!#REF!+Támogatás!#REF!</f>
        <v>#REF!</v>
      </c>
      <c r="T208" s="1" t="e">
        <f>Igazgatás!#REF!+'Informatikai fejl.'!#REF!+Községgazd!#REF!+Vagyongazd!#REF!+Közfoglalkoztatás!#REF!+Közút!T208+Környezetvédelem!#REF!+Egészségügy!#REF!+Sport!#REF!+Közművelődés!#REF!+Támogatás!#REF!</f>
        <v>#REF!</v>
      </c>
      <c r="U208" s="79" t="e">
        <f>Igazgatás!#REF!+'Informatikai fejl.'!#REF!+Községgazd!#REF!+Vagyongazd!#REF!+Közfoglalkoztatás!#REF!+Közút!U208+Környezetvédelem!#REF!+Egészségügy!#REF!+Sport!#REF!+Közművelődés!#REF!+Támogatás!#REF!</f>
        <v>#REF!</v>
      </c>
      <c r="V208" s="404" t="e">
        <f t="shared" si="163"/>
        <v>#REF!</v>
      </c>
      <c r="W208" s="367" t="e">
        <f>Igazgatás!#REF!+'Informatikai fejl.'!#REF!+Községgazd!#REF!+Vagyongazd!#REF!+Közfoglalkoztatás!#REF!+Közút!W208+Környezetvédelem!#REF!+Egészségügy!#REF!+Sport!#REF!+Közművelődés!#REF!+Támogatás!#REF!</f>
        <v>#REF!</v>
      </c>
      <c r="X208" s="1" t="e">
        <f>Igazgatás!#REF!+'Informatikai fejl.'!#REF!+Községgazd!#REF!+Vagyongazd!#REF!+Közfoglalkoztatás!#REF!+Közút!X208+Környezetvédelem!#REF!+Egészségügy!#REF!+Sport!#REF!+Közművelődés!#REF!+Támogatás!#REF!</f>
        <v>#REF!</v>
      </c>
      <c r="Y208" s="79" t="e">
        <f>Igazgatás!#REF!+'Informatikai fejl.'!#REF!+Községgazd!#REF!+Vagyongazd!#REF!+Közfoglalkoztatás!#REF!+Közút!Y208+Környezetvédelem!#REF!+Egészségügy!#REF!+Sport!#REF!+Közművelődés!#REF!+Támogatás!#REF!</f>
        <v>#REF!</v>
      </c>
      <c r="Z208" s="79" t="e">
        <f>Igazgatás!#REF!+'Informatikai fejl.'!#REF!+Községgazd!#REF!+Vagyongazd!#REF!+Közfoglalkoztatás!#REF!+Közút!Z208+Környezetvédelem!#REF!+Egészségügy!#REF!+Sport!#REF!+Közművelődés!#REF!+Támogatás!#REF!</f>
        <v>#REF!</v>
      </c>
      <c r="AA208" s="79" t="e">
        <f>Igazgatás!#REF!+'Informatikai fejl.'!#REF!+Községgazd!#REF!+Vagyongazd!#REF!+Közfoglalkoztatás!#REF!+Közút!AA208+Környezetvédelem!#REF!+Egészségügy!#REF!+Sport!#REF!+Közművelődés!#REF!+Támogatás!#REF!</f>
        <v>#REF!</v>
      </c>
      <c r="AB208" s="44" t="e">
        <f>Igazgatás!#REF!+'Informatikai fejl.'!#REF!+Községgazd!#REF!+Vagyongazd!#REF!+Közfoglalkoztatás!#REF!+Közút!AB208+Környezetvédelem!#REF!+Egészségügy!#REF!+Sport!#REF!+Közművelődés!#REF!+Támogatás!#REF!</f>
        <v>#REF!</v>
      </c>
      <c r="AC208" s="168"/>
      <c r="AE208" s="168"/>
    </row>
    <row r="209" spans="1:31" hidden="1" x14ac:dyDescent="0.25">
      <c r="B209" s="54"/>
      <c r="C209" s="2"/>
      <c r="D209" s="705" t="s">
        <v>374</v>
      </c>
      <c r="E209" s="705"/>
      <c r="F209" s="516" t="e">
        <f>Igazgatás!F258+'Informatikai fejl.'!F208+Községgazd!F223+Vagyongazd!F212+Közfoglalkoztatás!F209+Közút!F209+Környezetvédelem!F213+Egészségügy!F241+Sport!F213+Közművelődés!F212+Támogatás!F224</f>
        <v>#REF!</v>
      </c>
      <c r="G209" s="516" t="e">
        <f>Igazgatás!G258+'Informatikai fejl.'!G208+Községgazd!G223+Vagyongazd!G212+Közfoglalkoztatás!G209+Közút!G209+Környezetvédelem!G213+Egészségügy!G241+Sport!G213+Közművelődés!G212+Támogatás!G224</f>
        <v>#REF!</v>
      </c>
      <c r="H209" s="516" t="e">
        <f>Igazgatás!H258+'Informatikai fejl.'!H208+Községgazd!H223+Vagyongazd!H212+Közfoglalkoztatás!H209+Közút!H209+Környezetvédelem!H213+Egészségügy!H241+Sport!H213+Közművelődés!H212+Támogatás!H224</f>
        <v>#REF!</v>
      </c>
      <c r="I209" s="516" t="e">
        <f>Igazgatás!I258+'Informatikai fejl.'!I208+Községgazd!I223+Vagyongazd!I212+Közfoglalkoztatás!I209+Közút!I209+Környezetvédelem!I213+Egészségügy!I241+Sport!I213+Közművelődés!I212+Támogatás!I224</f>
        <v>#REF!</v>
      </c>
      <c r="J209" s="542" t="e">
        <f>Igazgatás!J258+'Informatikai fejl.'!J208+Községgazd!J223+Vagyongazd!J212+Közfoglalkoztatás!J209+Közút!J209+Környezetvédelem!J213+Egészségügy!J241+Sport!J213+Közművelődés!J212+Támogatás!J224</f>
        <v>#REF!</v>
      </c>
      <c r="K209" s="542" t="e">
        <f>Igazgatás!K258+'Informatikai fejl.'!K208+Községgazd!K223+Vagyongazd!K212+Közfoglalkoztatás!K209+Közút!K209+Környezetvédelem!K213+Egészségügy!K241+Sport!K213+Közművelődés!K212+Támogatás!K224</f>
        <v>#REF!</v>
      </c>
      <c r="L209" s="542" t="e">
        <f>Igazgatás!L258+'Informatikai fejl.'!L208+Községgazd!L223+Vagyongazd!L212+Közfoglalkoztatás!L209+Közút!L209+Környezetvédelem!L213+Egészségügy!L241+Sport!L213+Közművelődés!L212+Támogatás!L224</f>
        <v>#REF!</v>
      </c>
      <c r="M209" s="468" t="e">
        <f>Igazgatás!M258+'Informatikai fejl.'!M208+Községgazd!M223+Vagyongazd!M212+Közfoglalkoztatás!M209+Közút!M209+Környezetvédelem!M213+Egészségügy!M241+Sport!M213+Közművelődés!M212+Támogatás!M224</f>
        <v>#REF!</v>
      </c>
      <c r="N209" s="141">
        <f>Igazgatás!N258+'Informatikai fejl.'!N208+Községgazd!N223+Vagyongazd!N212+Közfoglalkoztatás!N209+Közút!N209+Környezetvédelem!N213+Egészségügy!N241+Sport!N213+Közművelődés!N212+Támogatás!N224</f>
        <v>0</v>
      </c>
      <c r="O209" s="159" t="e">
        <f t="shared" si="162"/>
        <v>#REF!</v>
      </c>
      <c r="P209" s="73" t="e">
        <f>Igazgatás!#REF!+'Informatikai fejl.'!#REF!+Községgazd!#REF!+Vagyongazd!#REF!+Közfoglalkoztatás!#REF!+Közút!P209+Környezetvédelem!#REF!+Egészségügy!#REF!+Sport!#REF!+Közművelődés!#REF!+Támogatás!#REF!</f>
        <v>#REF!</v>
      </c>
      <c r="Q209" s="1" t="e">
        <f>Igazgatás!#REF!+'Informatikai fejl.'!#REF!+Községgazd!#REF!+Vagyongazd!#REF!+Közfoglalkoztatás!#REF!+Közút!Q209+Környezetvédelem!#REF!+Egészségügy!#REF!+Sport!#REF!+Közművelődés!#REF!+Támogatás!#REF!</f>
        <v>#REF!</v>
      </c>
      <c r="R209" s="1" t="e">
        <f>Igazgatás!#REF!+'Informatikai fejl.'!#REF!+Községgazd!#REF!+Vagyongazd!#REF!+Közfoglalkoztatás!#REF!+Közút!R209+Környezetvédelem!#REF!+Egészségügy!#REF!+Sport!#REF!+Közművelődés!#REF!+Támogatás!#REF!</f>
        <v>#REF!</v>
      </c>
      <c r="S209" s="1" t="e">
        <f>Igazgatás!#REF!+'Informatikai fejl.'!#REF!+Községgazd!#REF!+Vagyongazd!#REF!+Közfoglalkoztatás!#REF!+Közút!S209+Környezetvédelem!#REF!+Egészségügy!#REF!+Sport!#REF!+Közművelődés!#REF!+Támogatás!#REF!</f>
        <v>#REF!</v>
      </c>
      <c r="T209" s="1" t="e">
        <f>Igazgatás!#REF!+'Informatikai fejl.'!#REF!+Községgazd!#REF!+Vagyongazd!#REF!+Közfoglalkoztatás!#REF!+Közút!T209+Környezetvédelem!#REF!+Egészségügy!#REF!+Sport!#REF!+Közművelődés!#REF!+Támogatás!#REF!</f>
        <v>#REF!</v>
      </c>
      <c r="U209" s="79" t="e">
        <f>Igazgatás!#REF!+'Informatikai fejl.'!#REF!+Községgazd!#REF!+Vagyongazd!#REF!+Közfoglalkoztatás!#REF!+Közút!U209+Környezetvédelem!#REF!+Egészségügy!#REF!+Sport!#REF!+Közművelődés!#REF!+Támogatás!#REF!</f>
        <v>#REF!</v>
      </c>
      <c r="V209" s="404" t="e">
        <f t="shared" si="163"/>
        <v>#REF!</v>
      </c>
      <c r="W209" s="367" t="e">
        <f>Igazgatás!#REF!+'Informatikai fejl.'!#REF!+Községgazd!#REF!+Vagyongazd!#REF!+Közfoglalkoztatás!#REF!+Közút!W209+Környezetvédelem!#REF!+Egészségügy!#REF!+Sport!#REF!+Közművelődés!#REF!+Támogatás!#REF!</f>
        <v>#REF!</v>
      </c>
      <c r="X209" s="1" t="e">
        <f>Igazgatás!#REF!+'Informatikai fejl.'!#REF!+Községgazd!#REF!+Vagyongazd!#REF!+Közfoglalkoztatás!#REF!+Közút!X209+Környezetvédelem!#REF!+Egészségügy!#REF!+Sport!#REF!+Közművelődés!#REF!+Támogatás!#REF!</f>
        <v>#REF!</v>
      </c>
      <c r="Y209" s="79" t="e">
        <f>Igazgatás!#REF!+'Informatikai fejl.'!#REF!+Községgazd!#REF!+Vagyongazd!#REF!+Közfoglalkoztatás!#REF!+Közút!Y209+Környezetvédelem!#REF!+Egészségügy!#REF!+Sport!#REF!+Közművelődés!#REF!+Támogatás!#REF!</f>
        <v>#REF!</v>
      </c>
      <c r="Z209" s="79" t="e">
        <f>Igazgatás!#REF!+'Informatikai fejl.'!#REF!+Községgazd!#REF!+Vagyongazd!#REF!+Közfoglalkoztatás!#REF!+Közút!Z209+Környezetvédelem!#REF!+Egészségügy!#REF!+Sport!#REF!+Közművelődés!#REF!+Támogatás!#REF!</f>
        <v>#REF!</v>
      </c>
      <c r="AA209" s="79" t="e">
        <f>Igazgatás!#REF!+'Informatikai fejl.'!#REF!+Községgazd!#REF!+Vagyongazd!#REF!+Közfoglalkoztatás!#REF!+Közút!AA209+Környezetvédelem!#REF!+Egészségügy!#REF!+Sport!#REF!+Közművelődés!#REF!+Támogatás!#REF!</f>
        <v>#REF!</v>
      </c>
      <c r="AB209" s="44" t="e">
        <f>Igazgatás!#REF!+'Informatikai fejl.'!#REF!+Községgazd!#REF!+Vagyongazd!#REF!+Közfoglalkoztatás!#REF!+Közút!AB209+Környezetvédelem!#REF!+Egészségügy!#REF!+Sport!#REF!+Közművelődés!#REF!+Támogatás!#REF!</f>
        <v>#REF!</v>
      </c>
      <c r="AC209" s="168"/>
      <c r="AE209" s="168"/>
    </row>
    <row r="210" spans="1:31" hidden="1" x14ac:dyDescent="0.25">
      <c r="B210" s="54"/>
      <c r="C210" s="2"/>
      <c r="D210" s="705" t="s">
        <v>824</v>
      </c>
      <c r="E210" s="705"/>
      <c r="F210" s="516" t="e">
        <f>Igazgatás!F259+'Informatikai fejl.'!F209+Községgazd!F224+Vagyongazd!F213+Közfoglalkoztatás!F210+Közút!F210+Környezetvédelem!F214+Egészségügy!F242+Sport!F214+Közművelődés!F213+Támogatás!F225</f>
        <v>#REF!</v>
      </c>
      <c r="G210" s="516" t="e">
        <f>Igazgatás!G259+'Informatikai fejl.'!G209+Községgazd!G224+Vagyongazd!G213+Közfoglalkoztatás!G210+Közút!G210+Környezetvédelem!G214+Egészségügy!G242+Sport!G214+Közművelődés!G213+Támogatás!G225</f>
        <v>#REF!</v>
      </c>
      <c r="H210" s="516" t="e">
        <f>Igazgatás!H259+'Informatikai fejl.'!H209+Községgazd!H224+Vagyongazd!H213+Közfoglalkoztatás!H210+Közút!H210+Környezetvédelem!H214+Egészségügy!H242+Sport!H214+Közművelődés!H213+Támogatás!H225</f>
        <v>#REF!</v>
      </c>
      <c r="I210" s="516" t="e">
        <f>Igazgatás!I259+'Informatikai fejl.'!I209+Községgazd!I224+Vagyongazd!I213+Közfoglalkoztatás!I210+Közút!I210+Környezetvédelem!I214+Egészségügy!I242+Sport!I214+Közművelődés!I213+Támogatás!I225</f>
        <v>#REF!</v>
      </c>
      <c r="J210" s="542" t="e">
        <f>Igazgatás!J259+'Informatikai fejl.'!J209+Községgazd!J224+Vagyongazd!J213+Közfoglalkoztatás!J210+Közút!J210+Környezetvédelem!J214+Egészségügy!J242+Sport!J214+Közművelődés!J213+Támogatás!J225</f>
        <v>#REF!</v>
      </c>
      <c r="K210" s="542" t="e">
        <f>Igazgatás!K259+'Informatikai fejl.'!K209+Községgazd!K224+Vagyongazd!K213+Közfoglalkoztatás!K210+Közút!K210+Környezetvédelem!K214+Egészségügy!K242+Sport!K214+Közművelődés!K213+Támogatás!K225</f>
        <v>#REF!</v>
      </c>
      <c r="L210" s="542" t="e">
        <f>Igazgatás!L259+'Informatikai fejl.'!L209+Községgazd!L224+Vagyongazd!L213+Közfoglalkoztatás!L210+Közút!L210+Környezetvédelem!L214+Egészségügy!L242+Sport!L214+Közművelődés!L213+Támogatás!L225</f>
        <v>#REF!</v>
      </c>
      <c r="M210" s="468" t="e">
        <f>Igazgatás!M259+'Informatikai fejl.'!M209+Községgazd!M224+Vagyongazd!M213+Közfoglalkoztatás!M210+Közút!M210+Környezetvédelem!M214+Egészségügy!M242+Sport!M214+Közművelődés!M213+Támogatás!M225</f>
        <v>#REF!</v>
      </c>
      <c r="N210" s="141">
        <f>Igazgatás!N259+'Informatikai fejl.'!N209+Községgazd!N224+Vagyongazd!N213+Közfoglalkoztatás!N210+Közút!N210+Környezetvédelem!N214+Egészségügy!N242+Sport!N214+Közművelődés!N213+Támogatás!N225</f>
        <v>0</v>
      </c>
      <c r="O210" s="159" t="e">
        <f t="shared" si="162"/>
        <v>#REF!</v>
      </c>
      <c r="P210" s="73" t="e">
        <f>Igazgatás!#REF!+'Informatikai fejl.'!#REF!+Községgazd!#REF!+Vagyongazd!#REF!+Közfoglalkoztatás!#REF!+Közút!P210+Környezetvédelem!#REF!+Egészségügy!#REF!+Sport!#REF!+Közművelődés!#REF!+Támogatás!#REF!</f>
        <v>#REF!</v>
      </c>
      <c r="Q210" s="1" t="e">
        <f>Igazgatás!#REF!+'Informatikai fejl.'!#REF!+Községgazd!#REF!+Vagyongazd!#REF!+Közfoglalkoztatás!#REF!+Közút!Q210+Környezetvédelem!#REF!+Egészségügy!#REF!+Sport!#REF!+Közművelődés!#REF!+Támogatás!#REF!</f>
        <v>#REF!</v>
      </c>
      <c r="R210" s="1" t="e">
        <f>Igazgatás!#REF!+'Informatikai fejl.'!#REF!+Községgazd!#REF!+Vagyongazd!#REF!+Közfoglalkoztatás!#REF!+Közút!R210+Környezetvédelem!#REF!+Egészségügy!#REF!+Sport!#REF!+Közművelődés!#REF!+Támogatás!#REF!</f>
        <v>#REF!</v>
      </c>
      <c r="S210" s="1" t="e">
        <f>Igazgatás!#REF!+'Informatikai fejl.'!#REF!+Községgazd!#REF!+Vagyongazd!#REF!+Közfoglalkoztatás!#REF!+Közút!S210+Környezetvédelem!#REF!+Egészségügy!#REF!+Sport!#REF!+Közművelődés!#REF!+Támogatás!#REF!</f>
        <v>#REF!</v>
      </c>
      <c r="T210" s="1" t="e">
        <f>Igazgatás!#REF!+'Informatikai fejl.'!#REF!+Községgazd!#REF!+Vagyongazd!#REF!+Közfoglalkoztatás!#REF!+Közút!T210+Környezetvédelem!#REF!+Egészségügy!#REF!+Sport!#REF!+Közművelődés!#REF!+Támogatás!#REF!</f>
        <v>#REF!</v>
      </c>
      <c r="U210" s="79" t="e">
        <f>Igazgatás!#REF!+'Informatikai fejl.'!#REF!+Községgazd!#REF!+Vagyongazd!#REF!+Közfoglalkoztatás!#REF!+Közút!U210+Környezetvédelem!#REF!+Egészségügy!#REF!+Sport!#REF!+Közművelődés!#REF!+Támogatás!#REF!</f>
        <v>#REF!</v>
      </c>
      <c r="V210" s="404" t="e">
        <f t="shared" si="163"/>
        <v>#REF!</v>
      </c>
      <c r="W210" s="367" t="e">
        <f>Igazgatás!#REF!+'Informatikai fejl.'!#REF!+Községgazd!#REF!+Vagyongazd!#REF!+Közfoglalkoztatás!#REF!+Közút!W210+Környezetvédelem!#REF!+Egészségügy!#REF!+Sport!#REF!+Közművelődés!#REF!+Támogatás!#REF!</f>
        <v>#REF!</v>
      </c>
      <c r="X210" s="1" t="e">
        <f>Igazgatás!#REF!+'Informatikai fejl.'!#REF!+Községgazd!#REF!+Vagyongazd!#REF!+Közfoglalkoztatás!#REF!+Közút!X210+Környezetvédelem!#REF!+Egészségügy!#REF!+Sport!#REF!+Közművelődés!#REF!+Támogatás!#REF!</f>
        <v>#REF!</v>
      </c>
      <c r="Y210" s="79" t="e">
        <f>Igazgatás!#REF!+'Informatikai fejl.'!#REF!+Községgazd!#REF!+Vagyongazd!#REF!+Közfoglalkoztatás!#REF!+Közút!Y210+Környezetvédelem!#REF!+Egészségügy!#REF!+Sport!#REF!+Közművelődés!#REF!+Támogatás!#REF!</f>
        <v>#REF!</v>
      </c>
      <c r="Z210" s="79" t="e">
        <f>Igazgatás!#REF!+'Informatikai fejl.'!#REF!+Községgazd!#REF!+Vagyongazd!#REF!+Közfoglalkoztatás!#REF!+Közút!Z210+Környezetvédelem!#REF!+Egészségügy!#REF!+Sport!#REF!+Közművelődés!#REF!+Támogatás!#REF!</f>
        <v>#REF!</v>
      </c>
      <c r="AA210" s="79" t="e">
        <f>Igazgatás!#REF!+'Informatikai fejl.'!#REF!+Községgazd!#REF!+Vagyongazd!#REF!+Közfoglalkoztatás!#REF!+Közút!AA210+Környezetvédelem!#REF!+Egészségügy!#REF!+Sport!#REF!+Közművelődés!#REF!+Támogatás!#REF!</f>
        <v>#REF!</v>
      </c>
      <c r="AB210" s="44" t="e">
        <f>Igazgatás!#REF!+'Informatikai fejl.'!#REF!+Községgazd!#REF!+Vagyongazd!#REF!+Közfoglalkoztatás!#REF!+Közút!AB210+Környezetvédelem!#REF!+Egészségügy!#REF!+Sport!#REF!+Közművelődés!#REF!+Támogatás!#REF!</f>
        <v>#REF!</v>
      </c>
      <c r="AC210" s="168"/>
      <c r="AE210" s="168"/>
    </row>
    <row r="211" spans="1:31" hidden="1" x14ac:dyDescent="0.25">
      <c r="B211" s="54"/>
      <c r="C211" s="2"/>
      <c r="D211" s="705" t="s">
        <v>566</v>
      </c>
      <c r="E211" s="705"/>
      <c r="F211" s="516" t="e">
        <f>Igazgatás!F260+'Informatikai fejl.'!F210+Községgazd!F225+Vagyongazd!F214+Közfoglalkoztatás!F211+Közút!F211+Környezetvédelem!F215+Egészségügy!F243+Sport!F215+Közművelődés!F214+Támogatás!F226</f>
        <v>#REF!</v>
      </c>
      <c r="G211" s="516" t="e">
        <f>Igazgatás!G260+'Informatikai fejl.'!G210+Községgazd!G225+Vagyongazd!G214+Közfoglalkoztatás!G211+Közút!G211+Környezetvédelem!G215+Egészségügy!G243+Sport!G215+Közművelődés!G214+Támogatás!G226</f>
        <v>#REF!</v>
      </c>
      <c r="H211" s="516" t="e">
        <f>Igazgatás!H260+'Informatikai fejl.'!H210+Községgazd!H225+Vagyongazd!H214+Közfoglalkoztatás!H211+Közút!H211+Környezetvédelem!H215+Egészségügy!H243+Sport!H215+Közművelődés!H214+Támogatás!H226</f>
        <v>#REF!</v>
      </c>
      <c r="I211" s="516" t="e">
        <f>Igazgatás!I260+'Informatikai fejl.'!I210+Községgazd!I225+Vagyongazd!I214+Közfoglalkoztatás!I211+Közút!I211+Környezetvédelem!I215+Egészségügy!I243+Sport!I215+Közművelődés!I214+Támogatás!I226</f>
        <v>#REF!</v>
      </c>
      <c r="J211" s="542" t="e">
        <f>Igazgatás!J260+'Informatikai fejl.'!J210+Községgazd!J225+Vagyongazd!J214+Közfoglalkoztatás!J211+Közút!J211+Környezetvédelem!J215+Egészségügy!J243+Sport!J215+Közművelődés!J214+Támogatás!J226</f>
        <v>#REF!</v>
      </c>
      <c r="K211" s="542" t="e">
        <f>Igazgatás!K260+'Informatikai fejl.'!K210+Községgazd!K225+Vagyongazd!K214+Közfoglalkoztatás!K211+Közút!K211+Környezetvédelem!K215+Egészségügy!K243+Sport!K215+Közművelődés!K214+Támogatás!K226</f>
        <v>#REF!</v>
      </c>
      <c r="L211" s="542" t="e">
        <f>Igazgatás!L260+'Informatikai fejl.'!L210+Községgazd!L225+Vagyongazd!L214+Közfoglalkoztatás!L211+Közút!L211+Környezetvédelem!L215+Egészségügy!L243+Sport!L215+Közművelődés!L214+Támogatás!L226</f>
        <v>#REF!</v>
      </c>
      <c r="M211" s="468" t="e">
        <f>Igazgatás!M260+'Informatikai fejl.'!M210+Községgazd!M225+Vagyongazd!M214+Közfoglalkoztatás!M211+Közút!M211+Környezetvédelem!M215+Egészségügy!M243+Sport!M215+Közművelődés!M214+Támogatás!M226</f>
        <v>#REF!</v>
      </c>
      <c r="N211" s="141">
        <f>Igazgatás!N260+'Informatikai fejl.'!N210+Községgazd!N225+Vagyongazd!N214+Közfoglalkoztatás!N211+Közút!N211+Környezetvédelem!N215+Egészségügy!N243+Sport!N215+Közművelődés!N214+Támogatás!N226</f>
        <v>0</v>
      </c>
      <c r="O211" s="159" t="e">
        <f t="shared" si="162"/>
        <v>#REF!</v>
      </c>
      <c r="P211" s="73" t="e">
        <f>Igazgatás!#REF!+'Informatikai fejl.'!#REF!+Községgazd!#REF!+Vagyongazd!#REF!+Közfoglalkoztatás!#REF!+Közút!P211+Környezetvédelem!#REF!+Egészségügy!#REF!+Sport!#REF!+Közművelődés!#REF!+Támogatás!#REF!</f>
        <v>#REF!</v>
      </c>
      <c r="Q211" s="1" t="e">
        <f>Igazgatás!#REF!+'Informatikai fejl.'!#REF!+Községgazd!#REF!+Vagyongazd!#REF!+Közfoglalkoztatás!#REF!+Közút!Q211+Környezetvédelem!#REF!+Egészségügy!#REF!+Sport!#REF!+Közművelődés!#REF!+Támogatás!#REF!</f>
        <v>#REF!</v>
      </c>
      <c r="R211" s="1" t="e">
        <f>Igazgatás!#REF!+'Informatikai fejl.'!#REF!+Községgazd!#REF!+Vagyongazd!#REF!+Közfoglalkoztatás!#REF!+Közút!R211+Környezetvédelem!#REF!+Egészségügy!#REF!+Sport!#REF!+Közművelődés!#REF!+Támogatás!#REF!</f>
        <v>#REF!</v>
      </c>
      <c r="S211" s="1" t="e">
        <f>Igazgatás!#REF!+'Informatikai fejl.'!#REF!+Községgazd!#REF!+Vagyongazd!#REF!+Közfoglalkoztatás!#REF!+Közút!S211+Környezetvédelem!#REF!+Egészségügy!#REF!+Sport!#REF!+Közművelődés!#REF!+Támogatás!#REF!</f>
        <v>#REF!</v>
      </c>
      <c r="T211" s="1" t="e">
        <f>Igazgatás!#REF!+'Informatikai fejl.'!#REF!+Községgazd!#REF!+Vagyongazd!#REF!+Közfoglalkoztatás!#REF!+Közút!T211+Környezetvédelem!#REF!+Egészségügy!#REF!+Sport!#REF!+Közművelődés!#REF!+Támogatás!#REF!</f>
        <v>#REF!</v>
      </c>
      <c r="U211" s="79" t="e">
        <f>Igazgatás!#REF!+'Informatikai fejl.'!#REF!+Községgazd!#REF!+Vagyongazd!#REF!+Közfoglalkoztatás!#REF!+Közút!U211+Környezetvédelem!#REF!+Egészségügy!#REF!+Sport!#REF!+Közművelődés!#REF!+Támogatás!#REF!</f>
        <v>#REF!</v>
      </c>
      <c r="V211" s="404" t="e">
        <f t="shared" si="163"/>
        <v>#REF!</v>
      </c>
      <c r="W211" s="367" t="e">
        <f>Igazgatás!#REF!+'Informatikai fejl.'!#REF!+Községgazd!#REF!+Vagyongazd!#REF!+Közfoglalkoztatás!#REF!+Közút!W211+Környezetvédelem!#REF!+Egészségügy!#REF!+Sport!#REF!+Közművelődés!#REF!+Támogatás!#REF!</f>
        <v>#REF!</v>
      </c>
      <c r="X211" s="1" t="e">
        <f>Igazgatás!#REF!+'Informatikai fejl.'!#REF!+Községgazd!#REF!+Vagyongazd!#REF!+Közfoglalkoztatás!#REF!+Közút!X211+Környezetvédelem!#REF!+Egészségügy!#REF!+Sport!#REF!+Közművelődés!#REF!+Támogatás!#REF!</f>
        <v>#REF!</v>
      </c>
      <c r="Y211" s="79" t="e">
        <f>Igazgatás!#REF!+'Informatikai fejl.'!#REF!+Községgazd!#REF!+Vagyongazd!#REF!+Közfoglalkoztatás!#REF!+Közút!Y211+Környezetvédelem!#REF!+Egészségügy!#REF!+Sport!#REF!+Közművelődés!#REF!+Támogatás!#REF!</f>
        <v>#REF!</v>
      </c>
      <c r="Z211" s="79" t="e">
        <f>Igazgatás!#REF!+'Informatikai fejl.'!#REF!+Községgazd!#REF!+Vagyongazd!#REF!+Közfoglalkoztatás!#REF!+Közút!Z211+Környezetvédelem!#REF!+Egészségügy!#REF!+Sport!#REF!+Közművelődés!#REF!+Támogatás!#REF!</f>
        <v>#REF!</v>
      </c>
      <c r="AA211" s="79" t="e">
        <f>Igazgatás!#REF!+'Informatikai fejl.'!#REF!+Községgazd!#REF!+Vagyongazd!#REF!+Közfoglalkoztatás!#REF!+Közút!AA211+Környezetvédelem!#REF!+Egészségügy!#REF!+Sport!#REF!+Közművelődés!#REF!+Támogatás!#REF!</f>
        <v>#REF!</v>
      </c>
      <c r="AB211" s="44" t="e">
        <f>Igazgatás!#REF!+'Informatikai fejl.'!#REF!+Községgazd!#REF!+Vagyongazd!#REF!+Közfoglalkoztatás!#REF!+Közút!AB211+Környezetvédelem!#REF!+Egészségügy!#REF!+Sport!#REF!+Közművelődés!#REF!+Támogatás!#REF!</f>
        <v>#REF!</v>
      </c>
      <c r="AC211" s="168"/>
      <c r="AE211" s="168"/>
    </row>
    <row r="212" spans="1:31" s="18" customFormat="1" hidden="1" x14ac:dyDescent="0.25">
      <c r="A212" s="125" t="s">
        <v>278</v>
      </c>
      <c r="B212" s="90" t="s">
        <v>689</v>
      </c>
      <c r="C212" s="712" t="s">
        <v>279</v>
      </c>
      <c r="D212" s="713"/>
      <c r="E212" s="713"/>
      <c r="F212" s="509" t="e">
        <f>Igazgatás!F261+'Informatikai fejl.'!F211+Községgazd!F226+Vagyongazd!F215+Közfoglalkoztatás!F212+Közút!F212+Környezetvédelem!F216+Egészségügy!F244+Sport!F216+Közművelődés!F215+Támogatás!F227</f>
        <v>#REF!</v>
      </c>
      <c r="G212" s="509" t="e">
        <f>Igazgatás!G261+'Informatikai fejl.'!G211+Községgazd!G226+Vagyongazd!G215+Közfoglalkoztatás!G212+Közút!G212+Környezetvédelem!G216+Egészségügy!G244+Sport!G216+Közművelődés!G215+Támogatás!G227</f>
        <v>#REF!</v>
      </c>
      <c r="H212" s="509" t="e">
        <f>Igazgatás!H261+'Informatikai fejl.'!H211+Községgazd!H226+Vagyongazd!H215+Közfoglalkoztatás!H212+Közút!H212+Környezetvédelem!H216+Egészségügy!H244+Sport!H216+Közművelődés!H215+Támogatás!H227</f>
        <v>#REF!</v>
      </c>
      <c r="I212" s="509" t="e">
        <f>Igazgatás!I261+'Informatikai fejl.'!I211+Községgazd!I226+Vagyongazd!I215+Közfoglalkoztatás!I212+Közút!I212+Környezetvédelem!I216+Egészségügy!I244+Sport!I216+Közművelődés!I215+Támogatás!I227</f>
        <v>#REF!</v>
      </c>
      <c r="J212" s="535" t="e">
        <f>Igazgatás!J261+'Informatikai fejl.'!J211+Községgazd!J226+Vagyongazd!J215+Közfoglalkoztatás!J212+Közút!J212+Környezetvédelem!J216+Egészségügy!J244+Sport!J216+Közművelődés!J215+Támogatás!J227</f>
        <v>#REF!</v>
      </c>
      <c r="K212" s="535" t="e">
        <f>Igazgatás!K261+'Informatikai fejl.'!K211+Községgazd!K226+Vagyongazd!K215+Közfoglalkoztatás!K212+Közút!K212+Környezetvédelem!K216+Egészségügy!K244+Sport!K216+Közművelődés!K215+Támogatás!K227</f>
        <v>#REF!</v>
      </c>
      <c r="L212" s="535" t="e">
        <f>Igazgatás!L261+'Informatikai fejl.'!L211+Községgazd!L226+Vagyongazd!L215+Közfoglalkoztatás!L212+Közút!L212+Környezetvédelem!L216+Egészségügy!L244+Sport!L216+Közművelődés!L215+Támogatás!L227</f>
        <v>#REF!</v>
      </c>
      <c r="M212" s="461" t="e">
        <f>Igazgatás!M261+'Informatikai fejl.'!M211+Községgazd!M226+Vagyongazd!M215+Közfoglalkoztatás!M212+Közút!M212+Környezetvédelem!M216+Egészségügy!M244+Sport!M216+Közművelődés!M215+Támogatás!M227</f>
        <v>#REF!</v>
      </c>
      <c r="N212" s="142">
        <f>Igazgatás!N261+'Informatikai fejl.'!N211+Községgazd!N226+Vagyongazd!N215+Közfoglalkoztatás!N212+Közút!N212+Környezetvédelem!N216+Egészségügy!N244+Sport!N216+Közművelődés!N215+Támogatás!N227</f>
        <v>0</v>
      </c>
      <c r="O212" s="158" t="e">
        <f t="shared" si="162"/>
        <v>#REF!</v>
      </c>
      <c r="P212" s="92" t="e">
        <f>Igazgatás!#REF!+'Informatikai fejl.'!#REF!+Községgazd!#REF!+Vagyongazd!#REF!+Közfoglalkoztatás!#REF!+Közút!P212+Környezetvédelem!#REF!+Egészségügy!#REF!+Sport!#REF!+Közművelődés!#REF!+Támogatás!#REF!</f>
        <v>#REF!</v>
      </c>
      <c r="Q212" s="93" t="e">
        <f>Igazgatás!#REF!+'Informatikai fejl.'!#REF!+Községgazd!#REF!+Vagyongazd!#REF!+Közfoglalkoztatás!#REF!+Közút!Q212+Környezetvédelem!#REF!+Egészségügy!#REF!+Sport!#REF!+Közművelődés!#REF!+Támogatás!#REF!</f>
        <v>#REF!</v>
      </c>
      <c r="R212" s="93" t="e">
        <f>Igazgatás!#REF!+'Informatikai fejl.'!#REF!+Községgazd!#REF!+Vagyongazd!#REF!+Közfoglalkoztatás!#REF!+Közút!R212+Környezetvédelem!#REF!+Egészségügy!#REF!+Sport!#REF!+Közművelődés!#REF!+Támogatás!#REF!</f>
        <v>#REF!</v>
      </c>
      <c r="S212" s="93" t="e">
        <f>Igazgatás!#REF!+'Informatikai fejl.'!#REF!+Községgazd!#REF!+Vagyongazd!#REF!+Közfoglalkoztatás!#REF!+Közút!S212+Környezetvédelem!#REF!+Egészségügy!#REF!+Sport!#REF!+Közművelődés!#REF!+Támogatás!#REF!</f>
        <v>#REF!</v>
      </c>
      <c r="T212" s="93" t="e">
        <f>Igazgatás!#REF!+'Informatikai fejl.'!#REF!+Községgazd!#REF!+Vagyongazd!#REF!+Közfoglalkoztatás!#REF!+Közút!T212+Környezetvédelem!#REF!+Egészségügy!#REF!+Sport!#REF!+Közművelődés!#REF!+Támogatás!#REF!</f>
        <v>#REF!</v>
      </c>
      <c r="U212" s="96" t="e">
        <f>Igazgatás!#REF!+'Informatikai fejl.'!#REF!+Községgazd!#REF!+Vagyongazd!#REF!+Közfoglalkoztatás!#REF!+Közút!U212+Környezetvédelem!#REF!+Egészségügy!#REF!+Sport!#REF!+Közművelődés!#REF!+Támogatás!#REF!</f>
        <v>#REF!</v>
      </c>
      <c r="V212" s="402" t="e">
        <f t="shared" si="163"/>
        <v>#REF!</v>
      </c>
      <c r="W212" s="365" t="e">
        <f>Igazgatás!#REF!+'Informatikai fejl.'!#REF!+Községgazd!#REF!+Vagyongazd!#REF!+Közfoglalkoztatás!#REF!+Közút!W212+Környezetvédelem!#REF!+Egészségügy!#REF!+Sport!#REF!+Közművelődés!#REF!+Támogatás!#REF!</f>
        <v>#REF!</v>
      </c>
      <c r="X212" s="93" t="e">
        <f>Igazgatás!#REF!+'Informatikai fejl.'!#REF!+Községgazd!#REF!+Vagyongazd!#REF!+Közfoglalkoztatás!#REF!+Közút!X212+Környezetvédelem!#REF!+Egészségügy!#REF!+Sport!#REF!+Közművelődés!#REF!+Támogatás!#REF!</f>
        <v>#REF!</v>
      </c>
      <c r="Y212" s="96" t="e">
        <f>Igazgatás!#REF!+'Informatikai fejl.'!#REF!+Községgazd!#REF!+Vagyongazd!#REF!+Közfoglalkoztatás!#REF!+Közút!Y212+Környezetvédelem!#REF!+Egészségügy!#REF!+Sport!#REF!+Közművelődés!#REF!+Támogatás!#REF!</f>
        <v>#REF!</v>
      </c>
      <c r="Z212" s="96" t="e">
        <f>Igazgatás!#REF!+'Informatikai fejl.'!#REF!+Községgazd!#REF!+Vagyongazd!#REF!+Közfoglalkoztatás!#REF!+Közút!Z212+Környezetvédelem!#REF!+Egészségügy!#REF!+Sport!#REF!+Közművelődés!#REF!+Támogatás!#REF!</f>
        <v>#REF!</v>
      </c>
      <c r="AA212" s="96" t="e">
        <f>Igazgatás!#REF!+'Informatikai fejl.'!#REF!+Községgazd!#REF!+Vagyongazd!#REF!+Közfoglalkoztatás!#REF!+Közút!AA212+Környezetvédelem!#REF!+Egészségügy!#REF!+Sport!#REF!+Közművelődés!#REF!+Támogatás!#REF!</f>
        <v>#REF!</v>
      </c>
      <c r="AB212" s="97" t="e">
        <f>Igazgatás!#REF!+'Informatikai fejl.'!#REF!+Községgazd!#REF!+Vagyongazd!#REF!+Közfoglalkoztatás!#REF!+Közút!AB212+Környezetvédelem!#REF!+Egészségügy!#REF!+Sport!#REF!+Közművelődés!#REF!+Támogatás!#REF!</f>
        <v>#REF!</v>
      </c>
      <c r="AC212" s="168"/>
      <c r="AE212" s="168"/>
    </row>
    <row r="213" spans="1:31" s="18" customFormat="1" hidden="1" x14ac:dyDescent="0.25">
      <c r="A213" s="125" t="s">
        <v>280</v>
      </c>
      <c r="B213" s="90" t="s">
        <v>690</v>
      </c>
      <c r="C213" s="712" t="s">
        <v>281</v>
      </c>
      <c r="D213" s="713"/>
      <c r="E213" s="713"/>
      <c r="F213" s="509" t="e">
        <f>Igazgatás!F262+'Informatikai fejl.'!F212+Községgazd!F227+Vagyongazd!F216+Közfoglalkoztatás!F213+Közút!F213+Környezetvédelem!F217+Egészségügy!F245+Sport!F217+Közművelődés!F216+Támogatás!F228</f>
        <v>#REF!</v>
      </c>
      <c r="G213" s="509" t="e">
        <f>Igazgatás!G262+'Informatikai fejl.'!G212+Községgazd!G227+Vagyongazd!G216+Közfoglalkoztatás!G213+Közút!G213+Környezetvédelem!G217+Egészségügy!G245+Sport!G217+Közművelődés!G216+Támogatás!G228</f>
        <v>#REF!</v>
      </c>
      <c r="H213" s="509" t="e">
        <f>Igazgatás!H262+'Informatikai fejl.'!H212+Községgazd!H227+Vagyongazd!H216+Közfoglalkoztatás!H213+Közút!H213+Környezetvédelem!H217+Egészségügy!H245+Sport!H217+Közművelődés!H216+Támogatás!H228</f>
        <v>#REF!</v>
      </c>
      <c r="I213" s="509" t="e">
        <f>Igazgatás!I262+'Informatikai fejl.'!I212+Községgazd!I227+Vagyongazd!I216+Közfoglalkoztatás!I213+Közút!I213+Környezetvédelem!I217+Egészségügy!I245+Sport!I217+Közművelődés!I216+Támogatás!I228</f>
        <v>#REF!</v>
      </c>
      <c r="J213" s="535" t="e">
        <f>Igazgatás!J262+'Informatikai fejl.'!J212+Községgazd!J227+Vagyongazd!J216+Közfoglalkoztatás!J213+Közút!J213+Környezetvédelem!J217+Egészségügy!J245+Sport!J217+Közművelődés!J216+Támogatás!J228</f>
        <v>#REF!</v>
      </c>
      <c r="K213" s="535" t="e">
        <f>Igazgatás!K262+'Informatikai fejl.'!K212+Községgazd!K227+Vagyongazd!K216+Közfoglalkoztatás!K213+Közút!K213+Környezetvédelem!K217+Egészségügy!K245+Sport!K217+Közművelődés!K216+Támogatás!K228</f>
        <v>#REF!</v>
      </c>
      <c r="L213" s="535" t="e">
        <f>Igazgatás!L262+'Informatikai fejl.'!L212+Községgazd!L227+Vagyongazd!L216+Közfoglalkoztatás!L213+Közút!L213+Környezetvédelem!L217+Egészségügy!L245+Sport!L217+Közművelődés!L216+Támogatás!L228</f>
        <v>#REF!</v>
      </c>
      <c r="M213" s="461" t="e">
        <f>Igazgatás!M262+'Informatikai fejl.'!M212+Községgazd!M227+Vagyongazd!M216+Közfoglalkoztatás!M213+Közút!M213+Környezetvédelem!M217+Egészségügy!M245+Sport!M217+Közművelődés!M216+Támogatás!M228</f>
        <v>#REF!</v>
      </c>
      <c r="N213" s="142">
        <f>Igazgatás!N262+'Informatikai fejl.'!N212+Községgazd!N227+Vagyongazd!N216+Közfoglalkoztatás!N213+Közút!N213+Környezetvédelem!N217+Egészségügy!N245+Sport!N217+Közművelődés!N216+Támogatás!N228</f>
        <v>0</v>
      </c>
      <c r="O213" s="158" t="e">
        <f t="shared" si="162"/>
        <v>#REF!</v>
      </c>
      <c r="P213" s="92" t="e">
        <f>Igazgatás!#REF!+'Informatikai fejl.'!#REF!+Községgazd!#REF!+Vagyongazd!#REF!+Közfoglalkoztatás!#REF!+Közút!P213+Környezetvédelem!#REF!+Egészségügy!#REF!+Sport!#REF!+Közművelődés!#REF!+Támogatás!#REF!</f>
        <v>#REF!</v>
      </c>
      <c r="Q213" s="93" t="e">
        <f>Igazgatás!#REF!+'Informatikai fejl.'!#REF!+Községgazd!#REF!+Vagyongazd!#REF!+Közfoglalkoztatás!#REF!+Közút!Q213+Környezetvédelem!#REF!+Egészségügy!#REF!+Sport!#REF!+Közművelődés!#REF!+Támogatás!#REF!</f>
        <v>#REF!</v>
      </c>
      <c r="R213" s="93" t="e">
        <f>Igazgatás!#REF!+'Informatikai fejl.'!#REF!+Községgazd!#REF!+Vagyongazd!#REF!+Közfoglalkoztatás!#REF!+Közút!R213+Környezetvédelem!#REF!+Egészségügy!#REF!+Sport!#REF!+Közművelődés!#REF!+Támogatás!#REF!</f>
        <v>#REF!</v>
      </c>
      <c r="S213" s="93" t="e">
        <f>Igazgatás!#REF!+'Informatikai fejl.'!#REF!+Községgazd!#REF!+Vagyongazd!#REF!+Közfoglalkoztatás!#REF!+Közút!S213+Környezetvédelem!#REF!+Egészségügy!#REF!+Sport!#REF!+Közművelődés!#REF!+Támogatás!#REF!</f>
        <v>#REF!</v>
      </c>
      <c r="T213" s="93" t="e">
        <f>Igazgatás!#REF!+'Informatikai fejl.'!#REF!+Községgazd!#REF!+Vagyongazd!#REF!+Közfoglalkoztatás!#REF!+Közút!T213+Környezetvédelem!#REF!+Egészségügy!#REF!+Sport!#REF!+Közművelődés!#REF!+Támogatás!#REF!</f>
        <v>#REF!</v>
      </c>
      <c r="U213" s="96" t="e">
        <f>Igazgatás!#REF!+'Informatikai fejl.'!#REF!+Községgazd!#REF!+Vagyongazd!#REF!+Közfoglalkoztatás!#REF!+Közút!U213+Környezetvédelem!#REF!+Egészségügy!#REF!+Sport!#REF!+Közművelődés!#REF!+Támogatás!#REF!</f>
        <v>#REF!</v>
      </c>
      <c r="V213" s="402" t="e">
        <f t="shared" si="163"/>
        <v>#REF!</v>
      </c>
      <c r="W213" s="365" t="e">
        <f>Igazgatás!#REF!+'Informatikai fejl.'!#REF!+Községgazd!#REF!+Vagyongazd!#REF!+Közfoglalkoztatás!#REF!+Közút!W213+Környezetvédelem!#REF!+Egészségügy!#REF!+Sport!#REF!+Közművelődés!#REF!+Támogatás!#REF!</f>
        <v>#REF!</v>
      </c>
      <c r="X213" s="93" t="e">
        <f>Igazgatás!#REF!+'Informatikai fejl.'!#REF!+Községgazd!#REF!+Vagyongazd!#REF!+Közfoglalkoztatás!#REF!+Közút!X213+Környezetvédelem!#REF!+Egészségügy!#REF!+Sport!#REF!+Közművelődés!#REF!+Támogatás!#REF!</f>
        <v>#REF!</v>
      </c>
      <c r="Y213" s="96" t="e">
        <f>Igazgatás!#REF!+'Informatikai fejl.'!#REF!+Községgazd!#REF!+Vagyongazd!#REF!+Közfoglalkoztatás!#REF!+Közút!Y213+Környezetvédelem!#REF!+Egészségügy!#REF!+Sport!#REF!+Közművelődés!#REF!+Támogatás!#REF!</f>
        <v>#REF!</v>
      </c>
      <c r="Z213" s="96" t="e">
        <f>Igazgatás!#REF!+'Informatikai fejl.'!#REF!+Községgazd!#REF!+Vagyongazd!#REF!+Közfoglalkoztatás!#REF!+Közút!Z213+Környezetvédelem!#REF!+Egészségügy!#REF!+Sport!#REF!+Közművelődés!#REF!+Támogatás!#REF!</f>
        <v>#REF!</v>
      </c>
      <c r="AA213" s="96" t="e">
        <f>Igazgatás!#REF!+'Informatikai fejl.'!#REF!+Községgazd!#REF!+Vagyongazd!#REF!+Közfoglalkoztatás!#REF!+Közút!AA213+Környezetvédelem!#REF!+Egészségügy!#REF!+Sport!#REF!+Közművelődés!#REF!+Támogatás!#REF!</f>
        <v>#REF!</v>
      </c>
      <c r="AB213" s="97" t="e">
        <f>Igazgatás!#REF!+'Informatikai fejl.'!#REF!+Községgazd!#REF!+Vagyongazd!#REF!+Közfoglalkoztatás!#REF!+Közút!AB213+Környezetvédelem!#REF!+Egészségügy!#REF!+Sport!#REF!+Közművelődés!#REF!+Támogatás!#REF!</f>
        <v>#REF!</v>
      </c>
      <c r="AC213" s="168"/>
      <c r="AE213" s="168"/>
    </row>
    <row r="214" spans="1:31" s="18" customFormat="1" ht="15.75" thickBot="1" x14ac:dyDescent="0.3">
      <c r="A214" s="125" t="s">
        <v>282</v>
      </c>
      <c r="B214" s="90" t="s">
        <v>691</v>
      </c>
      <c r="C214" s="712" t="s">
        <v>283</v>
      </c>
      <c r="D214" s="713"/>
      <c r="E214" s="713"/>
      <c r="F214" s="509">
        <v>0</v>
      </c>
      <c r="G214" s="509" t="e">
        <f>Igazgatás!G263+'Informatikai fejl.'!G213+Községgazd!G228+Vagyongazd!G217+Közfoglalkoztatás!G214+Közút!G214+Környezetvédelem!G218+Egészségügy!G246+Sport!G218+Közművelődés!G217+Támogatás!G229</f>
        <v>#REF!</v>
      </c>
      <c r="H214" s="509" t="e">
        <f>Igazgatás!H263+'Informatikai fejl.'!H213+Községgazd!H228+Vagyongazd!H217+Közfoglalkoztatás!H214+Közút!H214+Környezetvédelem!H218+Egészségügy!H246+Sport!H218+Közművelődés!H217+Támogatás!H229</f>
        <v>#REF!</v>
      </c>
      <c r="I214" s="509" t="e">
        <f>Igazgatás!I263+'Informatikai fejl.'!I213+Községgazd!I228+Vagyongazd!I217+Közfoglalkoztatás!I214+Közút!I214+Környezetvédelem!I218+Egészségügy!I246+Sport!I218+Közművelődés!I217+Támogatás!I229</f>
        <v>#REF!</v>
      </c>
      <c r="J214" s="535" t="e">
        <f>Igazgatás!J263+'Informatikai fejl.'!J213+Községgazd!J228+Vagyongazd!J217+Közfoglalkoztatás!J214+Közút!J214+Környezetvédelem!J218+Egészségügy!J246+Sport!J218+Közművelődés!J217+Támogatás!J229</f>
        <v>#REF!</v>
      </c>
      <c r="K214" s="535" t="e">
        <f>Igazgatás!K263+'Informatikai fejl.'!K213+Községgazd!K228+Vagyongazd!K217+Közfoglalkoztatás!K214+Közút!K214+Környezetvédelem!K218+Egészségügy!K246+Sport!K218+Közművelődés!K217+Támogatás!K229</f>
        <v>#REF!</v>
      </c>
      <c r="L214" s="535">
        <v>0</v>
      </c>
      <c r="M214" s="461">
        <f t="shared" ref="M214" si="164">V214+W214+X214+Y214+Z214+AA214+AB214</f>
        <v>0</v>
      </c>
      <c r="N214" s="142">
        <f>Igazgatás!N263+'Informatikai fejl.'!N213+Községgazd!N228+Vagyongazd!N217+Közfoglalkoztatás!N214+Közút!N214+Környezetvédelem!N218+Egészségügy!N246+Sport!N218+Közművelődés!N217+Támogatás!N229</f>
        <v>0</v>
      </c>
      <c r="O214" s="158">
        <f t="shared" si="162"/>
        <v>0</v>
      </c>
      <c r="P214" s="92">
        <v>0</v>
      </c>
      <c r="Q214" s="93">
        <v>0</v>
      </c>
      <c r="R214" s="93">
        <v>0</v>
      </c>
      <c r="S214" s="93">
        <v>0</v>
      </c>
      <c r="T214" s="93">
        <v>0</v>
      </c>
      <c r="U214" s="96">
        <v>0</v>
      </c>
      <c r="V214" s="402">
        <f t="shared" si="163"/>
        <v>0</v>
      </c>
      <c r="W214" s="365">
        <v>0</v>
      </c>
      <c r="X214" s="93">
        <v>0</v>
      </c>
      <c r="Y214" s="96">
        <v>0</v>
      </c>
      <c r="Z214" s="96">
        <v>0</v>
      </c>
      <c r="AA214" s="96">
        <v>0</v>
      </c>
      <c r="AB214" s="97">
        <v>0</v>
      </c>
      <c r="AC214" s="168"/>
      <c r="AE214" s="168"/>
    </row>
    <row r="215" spans="1:31" hidden="1" x14ac:dyDescent="0.25">
      <c r="B215" s="54"/>
      <c r="C215" s="2"/>
      <c r="D215" s="705" t="s">
        <v>376</v>
      </c>
      <c r="E215" s="705"/>
      <c r="F215" s="516" t="e">
        <f>Igazgatás!F264+'Informatikai fejl.'!F214+Községgazd!F229+Vagyongazd!F218+Közfoglalkoztatás!F215+Közút!F215+Környezetvédelem!F219+Egészségügy!F247+Sport!F219+Közművelődés!F218+Támogatás!F230</f>
        <v>#REF!</v>
      </c>
      <c r="G215" s="516" t="e">
        <f>Igazgatás!G264+'Informatikai fejl.'!G214+Községgazd!G229+Vagyongazd!G218+Közfoglalkoztatás!G215+Közút!G215+Környezetvédelem!G219+Egészségügy!G247+Sport!G219+Közművelődés!G218+Támogatás!G230</f>
        <v>#REF!</v>
      </c>
      <c r="H215" s="516" t="e">
        <f>Igazgatás!H264+'Informatikai fejl.'!H214+Községgazd!H229+Vagyongazd!H218+Közfoglalkoztatás!H215+Közút!H215+Környezetvédelem!H219+Egészségügy!H247+Sport!H219+Közművelődés!H218+Támogatás!H230</f>
        <v>#REF!</v>
      </c>
      <c r="I215" s="516" t="e">
        <f>Igazgatás!I264+'Informatikai fejl.'!I214+Községgazd!I229+Vagyongazd!I218+Közfoglalkoztatás!I215+Közút!I215+Környezetvédelem!I219+Egészségügy!I247+Sport!I219+Közművelődés!I218+Támogatás!I230</f>
        <v>#REF!</v>
      </c>
      <c r="J215" s="542" t="e">
        <f>Igazgatás!J264+'Informatikai fejl.'!J214+Községgazd!J229+Vagyongazd!J218+Közfoglalkoztatás!J215+Közút!J215+Környezetvédelem!J219+Egészségügy!J247+Sport!J219+Közművelődés!J218+Támogatás!J230</f>
        <v>#REF!</v>
      </c>
      <c r="K215" s="542" t="e">
        <f>Igazgatás!K264+'Informatikai fejl.'!K214+Községgazd!K229+Vagyongazd!K218+Közfoglalkoztatás!K215+Közút!K215+Környezetvédelem!K219+Egészségügy!K247+Sport!K219+Közművelődés!K218+Támogatás!K230</f>
        <v>#REF!</v>
      </c>
      <c r="L215" s="542" t="e">
        <f>Igazgatás!L264+'Informatikai fejl.'!L214+Községgazd!L229+Vagyongazd!L218+Közfoglalkoztatás!L215+Közút!L215+Környezetvédelem!L219+Egészségügy!L247+Sport!L219+Közművelődés!L218+Támogatás!L230</f>
        <v>#REF!</v>
      </c>
      <c r="M215" s="468" t="e">
        <f>Igazgatás!M264+'Informatikai fejl.'!M214+Községgazd!M229+Vagyongazd!M218+Közfoglalkoztatás!M215+Közút!M215+Környezetvédelem!M219+Egészségügy!M247+Sport!M219+Közművelődés!M218+Támogatás!M230</f>
        <v>#REF!</v>
      </c>
      <c r="N215" s="141">
        <f>Igazgatás!N264+'Informatikai fejl.'!N214+Községgazd!N229+Vagyongazd!N218+Közfoglalkoztatás!N215+Közút!N215+Környezetvédelem!N219+Egészségügy!N247+Sport!N219+Közművelődés!N218+Támogatás!N230</f>
        <v>0</v>
      </c>
      <c r="O215" s="159" t="e">
        <f t="shared" si="162"/>
        <v>#REF!</v>
      </c>
      <c r="P215" s="73" t="e">
        <f>Igazgatás!#REF!+'Informatikai fejl.'!#REF!+Községgazd!#REF!+Vagyongazd!#REF!+Közfoglalkoztatás!#REF!+Közút!P215+Környezetvédelem!#REF!+Egészségügy!#REF!+Sport!#REF!+Közművelődés!#REF!+Támogatás!#REF!</f>
        <v>#REF!</v>
      </c>
      <c r="Q215" s="1" t="e">
        <f>Igazgatás!#REF!+'Informatikai fejl.'!#REF!+Községgazd!#REF!+Vagyongazd!#REF!+Közfoglalkoztatás!#REF!+Közút!Q215+Környezetvédelem!#REF!+Egészségügy!#REF!+Sport!#REF!+Közművelődés!#REF!+Támogatás!#REF!</f>
        <v>#REF!</v>
      </c>
      <c r="R215" s="1" t="e">
        <f>Igazgatás!#REF!+'Informatikai fejl.'!#REF!+Községgazd!#REF!+Vagyongazd!#REF!+Közfoglalkoztatás!#REF!+Közút!R215+Környezetvédelem!#REF!+Egészségügy!#REF!+Sport!#REF!+Közművelődés!#REF!+Támogatás!#REF!</f>
        <v>#REF!</v>
      </c>
      <c r="S215" s="1" t="e">
        <f>Igazgatás!#REF!+'Informatikai fejl.'!#REF!+Községgazd!#REF!+Vagyongazd!#REF!+Közfoglalkoztatás!#REF!+Közút!S215+Környezetvédelem!#REF!+Egészségügy!#REF!+Sport!#REF!+Közművelődés!#REF!+Támogatás!#REF!</f>
        <v>#REF!</v>
      </c>
      <c r="T215" s="1" t="e">
        <f>Igazgatás!#REF!+'Informatikai fejl.'!#REF!+Községgazd!#REF!+Vagyongazd!#REF!+Közfoglalkoztatás!#REF!+Közút!T215+Környezetvédelem!#REF!+Egészségügy!#REF!+Sport!#REF!+Közművelődés!#REF!+Támogatás!#REF!</f>
        <v>#REF!</v>
      </c>
      <c r="U215" s="79" t="e">
        <f>Igazgatás!#REF!+'Informatikai fejl.'!#REF!+Községgazd!#REF!+Vagyongazd!#REF!+Közfoglalkoztatás!#REF!+Közút!U215+Környezetvédelem!#REF!+Egészségügy!#REF!+Sport!#REF!+Közművelődés!#REF!+Támogatás!#REF!</f>
        <v>#REF!</v>
      </c>
      <c r="V215" s="404" t="e">
        <f t="shared" si="163"/>
        <v>#REF!</v>
      </c>
      <c r="W215" s="367" t="e">
        <f>Igazgatás!#REF!+'Informatikai fejl.'!#REF!+Községgazd!#REF!+Vagyongazd!#REF!+Közfoglalkoztatás!#REF!+Közút!W215+Környezetvédelem!#REF!+Egészségügy!#REF!+Sport!#REF!+Közművelődés!#REF!+Támogatás!#REF!</f>
        <v>#REF!</v>
      </c>
      <c r="X215" s="1" t="e">
        <f>Igazgatás!#REF!+'Informatikai fejl.'!#REF!+Községgazd!#REF!+Vagyongazd!#REF!+Közfoglalkoztatás!#REF!+Közút!X215+Környezetvédelem!#REF!+Egészségügy!#REF!+Sport!#REF!+Közművelődés!#REF!+Támogatás!#REF!</f>
        <v>#REF!</v>
      </c>
      <c r="Y215" s="79" t="e">
        <f>Igazgatás!#REF!+'Informatikai fejl.'!#REF!+Községgazd!#REF!+Vagyongazd!#REF!+Közfoglalkoztatás!#REF!+Közút!Y215+Környezetvédelem!#REF!+Egészségügy!#REF!+Sport!#REF!+Közművelődés!#REF!+Támogatás!#REF!</f>
        <v>#REF!</v>
      </c>
      <c r="Z215" s="79" t="e">
        <f>Igazgatás!#REF!+'Informatikai fejl.'!#REF!+Községgazd!#REF!+Vagyongazd!#REF!+Közfoglalkoztatás!#REF!+Közút!Z215+Környezetvédelem!#REF!+Egészségügy!#REF!+Sport!#REF!+Közművelődés!#REF!+Támogatás!#REF!</f>
        <v>#REF!</v>
      </c>
      <c r="AA215" s="79" t="e">
        <f>Igazgatás!#REF!+'Informatikai fejl.'!#REF!+Községgazd!#REF!+Vagyongazd!#REF!+Közfoglalkoztatás!#REF!+Közút!AA215+Környezetvédelem!#REF!+Egészségügy!#REF!+Sport!#REF!+Közművelődés!#REF!+Támogatás!#REF!</f>
        <v>#REF!</v>
      </c>
      <c r="AB215" s="44" t="e">
        <f>Igazgatás!#REF!+'Informatikai fejl.'!#REF!+Községgazd!#REF!+Vagyongazd!#REF!+Közfoglalkoztatás!#REF!+Közút!AB215+Környezetvédelem!#REF!+Egészségügy!#REF!+Sport!#REF!+Közművelődés!#REF!+Támogatás!#REF!</f>
        <v>#REF!</v>
      </c>
      <c r="AC215" s="168"/>
      <c r="AE215" s="168"/>
    </row>
    <row r="216" spans="1:31" hidden="1" x14ac:dyDescent="0.25">
      <c r="B216" s="54"/>
      <c r="C216" s="2"/>
      <c r="D216" s="705" t="s">
        <v>377</v>
      </c>
      <c r="E216" s="705"/>
      <c r="F216" s="516" t="e">
        <f>Igazgatás!F265+'Informatikai fejl.'!F215+Községgazd!F230+Vagyongazd!F219+Közfoglalkoztatás!F216+Közút!F216+Környezetvédelem!F220+Egészségügy!F248+Sport!F220+Közművelődés!F219+Támogatás!F231</f>
        <v>#REF!</v>
      </c>
      <c r="G216" s="516" t="e">
        <f>Igazgatás!G265+'Informatikai fejl.'!G215+Községgazd!G230+Vagyongazd!G219+Közfoglalkoztatás!G216+Közút!G216+Környezetvédelem!G220+Egészségügy!G248+Sport!G220+Közművelődés!G219+Támogatás!G231</f>
        <v>#REF!</v>
      </c>
      <c r="H216" s="516" t="e">
        <f>Igazgatás!H265+'Informatikai fejl.'!H215+Községgazd!H230+Vagyongazd!H219+Közfoglalkoztatás!H216+Közút!H216+Környezetvédelem!H220+Egészségügy!H248+Sport!H220+Közművelődés!H219+Támogatás!H231</f>
        <v>#REF!</v>
      </c>
      <c r="I216" s="516" t="e">
        <f>Igazgatás!I265+'Informatikai fejl.'!I215+Községgazd!I230+Vagyongazd!I219+Közfoglalkoztatás!I216+Közút!I216+Környezetvédelem!I220+Egészségügy!I248+Sport!I220+Közművelődés!I219+Támogatás!I231</f>
        <v>#REF!</v>
      </c>
      <c r="J216" s="542" t="e">
        <f>Igazgatás!J265+'Informatikai fejl.'!J215+Községgazd!J230+Vagyongazd!J219+Közfoglalkoztatás!J216+Közút!J216+Környezetvédelem!J220+Egészségügy!J248+Sport!J220+Közművelődés!J219+Támogatás!J231</f>
        <v>#REF!</v>
      </c>
      <c r="K216" s="542" t="e">
        <f>Igazgatás!K265+'Informatikai fejl.'!K215+Községgazd!K230+Vagyongazd!K219+Közfoglalkoztatás!K216+Közút!K216+Környezetvédelem!K220+Egészségügy!K248+Sport!K220+Közművelődés!K219+Támogatás!K231</f>
        <v>#REF!</v>
      </c>
      <c r="L216" s="542" t="e">
        <f>Igazgatás!L265+'Informatikai fejl.'!L215+Községgazd!L230+Vagyongazd!L219+Közfoglalkoztatás!L216+Közút!L216+Környezetvédelem!L220+Egészségügy!L248+Sport!L220+Közművelődés!L219+Támogatás!L231</f>
        <v>#REF!</v>
      </c>
      <c r="M216" s="468" t="e">
        <f>Igazgatás!M265+'Informatikai fejl.'!M215+Községgazd!M230+Vagyongazd!M219+Közfoglalkoztatás!M216+Közút!M216+Környezetvédelem!M220+Egészségügy!M248+Sport!M220+Közművelődés!M219+Támogatás!M231</f>
        <v>#REF!</v>
      </c>
      <c r="N216" s="141">
        <f>Igazgatás!N265+'Informatikai fejl.'!N215+Községgazd!N230+Vagyongazd!N219+Közfoglalkoztatás!N216+Közút!N216+Környezetvédelem!N220+Egészségügy!N248+Sport!N220+Közművelődés!N219+Támogatás!N231</f>
        <v>0</v>
      </c>
      <c r="O216" s="159" t="e">
        <f t="shared" si="162"/>
        <v>#REF!</v>
      </c>
      <c r="P216" s="73" t="e">
        <f>Igazgatás!#REF!+'Informatikai fejl.'!#REF!+Községgazd!#REF!+Vagyongazd!#REF!+Közfoglalkoztatás!#REF!+Közút!P216+Környezetvédelem!#REF!+Egészségügy!#REF!+Sport!#REF!+Közművelődés!#REF!+Támogatás!#REF!</f>
        <v>#REF!</v>
      </c>
      <c r="Q216" s="1" t="e">
        <f>Igazgatás!#REF!+'Informatikai fejl.'!#REF!+Községgazd!#REF!+Vagyongazd!#REF!+Közfoglalkoztatás!#REF!+Közút!Q216+Környezetvédelem!#REF!+Egészségügy!#REF!+Sport!#REF!+Közművelődés!#REF!+Támogatás!#REF!</f>
        <v>#REF!</v>
      </c>
      <c r="R216" s="1" t="e">
        <f>Igazgatás!#REF!+'Informatikai fejl.'!#REF!+Községgazd!#REF!+Vagyongazd!#REF!+Közfoglalkoztatás!#REF!+Közút!R216+Környezetvédelem!#REF!+Egészségügy!#REF!+Sport!#REF!+Közművelődés!#REF!+Támogatás!#REF!</f>
        <v>#REF!</v>
      </c>
      <c r="S216" s="1" t="e">
        <f>Igazgatás!#REF!+'Informatikai fejl.'!#REF!+Községgazd!#REF!+Vagyongazd!#REF!+Közfoglalkoztatás!#REF!+Közút!S216+Környezetvédelem!#REF!+Egészségügy!#REF!+Sport!#REF!+Közművelődés!#REF!+Támogatás!#REF!</f>
        <v>#REF!</v>
      </c>
      <c r="T216" s="1" t="e">
        <f>Igazgatás!#REF!+'Informatikai fejl.'!#REF!+Községgazd!#REF!+Vagyongazd!#REF!+Közfoglalkoztatás!#REF!+Közút!T216+Környezetvédelem!#REF!+Egészségügy!#REF!+Sport!#REF!+Közművelődés!#REF!+Támogatás!#REF!</f>
        <v>#REF!</v>
      </c>
      <c r="U216" s="79" t="e">
        <f>Igazgatás!#REF!+'Informatikai fejl.'!#REF!+Községgazd!#REF!+Vagyongazd!#REF!+Közfoglalkoztatás!#REF!+Közút!U216+Környezetvédelem!#REF!+Egészségügy!#REF!+Sport!#REF!+Közművelődés!#REF!+Támogatás!#REF!</f>
        <v>#REF!</v>
      </c>
      <c r="V216" s="404" t="e">
        <f t="shared" si="163"/>
        <v>#REF!</v>
      </c>
      <c r="W216" s="367" t="e">
        <f>Igazgatás!#REF!+'Informatikai fejl.'!#REF!+Községgazd!#REF!+Vagyongazd!#REF!+Közfoglalkoztatás!#REF!+Közút!W216+Környezetvédelem!#REF!+Egészségügy!#REF!+Sport!#REF!+Közművelődés!#REF!+Támogatás!#REF!</f>
        <v>#REF!</v>
      </c>
      <c r="X216" s="1" t="e">
        <f>Igazgatás!#REF!+'Informatikai fejl.'!#REF!+Községgazd!#REF!+Vagyongazd!#REF!+Közfoglalkoztatás!#REF!+Közút!X216+Környezetvédelem!#REF!+Egészségügy!#REF!+Sport!#REF!+Közművelődés!#REF!+Támogatás!#REF!</f>
        <v>#REF!</v>
      </c>
      <c r="Y216" s="79" t="e">
        <f>Igazgatás!#REF!+'Informatikai fejl.'!#REF!+Községgazd!#REF!+Vagyongazd!#REF!+Közfoglalkoztatás!#REF!+Közút!Y216+Környezetvédelem!#REF!+Egészségügy!#REF!+Sport!#REF!+Közművelődés!#REF!+Támogatás!#REF!</f>
        <v>#REF!</v>
      </c>
      <c r="Z216" s="79" t="e">
        <f>Igazgatás!#REF!+'Informatikai fejl.'!#REF!+Községgazd!#REF!+Vagyongazd!#REF!+Közfoglalkoztatás!#REF!+Közút!Z216+Környezetvédelem!#REF!+Egészségügy!#REF!+Sport!#REF!+Közművelődés!#REF!+Támogatás!#REF!</f>
        <v>#REF!</v>
      </c>
      <c r="AA216" s="79" t="e">
        <f>Igazgatás!#REF!+'Informatikai fejl.'!#REF!+Községgazd!#REF!+Vagyongazd!#REF!+Közfoglalkoztatás!#REF!+Közút!AA216+Környezetvédelem!#REF!+Egészségügy!#REF!+Sport!#REF!+Közművelődés!#REF!+Támogatás!#REF!</f>
        <v>#REF!</v>
      </c>
      <c r="AB216" s="44" t="e">
        <f>Igazgatás!#REF!+'Informatikai fejl.'!#REF!+Községgazd!#REF!+Vagyongazd!#REF!+Közfoglalkoztatás!#REF!+Közút!AB216+Környezetvédelem!#REF!+Egészségügy!#REF!+Sport!#REF!+Közművelődés!#REF!+Támogatás!#REF!</f>
        <v>#REF!</v>
      </c>
      <c r="AC216" s="168"/>
      <c r="AE216" s="168"/>
    </row>
    <row r="217" spans="1:31" hidden="1" x14ac:dyDescent="0.25">
      <c r="B217" s="54"/>
      <c r="C217" s="2"/>
      <c r="D217" s="705" t="s">
        <v>378</v>
      </c>
      <c r="E217" s="705"/>
      <c r="F217" s="516" t="e">
        <f>Igazgatás!F266+'Informatikai fejl.'!F216+Községgazd!F231+Vagyongazd!F220+Közfoglalkoztatás!F217+Közút!F217+Környezetvédelem!F221+Egészségügy!F249+Sport!F221+Közművelődés!F220+Támogatás!F232</f>
        <v>#REF!</v>
      </c>
      <c r="G217" s="516" t="e">
        <f>Igazgatás!G266+'Informatikai fejl.'!G216+Községgazd!G231+Vagyongazd!G220+Közfoglalkoztatás!G217+Közút!G217+Környezetvédelem!G221+Egészségügy!G249+Sport!G221+Közművelődés!G220+Támogatás!G232</f>
        <v>#REF!</v>
      </c>
      <c r="H217" s="516" t="e">
        <f>Igazgatás!H266+'Informatikai fejl.'!H216+Községgazd!H231+Vagyongazd!H220+Közfoglalkoztatás!H217+Közút!H217+Környezetvédelem!H221+Egészségügy!H249+Sport!H221+Közművelődés!H220+Támogatás!H232</f>
        <v>#REF!</v>
      </c>
      <c r="I217" s="516" t="e">
        <f>Igazgatás!I266+'Informatikai fejl.'!I216+Községgazd!I231+Vagyongazd!I220+Közfoglalkoztatás!I217+Közút!I217+Környezetvédelem!I221+Egészségügy!I249+Sport!I221+Közművelődés!I220+Támogatás!I232</f>
        <v>#REF!</v>
      </c>
      <c r="J217" s="542" t="e">
        <f>Igazgatás!J266+'Informatikai fejl.'!J216+Községgazd!J231+Vagyongazd!J220+Közfoglalkoztatás!J217+Közút!J217+Környezetvédelem!J221+Egészségügy!J249+Sport!J221+Közművelődés!J220+Támogatás!J232</f>
        <v>#REF!</v>
      </c>
      <c r="K217" s="542" t="e">
        <f>Igazgatás!K266+'Informatikai fejl.'!K216+Községgazd!K231+Vagyongazd!K220+Közfoglalkoztatás!K217+Közút!K217+Környezetvédelem!K221+Egészségügy!K249+Sport!K221+Közművelődés!K220+Támogatás!K232</f>
        <v>#REF!</v>
      </c>
      <c r="L217" s="542" t="e">
        <f>Igazgatás!L266+'Informatikai fejl.'!L216+Községgazd!L231+Vagyongazd!L220+Közfoglalkoztatás!L217+Közút!L217+Környezetvédelem!L221+Egészségügy!L249+Sport!L221+Közművelődés!L220+Támogatás!L232</f>
        <v>#REF!</v>
      </c>
      <c r="M217" s="468" t="e">
        <f>Igazgatás!M266+'Informatikai fejl.'!M216+Községgazd!M231+Vagyongazd!M220+Közfoglalkoztatás!M217+Közút!M217+Környezetvédelem!M221+Egészségügy!M249+Sport!M221+Közművelődés!M220+Támogatás!M232</f>
        <v>#REF!</v>
      </c>
      <c r="N217" s="141">
        <f>Igazgatás!N266+'Informatikai fejl.'!N216+Községgazd!N231+Vagyongazd!N220+Közfoglalkoztatás!N217+Közút!N217+Környezetvédelem!N221+Egészségügy!N249+Sport!N221+Közművelődés!N220+Támogatás!N232</f>
        <v>0</v>
      </c>
      <c r="O217" s="159" t="e">
        <f t="shared" si="162"/>
        <v>#REF!</v>
      </c>
      <c r="P217" s="73" t="e">
        <f>Igazgatás!#REF!+'Informatikai fejl.'!#REF!+Községgazd!#REF!+Vagyongazd!#REF!+Közfoglalkoztatás!#REF!+Közút!P217+Környezetvédelem!#REF!+Egészségügy!#REF!+Sport!#REF!+Közművelődés!#REF!+Támogatás!#REF!</f>
        <v>#REF!</v>
      </c>
      <c r="Q217" s="1" t="e">
        <f>Igazgatás!#REF!+'Informatikai fejl.'!#REF!+Községgazd!#REF!+Vagyongazd!#REF!+Közfoglalkoztatás!#REF!+Közút!Q217+Környezetvédelem!#REF!+Egészségügy!#REF!+Sport!#REF!+Közművelődés!#REF!+Támogatás!#REF!</f>
        <v>#REF!</v>
      </c>
      <c r="R217" s="1" t="e">
        <f>Igazgatás!#REF!+'Informatikai fejl.'!#REF!+Községgazd!#REF!+Vagyongazd!#REF!+Közfoglalkoztatás!#REF!+Közút!R217+Környezetvédelem!#REF!+Egészségügy!#REF!+Sport!#REF!+Közművelődés!#REF!+Támogatás!#REF!</f>
        <v>#REF!</v>
      </c>
      <c r="S217" s="1" t="e">
        <f>Igazgatás!#REF!+'Informatikai fejl.'!#REF!+Községgazd!#REF!+Vagyongazd!#REF!+Közfoglalkoztatás!#REF!+Közút!S217+Környezetvédelem!#REF!+Egészségügy!#REF!+Sport!#REF!+Közművelődés!#REF!+Támogatás!#REF!</f>
        <v>#REF!</v>
      </c>
      <c r="T217" s="1" t="e">
        <f>Igazgatás!#REF!+'Informatikai fejl.'!#REF!+Községgazd!#REF!+Vagyongazd!#REF!+Közfoglalkoztatás!#REF!+Közút!T217+Környezetvédelem!#REF!+Egészségügy!#REF!+Sport!#REF!+Közművelődés!#REF!+Támogatás!#REF!</f>
        <v>#REF!</v>
      </c>
      <c r="U217" s="79" t="e">
        <f>Igazgatás!#REF!+'Informatikai fejl.'!#REF!+Községgazd!#REF!+Vagyongazd!#REF!+Közfoglalkoztatás!#REF!+Közút!U217+Környezetvédelem!#REF!+Egészségügy!#REF!+Sport!#REF!+Közművelődés!#REF!+Támogatás!#REF!</f>
        <v>#REF!</v>
      </c>
      <c r="V217" s="404" t="e">
        <f t="shared" si="163"/>
        <v>#REF!</v>
      </c>
      <c r="W217" s="367" t="e">
        <f>Igazgatás!#REF!+'Informatikai fejl.'!#REF!+Községgazd!#REF!+Vagyongazd!#REF!+Közfoglalkoztatás!#REF!+Közút!W217+Környezetvédelem!#REF!+Egészségügy!#REF!+Sport!#REF!+Közművelődés!#REF!+Támogatás!#REF!</f>
        <v>#REF!</v>
      </c>
      <c r="X217" s="1" t="e">
        <f>Igazgatás!#REF!+'Informatikai fejl.'!#REF!+Községgazd!#REF!+Vagyongazd!#REF!+Közfoglalkoztatás!#REF!+Közút!X217+Környezetvédelem!#REF!+Egészségügy!#REF!+Sport!#REF!+Közművelődés!#REF!+Támogatás!#REF!</f>
        <v>#REF!</v>
      </c>
      <c r="Y217" s="79" t="e">
        <f>Igazgatás!#REF!+'Informatikai fejl.'!#REF!+Községgazd!#REF!+Vagyongazd!#REF!+Közfoglalkoztatás!#REF!+Közút!Y217+Környezetvédelem!#REF!+Egészségügy!#REF!+Sport!#REF!+Közművelődés!#REF!+Támogatás!#REF!</f>
        <v>#REF!</v>
      </c>
      <c r="Z217" s="79" t="e">
        <f>Igazgatás!#REF!+'Informatikai fejl.'!#REF!+Községgazd!#REF!+Vagyongazd!#REF!+Közfoglalkoztatás!#REF!+Közút!Z217+Környezetvédelem!#REF!+Egészségügy!#REF!+Sport!#REF!+Közművelődés!#REF!+Támogatás!#REF!</f>
        <v>#REF!</v>
      </c>
      <c r="AA217" s="79" t="e">
        <f>Igazgatás!#REF!+'Informatikai fejl.'!#REF!+Községgazd!#REF!+Vagyongazd!#REF!+Közfoglalkoztatás!#REF!+Közút!AA217+Környezetvédelem!#REF!+Egészségügy!#REF!+Sport!#REF!+Közművelődés!#REF!+Támogatás!#REF!</f>
        <v>#REF!</v>
      </c>
      <c r="AB217" s="44" t="e">
        <f>Igazgatás!#REF!+'Informatikai fejl.'!#REF!+Községgazd!#REF!+Vagyongazd!#REF!+Közfoglalkoztatás!#REF!+Közút!AB217+Környezetvédelem!#REF!+Egészségügy!#REF!+Sport!#REF!+Közművelődés!#REF!+Támogatás!#REF!</f>
        <v>#REF!</v>
      </c>
      <c r="AC217" s="168"/>
      <c r="AE217" s="168"/>
    </row>
    <row r="218" spans="1:31" hidden="1" x14ac:dyDescent="0.25">
      <c r="B218" s="54"/>
      <c r="C218" s="2"/>
      <c r="D218" s="705" t="s">
        <v>379</v>
      </c>
      <c r="E218" s="705"/>
      <c r="F218" s="516" t="e">
        <f>Igazgatás!F267+'Informatikai fejl.'!F217+Községgazd!F232+Vagyongazd!F221+Közfoglalkoztatás!F218+Közút!F218+Környezetvédelem!F222+Egészségügy!F250+Sport!F222+Közművelődés!F221+Támogatás!F233</f>
        <v>#REF!</v>
      </c>
      <c r="G218" s="516" t="e">
        <f>Igazgatás!G267+'Informatikai fejl.'!G217+Községgazd!G232+Vagyongazd!G221+Közfoglalkoztatás!G218+Közút!G218+Környezetvédelem!G222+Egészségügy!G250+Sport!G222+Közművelődés!G221+Támogatás!G233</f>
        <v>#REF!</v>
      </c>
      <c r="H218" s="516" t="e">
        <f>Igazgatás!H267+'Informatikai fejl.'!H217+Községgazd!H232+Vagyongazd!H221+Közfoglalkoztatás!H218+Közút!H218+Környezetvédelem!H222+Egészségügy!H250+Sport!H222+Közművelődés!H221+Támogatás!H233</f>
        <v>#REF!</v>
      </c>
      <c r="I218" s="516" t="e">
        <f>Igazgatás!I267+'Informatikai fejl.'!I217+Községgazd!I232+Vagyongazd!I221+Közfoglalkoztatás!I218+Közút!I218+Környezetvédelem!I222+Egészségügy!I250+Sport!I222+Közművelődés!I221+Támogatás!I233</f>
        <v>#REF!</v>
      </c>
      <c r="J218" s="542" t="e">
        <f>Igazgatás!J267+'Informatikai fejl.'!J217+Községgazd!J232+Vagyongazd!J221+Közfoglalkoztatás!J218+Közút!J218+Környezetvédelem!J222+Egészségügy!J250+Sport!J222+Közművelődés!J221+Támogatás!J233</f>
        <v>#REF!</v>
      </c>
      <c r="K218" s="542" t="e">
        <f>Igazgatás!K267+'Informatikai fejl.'!K217+Községgazd!K232+Vagyongazd!K221+Közfoglalkoztatás!K218+Közút!K218+Környezetvédelem!K222+Egészségügy!K250+Sport!K222+Közművelődés!K221+Támogatás!K233</f>
        <v>#REF!</v>
      </c>
      <c r="L218" s="542" t="e">
        <f>Igazgatás!L267+'Informatikai fejl.'!L217+Községgazd!L232+Vagyongazd!L221+Közfoglalkoztatás!L218+Közút!L218+Környezetvédelem!L222+Egészségügy!L250+Sport!L222+Közművelődés!L221+Támogatás!L233</f>
        <v>#REF!</v>
      </c>
      <c r="M218" s="468" t="e">
        <f>Igazgatás!M267+'Informatikai fejl.'!M217+Községgazd!M232+Vagyongazd!M221+Közfoglalkoztatás!M218+Közút!M218+Környezetvédelem!M222+Egészségügy!M250+Sport!M222+Közművelődés!M221+Támogatás!M233</f>
        <v>#REF!</v>
      </c>
      <c r="N218" s="141">
        <f>Igazgatás!N267+'Informatikai fejl.'!N217+Községgazd!N232+Vagyongazd!N221+Közfoglalkoztatás!N218+Közút!N218+Környezetvédelem!N222+Egészségügy!N250+Sport!N222+Közművelődés!N221+Támogatás!N233</f>
        <v>0</v>
      </c>
      <c r="O218" s="159" t="e">
        <f t="shared" si="162"/>
        <v>#REF!</v>
      </c>
      <c r="P218" s="73" t="e">
        <f>Igazgatás!#REF!+'Informatikai fejl.'!#REF!+Községgazd!#REF!+Vagyongazd!#REF!+Közfoglalkoztatás!#REF!+Közút!P218+Környezetvédelem!#REF!+Egészségügy!#REF!+Sport!#REF!+Közművelődés!#REF!+Támogatás!#REF!</f>
        <v>#REF!</v>
      </c>
      <c r="Q218" s="1" t="e">
        <f>Igazgatás!#REF!+'Informatikai fejl.'!#REF!+Községgazd!#REF!+Vagyongazd!#REF!+Közfoglalkoztatás!#REF!+Közút!Q218+Környezetvédelem!#REF!+Egészségügy!#REF!+Sport!#REF!+Közművelődés!#REF!+Támogatás!#REF!</f>
        <v>#REF!</v>
      </c>
      <c r="R218" s="1" t="e">
        <f>Igazgatás!#REF!+'Informatikai fejl.'!#REF!+Községgazd!#REF!+Vagyongazd!#REF!+Közfoglalkoztatás!#REF!+Közút!R218+Környezetvédelem!#REF!+Egészségügy!#REF!+Sport!#REF!+Közművelődés!#REF!+Támogatás!#REF!</f>
        <v>#REF!</v>
      </c>
      <c r="S218" s="1" t="e">
        <f>Igazgatás!#REF!+'Informatikai fejl.'!#REF!+Községgazd!#REF!+Vagyongazd!#REF!+Közfoglalkoztatás!#REF!+Közút!S218+Környezetvédelem!#REF!+Egészségügy!#REF!+Sport!#REF!+Közművelődés!#REF!+Támogatás!#REF!</f>
        <v>#REF!</v>
      </c>
      <c r="T218" s="1" t="e">
        <f>Igazgatás!#REF!+'Informatikai fejl.'!#REF!+Községgazd!#REF!+Vagyongazd!#REF!+Közfoglalkoztatás!#REF!+Közút!T218+Környezetvédelem!#REF!+Egészségügy!#REF!+Sport!#REF!+Közművelődés!#REF!+Támogatás!#REF!</f>
        <v>#REF!</v>
      </c>
      <c r="U218" s="79" t="e">
        <f>Igazgatás!#REF!+'Informatikai fejl.'!#REF!+Községgazd!#REF!+Vagyongazd!#REF!+Közfoglalkoztatás!#REF!+Közút!U218+Környezetvédelem!#REF!+Egészségügy!#REF!+Sport!#REF!+Közművelődés!#REF!+Támogatás!#REF!</f>
        <v>#REF!</v>
      </c>
      <c r="V218" s="404" t="e">
        <f t="shared" si="163"/>
        <v>#REF!</v>
      </c>
      <c r="W218" s="367" t="e">
        <f>Igazgatás!#REF!+'Informatikai fejl.'!#REF!+Községgazd!#REF!+Vagyongazd!#REF!+Közfoglalkoztatás!#REF!+Közút!W218+Környezetvédelem!#REF!+Egészségügy!#REF!+Sport!#REF!+Közművelődés!#REF!+Támogatás!#REF!</f>
        <v>#REF!</v>
      </c>
      <c r="X218" s="1" t="e">
        <f>Igazgatás!#REF!+'Informatikai fejl.'!#REF!+Községgazd!#REF!+Vagyongazd!#REF!+Közfoglalkoztatás!#REF!+Közút!X218+Környezetvédelem!#REF!+Egészségügy!#REF!+Sport!#REF!+Közművelődés!#REF!+Támogatás!#REF!</f>
        <v>#REF!</v>
      </c>
      <c r="Y218" s="79" t="e">
        <f>Igazgatás!#REF!+'Informatikai fejl.'!#REF!+Községgazd!#REF!+Vagyongazd!#REF!+Közfoglalkoztatás!#REF!+Közút!Y218+Környezetvédelem!#REF!+Egészségügy!#REF!+Sport!#REF!+Közművelődés!#REF!+Támogatás!#REF!</f>
        <v>#REF!</v>
      </c>
      <c r="Z218" s="79" t="e">
        <f>Igazgatás!#REF!+'Informatikai fejl.'!#REF!+Községgazd!#REF!+Vagyongazd!#REF!+Közfoglalkoztatás!#REF!+Közút!Z218+Környezetvédelem!#REF!+Egészségügy!#REF!+Sport!#REF!+Közművelődés!#REF!+Támogatás!#REF!</f>
        <v>#REF!</v>
      </c>
      <c r="AA218" s="79" t="e">
        <f>Igazgatás!#REF!+'Informatikai fejl.'!#REF!+Községgazd!#REF!+Vagyongazd!#REF!+Közfoglalkoztatás!#REF!+Közút!AA218+Környezetvédelem!#REF!+Egészségügy!#REF!+Sport!#REF!+Közművelődés!#REF!+Támogatás!#REF!</f>
        <v>#REF!</v>
      </c>
      <c r="AB218" s="44" t="e">
        <f>Igazgatás!#REF!+'Informatikai fejl.'!#REF!+Községgazd!#REF!+Vagyongazd!#REF!+Közfoglalkoztatás!#REF!+Közút!AB218+Környezetvédelem!#REF!+Egészségügy!#REF!+Sport!#REF!+Közművelődés!#REF!+Támogatás!#REF!</f>
        <v>#REF!</v>
      </c>
      <c r="AC218" s="168"/>
      <c r="AE218" s="168"/>
    </row>
    <row r="219" spans="1:31" hidden="1" x14ac:dyDescent="0.25">
      <c r="B219" s="54"/>
      <c r="C219" s="2"/>
      <c r="D219" s="705" t="s">
        <v>380</v>
      </c>
      <c r="E219" s="705"/>
      <c r="F219" s="516" t="e">
        <f>Igazgatás!F268+'Informatikai fejl.'!F218+Községgazd!F233+Vagyongazd!F222+Közfoglalkoztatás!F219+Közút!F219+Környezetvédelem!F223+Egészségügy!F251+Sport!F223+Közművelődés!F222+Támogatás!F234</f>
        <v>#REF!</v>
      </c>
      <c r="G219" s="516" t="e">
        <f>Igazgatás!G268+'Informatikai fejl.'!G218+Községgazd!G233+Vagyongazd!G222+Közfoglalkoztatás!G219+Közút!G219+Környezetvédelem!G223+Egészségügy!G251+Sport!G223+Közművelődés!G222+Támogatás!G234</f>
        <v>#REF!</v>
      </c>
      <c r="H219" s="516" t="e">
        <f>Igazgatás!H268+'Informatikai fejl.'!H218+Községgazd!H233+Vagyongazd!H222+Közfoglalkoztatás!H219+Közút!H219+Környezetvédelem!H223+Egészségügy!H251+Sport!H223+Közművelődés!H222+Támogatás!H234</f>
        <v>#REF!</v>
      </c>
      <c r="I219" s="516" t="e">
        <f>Igazgatás!I268+'Informatikai fejl.'!I218+Községgazd!I233+Vagyongazd!I222+Közfoglalkoztatás!I219+Közút!I219+Környezetvédelem!I223+Egészségügy!I251+Sport!I223+Közművelődés!I222+Támogatás!I234</f>
        <v>#REF!</v>
      </c>
      <c r="J219" s="542" t="e">
        <f>Igazgatás!J268+'Informatikai fejl.'!J218+Községgazd!J233+Vagyongazd!J222+Közfoglalkoztatás!J219+Közút!J219+Környezetvédelem!J223+Egészségügy!J251+Sport!J223+Közművelődés!J222+Támogatás!J234</f>
        <v>#REF!</v>
      </c>
      <c r="K219" s="542" t="e">
        <f>Igazgatás!K268+'Informatikai fejl.'!K218+Községgazd!K233+Vagyongazd!K222+Közfoglalkoztatás!K219+Közút!K219+Környezetvédelem!K223+Egészségügy!K251+Sport!K223+Közművelődés!K222+Támogatás!K234</f>
        <v>#REF!</v>
      </c>
      <c r="L219" s="542" t="e">
        <f>Igazgatás!L268+'Informatikai fejl.'!L218+Községgazd!L233+Vagyongazd!L222+Közfoglalkoztatás!L219+Közút!L219+Környezetvédelem!L223+Egészségügy!L251+Sport!L223+Közművelődés!L222+Támogatás!L234</f>
        <v>#REF!</v>
      </c>
      <c r="M219" s="468" t="e">
        <f>Igazgatás!M268+'Informatikai fejl.'!M218+Községgazd!M233+Vagyongazd!M222+Közfoglalkoztatás!M219+Közút!M219+Környezetvédelem!M223+Egészségügy!M251+Sport!M223+Közművelődés!M222+Támogatás!M234</f>
        <v>#REF!</v>
      </c>
      <c r="N219" s="141">
        <f>Igazgatás!N268+'Informatikai fejl.'!N218+Községgazd!N233+Vagyongazd!N222+Közfoglalkoztatás!N219+Közút!N219+Környezetvédelem!N223+Egészségügy!N251+Sport!N223+Közművelődés!N222+Támogatás!N234</f>
        <v>0</v>
      </c>
      <c r="O219" s="159" t="e">
        <f t="shared" si="162"/>
        <v>#REF!</v>
      </c>
      <c r="P219" s="73" t="e">
        <f>Igazgatás!#REF!+'Informatikai fejl.'!#REF!+Községgazd!#REF!+Vagyongazd!#REF!+Közfoglalkoztatás!#REF!+Közút!P219+Környezetvédelem!#REF!+Egészségügy!#REF!+Sport!#REF!+Közművelődés!#REF!+Támogatás!#REF!</f>
        <v>#REF!</v>
      </c>
      <c r="Q219" s="1" t="e">
        <f>Igazgatás!#REF!+'Informatikai fejl.'!#REF!+Községgazd!#REF!+Vagyongazd!#REF!+Közfoglalkoztatás!#REF!+Közút!Q219+Környezetvédelem!#REF!+Egészségügy!#REF!+Sport!#REF!+Közművelődés!#REF!+Támogatás!#REF!</f>
        <v>#REF!</v>
      </c>
      <c r="R219" s="1" t="e">
        <f>Igazgatás!#REF!+'Informatikai fejl.'!#REF!+Községgazd!#REF!+Vagyongazd!#REF!+Közfoglalkoztatás!#REF!+Közút!R219+Környezetvédelem!#REF!+Egészségügy!#REF!+Sport!#REF!+Közművelődés!#REF!+Támogatás!#REF!</f>
        <v>#REF!</v>
      </c>
      <c r="S219" s="1" t="e">
        <f>Igazgatás!#REF!+'Informatikai fejl.'!#REF!+Községgazd!#REF!+Vagyongazd!#REF!+Közfoglalkoztatás!#REF!+Közút!S219+Környezetvédelem!#REF!+Egészségügy!#REF!+Sport!#REF!+Közművelődés!#REF!+Támogatás!#REF!</f>
        <v>#REF!</v>
      </c>
      <c r="T219" s="1" t="e">
        <f>Igazgatás!#REF!+'Informatikai fejl.'!#REF!+Községgazd!#REF!+Vagyongazd!#REF!+Közfoglalkoztatás!#REF!+Közút!T219+Környezetvédelem!#REF!+Egészségügy!#REF!+Sport!#REF!+Közművelődés!#REF!+Támogatás!#REF!</f>
        <v>#REF!</v>
      </c>
      <c r="U219" s="79" t="e">
        <f>Igazgatás!#REF!+'Informatikai fejl.'!#REF!+Községgazd!#REF!+Vagyongazd!#REF!+Közfoglalkoztatás!#REF!+Közút!U219+Környezetvédelem!#REF!+Egészségügy!#REF!+Sport!#REF!+Közművelődés!#REF!+Támogatás!#REF!</f>
        <v>#REF!</v>
      </c>
      <c r="V219" s="404" t="e">
        <f t="shared" si="163"/>
        <v>#REF!</v>
      </c>
      <c r="W219" s="367" t="e">
        <f>Igazgatás!#REF!+'Informatikai fejl.'!#REF!+Községgazd!#REF!+Vagyongazd!#REF!+Közfoglalkoztatás!#REF!+Közút!W219+Környezetvédelem!#REF!+Egészségügy!#REF!+Sport!#REF!+Közművelődés!#REF!+Támogatás!#REF!</f>
        <v>#REF!</v>
      </c>
      <c r="X219" s="1" t="e">
        <f>Igazgatás!#REF!+'Informatikai fejl.'!#REF!+Községgazd!#REF!+Vagyongazd!#REF!+Közfoglalkoztatás!#REF!+Közút!X219+Környezetvédelem!#REF!+Egészségügy!#REF!+Sport!#REF!+Közművelődés!#REF!+Támogatás!#REF!</f>
        <v>#REF!</v>
      </c>
      <c r="Y219" s="79" t="e">
        <f>Igazgatás!#REF!+'Informatikai fejl.'!#REF!+Községgazd!#REF!+Vagyongazd!#REF!+Közfoglalkoztatás!#REF!+Közút!Y219+Környezetvédelem!#REF!+Egészségügy!#REF!+Sport!#REF!+Közművelődés!#REF!+Támogatás!#REF!</f>
        <v>#REF!</v>
      </c>
      <c r="Z219" s="79" t="e">
        <f>Igazgatás!#REF!+'Informatikai fejl.'!#REF!+Községgazd!#REF!+Vagyongazd!#REF!+Közfoglalkoztatás!#REF!+Közút!Z219+Környezetvédelem!#REF!+Egészségügy!#REF!+Sport!#REF!+Közművelődés!#REF!+Támogatás!#REF!</f>
        <v>#REF!</v>
      </c>
      <c r="AA219" s="79" t="e">
        <f>Igazgatás!#REF!+'Informatikai fejl.'!#REF!+Községgazd!#REF!+Vagyongazd!#REF!+Közfoglalkoztatás!#REF!+Közút!AA219+Környezetvédelem!#REF!+Egészségügy!#REF!+Sport!#REF!+Közművelődés!#REF!+Támogatás!#REF!</f>
        <v>#REF!</v>
      </c>
      <c r="AB219" s="44" t="e">
        <f>Igazgatás!#REF!+'Informatikai fejl.'!#REF!+Községgazd!#REF!+Vagyongazd!#REF!+Közfoglalkoztatás!#REF!+Közút!AB219+Környezetvédelem!#REF!+Egészségügy!#REF!+Sport!#REF!+Közművelődés!#REF!+Támogatás!#REF!</f>
        <v>#REF!</v>
      </c>
      <c r="AC219" s="168"/>
      <c r="AE219" s="168"/>
    </row>
    <row r="220" spans="1:31" ht="25.5" hidden="1" customHeight="1" x14ac:dyDescent="0.25">
      <c r="B220" s="54"/>
      <c r="C220" s="2"/>
      <c r="D220" s="706" t="s">
        <v>538</v>
      </c>
      <c r="E220" s="706"/>
      <c r="F220" s="519" t="e">
        <f>Igazgatás!F269+'Informatikai fejl.'!F219+Községgazd!F234+Vagyongazd!F223+Közfoglalkoztatás!F220+Közút!F220+Környezetvédelem!F224+Egészségügy!F252+Sport!F224+Közművelődés!F223+Támogatás!F235</f>
        <v>#REF!</v>
      </c>
      <c r="G220" s="519" t="e">
        <f>Igazgatás!G269+'Informatikai fejl.'!G219+Községgazd!G234+Vagyongazd!G223+Közfoglalkoztatás!G220+Közút!G220+Környezetvédelem!G224+Egészségügy!G252+Sport!G224+Közművelődés!G223+Támogatás!G235</f>
        <v>#REF!</v>
      </c>
      <c r="H220" s="519" t="e">
        <f>Igazgatás!H269+'Informatikai fejl.'!H219+Községgazd!H234+Vagyongazd!H223+Közfoglalkoztatás!H220+Közút!H220+Környezetvédelem!H224+Egészségügy!H252+Sport!H224+Közművelődés!H223+Támogatás!H235</f>
        <v>#REF!</v>
      </c>
      <c r="I220" s="519" t="e">
        <f>Igazgatás!I269+'Informatikai fejl.'!I219+Községgazd!I234+Vagyongazd!I223+Közfoglalkoztatás!I220+Közút!I220+Környezetvédelem!I224+Egészségügy!I252+Sport!I224+Közművelődés!I223+Támogatás!I235</f>
        <v>#REF!</v>
      </c>
      <c r="J220" s="545" t="e">
        <f>Igazgatás!J269+'Informatikai fejl.'!J219+Községgazd!J234+Vagyongazd!J223+Közfoglalkoztatás!J220+Közút!J220+Környezetvédelem!J224+Egészségügy!J252+Sport!J224+Közművelődés!J223+Támogatás!J235</f>
        <v>#REF!</v>
      </c>
      <c r="K220" s="545" t="e">
        <f>Igazgatás!K269+'Informatikai fejl.'!K219+Községgazd!K234+Vagyongazd!K223+Közfoglalkoztatás!K220+Közút!K220+Környezetvédelem!K224+Egészségügy!K252+Sport!K224+Közművelődés!K223+Támogatás!K235</f>
        <v>#REF!</v>
      </c>
      <c r="L220" s="545" t="e">
        <f>Igazgatás!L269+'Informatikai fejl.'!L219+Községgazd!L234+Vagyongazd!L223+Közfoglalkoztatás!L220+Közút!L220+Környezetvédelem!L224+Egészségügy!L252+Sport!L224+Közművelődés!L223+Támogatás!L235</f>
        <v>#REF!</v>
      </c>
      <c r="M220" s="471" t="e">
        <f>Igazgatás!M269+'Informatikai fejl.'!M219+Községgazd!M234+Vagyongazd!M223+Közfoglalkoztatás!M220+Közút!M220+Környezetvédelem!M224+Egészségügy!M252+Sport!M224+Közművelődés!M223+Támogatás!M235</f>
        <v>#REF!</v>
      </c>
      <c r="N220" s="151">
        <f>Igazgatás!N269+'Informatikai fejl.'!N219+Községgazd!N234+Vagyongazd!N223+Közfoglalkoztatás!N220+Közút!N220+Környezetvédelem!N224+Egészségügy!N252+Sport!N224+Közművelődés!N223+Támogatás!N235</f>
        <v>0</v>
      </c>
      <c r="O220" s="159" t="e">
        <f t="shared" si="162"/>
        <v>#REF!</v>
      </c>
      <c r="P220" s="73" t="e">
        <f>Igazgatás!#REF!+'Informatikai fejl.'!#REF!+Községgazd!#REF!+Vagyongazd!#REF!+Közfoglalkoztatás!#REF!+Közút!P220+Környezetvédelem!#REF!+Egészségügy!#REF!+Sport!#REF!+Közművelődés!#REF!+Támogatás!#REF!</f>
        <v>#REF!</v>
      </c>
      <c r="Q220" s="1" t="e">
        <f>Igazgatás!#REF!+'Informatikai fejl.'!#REF!+Községgazd!#REF!+Vagyongazd!#REF!+Közfoglalkoztatás!#REF!+Közút!Q220+Környezetvédelem!#REF!+Egészségügy!#REF!+Sport!#REF!+Közművelődés!#REF!+Támogatás!#REF!</f>
        <v>#REF!</v>
      </c>
      <c r="R220" s="1" t="e">
        <f>Igazgatás!#REF!+'Informatikai fejl.'!#REF!+Községgazd!#REF!+Vagyongazd!#REF!+Közfoglalkoztatás!#REF!+Közút!R220+Környezetvédelem!#REF!+Egészségügy!#REF!+Sport!#REF!+Közművelődés!#REF!+Támogatás!#REF!</f>
        <v>#REF!</v>
      </c>
      <c r="S220" s="1" t="e">
        <f>Igazgatás!#REF!+'Informatikai fejl.'!#REF!+Községgazd!#REF!+Vagyongazd!#REF!+Közfoglalkoztatás!#REF!+Közút!S220+Környezetvédelem!#REF!+Egészségügy!#REF!+Sport!#REF!+Közművelődés!#REF!+Támogatás!#REF!</f>
        <v>#REF!</v>
      </c>
      <c r="T220" s="1" t="e">
        <f>Igazgatás!#REF!+'Informatikai fejl.'!#REF!+Községgazd!#REF!+Vagyongazd!#REF!+Közfoglalkoztatás!#REF!+Közút!T220+Környezetvédelem!#REF!+Egészségügy!#REF!+Sport!#REF!+Közművelődés!#REF!+Támogatás!#REF!</f>
        <v>#REF!</v>
      </c>
      <c r="U220" s="79" t="e">
        <f>Igazgatás!#REF!+'Informatikai fejl.'!#REF!+Községgazd!#REF!+Vagyongazd!#REF!+Közfoglalkoztatás!#REF!+Közút!U220+Környezetvédelem!#REF!+Egészségügy!#REF!+Sport!#REF!+Közművelődés!#REF!+Támogatás!#REF!</f>
        <v>#REF!</v>
      </c>
      <c r="V220" s="404" t="e">
        <f t="shared" si="163"/>
        <v>#REF!</v>
      </c>
      <c r="W220" s="367" t="e">
        <f>Igazgatás!#REF!+'Informatikai fejl.'!#REF!+Községgazd!#REF!+Vagyongazd!#REF!+Közfoglalkoztatás!#REF!+Közút!W220+Környezetvédelem!#REF!+Egészségügy!#REF!+Sport!#REF!+Közművelődés!#REF!+Támogatás!#REF!</f>
        <v>#REF!</v>
      </c>
      <c r="X220" s="1" t="e">
        <f>Igazgatás!#REF!+'Informatikai fejl.'!#REF!+Községgazd!#REF!+Vagyongazd!#REF!+Közfoglalkoztatás!#REF!+Közút!X220+Környezetvédelem!#REF!+Egészségügy!#REF!+Sport!#REF!+Közművelődés!#REF!+Támogatás!#REF!</f>
        <v>#REF!</v>
      </c>
      <c r="Y220" s="79" t="e">
        <f>Igazgatás!#REF!+'Informatikai fejl.'!#REF!+Községgazd!#REF!+Vagyongazd!#REF!+Közfoglalkoztatás!#REF!+Közút!Y220+Környezetvédelem!#REF!+Egészségügy!#REF!+Sport!#REF!+Közművelődés!#REF!+Támogatás!#REF!</f>
        <v>#REF!</v>
      </c>
      <c r="Z220" s="79" t="e">
        <f>Igazgatás!#REF!+'Informatikai fejl.'!#REF!+Községgazd!#REF!+Vagyongazd!#REF!+Közfoglalkoztatás!#REF!+Közút!Z220+Környezetvédelem!#REF!+Egészségügy!#REF!+Sport!#REF!+Közművelődés!#REF!+Támogatás!#REF!</f>
        <v>#REF!</v>
      </c>
      <c r="AA220" s="79" t="e">
        <f>Igazgatás!#REF!+'Informatikai fejl.'!#REF!+Községgazd!#REF!+Vagyongazd!#REF!+Közfoglalkoztatás!#REF!+Közút!AA220+Környezetvédelem!#REF!+Egészségügy!#REF!+Sport!#REF!+Közművelődés!#REF!+Támogatás!#REF!</f>
        <v>#REF!</v>
      </c>
      <c r="AB220" s="44" t="e">
        <f>Igazgatás!#REF!+'Informatikai fejl.'!#REF!+Községgazd!#REF!+Vagyongazd!#REF!+Közfoglalkoztatás!#REF!+Közút!AB220+Környezetvédelem!#REF!+Egészségügy!#REF!+Sport!#REF!+Közművelődés!#REF!+Támogatás!#REF!</f>
        <v>#REF!</v>
      </c>
      <c r="AC220" s="168"/>
      <c r="AE220" s="168"/>
    </row>
    <row r="221" spans="1:31" ht="25.5" hidden="1" customHeight="1" x14ac:dyDescent="0.25">
      <c r="B221" s="54"/>
      <c r="C221" s="2"/>
      <c r="D221" s="706" t="s">
        <v>541</v>
      </c>
      <c r="E221" s="706"/>
      <c r="F221" s="519" t="e">
        <f>Igazgatás!F270+'Informatikai fejl.'!F220+Községgazd!F235+Vagyongazd!F224+Közfoglalkoztatás!F221+Közút!F221+Környezetvédelem!F225+Egészségügy!F253+Sport!F225+Közművelődés!F224+Támogatás!F236</f>
        <v>#REF!</v>
      </c>
      <c r="G221" s="519" t="e">
        <f>Igazgatás!G270+'Informatikai fejl.'!G220+Községgazd!G235+Vagyongazd!G224+Közfoglalkoztatás!G221+Közút!G221+Környezetvédelem!G225+Egészségügy!G253+Sport!G225+Közművelődés!G224+Támogatás!G236</f>
        <v>#REF!</v>
      </c>
      <c r="H221" s="519" t="e">
        <f>Igazgatás!H270+'Informatikai fejl.'!H220+Községgazd!H235+Vagyongazd!H224+Közfoglalkoztatás!H221+Közút!H221+Környezetvédelem!H225+Egészségügy!H253+Sport!H225+Közművelődés!H224+Támogatás!H236</f>
        <v>#REF!</v>
      </c>
      <c r="I221" s="519" t="e">
        <f>Igazgatás!I270+'Informatikai fejl.'!I220+Községgazd!I235+Vagyongazd!I224+Közfoglalkoztatás!I221+Közút!I221+Környezetvédelem!I225+Egészségügy!I253+Sport!I225+Közművelődés!I224+Támogatás!I236</f>
        <v>#REF!</v>
      </c>
      <c r="J221" s="545" t="e">
        <f>Igazgatás!J270+'Informatikai fejl.'!J220+Községgazd!J235+Vagyongazd!J224+Közfoglalkoztatás!J221+Közút!J221+Környezetvédelem!J225+Egészségügy!J253+Sport!J225+Közművelődés!J224+Támogatás!J236</f>
        <v>#REF!</v>
      </c>
      <c r="K221" s="545" t="e">
        <f>Igazgatás!K270+'Informatikai fejl.'!K220+Községgazd!K235+Vagyongazd!K224+Közfoglalkoztatás!K221+Közút!K221+Környezetvédelem!K225+Egészségügy!K253+Sport!K225+Közművelődés!K224+Támogatás!K236</f>
        <v>#REF!</v>
      </c>
      <c r="L221" s="545" t="e">
        <f>Igazgatás!L270+'Informatikai fejl.'!L220+Községgazd!L235+Vagyongazd!L224+Közfoglalkoztatás!L221+Közút!L221+Környezetvédelem!L225+Egészségügy!L253+Sport!L225+Közművelődés!L224+Támogatás!L236</f>
        <v>#REF!</v>
      </c>
      <c r="M221" s="471" t="e">
        <f>Igazgatás!M270+'Informatikai fejl.'!M220+Községgazd!M235+Vagyongazd!M224+Közfoglalkoztatás!M221+Közút!M221+Környezetvédelem!M225+Egészségügy!M253+Sport!M225+Közművelődés!M224+Támogatás!M236</f>
        <v>#REF!</v>
      </c>
      <c r="N221" s="151">
        <f>Igazgatás!N270+'Informatikai fejl.'!N220+Községgazd!N235+Vagyongazd!N224+Közfoglalkoztatás!N221+Közút!N221+Környezetvédelem!N225+Egészségügy!N253+Sport!N225+Közművelődés!N224+Támogatás!N236</f>
        <v>0</v>
      </c>
      <c r="O221" s="159" t="e">
        <f t="shared" si="162"/>
        <v>#REF!</v>
      </c>
      <c r="P221" s="73" t="e">
        <f>Igazgatás!#REF!+'Informatikai fejl.'!#REF!+Községgazd!#REF!+Vagyongazd!#REF!+Közfoglalkoztatás!#REF!+Közút!P221+Környezetvédelem!#REF!+Egészségügy!#REF!+Sport!#REF!+Közművelődés!#REF!+Támogatás!#REF!</f>
        <v>#REF!</v>
      </c>
      <c r="Q221" s="1" t="e">
        <f>Igazgatás!#REF!+'Informatikai fejl.'!#REF!+Községgazd!#REF!+Vagyongazd!#REF!+Közfoglalkoztatás!#REF!+Közút!Q221+Környezetvédelem!#REF!+Egészségügy!#REF!+Sport!#REF!+Közművelődés!#REF!+Támogatás!#REF!</f>
        <v>#REF!</v>
      </c>
      <c r="R221" s="1" t="e">
        <f>Igazgatás!#REF!+'Informatikai fejl.'!#REF!+Községgazd!#REF!+Vagyongazd!#REF!+Közfoglalkoztatás!#REF!+Közút!R221+Környezetvédelem!#REF!+Egészségügy!#REF!+Sport!#REF!+Közművelődés!#REF!+Támogatás!#REF!</f>
        <v>#REF!</v>
      </c>
      <c r="S221" s="1" t="e">
        <f>Igazgatás!#REF!+'Informatikai fejl.'!#REF!+Községgazd!#REF!+Vagyongazd!#REF!+Közfoglalkoztatás!#REF!+Közút!S221+Környezetvédelem!#REF!+Egészségügy!#REF!+Sport!#REF!+Közművelődés!#REF!+Támogatás!#REF!</f>
        <v>#REF!</v>
      </c>
      <c r="T221" s="1" t="e">
        <f>Igazgatás!#REF!+'Informatikai fejl.'!#REF!+Községgazd!#REF!+Vagyongazd!#REF!+Közfoglalkoztatás!#REF!+Közút!T221+Környezetvédelem!#REF!+Egészségügy!#REF!+Sport!#REF!+Közművelődés!#REF!+Támogatás!#REF!</f>
        <v>#REF!</v>
      </c>
      <c r="U221" s="79" t="e">
        <f>Igazgatás!#REF!+'Informatikai fejl.'!#REF!+Községgazd!#REF!+Vagyongazd!#REF!+Közfoglalkoztatás!#REF!+Közút!U221+Környezetvédelem!#REF!+Egészségügy!#REF!+Sport!#REF!+Közművelődés!#REF!+Támogatás!#REF!</f>
        <v>#REF!</v>
      </c>
      <c r="V221" s="404" t="e">
        <f t="shared" si="163"/>
        <v>#REF!</v>
      </c>
      <c r="W221" s="367" t="e">
        <f>Igazgatás!#REF!+'Informatikai fejl.'!#REF!+Községgazd!#REF!+Vagyongazd!#REF!+Közfoglalkoztatás!#REF!+Közút!W221+Környezetvédelem!#REF!+Egészségügy!#REF!+Sport!#REF!+Közművelődés!#REF!+Támogatás!#REF!</f>
        <v>#REF!</v>
      </c>
      <c r="X221" s="1" t="e">
        <f>Igazgatás!#REF!+'Informatikai fejl.'!#REF!+Községgazd!#REF!+Vagyongazd!#REF!+Közfoglalkoztatás!#REF!+Közút!X221+Környezetvédelem!#REF!+Egészségügy!#REF!+Sport!#REF!+Közművelődés!#REF!+Támogatás!#REF!</f>
        <v>#REF!</v>
      </c>
      <c r="Y221" s="79" t="e">
        <f>Igazgatás!#REF!+'Informatikai fejl.'!#REF!+Községgazd!#REF!+Vagyongazd!#REF!+Közfoglalkoztatás!#REF!+Közút!Y221+Környezetvédelem!#REF!+Egészségügy!#REF!+Sport!#REF!+Közművelődés!#REF!+Támogatás!#REF!</f>
        <v>#REF!</v>
      </c>
      <c r="Z221" s="79" t="e">
        <f>Igazgatás!#REF!+'Informatikai fejl.'!#REF!+Községgazd!#REF!+Vagyongazd!#REF!+Közfoglalkoztatás!#REF!+Közút!Z221+Környezetvédelem!#REF!+Egészségügy!#REF!+Sport!#REF!+Közművelődés!#REF!+Támogatás!#REF!</f>
        <v>#REF!</v>
      </c>
      <c r="AA221" s="79" t="e">
        <f>Igazgatás!#REF!+'Informatikai fejl.'!#REF!+Községgazd!#REF!+Vagyongazd!#REF!+Közfoglalkoztatás!#REF!+Közút!AA221+Környezetvédelem!#REF!+Egészségügy!#REF!+Sport!#REF!+Közművelődés!#REF!+Támogatás!#REF!</f>
        <v>#REF!</v>
      </c>
      <c r="AB221" s="44" t="e">
        <f>Igazgatás!#REF!+'Informatikai fejl.'!#REF!+Községgazd!#REF!+Vagyongazd!#REF!+Közfoglalkoztatás!#REF!+Közút!AB221+Környezetvédelem!#REF!+Egészségügy!#REF!+Sport!#REF!+Közművelődés!#REF!+Támogatás!#REF!</f>
        <v>#REF!</v>
      </c>
      <c r="AC221" s="168"/>
      <c r="AE221" s="168"/>
    </row>
    <row r="222" spans="1:31" hidden="1" x14ac:dyDescent="0.25">
      <c r="B222" s="54"/>
      <c r="C222" s="2"/>
      <c r="D222" s="705" t="s">
        <v>381</v>
      </c>
      <c r="E222" s="705"/>
      <c r="F222" s="516" t="e">
        <f>Igazgatás!F271+'Informatikai fejl.'!F221+Községgazd!F236+Vagyongazd!F225+Közfoglalkoztatás!F222+Közút!F222+Környezetvédelem!F226+Egészségügy!F254+Sport!F226+Közművelődés!F225+Támogatás!F237</f>
        <v>#REF!</v>
      </c>
      <c r="G222" s="516" t="e">
        <f>Igazgatás!G271+'Informatikai fejl.'!G221+Községgazd!G236+Vagyongazd!G225+Közfoglalkoztatás!G222+Közút!G222+Környezetvédelem!G226+Egészségügy!G254+Sport!G226+Közművelődés!G225+Támogatás!G237</f>
        <v>#REF!</v>
      </c>
      <c r="H222" s="516" t="e">
        <f>Igazgatás!H271+'Informatikai fejl.'!H221+Községgazd!H236+Vagyongazd!H225+Közfoglalkoztatás!H222+Közút!H222+Környezetvédelem!H226+Egészségügy!H254+Sport!H226+Közművelődés!H225+Támogatás!H237</f>
        <v>#REF!</v>
      </c>
      <c r="I222" s="516" t="e">
        <f>Igazgatás!I271+'Informatikai fejl.'!I221+Községgazd!I236+Vagyongazd!I225+Közfoglalkoztatás!I222+Közút!I222+Környezetvédelem!I226+Egészségügy!I254+Sport!I226+Közművelődés!I225+Támogatás!I237</f>
        <v>#REF!</v>
      </c>
      <c r="J222" s="542" t="e">
        <f>Igazgatás!J271+'Informatikai fejl.'!J221+Községgazd!J236+Vagyongazd!J225+Közfoglalkoztatás!J222+Közút!J222+Környezetvédelem!J226+Egészségügy!J254+Sport!J226+Közművelődés!J225+Támogatás!J237</f>
        <v>#REF!</v>
      </c>
      <c r="K222" s="542" t="e">
        <f>Igazgatás!K271+'Informatikai fejl.'!K221+Községgazd!K236+Vagyongazd!K225+Közfoglalkoztatás!K222+Közút!K222+Környezetvédelem!K226+Egészségügy!K254+Sport!K226+Közművelődés!K225+Támogatás!K237</f>
        <v>#REF!</v>
      </c>
      <c r="L222" s="542" t="e">
        <f>Igazgatás!L271+'Informatikai fejl.'!L221+Községgazd!L236+Vagyongazd!L225+Közfoglalkoztatás!L222+Közút!L222+Környezetvédelem!L226+Egészségügy!L254+Sport!L226+Közművelődés!L225+Támogatás!L237</f>
        <v>#REF!</v>
      </c>
      <c r="M222" s="468" t="e">
        <f>Igazgatás!M271+'Informatikai fejl.'!M221+Községgazd!M236+Vagyongazd!M225+Közfoglalkoztatás!M222+Közút!M222+Környezetvédelem!M226+Egészségügy!M254+Sport!M226+Közművelődés!M225+Támogatás!M237</f>
        <v>#REF!</v>
      </c>
      <c r="N222" s="141">
        <f>Igazgatás!N271+'Informatikai fejl.'!N221+Községgazd!N236+Vagyongazd!N225+Közfoglalkoztatás!N222+Közút!N222+Környezetvédelem!N226+Egészségügy!N254+Sport!N226+Közművelődés!N225+Támogatás!N237</f>
        <v>0</v>
      </c>
      <c r="O222" s="159" t="e">
        <f t="shared" si="162"/>
        <v>#REF!</v>
      </c>
      <c r="P222" s="73" t="e">
        <f>Igazgatás!#REF!+'Informatikai fejl.'!#REF!+Községgazd!#REF!+Vagyongazd!#REF!+Közfoglalkoztatás!#REF!+Közút!P222+Környezetvédelem!#REF!+Egészségügy!#REF!+Sport!#REF!+Közművelődés!#REF!+Támogatás!#REF!</f>
        <v>#REF!</v>
      </c>
      <c r="Q222" s="1" t="e">
        <f>Igazgatás!#REF!+'Informatikai fejl.'!#REF!+Községgazd!#REF!+Vagyongazd!#REF!+Közfoglalkoztatás!#REF!+Közút!Q222+Környezetvédelem!#REF!+Egészségügy!#REF!+Sport!#REF!+Közművelődés!#REF!+Támogatás!#REF!</f>
        <v>#REF!</v>
      </c>
      <c r="R222" s="1" t="e">
        <f>Igazgatás!#REF!+'Informatikai fejl.'!#REF!+Községgazd!#REF!+Vagyongazd!#REF!+Közfoglalkoztatás!#REF!+Közút!R222+Környezetvédelem!#REF!+Egészségügy!#REF!+Sport!#REF!+Közművelődés!#REF!+Támogatás!#REF!</f>
        <v>#REF!</v>
      </c>
      <c r="S222" s="1" t="e">
        <f>Igazgatás!#REF!+'Informatikai fejl.'!#REF!+Községgazd!#REF!+Vagyongazd!#REF!+Közfoglalkoztatás!#REF!+Közút!S222+Környezetvédelem!#REF!+Egészségügy!#REF!+Sport!#REF!+Közművelődés!#REF!+Támogatás!#REF!</f>
        <v>#REF!</v>
      </c>
      <c r="T222" s="1" t="e">
        <f>Igazgatás!#REF!+'Informatikai fejl.'!#REF!+Községgazd!#REF!+Vagyongazd!#REF!+Közfoglalkoztatás!#REF!+Közút!T222+Környezetvédelem!#REF!+Egészségügy!#REF!+Sport!#REF!+Közművelődés!#REF!+Támogatás!#REF!</f>
        <v>#REF!</v>
      </c>
      <c r="U222" s="79" t="e">
        <f>Igazgatás!#REF!+'Informatikai fejl.'!#REF!+Községgazd!#REF!+Vagyongazd!#REF!+Közfoglalkoztatás!#REF!+Közút!U222+Környezetvédelem!#REF!+Egészségügy!#REF!+Sport!#REF!+Közművelődés!#REF!+Támogatás!#REF!</f>
        <v>#REF!</v>
      </c>
      <c r="V222" s="404" t="e">
        <f t="shared" si="163"/>
        <v>#REF!</v>
      </c>
      <c r="W222" s="367" t="e">
        <f>Igazgatás!#REF!+'Informatikai fejl.'!#REF!+Községgazd!#REF!+Vagyongazd!#REF!+Közfoglalkoztatás!#REF!+Közút!W222+Környezetvédelem!#REF!+Egészségügy!#REF!+Sport!#REF!+Közművelődés!#REF!+Támogatás!#REF!</f>
        <v>#REF!</v>
      </c>
      <c r="X222" s="1" t="e">
        <f>Igazgatás!#REF!+'Informatikai fejl.'!#REF!+Községgazd!#REF!+Vagyongazd!#REF!+Közfoglalkoztatás!#REF!+Közút!X222+Környezetvédelem!#REF!+Egészségügy!#REF!+Sport!#REF!+Közművelődés!#REF!+Támogatás!#REF!</f>
        <v>#REF!</v>
      </c>
      <c r="Y222" s="79" t="e">
        <f>Igazgatás!#REF!+'Informatikai fejl.'!#REF!+Községgazd!#REF!+Vagyongazd!#REF!+Közfoglalkoztatás!#REF!+Közút!Y222+Környezetvédelem!#REF!+Egészségügy!#REF!+Sport!#REF!+Közművelődés!#REF!+Támogatás!#REF!</f>
        <v>#REF!</v>
      </c>
      <c r="Z222" s="79" t="e">
        <f>Igazgatás!#REF!+'Informatikai fejl.'!#REF!+Községgazd!#REF!+Vagyongazd!#REF!+Közfoglalkoztatás!#REF!+Közút!Z222+Környezetvédelem!#REF!+Egészségügy!#REF!+Sport!#REF!+Közművelődés!#REF!+Támogatás!#REF!</f>
        <v>#REF!</v>
      </c>
      <c r="AA222" s="79" t="e">
        <f>Igazgatás!#REF!+'Informatikai fejl.'!#REF!+Községgazd!#REF!+Vagyongazd!#REF!+Közfoglalkoztatás!#REF!+Közút!AA222+Környezetvédelem!#REF!+Egészségügy!#REF!+Sport!#REF!+Közművelődés!#REF!+Támogatás!#REF!</f>
        <v>#REF!</v>
      </c>
      <c r="AB222" s="44" t="e">
        <f>Igazgatás!#REF!+'Informatikai fejl.'!#REF!+Községgazd!#REF!+Vagyongazd!#REF!+Közfoglalkoztatás!#REF!+Közút!AB222+Környezetvédelem!#REF!+Egészségügy!#REF!+Sport!#REF!+Közművelődés!#REF!+Támogatás!#REF!</f>
        <v>#REF!</v>
      </c>
      <c r="AC222" s="168"/>
      <c r="AE222" s="168"/>
    </row>
    <row r="223" spans="1:31" hidden="1" x14ac:dyDescent="0.25">
      <c r="B223" s="54"/>
      <c r="C223" s="2"/>
      <c r="D223" s="705" t="s">
        <v>382</v>
      </c>
      <c r="E223" s="705"/>
      <c r="F223" s="516" t="e">
        <f>Igazgatás!F272+'Informatikai fejl.'!F222+Községgazd!F237+Vagyongazd!F226+Közfoglalkoztatás!F223+Közút!F223+Környezetvédelem!F227+Egészségügy!F255+Sport!F227+Közművelődés!F226+Támogatás!F238</f>
        <v>#REF!</v>
      </c>
      <c r="G223" s="516" t="e">
        <f>Igazgatás!G272+'Informatikai fejl.'!G222+Községgazd!G237+Vagyongazd!G226+Közfoglalkoztatás!G223+Közút!G223+Környezetvédelem!G227+Egészségügy!G255+Sport!G227+Közművelődés!G226+Támogatás!G238</f>
        <v>#REF!</v>
      </c>
      <c r="H223" s="516" t="e">
        <f>Igazgatás!H272+'Informatikai fejl.'!H222+Községgazd!H237+Vagyongazd!H226+Közfoglalkoztatás!H223+Közút!H223+Környezetvédelem!H227+Egészségügy!H255+Sport!H227+Közművelődés!H226+Támogatás!H238</f>
        <v>#REF!</v>
      </c>
      <c r="I223" s="516" t="e">
        <f>Igazgatás!I272+'Informatikai fejl.'!I222+Községgazd!I237+Vagyongazd!I226+Közfoglalkoztatás!I223+Közút!I223+Környezetvédelem!I227+Egészségügy!I255+Sport!I227+Közművelődés!I226+Támogatás!I238</f>
        <v>#REF!</v>
      </c>
      <c r="J223" s="542" t="e">
        <f>Igazgatás!J272+'Informatikai fejl.'!J222+Községgazd!J237+Vagyongazd!J226+Közfoglalkoztatás!J223+Közút!J223+Környezetvédelem!J227+Egészségügy!J255+Sport!J227+Közművelődés!J226+Támogatás!J238</f>
        <v>#REF!</v>
      </c>
      <c r="K223" s="542" t="e">
        <f>Igazgatás!K272+'Informatikai fejl.'!K222+Községgazd!K237+Vagyongazd!K226+Közfoglalkoztatás!K223+Közút!K223+Környezetvédelem!K227+Egészségügy!K255+Sport!K227+Közművelődés!K226+Támogatás!K238</f>
        <v>#REF!</v>
      </c>
      <c r="L223" s="542" t="e">
        <f>Igazgatás!L272+'Informatikai fejl.'!L222+Községgazd!L237+Vagyongazd!L226+Közfoglalkoztatás!L223+Közút!L223+Környezetvédelem!L227+Egészségügy!L255+Sport!L227+Közművelődés!L226+Támogatás!L238</f>
        <v>#REF!</v>
      </c>
      <c r="M223" s="468" t="e">
        <f>Igazgatás!M272+'Informatikai fejl.'!M222+Községgazd!M237+Vagyongazd!M226+Közfoglalkoztatás!M223+Közút!M223+Környezetvédelem!M227+Egészségügy!M255+Sport!M227+Közművelődés!M226+Támogatás!M238</f>
        <v>#REF!</v>
      </c>
      <c r="N223" s="141">
        <f>Igazgatás!N272+'Informatikai fejl.'!N222+Községgazd!N237+Vagyongazd!N226+Közfoglalkoztatás!N223+Közút!N223+Környezetvédelem!N227+Egészségügy!N255+Sport!N227+Közművelődés!N226+Támogatás!N238</f>
        <v>0</v>
      </c>
      <c r="O223" s="159" t="e">
        <f t="shared" si="162"/>
        <v>#REF!</v>
      </c>
      <c r="P223" s="73" t="e">
        <f>Igazgatás!#REF!+'Informatikai fejl.'!#REF!+Községgazd!#REF!+Vagyongazd!#REF!+Közfoglalkoztatás!#REF!+Közút!P223+Környezetvédelem!#REF!+Egészségügy!#REF!+Sport!#REF!+Közművelődés!#REF!+Támogatás!#REF!</f>
        <v>#REF!</v>
      </c>
      <c r="Q223" s="1" t="e">
        <f>Igazgatás!#REF!+'Informatikai fejl.'!#REF!+Községgazd!#REF!+Vagyongazd!#REF!+Közfoglalkoztatás!#REF!+Közút!Q223+Környezetvédelem!#REF!+Egészségügy!#REF!+Sport!#REF!+Közművelődés!#REF!+Támogatás!#REF!</f>
        <v>#REF!</v>
      </c>
      <c r="R223" s="1" t="e">
        <f>Igazgatás!#REF!+'Informatikai fejl.'!#REF!+Községgazd!#REF!+Vagyongazd!#REF!+Közfoglalkoztatás!#REF!+Közút!R223+Környezetvédelem!#REF!+Egészségügy!#REF!+Sport!#REF!+Közművelődés!#REF!+Támogatás!#REF!</f>
        <v>#REF!</v>
      </c>
      <c r="S223" s="1" t="e">
        <f>Igazgatás!#REF!+'Informatikai fejl.'!#REF!+Községgazd!#REF!+Vagyongazd!#REF!+Közfoglalkoztatás!#REF!+Közút!S223+Környezetvédelem!#REF!+Egészségügy!#REF!+Sport!#REF!+Közművelődés!#REF!+Támogatás!#REF!</f>
        <v>#REF!</v>
      </c>
      <c r="T223" s="1" t="e">
        <f>Igazgatás!#REF!+'Informatikai fejl.'!#REF!+Községgazd!#REF!+Vagyongazd!#REF!+Közfoglalkoztatás!#REF!+Közút!T223+Környezetvédelem!#REF!+Egészségügy!#REF!+Sport!#REF!+Közművelődés!#REF!+Támogatás!#REF!</f>
        <v>#REF!</v>
      </c>
      <c r="U223" s="79" t="e">
        <f>Igazgatás!#REF!+'Informatikai fejl.'!#REF!+Községgazd!#REF!+Vagyongazd!#REF!+Közfoglalkoztatás!#REF!+Közút!U223+Környezetvédelem!#REF!+Egészségügy!#REF!+Sport!#REF!+Közművelődés!#REF!+Támogatás!#REF!</f>
        <v>#REF!</v>
      </c>
      <c r="V223" s="404" t="e">
        <f t="shared" si="163"/>
        <v>#REF!</v>
      </c>
      <c r="W223" s="367" t="e">
        <f>Igazgatás!#REF!+'Informatikai fejl.'!#REF!+Községgazd!#REF!+Vagyongazd!#REF!+Közfoglalkoztatás!#REF!+Közút!W223+Környezetvédelem!#REF!+Egészségügy!#REF!+Sport!#REF!+Közművelődés!#REF!+Támogatás!#REF!</f>
        <v>#REF!</v>
      </c>
      <c r="X223" s="1" t="e">
        <f>Igazgatás!#REF!+'Informatikai fejl.'!#REF!+Községgazd!#REF!+Vagyongazd!#REF!+Közfoglalkoztatás!#REF!+Közút!X223+Környezetvédelem!#REF!+Egészségügy!#REF!+Sport!#REF!+Közművelődés!#REF!+Támogatás!#REF!</f>
        <v>#REF!</v>
      </c>
      <c r="Y223" s="79" t="e">
        <f>Igazgatás!#REF!+'Informatikai fejl.'!#REF!+Községgazd!#REF!+Vagyongazd!#REF!+Közfoglalkoztatás!#REF!+Közút!Y223+Környezetvédelem!#REF!+Egészségügy!#REF!+Sport!#REF!+Közművelődés!#REF!+Támogatás!#REF!</f>
        <v>#REF!</v>
      </c>
      <c r="Z223" s="79" t="e">
        <f>Igazgatás!#REF!+'Informatikai fejl.'!#REF!+Községgazd!#REF!+Vagyongazd!#REF!+Közfoglalkoztatás!#REF!+Közút!Z223+Környezetvédelem!#REF!+Egészségügy!#REF!+Sport!#REF!+Közművelődés!#REF!+Támogatás!#REF!</f>
        <v>#REF!</v>
      </c>
      <c r="AA223" s="79" t="e">
        <f>Igazgatás!#REF!+'Informatikai fejl.'!#REF!+Községgazd!#REF!+Vagyongazd!#REF!+Közfoglalkoztatás!#REF!+Közút!AA223+Környezetvédelem!#REF!+Egészségügy!#REF!+Sport!#REF!+Közművelődés!#REF!+Támogatás!#REF!</f>
        <v>#REF!</v>
      </c>
      <c r="AB223" s="44" t="e">
        <f>Igazgatás!#REF!+'Informatikai fejl.'!#REF!+Községgazd!#REF!+Vagyongazd!#REF!+Közfoglalkoztatás!#REF!+Közút!AB223+Környezetvédelem!#REF!+Egészségügy!#REF!+Sport!#REF!+Közművelődés!#REF!+Támogatás!#REF!</f>
        <v>#REF!</v>
      </c>
      <c r="AC223" s="168"/>
      <c r="AE223" s="168"/>
    </row>
    <row r="224" spans="1:31" ht="15.75" hidden="1" thickBot="1" x14ac:dyDescent="0.3">
      <c r="B224" s="56"/>
      <c r="C224" s="20"/>
      <c r="D224" s="707" t="s">
        <v>567</v>
      </c>
      <c r="E224" s="707"/>
      <c r="F224" s="527" t="e">
        <f>Igazgatás!F273+'Informatikai fejl.'!F223+Községgazd!F238+Vagyongazd!F227+Közfoglalkoztatás!F224+Közút!F224+Környezetvédelem!F228+Egészségügy!F256+Sport!F228+Közművelődés!F227+Támogatás!F239</f>
        <v>#REF!</v>
      </c>
      <c r="G224" s="527" t="e">
        <f>Igazgatás!G273+'Informatikai fejl.'!G223+Községgazd!G238+Vagyongazd!G227+Közfoglalkoztatás!G224+Közút!G224+Környezetvédelem!G228+Egészségügy!G256+Sport!G228+Közművelődés!G227+Támogatás!G239</f>
        <v>#REF!</v>
      </c>
      <c r="H224" s="527" t="e">
        <f>Igazgatás!H273+'Informatikai fejl.'!H223+Községgazd!H238+Vagyongazd!H227+Közfoglalkoztatás!H224+Közút!H224+Környezetvédelem!H228+Egészségügy!H256+Sport!H228+Közművelődés!H227+Támogatás!H239</f>
        <v>#REF!</v>
      </c>
      <c r="I224" s="527" t="e">
        <f>Igazgatás!I273+'Informatikai fejl.'!I223+Községgazd!I238+Vagyongazd!I227+Közfoglalkoztatás!I224+Közút!I224+Környezetvédelem!I228+Egészségügy!I256+Sport!I228+Közművelődés!I227+Támogatás!I239</f>
        <v>#REF!</v>
      </c>
      <c r="J224" s="553" t="e">
        <f>Igazgatás!J273+'Informatikai fejl.'!J223+Községgazd!J238+Vagyongazd!J227+Közfoglalkoztatás!J224+Közút!J224+Környezetvédelem!J228+Egészségügy!J256+Sport!J228+Közművelődés!J227+Támogatás!J239</f>
        <v>#REF!</v>
      </c>
      <c r="K224" s="553" t="e">
        <f>Igazgatás!K273+'Informatikai fejl.'!K223+Községgazd!K238+Vagyongazd!K227+Közfoglalkoztatás!K224+Közút!K224+Környezetvédelem!K228+Egészségügy!K256+Sport!K228+Közművelődés!K227+Támogatás!K239</f>
        <v>#REF!</v>
      </c>
      <c r="L224" s="553" t="e">
        <f>Igazgatás!L273+'Informatikai fejl.'!L223+Községgazd!L238+Vagyongazd!L227+Közfoglalkoztatás!L224+Közút!L224+Környezetvédelem!L228+Egészségügy!L256+Sport!L228+Közművelődés!L227+Támogatás!L239</f>
        <v>#REF!</v>
      </c>
      <c r="M224" s="479" t="e">
        <f>Igazgatás!M273+'Informatikai fejl.'!M223+Községgazd!M238+Vagyongazd!M227+Közfoglalkoztatás!M224+Közút!M224+Környezetvédelem!M228+Egészségügy!M256+Sport!M228+Közművelődés!M227+Támogatás!M239</f>
        <v>#REF!</v>
      </c>
      <c r="N224" s="143">
        <f>Igazgatás!N273+'Informatikai fejl.'!N223+Községgazd!N238+Vagyongazd!N227+Közfoglalkoztatás!N224+Közút!N224+Környezetvédelem!N228+Egészségügy!N256+Sport!N228+Közművelődés!N227+Támogatás!N239</f>
        <v>0</v>
      </c>
      <c r="O224" s="159" t="e">
        <f t="shared" si="162"/>
        <v>#REF!</v>
      </c>
      <c r="P224" s="73" t="e">
        <f>Igazgatás!#REF!+'Informatikai fejl.'!#REF!+Községgazd!#REF!+Vagyongazd!#REF!+Közfoglalkoztatás!#REF!+Közút!P224+Környezetvédelem!#REF!+Egészségügy!#REF!+Sport!#REF!+Közművelődés!#REF!+Támogatás!#REF!</f>
        <v>#REF!</v>
      </c>
      <c r="Q224" s="1" t="e">
        <f>Igazgatás!#REF!+'Informatikai fejl.'!#REF!+Községgazd!#REF!+Vagyongazd!#REF!+Közfoglalkoztatás!#REF!+Közút!Q224+Környezetvédelem!#REF!+Egészségügy!#REF!+Sport!#REF!+Közművelődés!#REF!+Támogatás!#REF!</f>
        <v>#REF!</v>
      </c>
      <c r="R224" s="1" t="e">
        <f>Igazgatás!#REF!+'Informatikai fejl.'!#REF!+Községgazd!#REF!+Vagyongazd!#REF!+Közfoglalkoztatás!#REF!+Közút!R224+Környezetvédelem!#REF!+Egészségügy!#REF!+Sport!#REF!+Közművelődés!#REF!+Támogatás!#REF!</f>
        <v>#REF!</v>
      </c>
      <c r="S224" s="1" t="e">
        <f>Igazgatás!#REF!+'Informatikai fejl.'!#REF!+Községgazd!#REF!+Vagyongazd!#REF!+Közfoglalkoztatás!#REF!+Közút!S224+Környezetvédelem!#REF!+Egészségügy!#REF!+Sport!#REF!+Közművelődés!#REF!+Támogatás!#REF!</f>
        <v>#REF!</v>
      </c>
      <c r="T224" s="1" t="e">
        <f>Igazgatás!#REF!+'Informatikai fejl.'!#REF!+Községgazd!#REF!+Vagyongazd!#REF!+Közfoglalkoztatás!#REF!+Közút!T224+Környezetvédelem!#REF!+Egészségügy!#REF!+Sport!#REF!+Közművelődés!#REF!+Támogatás!#REF!</f>
        <v>#REF!</v>
      </c>
      <c r="U224" s="79" t="e">
        <f>Igazgatás!#REF!+'Informatikai fejl.'!#REF!+Községgazd!#REF!+Vagyongazd!#REF!+Közfoglalkoztatás!#REF!+Közút!U224+Környezetvédelem!#REF!+Egészségügy!#REF!+Sport!#REF!+Közművelődés!#REF!+Támogatás!#REF!</f>
        <v>#REF!</v>
      </c>
      <c r="V224" s="404" t="e">
        <f t="shared" si="163"/>
        <v>#REF!</v>
      </c>
      <c r="W224" s="367" t="e">
        <f>Igazgatás!#REF!+'Informatikai fejl.'!#REF!+Községgazd!#REF!+Vagyongazd!#REF!+Közfoglalkoztatás!#REF!+Közút!W224+Környezetvédelem!#REF!+Egészségügy!#REF!+Sport!#REF!+Közművelődés!#REF!+Támogatás!#REF!</f>
        <v>#REF!</v>
      </c>
      <c r="X224" s="1" t="e">
        <f>Igazgatás!#REF!+'Informatikai fejl.'!#REF!+Községgazd!#REF!+Vagyongazd!#REF!+Közfoglalkoztatás!#REF!+Közút!X224+Környezetvédelem!#REF!+Egészségügy!#REF!+Sport!#REF!+Közművelődés!#REF!+Támogatás!#REF!</f>
        <v>#REF!</v>
      </c>
      <c r="Y224" s="79" t="e">
        <f>Igazgatás!#REF!+'Informatikai fejl.'!#REF!+Községgazd!#REF!+Vagyongazd!#REF!+Közfoglalkoztatás!#REF!+Közút!Y224+Környezetvédelem!#REF!+Egészségügy!#REF!+Sport!#REF!+Közművelődés!#REF!+Támogatás!#REF!</f>
        <v>#REF!</v>
      </c>
      <c r="Z224" s="79" t="e">
        <f>Igazgatás!#REF!+'Informatikai fejl.'!#REF!+Községgazd!#REF!+Vagyongazd!#REF!+Közfoglalkoztatás!#REF!+Közút!Z224+Környezetvédelem!#REF!+Egészségügy!#REF!+Sport!#REF!+Közművelődés!#REF!+Támogatás!#REF!</f>
        <v>#REF!</v>
      </c>
      <c r="AA224" s="79" t="e">
        <f>Igazgatás!#REF!+'Informatikai fejl.'!#REF!+Községgazd!#REF!+Vagyongazd!#REF!+Közfoglalkoztatás!#REF!+Közút!AA224+Környezetvédelem!#REF!+Egészségügy!#REF!+Sport!#REF!+Közművelődés!#REF!+Támogatás!#REF!</f>
        <v>#REF!</v>
      </c>
      <c r="AB224" s="44" t="e">
        <f>Igazgatás!#REF!+'Informatikai fejl.'!#REF!+Községgazd!#REF!+Vagyongazd!#REF!+Közfoglalkoztatás!#REF!+Közút!AB224+Környezetvédelem!#REF!+Egészségügy!#REF!+Sport!#REF!+Közművelődés!#REF!+Támogatás!#REF!</f>
        <v>#REF!</v>
      </c>
      <c r="AC224" s="168"/>
      <c r="AE224" s="168"/>
    </row>
    <row r="225" spans="1:31" ht="15.75" thickBot="1" x14ac:dyDescent="0.3">
      <c r="B225" s="769" t="s">
        <v>1120</v>
      </c>
      <c r="C225" s="770"/>
      <c r="D225" s="770"/>
      <c r="E225" s="770"/>
      <c r="F225" s="512">
        <f t="shared" ref="F225:L225" si="165">F5+F24+F32+F59+F75+F147+F157+F162</f>
        <v>550121230</v>
      </c>
      <c r="G225" s="512" t="e">
        <f t="shared" si="165"/>
        <v>#REF!</v>
      </c>
      <c r="H225" s="512" t="e">
        <f t="shared" si="165"/>
        <v>#REF!</v>
      </c>
      <c r="I225" s="512" t="e">
        <f t="shared" si="165"/>
        <v>#REF!</v>
      </c>
      <c r="J225" s="538" t="e">
        <f t="shared" si="165"/>
        <v>#REF!</v>
      </c>
      <c r="K225" s="538" t="e">
        <f t="shared" si="165"/>
        <v>#REF!</v>
      </c>
      <c r="L225" s="538">
        <f t="shared" si="165"/>
        <v>396587317</v>
      </c>
      <c r="M225" s="464">
        <f t="shared" ref="M225:N225" si="166">M5+M24+M32+M59+M75+M147+M157+M162</f>
        <v>179560044</v>
      </c>
      <c r="N225" s="144">
        <f t="shared" si="166"/>
        <v>8755693</v>
      </c>
      <c r="O225" s="156">
        <f t="shared" si="162"/>
        <v>188315737</v>
      </c>
      <c r="P225" s="84"/>
      <c r="Q225" s="85"/>
      <c r="R225" s="85"/>
      <c r="S225" s="85"/>
      <c r="T225" s="85"/>
      <c r="U225" s="88"/>
      <c r="V225" s="399">
        <f t="shared" si="163"/>
        <v>0</v>
      </c>
      <c r="W225" s="362"/>
      <c r="X225" s="85"/>
      <c r="Y225" s="88"/>
      <c r="Z225" s="88"/>
      <c r="AA225" s="88"/>
      <c r="AB225" s="89"/>
      <c r="AC225" s="168"/>
      <c r="AE225" s="168"/>
    </row>
    <row r="226" spans="1:31" ht="15.75" thickBot="1" x14ac:dyDescent="0.3">
      <c r="B226" s="98" t="s">
        <v>284</v>
      </c>
      <c r="C226" s="708" t="s">
        <v>285</v>
      </c>
      <c r="D226" s="709"/>
      <c r="E226" s="709"/>
      <c r="F226" s="512">
        <f t="shared" ref="F226:L226" si="167">F227</f>
        <v>136225955</v>
      </c>
      <c r="G226" s="512" t="e">
        <f t="shared" si="167"/>
        <v>#REF!</v>
      </c>
      <c r="H226" s="512" t="e">
        <f t="shared" si="167"/>
        <v>#REF!</v>
      </c>
      <c r="I226" s="512" t="e">
        <f t="shared" si="167"/>
        <v>#REF!</v>
      </c>
      <c r="J226" s="538" t="e">
        <f t="shared" si="167"/>
        <v>#REF!</v>
      </c>
      <c r="K226" s="538" t="e">
        <f t="shared" si="167"/>
        <v>#REF!</v>
      </c>
      <c r="L226" s="538">
        <f t="shared" si="167"/>
        <v>131738773</v>
      </c>
      <c r="M226" s="464">
        <f>M227</f>
        <v>131738773</v>
      </c>
      <c r="N226" s="144">
        <f>Igazgatás!N274+'Informatikai fejl.'!N224+Községgazd!N239+Vagyongazd!N228+Közfoglalkoztatás!N225+Közút!N225+Környezetvédelem!N229+Egészségügy!N257+Sport!N229+Közművelődés!N228+Támogatás!N240</f>
        <v>0</v>
      </c>
      <c r="O226" s="156">
        <f t="shared" si="162"/>
        <v>131738773</v>
      </c>
      <c r="P226" s="84">
        <f>P227</f>
        <v>14793000</v>
      </c>
      <c r="Q226" s="85">
        <f t="shared" ref="Q226:U226" si="168">Q227</f>
        <v>9342934</v>
      </c>
      <c r="R226" s="85">
        <f t="shared" si="168"/>
        <v>11262920</v>
      </c>
      <c r="S226" s="85">
        <f t="shared" si="168"/>
        <v>11820347</v>
      </c>
      <c r="T226" s="85">
        <f t="shared" si="168"/>
        <v>10300480</v>
      </c>
      <c r="U226" s="88">
        <f t="shared" si="168"/>
        <v>9627763</v>
      </c>
      <c r="V226" s="399">
        <f t="shared" si="163"/>
        <v>67147444</v>
      </c>
      <c r="W226" s="362">
        <f t="shared" ref="W226:AB226" si="169">W227</f>
        <v>9906307</v>
      </c>
      <c r="X226" s="85">
        <f t="shared" si="169"/>
        <v>9615921</v>
      </c>
      <c r="Y226" s="88">
        <f t="shared" si="169"/>
        <v>10081752</v>
      </c>
      <c r="Z226" s="88">
        <f t="shared" si="169"/>
        <v>11043212</v>
      </c>
      <c r="AA226" s="88">
        <f t="shared" si="169"/>
        <v>9750327</v>
      </c>
      <c r="AB226" s="89">
        <f t="shared" si="169"/>
        <v>14193810</v>
      </c>
      <c r="AC226" s="168"/>
      <c r="AE226" s="168"/>
    </row>
    <row r="227" spans="1:31" x14ac:dyDescent="0.25">
      <c r="B227" s="114" t="s">
        <v>692</v>
      </c>
      <c r="C227" s="710" t="s">
        <v>286</v>
      </c>
      <c r="D227" s="711"/>
      <c r="E227" s="711"/>
      <c r="F227" s="507">
        <f t="shared" ref="F227:L227" si="170">F240+F241</f>
        <v>136225955</v>
      </c>
      <c r="G227" s="507" t="e">
        <f t="shared" si="170"/>
        <v>#REF!</v>
      </c>
      <c r="H227" s="507" t="e">
        <f t="shared" si="170"/>
        <v>#REF!</v>
      </c>
      <c r="I227" s="507" t="e">
        <f t="shared" si="170"/>
        <v>#REF!</v>
      </c>
      <c r="J227" s="533" t="e">
        <f t="shared" si="170"/>
        <v>#REF!</v>
      </c>
      <c r="K227" s="533" t="e">
        <f t="shared" si="170"/>
        <v>#REF!</v>
      </c>
      <c r="L227" s="533">
        <f t="shared" si="170"/>
        <v>131738773</v>
      </c>
      <c r="M227" s="459">
        <f>M240+M241</f>
        <v>131738773</v>
      </c>
      <c r="N227" s="140">
        <f>Igazgatás!N275+'Informatikai fejl.'!N225+Községgazd!N240+Vagyongazd!N229+Közfoglalkoztatás!N226+Közút!N226+Környezetvédelem!N230+Egészségügy!N258+Sport!N230+Közművelődés!N229+Támogatás!N241</f>
        <v>0</v>
      </c>
      <c r="O227" s="157">
        <f t="shared" si="162"/>
        <v>131738773</v>
      </c>
      <c r="P227" s="116">
        <f>P240+P241</f>
        <v>14793000</v>
      </c>
      <c r="Q227" s="117">
        <f t="shared" ref="Q227:U227" si="171">Q240+Q241</f>
        <v>9342934</v>
      </c>
      <c r="R227" s="117">
        <f t="shared" si="171"/>
        <v>11262920</v>
      </c>
      <c r="S227" s="117">
        <f t="shared" si="171"/>
        <v>11820347</v>
      </c>
      <c r="T227" s="117">
        <f t="shared" si="171"/>
        <v>10300480</v>
      </c>
      <c r="U227" s="120">
        <f t="shared" si="171"/>
        <v>9627763</v>
      </c>
      <c r="V227" s="400">
        <f t="shared" si="163"/>
        <v>67147444</v>
      </c>
      <c r="W227" s="363">
        <f t="shared" ref="W227:AB227" si="172">W240+W241</f>
        <v>9906307</v>
      </c>
      <c r="X227" s="117">
        <f t="shared" si="172"/>
        <v>9615921</v>
      </c>
      <c r="Y227" s="120">
        <f t="shared" si="172"/>
        <v>10081752</v>
      </c>
      <c r="Z227" s="120">
        <f t="shared" si="172"/>
        <v>11043212</v>
      </c>
      <c r="AA227" s="120">
        <f t="shared" si="172"/>
        <v>9750327</v>
      </c>
      <c r="AB227" s="121">
        <f t="shared" si="172"/>
        <v>14193810</v>
      </c>
      <c r="AC227" s="168"/>
      <c r="AE227" s="168"/>
    </row>
    <row r="228" spans="1:31" s="18" customFormat="1" hidden="1" x14ac:dyDescent="0.25">
      <c r="A228" s="125"/>
      <c r="B228" s="52" t="s">
        <v>693</v>
      </c>
      <c r="C228" s="702" t="s">
        <v>287</v>
      </c>
      <c r="D228" s="703"/>
      <c r="E228" s="703"/>
      <c r="F228" s="510" t="e">
        <f>Igazgatás!F276+'Informatikai fejl.'!F226+Községgazd!F241+Vagyongazd!F230+Közfoglalkoztatás!F227+Közút!F227+Környezetvédelem!F231+Egészségügy!F259+Sport!F231+Közművelődés!F230+Támogatás!F242</f>
        <v>#REF!</v>
      </c>
      <c r="G228" s="510" t="e">
        <f>Igazgatás!G276+'Informatikai fejl.'!G226+Községgazd!G241+Vagyongazd!G230+Közfoglalkoztatás!G227+Közút!G227+Környezetvédelem!G231+Egészségügy!G259+Sport!G231+Közművelődés!G230+Támogatás!G242</f>
        <v>#REF!</v>
      </c>
      <c r="H228" s="510" t="e">
        <f>Igazgatás!H276+'Informatikai fejl.'!H226+Községgazd!H241+Vagyongazd!H230+Közfoglalkoztatás!H227+Közút!H227+Környezetvédelem!H231+Egészségügy!H259+Sport!H231+Közművelődés!H230+Támogatás!H242</f>
        <v>#REF!</v>
      </c>
      <c r="I228" s="510" t="e">
        <f>Igazgatás!I276+'Informatikai fejl.'!I226+Községgazd!I241+Vagyongazd!I230+Közfoglalkoztatás!I227+Közút!I227+Környezetvédelem!I231+Egészségügy!I259+Sport!I231+Közművelődés!I230+Támogatás!I242</f>
        <v>#REF!</v>
      </c>
      <c r="J228" s="536" t="e">
        <f>Igazgatás!J276+'Informatikai fejl.'!J226+Községgazd!J241+Vagyongazd!J230+Közfoglalkoztatás!J227+Közút!J227+Környezetvédelem!J231+Egészségügy!J259+Sport!J231+Közművelődés!J230+Támogatás!J242</f>
        <v>#REF!</v>
      </c>
      <c r="K228" s="536" t="e">
        <f>Igazgatás!K276+'Informatikai fejl.'!K226+Községgazd!K241+Vagyongazd!K230+Közfoglalkoztatás!K227+Közút!K227+Környezetvédelem!K231+Egészségügy!K259+Sport!K231+Közművelődés!K230+Támogatás!K242</f>
        <v>#REF!</v>
      </c>
      <c r="L228" s="536" t="e">
        <f>Igazgatás!L276+'Informatikai fejl.'!L226+Községgazd!L241+Vagyongazd!L230+Közfoglalkoztatás!L227+Közút!L227+Környezetvédelem!L231+Egészségügy!L259+Sport!L231+Közművelődés!L230+Támogatás!L242</f>
        <v>#REF!</v>
      </c>
      <c r="M228" s="462" t="e">
        <f>Igazgatás!M276+'Informatikai fejl.'!M226+Községgazd!M241+Vagyongazd!M230+Közfoglalkoztatás!M227+Közút!M227+Környezetvédelem!M231+Egészségügy!M259+Sport!M231+Közművelődés!M230+Támogatás!M242</f>
        <v>#REF!</v>
      </c>
      <c r="N228" s="148">
        <f>Igazgatás!N276+'Informatikai fejl.'!N226+Községgazd!N241+Vagyongazd!N230+Közfoglalkoztatás!N227+Közút!N227+Környezetvédelem!N231+Egészségügy!N259+Sport!N231+Közművelődés!N230+Támogatás!N242</f>
        <v>0</v>
      </c>
      <c r="O228" s="160" t="e">
        <f t="shared" si="162"/>
        <v>#REF!</v>
      </c>
      <c r="P228" s="75" t="e">
        <f>Igazgatás!#REF!+'Informatikai fejl.'!#REF!+Községgazd!#REF!+Vagyongazd!#REF!+Közfoglalkoztatás!#REF!+Közút!P227+Környezetvédelem!#REF!+Egészségügy!#REF!+Sport!#REF!+Közművelődés!#REF!+Támogatás!#REF!</f>
        <v>#REF!</v>
      </c>
      <c r="Q228" s="13" t="e">
        <f>Igazgatás!#REF!+'Informatikai fejl.'!#REF!+Községgazd!#REF!+Vagyongazd!#REF!+Közfoglalkoztatás!#REF!+Közút!Q227+Környezetvédelem!#REF!+Egészségügy!#REF!+Sport!#REF!+Közművelődés!#REF!+Támogatás!#REF!</f>
        <v>#REF!</v>
      </c>
      <c r="R228" s="13" t="e">
        <f>Igazgatás!#REF!+'Informatikai fejl.'!#REF!+Községgazd!#REF!+Vagyongazd!#REF!+Közfoglalkoztatás!#REF!+Közút!R227+Környezetvédelem!#REF!+Egészségügy!#REF!+Sport!#REF!+Közművelődés!#REF!+Támogatás!#REF!</f>
        <v>#REF!</v>
      </c>
      <c r="S228" s="13" t="e">
        <f>Igazgatás!#REF!+'Informatikai fejl.'!#REF!+Községgazd!#REF!+Vagyongazd!#REF!+Közfoglalkoztatás!#REF!+Közút!S227+Környezetvédelem!#REF!+Egészségügy!#REF!+Sport!#REF!+Közművelődés!#REF!+Támogatás!#REF!</f>
        <v>#REF!</v>
      </c>
      <c r="T228" s="13" t="e">
        <f>Igazgatás!#REF!+'Informatikai fejl.'!#REF!+Községgazd!#REF!+Vagyongazd!#REF!+Közfoglalkoztatás!#REF!+Közút!T227+Környezetvédelem!#REF!+Egészségügy!#REF!+Sport!#REF!+Közművelődés!#REF!+Támogatás!#REF!</f>
        <v>#REF!</v>
      </c>
      <c r="U228" s="80" t="e">
        <f>Igazgatás!#REF!+'Informatikai fejl.'!#REF!+Községgazd!#REF!+Vagyongazd!#REF!+Közfoglalkoztatás!#REF!+Közút!U227+Környezetvédelem!#REF!+Egészségügy!#REF!+Sport!#REF!+Közművelődés!#REF!+Támogatás!#REF!</f>
        <v>#REF!</v>
      </c>
      <c r="V228" s="403" t="e">
        <f t="shared" si="163"/>
        <v>#REF!</v>
      </c>
      <c r="W228" s="366" t="e">
        <f>Igazgatás!#REF!+'Informatikai fejl.'!#REF!+Községgazd!#REF!+Vagyongazd!#REF!+Közfoglalkoztatás!#REF!+Közút!W227+Környezetvédelem!#REF!+Egészségügy!#REF!+Sport!#REF!+Közművelődés!#REF!+Támogatás!#REF!</f>
        <v>#REF!</v>
      </c>
      <c r="X228" s="13" t="e">
        <f>Igazgatás!#REF!+'Informatikai fejl.'!#REF!+Községgazd!#REF!+Vagyongazd!#REF!+Közfoglalkoztatás!#REF!+Közút!X227+Környezetvédelem!#REF!+Egészségügy!#REF!+Sport!#REF!+Közművelődés!#REF!+Támogatás!#REF!</f>
        <v>#REF!</v>
      </c>
      <c r="Y228" s="80" t="e">
        <f>Igazgatás!#REF!+'Informatikai fejl.'!#REF!+Községgazd!#REF!+Vagyongazd!#REF!+Közfoglalkoztatás!#REF!+Közút!Y227+Környezetvédelem!#REF!+Egészségügy!#REF!+Sport!#REF!+Közművelődés!#REF!+Támogatás!#REF!</f>
        <v>#REF!</v>
      </c>
      <c r="Z228" s="80" t="e">
        <f>Igazgatás!#REF!+'Informatikai fejl.'!#REF!+Községgazd!#REF!+Vagyongazd!#REF!+Közfoglalkoztatás!#REF!+Közút!Z227+Környezetvédelem!#REF!+Egészségügy!#REF!+Sport!#REF!+Közművelődés!#REF!+Támogatás!#REF!</f>
        <v>#REF!</v>
      </c>
      <c r="AA228" s="80" t="e">
        <f>Igazgatás!#REF!+'Informatikai fejl.'!#REF!+Községgazd!#REF!+Vagyongazd!#REF!+Közfoglalkoztatás!#REF!+Közút!AA227+Környezetvédelem!#REF!+Egészségügy!#REF!+Sport!#REF!+Közművelődés!#REF!+Támogatás!#REF!</f>
        <v>#REF!</v>
      </c>
      <c r="AB228" s="45" t="e">
        <f>Igazgatás!#REF!+'Informatikai fejl.'!#REF!+Községgazd!#REF!+Vagyongazd!#REF!+Közfoglalkoztatás!#REF!+Közút!AB227+Környezetvédelem!#REF!+Egészségügy!#REF!+Sport!#REF!+Közművelődés!#REF!+Támogatás!#REF!</f>
        <v>#REF!</v>
      </c>
      <c r="AC228" s="168"/>
      <c r="AE228" s="168"/>
    </row>
    <row r="229" spans="1:31" s="189" customFormat="1" hidden="1" x14ac:dyDescent="0.25">
      <c r="A229" s="125" t="s">
        <v>288</v>
      </c>
      <c r="B229" s="169" t="s">
        <v>694</v>
      </c>
      <c r="C229" s="213"/>
      <c r="D229" s="808" t="s">
        <v>706</v>
      </c>
      <c r="E229" s="808"/>
      <c r="F229" s="528" t="e">
        <f>Igazgatás!F277+'Informatikai fejl.'!F227+Községgazd!F242+Vagyongazd!F231+Közfoglalkoztatás!F228+Közút!F228+Környezetvédelem!F232+Egészségügy!F260+Sport!F232+Közművelődés!F231+Támogatás!F243</f>
        <v>#REF!</v>
      </c>
      <c r="G229" s="528" t="e">
        <f>Igazgatás!G277+'Informatikai fejl.'!G227+Községgazd!G242+Vagyongazd!G231+Közfoglalkoztatás!G228+Közút!G228+Környezetvédelem!G232+Egészségügy!G260+Sport!G232+Közművelődés!G231+Támogatás!G243</f>
        <v>#REF!</v>
      </c>
      <c r="H229" s="528" t="e">
        <f>Igazgatás!H277+'Informatikai fejl.'!H227+Községgazd!H242+Vagyongazd!H231+Közfoglalkoztatás!H228+Közút!H228+Környezetvédelem!H232+Egészségügy!H260+Sport!H232+Közművelődés!H231+Támogatás!H243</f>
        <v>#REF!</v>
      </c>
      <c r="I229" s="528" t="e">
        <f>Igazgatás!I277+'Informatikai fejl.'!I227+Községgazd!I242+Vagyongazd!I231+Közfoglalkoztatás!I228+Közút!I228+Környezetvédelem!I232+Egészségügy!I260+Sport!I232+Közművelődés!I231+Támogatás!I243</f>
        <v>#REF!</v>
      </c>
      <c r="J229" s="554" t="e">
        <f>Igazgatás!J277+'Informatikai fejl.'!J227+Községgazd!J242+Vagyongazd!J231+Közfoglalkoztatás!J228+Közút!J228+Környezetvédelem!J232+Egészségügy!J260+Sport!J232+Közművelődés!J231+Támogatás!J243</f>
        <v>#REF!</v>
      </c>
      <c r="K229" s="554" t="e">
        <f>Igazgatás!K277+'Informatikai fejl.'!K227+Községgazd!K242+Vagyongazd!K231+Közfoglalkoztatás!K228+Közút!K228+Környezetvédelem!K232+Egészségügy!K260+Sport!K232+Közművelődés!K231+Támogatás!K243</f>
        <v>#REF!</v>
      </c>
      <c r="L229" s="554" t="e">
        <f>Igazgatás!L277+'Informatikai fejl.'!L227+Községgazd!L242+Vagyongazd!L231+Közfoglalkoztatás!L228+Közút!L228+Környezetvédelem!L232+Egészségügy!L260+Sport!L232+Közművelődés!L231+Támogatás!L243</f>
        <v>#REF!</v>
      </c>
      <c r="M229" s="480" t="e">
        <f>Igazgatás!M277+'Informatikai fejl.'!M227+Községgazd!M242+Vagyongazd!M231+Közfoglalkoztatás!M228+Közút!M228+Környezetvédelem!M232+Egészségügy!M260+Sport!M232+Közművelődés!M231+Támogatás!M243</f>
        <v>#REF!</v>
      </c>
      <c r="N229" s="233">
        <f>Igazgatás!N277+'Informatikai fejl.'!N227+Községgazd!N242+Vagyongazd!N231+Közfoglalkoztatás!N228+Közút!N228+Környezetvédelem!N232+Egészségügy!N260+Sport!N232+Közművelődés!N231+Támogatás!N243</f>
        <v>0</v>
      </c>
      <c r="O229" s="171" t="e">
        <f t="shared" si="162"/>
        <v>#REF!</v>
      </c>
      <c r="P229" s="179" t="e">
        <f>Igazgatás!#REF!+'Informatikai fejl.'!#REF!+Községgazd!#REF!+Vagyongazd!#REF!+Közfoglalkoztatás!#REF!+Közút!P228+Környezetvédelem!#REF!+Egészségügy!#REF!+Sport!#REF!+Közművelődés!#REF!+Támogatás!#REF!</f>
        <v>#REF!</v>
      </c>
      <c r="Q229" s="173" t="e">
        <f>Igazgatás!#REF!+'Informatikai fejl.'!#REF!+Községgazd!#REF!+Vagyongazd!#REF!+Közfoglalkoztatás!#REF!+Közút!Q228+Környezetvédelem!#REF!+Egészségügy!#REF!+Sport!#REF!+Közművelődés!#REF!+Támogatás!#REF!</f>
        <v>#REF!</v>
      </c>
      <c r="R229" s="173" t="e">
        <f>Igazgatás!#REF!+'Informatikai fejl.'!#REF!+Községgazd!#REF!+Vagyongazd!#REF!+Közfoglalkoztatás!#REF!+Közút!R228+Környezetvédelem!#REF!+Egészségügy!#REF!+Sport!#REF!+Közművelődés!#REF!+Támogatás!#REF!</f>
        <v>#REF!</v>
      </c>
      <c r="S229" s="173" t="e">
        <f>Igazgatás!#REF!+'Informatikai fejl.'!#REF!+Községgazd!#REF!+Vagyongazd!#REF!+Közfoglalkoztatás!#REF!+Közút!S228+Környezetvédelem!#REF!+Egészségügy!#REF!+Sport!#REF!+Közművelődés!#REF!+Támogatás!#REF!</f>
        <v>#REF!</v>
      </c>
      <c r="T229" s="173" t="e">
        <f>Igazgatás!#REF!+'Informatikai fejl.'!#REF!+Községgazd!#REF!+Vagyongazd!#REF!+Közfoglalkoztatás!#REF!+Közút!T228+Környezetvédelem!#REF!+Egészségügy!#REF!+Sport!#REF!+Közművelődés!#REF!+Támogatás!#REF!</f>
        <v>#REF!</v>
      </c>
      <c r="U229" s="174" t="e">
        <f>Igazgatás!#REF!+'Informatikai fejl.'!#REF!+Községgazd!#REF!+Vagyongazd!#REF!+Közfoglalkoztatás!#REF!+Közút!U228+Környezetvédelem!#REF!+Egészségügy!#REF!+Sport!#REF!+Közművelődés!#REF!+Támogatás!#REF!</f>
        <v>#REF!</v>
      </c>
      <c r="V229" s="401" t="e">
        <f t="shared" si="163"/>
        <v>#REF!</v>
      </c>
      <c r="W229" s="364" t="e">
        <f>Igazgatás!#REF!+'Informatikai fejl.'!#REF!+Községgazd!#REF!+Vagyongazd!#REF!+Közfoglalkoztatás!#REF!+Közút!W228+Környezetvédelem!#REF!+Egészségügy!#REF!+Sport!#REF!+Közművelődés!#REF!+Támogatás!#REF!</f>
        <v>#REF!</v>
      </c>
      <c r="X229" s="173" t="e">
        <f>Igazgatás!#REF!+'Informatikai fejl.'!#REF!+Községgazd!#REF!+Vagyongazd!#REF!+Közfoglalkoztatás!#REF!+Közút!X228+Környezetvédelem!#REF!+Egészségügy!#REF!+Sport!#REF!+Közművelődés!#REF!+Támogatás!#REF!</f>
        <v>#REF!</v>
      </c>
      <c r="Y229" s="174" t="e">
        <f>Igazgatás!#REF!+'Informatikai fejl.'!#REF!+Községgazd!#REF!+Vagyongazd!#REF!+Közfoglalkoztatás!#REF!+Közút!Y228+Környezetvédelem!#REF!+Egészségügy!#REF!+Sport!#REF!+Közművelődés!#REF!+Támogatás!#REF!</f>
        <v>#REF!</v>
      </c>
      <c r="Z229" s="174" t="e">
        <f>Igazgatás!#REF!+'Informatikai fejl.'!#REF!+Községgazd!#REF!+Vagyongazd!#REF!+Közfoglalkoztatás!#REF!+Közút!Z228+Környezetvédelem!#REF!+Egészségügy!#REF!+Sport!#REF!+Közművelődés!#REF!+Támogatás!#REF!</f>
        <v>#REF!</v>
      </c>
      <c r="AA229" s="174" t="e">
        <f>Igazgatás!#REF!+'Informatikai fejl.'!#REF!+Községgazd!#REF!+Vagyongazd!#REF!+Közfoglalkoztatás!#REF!+Közút!AA228+Környezetvédelem!#REF!+Egészségügy!#REF!+Sport!#REF!+Közművelődés!#REF!+Támogatás!#REF!</f>
        <v>#REF!</v>
      </c>
      <c r="AB229" s="175" t="e">
        <f>Igazgatás!#REF!+'Informatikai fejl.'!#REF!+Községgazd!#REF!+Vagyongazd!#REF!+Közfoglalkoztatás!#REF!+Közút!AB228+Környezetvédelem!#REF!+Egészségügy!#REF!+Sport!#REF!+Közművelődés!#REF!+Támogatás!#REF!</f>
        <v>#REF!</v>
      </c>
      <c r="AC229" s="168"/>
      <c r="AE229" s="168"/>
    </row>
    <row r="230" spans="1:31" s="189" customFormat="1" hidden="1" x14ac:dyDescent="0.25">
      <c r="A230" s="125" t="s">
        <v>289</v>
      </c>
      <c r="B230" s="169" t="s">
        <v>695</v>
      </c>
      <c r="C230" s="178"/>
      <c r="D230" s="704" t="s">
        <v>707</v>
      </c>
      <c r="E230" s="704"/>
      <c r="F230" s="508" t="e">
        <f>Igazgatás!F278+'Informatikai fejl.'!F228+Községgazd!F243+Vagyongazd!F232+Közfoglalkoztatás!F229+Közút!F229+Környezetvédelem!F233+Egészségügy!F261+Sport!F233+Közművelődés!F232+Támogatás!F244</f>
        <v>#REF!</v>
      </c>
      <c r="G230" s="508" t="e">
        <f>Igazgatás!G278+'Informatikai fejl.'!G228+Községgazd!G243+Vagyongazd!G232+Közfoglalkoztatás!G229+Közút!G229+Környezetvédelem!G233+Egészségügy!G261+Sport!G233+Közművelődés!G232+Támogatás!G244</f>
        <v>#REF!</v>
      </c>
      <c r="H230" s="508" t="e">
        <f>Igazgatás!H278+'Informatikai fejl.'!H228+Községgazd!H243+Vagyongazd!H232+Közfoglalkoztatás!H229+Közút!H229+Környezetvédelem!H233+Egészségügy!H261+Sport!H233+Közművelődés!H232+Támogatás!H244</f>
        <v>#REF!</v>
      </c>
      <c r="I230" s="508" t="e">
        <f>Igazgatás!I278+'Informatikai fejl.'!I228+Községgazd!I243+Vagyongazd!I232+Közfoglalkoztatás!I229+Közút!I229+Környezetvédelem!I233+Egészségügy!I261+Sport!I233+Közművelődés!I232+Támogatás!I244</f>
        <v>#REF!</v>
      </c>
      <c r="J230" s="534" t="e">
        <f>Igazgatás!J278+'Informatikai fejl.'!J228+Községgazd!J243+Vagyongazd!J232+Közfoglalkoztatás!J229+Közút!J229+Környezetvédelem!J233+Egészségügy!J261+Sport!J233+Közművelődés!J232+Támogatás!J244</f>
        <v>#REF!</v>
      </c>
      <c r="K230" s="534" t="e">
        <f>Igazgatás!K278+'Informatikai fejl.'!K228+Községgazd!K243+Vagyongazd!K232+Közfoglalkoztatás!K229+Közút!K229+Környezetvédelem!K233+Egészségügy!K261+Sport!K233+Közművelődés!K232+Támogatás!K244</f>
        <v>#REF!</v>
      </c>
      <c r="L230" s="534" t="e">
        <f>Igazgatás!L278+'Informatikai fejl.'!L228+Községgazd!L243+Vagyongazd!L232+Közfoglalkoztatás!L229+Közút!L229+Környezetvédelem!L233+Egészségügy!L261+Sport!L233+Közművelődés!L232+Támogatás!L244</f>
        <v>#REF!</v>
      </c>
      <c r="M230" s="460" t="e">
        <f>Igazgatás!M278+'Informatikai fejl.'!M228+Községgazd!M243+Vagyongazd!M232+Közfoglalkoztatás!M229+Közút!M229+Környezetvédelem!M233+Egészségügy!M261+Sport!M233+Közművelődés!M232+Támogatás!M244</f>
        <v>#REF!</v>
      </c>
      <c r="N230" s="170">
        <f>Igazgatás!N278+'Informatikai fejl.'!N228+Községgazd!N243+Vagyongazd!N232+Közfoglalkoztatás!N229+Közút!N229+Környezetvédelem!N233+Egészségügy!N261+Sport!N233+Közművelődés!N232+Támogatás!N244</f>
        <v>0</v>
      </c>
      <c r="O230" s="171" t="e">
        <f t="shared" si="162"/>
        <v>#REF!</v>
      </c>
      <c r="P230" s="179" t="e">
        <f>Igazgatás!#REF!+'Informatikai fejl.'!#REF!+Községgazd!#REF!+Vagyongazd!#REF!+Közfoglalkoztatás!#REF!+Közút!P229+Környezetvédelem!#REF!+Egészségügy!#REF!+Sport!#REF!+Közművelődés!#REF!+Támogatás!#REF!</f>
        <v>#REF!</v>
      </c>
      <c r="Q230" s="173" t="e">
        <f>Igazgatás!#REF!+'Informatikai fejl.'!#REF!+Községgazd!#REF!+Vagyongazd!#REF!+Közfoglalkoztatás!#REF!+Közút!Q229+Környezetvédelem!#REF!+Egészségügy!#REF!+Sport!#REF!+Közművelődés!#REF!+Támogatás!#REF!</f>
        <v>#REF!</v>
      </c>
      <c r="R230" s="173" t="e">
        <f>Igazgatás!#REF!+'Informatikai fejl.'!#REF!+Községgazd!#REF!+Vagyongazd!#REF!+Közfoglalkoztatás!#REF!+Közút!R229+Környezetvédelem!#REF!+Egészségügy!#REF!+Sport!#REF!+Közművelődés!#REF!+Támogatás!#REF!</f>
        <v>#REF!</v>
      </c>
      <c r="S230" s="173" t="e">
        <f>Igazgatás!#REF!+'Informatikai fejl.'!#REF!+Községgazd!#REF!+Vagyongazd!#REF!+Közfoglalkoztatás!#REF!+Közút!S229+Környezetvédelem!#REF!+Egészségügy!#REF!+Sport!#REF!+Közművelődés!#REF!+Támogatás!#REF!</f>
        <v>#REF!</v>
      </c>
      <c r="T230" s="173" t="e">
        <f>Igazgatás!#REF!+'Informatikai fejl.'!#REF!+Községgazd!#REF!+Vagyongazd!#REF!+Közfoglalkoztatás!#REF!+Közút!T229+Környezetvédelem!#REF!+Egészségügy!#REF!+Sport!#REF!+Közművelődés!#REF!+Támogatás!#REF!</f>
        <v>#REF!</v>
      </c>
      <c r="U230" s="174" t="e">
        <f>Igazgatás!#REF!+'Informatikai fejl.'!#REF!+Községgazd!#REF!+Vagyongazd!#REF!+Közfoglalkoztatás!#REF!+Közút!U229+Környezetvédelem!#REF!+Egészségügy!#REF!+Sport!#REF!+Közművelődés!#REF!+Támogatás!#REF!</f>
        <v>#REF!</v>
      </c>
      <c r="V230" s="401" t="e">
        <f t="shared" si="163"/>
        <v>#REF!</v>
      </c>
      <c r="W230" s="364" t="e">
        <f>Igazgatás!#REF!+'Informatikai fejl.'!#REF!+Községgazd!#REF!+Vagyongazd!#REF!+Közfoglalkoztatás!#REF!+Közút!W229+Környezetvédelem!#REF!+Egészségügy!#REF!+Sport!#REF!+Közművelődés!#REF!+Támogatás!#REF!</f>
        <v>#REF!</v>
      </c>
      <c r="X230" s="173" t="e">
        <f>Igazgatás!#REF!+'Informatikai fejl.'!#REF!+Községgazd!#REF!+Vagyongazd!#REF!+Közfoglalkoztatás!#REF!+Közút!X229+Környezetvédelem!#REF!+Egészségügy!#REF!+Sport!#REF!+Közművelődés!#REF!+Támogatás!#REF!</f>
        <v>#REF!</v>
      </c>
      <c r="Y230" s="174" t="e">
        <f>Igazgatás!#REF!+'Informatikai fejl.'!#REF!+Községgazd!#REF!+Vagyongazd!#REF!+Közfoglalkoztatás!#REF!+Közút!Y229+Környezetvédelem!#REF!+Egészségügy!#REF!+Sport!#REF!+Közművelődés!#REF!+Támogatás!#REF!</f>
        <v>#REF!</v>
      </c>
      <c r="Z230" s="174" t="e">
        <f>Igazgatás!#REF!+'Informatikai fejl.'!#REF!+Községgazd!#REF!+Vagyongazd!#REF!+Közfoglalkoztatás!#REF!+Közút!Z229+Környezetvédelem!#REF!+Egészségügy!#REF!+Sport!#REF!+Közművelődés!#REF!+Támogatás!#REF!</f>
        <v>#REF!</v>
      </c>
      <c r="AA230" s="174" t="e">
        <f>Igazgatás!#REF!+'Informatikai fejl.'!#REF!+Községgazd!#REF!+Vagyongazd!#REF!+Közfoglalkoztatás!#REF!+Közút!AA229+Környezetvédelem!#REF!+Egészségügy!#REF!+Sport!#REF!+Közművelődés!#REF!+Támogatás!#REF!</f>
        <v>#REF!</v>
      </c>
      <c r="AB230" s="175" t="e">
        <f>Igazgatás!#REF!+'Informatikai fejl.'!#REF!+Községgazd!#REF!+Vagyongazd!#REF!+Közfoglalkoztatás!#REF!+Közút!AB229+Környezetvédelem!#REF!+Egészségügy!#REF!+Sport!#REF!+Közművelődés!#REF!+Támogatás!#REF!</f>
        <v>#REF!</v>
      </c>
      <c r="AC230" s="168"/>
      <c r="AE230" s="168"/>
    </row>
    <row r="231" spans="1:31" s="189" customFormat="1" hidden="1" x14ac:dyDescent="0.25">
      <c r="A231" s="125" t="s">
        <v>290</v>
      </c>
      <c r="B231" s="169" t="s">
        <v>696</v>
      </c>
      <c r="C231" s="178"/>
      <c r="D231" s="704" t="s">
        <v>708</v>
      </c>
      <c r="E231" s="704"/>
      <c r="F231" s="508" t="e">
        <f>Igazgatás!F279+'Informatikai fejl.'!F229+Községgazd!F244+Vagyongazd!F233+Közfoglalkoztatás!F230+Közút!F230+Környezetvédelem!F234+Egészségügy!F262+Sport!F234+Közművelődés!F233+Támogatás!F245</f>
        <v>#REF!</v>
      </c>
      <c r="G231" s="508" t="e">
        <f>Igazgatás!G279+'Informatikai fejl.'!G229+Községgazd!G244+Vagyongazd!G233+Közfoglalkoztatás!G230+Közút!G230+Környezetvédelem!G234+Egészségügy!G262+Sport!G234+Közművelődés!G233+Támogatás!G245</f>
        <v>#REF!</v>
      </c>
      <c r="H231" s="508" t="e">
        <f>Igazgatás!H279+'Informatikai fejl.'!H229+Községgazd!H244+Vagyongazd!H233+Közfoglalkoztatás!H230+Közút!H230+Környezetvédelem!H234+Egészségügy!H262+Sport!H234+Közművelődés!H233+Támogatás!H245</f>
        <v>#REF!</v>
      </c>
      <c r="I231" s="508" t="e">
        <f>Igazgatás!I279+'Informatikai fejl.'!I229+Községgazd!I244+Vagyongazd!I233+Közfoglalkoztatás!I230+Közút!I230+Környezetvédelem!I234+Egészségügy!I262+Sport!I234+Közművelődés!I233+Támogatás!I245</f>
        <v>#REF!</v>
      </c>
      <c r="J231" s="534" t="e">
        <f>Igazgatás!J279+'Informatikai fejl.'!J229+Községgazd!J244+Vagyongazd!J233+Közfoglalkoztatás!J230+Közút!J230+Környezetvédelem!J234+Egészségügy!J262+Sport!J234+Közművelődés!J233+Támogatás!J245</f>
        <v>#REF!</v>
      </c>
      <c r="K231" s="534" t="e">
        <f>Igazgatás!K279+'Informatikai fejl.'!K229+Községgazd!K244+Vagyongazd!K233+Közfoglalkoztatás!K230+Közút!K230+Környezetvédelem!K234+Egészségügy!K262+Sport!K234+Közművelődés!K233+Támogatás!K245</f>
        <v>#REF!</v>
      </c>
      <c r="L231" s="534" t="e">
        <f>Igazgatás!L279+'Informatikai fejl.'!L229+Községgazd!L244+Vagyongazd!L233+Közfoglalkoztatás!L230+Közút!L230+Környezetvédelem!L234+Egészségügy!L262+Sport!L234+Közművelődés!L233+Támogatás!L245</f>
        <v>#REF!</v>
      </c>
      <c r="M231" s="460" t="e">
        <f>Igazgatás!M279+'Informatikai fejl.'!M229+Községgazd!M244+Vagyongazd!M233+Közfoglalkoztatás!M230+Közút!M230+Környezetvédelem!M234+Egészségügy!M262+Sport!M234+Közművelődés!M233+Támogatás!M245</f>
        <v>#REF!</v>
      </c>
      <c r="N231" s="170">
        <f>Igazgatás!N279+'Informatikai fejl.'!N229+Községgazd!N244+Vagyongazd!N233+Közfoglalkoztatás!N230+Közút!N230+Környezetvédelem!N234+Egészségügy!N262+Sport!N234+Közművelődés!N233+Támogatás!N245</f>
        <v>0</v>
      </c>
      <c r="O231" s="171" t="e">
        <f t="shared" si="162"/>
        <v>#REF!</v>
      </c>
      <c r="P231" s="179" t="e">
        <f>Igazgatás!#REF!+'Informatikai fejl.'!#REF!+Községgazd!#REF!+Vagyongazd!#REF!+Közfoglalkoztatás!#REF!+Közút!P230+Környezetvédelem!#REF!+Egészségügy!#REF!+Sport!#REF!+Közművelődés!#REF!+Támogatás!#REF!</f>
        <v>#REF!</v>
      </c>
      <c r="Q231" s="173" t="e">
        <f>Igazgatás!#REF!+'Informatikai fejl.'!#REF!+Községgazd!#REF!+Vagyongazd!#REF!+Közfoglalkoztatás!#REF!+Közút!Q230+Környezetvédelem!#REF!+Egészségügy!#REF!+Sport!#REF!+Közművelődés!#REF!+Támogatás!#REF!</f>
        <v>#REF!</v>
      </c>
      <c r="R231" s="173" t="e">
        <f>Igazgatás!#REF!+'Informatikai fejl.'!#REF!+Községgazd!#REF!+Vagyongazd!#REF!+Közfoglalkoztatás!#REF!+Közút!R230+Környezetvédelem!#REF!+Egészségügy!#REF!+Sport!#REF!+Közművelődés!#REF!+Támogatás!#REF!</f>
        <v>#REF!</v>
      </c>
      <c r="S231" s="173" t="e">
        <f>Igazgatás!#REF!+'Informatikai fejl.'!#REF!+Községgazd!#REF!+Vagyongazd!#REF!+Közfoglalkoztatás!#REF!+Közút!S230+Környezetvédelem!#REF!+Egészségügy!#REF!+Sport!#REF!+Közművelődés!#REF!+Támogatás!#REF!</f>
        <v>#REF!</v>
      </c>
      <c r="T231" s="173" t="e">
        <f>Igazgatás!#REF!+'Informatikai fejl.'!#REF!+Községgazd!#REF!+Vagyongazd!#REF!+Közfoglalkoztatás!#REF!+Közút!T230+Környezetvédelem!#REF!+Egészségügy!#REF!+Sport!#REF!+Közművelődés!#REF!+Támogatás!#REF!</f>
        <v>#REF!</v>
      </c>
      <c r="U231" s="174" t="e">
        <f>Igazgatás!#REF!+'Informatikai fejl.'!#REF!+Községgazd!#REF!+Vagyongazd!#REF!+Közfoglalkoztatás!#REF!+Közút!U230+Környezetvédelem!#REF!+Egészségügy!#REF!+Sport!#REF!+Közművelődés!#REF!+Támogatás!#REF!</f>
        <v>#REF!</v>
      </c>
      <c r="V231" s="401" t="e">
        <f t="shared" si="163"/>
        <v>#REF!</v>
      </c>
      <c r="W231" s="364" t="e">
        <f>Igazgatás!#REF!+'Informatikai fejl.'!#REF!+Községgazd!#REF!+Vagyongazd!#REF!+Közfoglalkoztatás!#REF!+Közút!W230+Környezetvédelem!#REF!+Egészségügy!#REF!+Sport!#REF!+Közművelődés!#REF!+Támogatás!#REF!</f>
        <v>#REF!</v>
      </c>
      <c r="X231" s="173" t="e">
        <f>Igazgatás!#REF!+'Informatikai fejl.'!#REF!+Községgazd!#REF!+Vagyongazd!#REF!+Közfoglalkoztatás!#REF!+Közút!X230+Környezetvédelem!#REF!+Egészségügy!#REF!+Sport!#REF!+Közművelődés!#REF!+Támogatás!#REF!</f>
        <v>#REF!</v>
      </c>
      <c r="Y231" s="174" t="e">
        <f>Igazgatás!#REF!+'Informatikai fejl.'!#REF!+Községgazd!#REF!+Vagyongazd!#REF!+Közfoglalkoztatás!#REF!+Közút!Y230+Környezetvédelem!#REF!+Egészségügy!#REF!+Sport!#REF!+Közművelődés!#REF!+Támogatás!#REF!</f>
        <v>#REF!</v>
      </c>
      <c r="Z231" s="174" t="e">
        <f>Igazgatás!#REF!+'Informatikai fejl.'!#REF!+Községgazd!#REF!+Vagyongazd!#REF!+Közfoglalkoztatás!#REF!+Közút!Z230+Környezetvédelem!#REF!+Egészségügy!#REF!+Sport!#REF!+Közművelődés!#REF!+Támogatás!#REF!</f>
        <v>#REF!</v>
      </c>
      <c r="AA231" s="174" t="e">
        <f>Igazgatás!#REF!+'Informatikai fejl.'!#REF!+Községgazd!#REF!+Vagyongazd!#REF!+Közfoglalkoztatás!#REF!+Közút!AA230+Környezetvédelem!#REF!+Egészségügy!#REF!+Sport!#REF!+Közművelődés!#REF!+Támogatás!#REF!</f>
        <v>#REF!</v>
      </c>
      <c r="AB231" s="175" t="e">
        <f>Igazgatás!#REF!+'Informatikai fejl.'!#REF!+Községgazd!#REF!+Vagyongazd!#REF!+Közfoglalkoztatás!#REF!+Közút!AB230+Környezetvédelem!#REF!+Egészségügy!#REF!+Sport!#REF!+Közművelődés!#REF!+Támogatás!#REF!</f>
        <v>#REF!</v>
      </c>
      <c r="AC231" s="168"/>
      <c r="AE231" s="168"/>
    </row>
    <row r="232" spans="1:31" s="18" customFormat="1" hidden="1" x14ac:dyDescent="0.25">
      <c r="A232" s="125"/>
      <c r="B232" s="52" t="s">
        <v>697</v>
      </c>
      <c r="C232" s="702" t="s">
        <v>291</v>
      </c>
      <c r="D232" s="703"/>
      <c r="E232" s="703"/>
      <c r="F232" s="510" t="e">
        <f>Igazgatás!F280+'Informatikai fejl.'!F230+Községgazd!F245+Vagyongazd!F234+Közfoglalkoztatás!F231+Közút!F231+Környezetvédelem!F235+Egészségügy!F263+Sport!F235+Közművelődés!F234+Támogatás!F246</f>
        <v>#REF!</v>
      </c>
      <c r="G232" s="510" t="e">
        <f>Igazgatás!G280+'Informatikai fejl.'!G230+Községgazd!G245+Vagyongazd!G234+Közfoglalkoztatás!G231+Közút!G231+Környezetvédelem!G235+Egészségügy!G263+Sport!G235+Közművelődés!G234+Támogatás!G246</f>
        <v>#REF!</v>
      </c>
      <c r="H232" s="510" t="e">
        <f>Igazgatás!H280+'Informatikai fejl.'!H230+Községgazd!H245+Vagyongazd!H234+Közfoglalkoztatás!H231+Közút!H231+Környezetvédelem!H235+Egészségügy!H263+Sport!H235+Közművelődés!H234+Támogatás!H246</f>
        <v>#REF!</v>
      </c>
      <c r="I232" s="510" t="e">
        <f>Igazgatás!I280+'Informatikai fejl.'!I230+Községgazd!I245+Vagyongazd!I234+Közfoglalkoztatás!I231+Közút!I231+Környezetvédelem!I235+Egészségügy!I263+Sport!I235+Közművelődés!I234+Támogatás!I246</f>
        <v>#REF!</v>
      </c>
      <c r="J232" s="536" t="e">
        <f>Igazgatás!J280+'Informatikai fejl.'!J230+Községgazd!J245+Vagyongazd!J234+Közfoglalkoztatás!J231+Közút!J231+Környezetvédelem!J235+Egészségügy!J263+Sport!J235+Közművelődés!J234+Támogatás!J246</f>
        <v>#REF!</v>
      </c>
      <c r="K232" s="536" t="e">
        <f>Igazgatás!K280+'Informatikai fejl.'!K230+Községgazd!K245+Vagyongazd!K234+Közfoglalkoztatás!K231+Közút!K231+Környezetvédelem!K235+Egészségügy!K263+Sport!K235+Közművelődés!K234+Támogatás!K246</f>
        <v>#REF!</v>
      </c>
      <c r="L232" s="536" t="e">
        <f>Igazgatás!L280+'Informatikai fejl.'!L230+Községgazd!L245+Vagyongazd!L234+Közfoglalkoztatás!L231+Közút!L231+Környezetvédelem!L235+Egészségügy!L263+Sport!L235+Közművelődés!L234+Támogatás!L246</f>
        <v>#REF!</v>
      </c>
      <c r="M232" s="462" t="e">
        <f>Igazgatás!M280+'Informatikai fejl.'!M230+Községgazd!M245+Vagyongazd!M234+Közfoglalkoztatás!M231+Közút!M231+Környezetvédelem!M235+Egészségügy!M263+Sport!M235+Közművelődés!M234+Támogatás!M246</f>
        <v>#REF!</v>
      </c>
      <c r="N232" s="148">
        <f>Igazgatás!N280+'Informatikai fejl.'!N230+Községgazd!N245+Vagyongazd!N234+Közfoglalkoztatás!N231+Közút!N231+Környezetvédelem!N235+Egészségügy!N263+Sport!N235+Közművelődés!N234+Támogatás!N246</f>
        <v>0</v>
      </c>
      <c r="O232" s="160" t="e">
        <f t="shared" si="162"/>
        <v>#REF!</v>
      </c>
      <c r="P232" s="75" t="e">
        <f>Igazgatás!#REF!+'Informatikai fejl.'!#REF!+Községgazd!#REF!+Vagyongazd!#REF!+Közfoglalkoztatás!#REF!+Közút!P231+Környezetvédelem!#REF!+Egészségügy!#REF!+Sport!#REF!+Közművelődés!#REF!+Támogatás!#REF!</f>
        <v>#REF!</v>
      </c>
      <c r="Q232" s="13" t="e">
        <f>Igazgatás!#REF!+'Informatikai fejl.'!#REF!+Községgazd!#REF!+Vagyongazd!#REF!+Közfoglalkoztatás!#REF!+Közút!Q231+Környezetvédelem!#REF!+Egészségügy!#REF!+Sport!#REF!+Közművelődés!#REF!+Támogatás!#REF!</f>
        <v>#REF!</v>
      </c>
      <c r="R232" s="13" t="e">
        <f>Igazgatás!#REF!+'Informatikai fejl.'!#REF!+Községgazd!#REF!+Vagyongazd!#REF!+Közfoglalkoztatás!#REF!+Közút!R231+Környezetvédelem!#REF!+Egészségügy!#REF!+Sport!#REF!+Közművelődés!#REF!+Támogatás!#REF!</f>
        <v>#REF!</v>
      </c>
      <c r="S232" s="13" t="e">
        <f>Igazgatás!#REF!+'Informatikai fejl.'!#REF!+Községgazd!#REF!+Vagyongazd!#REF!+Közfoglalkoztatás!#REF!+Közút!S231+Környezetvédelem!#REF!+Egészségügy!#REF!+Sport!#REF!+Közművelődés!#REF!+Támogatás!#REF!</f>
        <v>#REF!</v>
      </c>
      <c r="T232" s="13" t="e">
        <f>Igazgatás!#REF!+'Informatikai fejl.'!#REF!+Községgazd!#REF!+Vagyongazd!#REF!+Közfoglalkoztatás!#REF!+Közút!T231+Környezetvédelem!#REF!+Egészségügy!#REF!+Sport!#REF!+Közművelődés!#REF!+Támogatás!#REF!</f>
        <v>#REF!</v>
      </c>
      <c r="U232" s="80" t="e">
        <f>Igazgatás!#REF!+'Informatikai fejl.'!#REF!+Községgazd!#REF!+Vagyongazd!#REF!+Közfoglalkoztatás!#REF!+Közút!U231+Környezetvédelem!#REF!+Egészségügy!#REF!+Sport!#REF!+Közművelődés!#REF!+Támogatás!#REF!</f>
        <v>#REF!</v>
      </c>
      <c r="V232" s="403" t="e">
        <f t="shared" si="163"/>
        <v>#REF!</v>
      </c>
      <c r="W232" s="366" t="e">
        <f>Igazgatás!#REF!+'Informatikai fejl.'!#REF!+Községgazd!#REF!+Vagyongazd!#REF!+Közfoglalkoztatás!#REF!+Közút!W231+Környezetvédelem!#REF!+Egészségügy!#REF!+Sport!#REF!+Közművelődés!#REF!+Támogatás!#REF!</f>
        <v>#REF!</v>
      </c>
      <c r="X232" s="13" t="e">
        <f>Igazgatás!#REF!+'Informatikai fejl.'!#REF!+Községgazd!#REF!+Vagyongazd!#REF!+Közfoglalkoztatás!#REF!+Közút!X231+Környezetvédelem!#REF!+Egészségügy!#REF!+Sport!#REF!+Közművelődés!#REF!+Támogatás!#REF!</f>
        <v>#REF!</v>
      </c>
      <c r="Y232" s="80" t="e">
        <f>Igazgatás!#REF!+'Informatikai fejl.'!#REF!+Községgazd!#REF!+Vagyongazd!#REF!+Közfoglalkoztatás!#REF!+Közút!Y231+Környezetvédelem!#REF!+Egészségügy!#REF!+Sport!#REF!+Közművelődés!#REF!+Támogatás!#REF!</f>
        <v>#REF!</v>
      </c>
      <c r="Z232" s="80" t="e">
        <f>Igazgatás!#REF!+'Informatikai fejl.'!#REF!+Községgazd!#REF!+Vagyongazd!#REF!+Közfoglalkoztatás!#REF!+Közút!Z231+Környezetvédelem!#REF!+Egészségügy!#REF!+Sport!#REF!+Közművelődés!#REF!+Támogatás!#REF!</f>
        <v>#REF!</v>
      </c>
      <c r="AA232" s="80" t="e">
        <f>Igazgatás!#REF!+'Informatikai fejl.'!#REF!+Községgazd!#REF!+Vagyongazd!#REF!+Közfoglalkoztatás!#REF!+Közút!AA231+Környezetvédelem!#REF!+Egészségügy!#REF!+Sport!#REF!+Közművelődés!#REF!+Támogatás!#REF!</f>
        <v>#REF!</v>
      </c>
      <c r="AB232" s="45" t="e">
        <f>Igazgatás!#REF!+'Informatikai fejl.'!#REF!+Községgazd!#REF!+Vagyongazd!#REF!+Közfoglalkoztatás!#REF!+Közút!AB231+Környezetvédelem!#REF!+Egészségügy!#REF!+Sport!#REF!+Közművelődés!#REF!+Támogatás!#REF!</f>
        <v>#REF!</v>
      </c>
      <c r="AC232" s="168"/>
      <c r="AE232" s="168"/>
    </row>
    <row r="233" spans="1:31" s="189" customFormat="1" hidden="1" x14ac:dyDescent="0.25">
      <c r="A233" s="125" t="s">
        <v>292</v>
      </c>
      <c r="B233" s="169" t="s">
        <v>698</v>
      </c>
      <c r="C233" s="178"/>
      <c r="D233" s="704" t="s">
        <v>383</v>
      </c>
      <c r="E233" s="704"/>
      <c r="F233" s="508" t="e">
        <f>Igazgatás!F281+'Informatikai fejl.'!F231+Községgazd!F246+Vagyongazd!F235+Közfoglalkoztatás!F232+Közút!F232+Környezetvédelem!F236+Egészségügy!F264+Sport!F236+Közművelődés!F235+Támogatás!F247</f>
        <v>#REF!</v>
      </c>
      <c r="G233" s="508" t="e">
        <f>Igazgatás!G281+'Informatikai fejl.'!G231+Községgazd!G246+Vagyongazd!G235+Közfoglalkoztatás!G232+Közút!G232+Környezetvédelem!G236+Egészségügy!G264+Sport!G236+Közművelődés!G235+Támogatás!G247</f>
        <v>#REF!</v>
      </c>
      <c r="H233" s="508" t="e">
        <f>Igazgatás!H281+'Informatikai fejl.'!H231+Községgazd!H246+Vagyongazd!H235+Közfoglalkoztatás!H232+Közút!H232+Környezetvédelem!H236+Egészségügy!H264+Sport!H236+Közművelődés!H235+Támogatás!H247</f>
        <v>#REF!</v>
      </c>
      <c r="I233" s="508" t="e">
        <f>Igazgatás!I281+'Informatikai fejl.'!I231+Községgazd!I246+Vagyongazd!I235+Közfoglalkoztatás!I232+Közút!I232+Környezetvédelem!I236+Egészségügy!I264+Sport!I236+Közművelődés!I235+Támogatás!I247</f>
        <v>#REF!</v>
      </c>
      <c r="J233" s="534" t="e">
        <f>Igazgatás!J281+'Informatikai fejl.'!J231+Községgazd!J246+Vagyongazd!J235+Közfoglalkoztatás!J232+Közút!J232+Környezetvédelem!J236+Egészségügy!J264+Sport!J236+Közművelődés!J235+Támogatás!J247</f>
        <v>#REF!</v>
      </c>
      <c r="K233" s="534" t="e">
        <f>Igazgatás!K281+'Informatikai fejl.'!K231+Községgazd!K246+Vagyongazd!K235+Közfoglalkoztatás!K232+Közút!K232+Környezetvédelem!K236+Egészségügy!K264+Sport!K236+Közművelődés!K235+Támogatás!K247</f>
        <v>#REF!</v>
      </c>
      <c r="L233" s="534" t="e">
        <f>Igazgatás!L281+'Informatikai fejl.'!L231+Községgazd!L246+Vagyongazd!L235+Közfoglalkoztatás!L232+Közút!L232+Környezetvédelem!L236+Egészségügy!L264+Sport!L236+Közművelődés!L235+Támogatás!L247</f>
        <v>#REF!</v>
      </c>
      <c r="M233" s="460" t="e">
        <f>Igazgatás!M281+'Informatikai fejl.'!M231+Községgazd!M246+Vagyongazd!M235+Közfoglalkoztatás!M232+Közút!M232+Környezetvédelem!M236+Egészségügy!M264+Sport!M236+Közművelődés!M235+Támogatás!M247</f>
        <v>#REF!</v>
      </c>
      <c r="N233" s="170">
        <f>Igazgatás!N281+'Informatikai fejl.'!N231+Községgazd!N246+Vagyongazd!N235+Közfoglalkoztatás!N232+Közút!N232+Környezetvédelem!N236+Egészségügy!N264+Sport!N236+Közművelődés!N235+Támogatás!N247</f>
        <v>0</v>
      </c>
      <c r="O233" s="171" t="e">
        <f t="shared" si="162"/>
        <v>#REF!</v>
      </c>
      <c r="P233" s="179" t="e">
        <f>Igazgatás!#REF!+'Informatikai fejl.'!#REF!+Községgazd!#REF!+Vagyongazd!#REF!+Közfoglalkoztatás!#REF!+Közút!P232+Környezetvédelem!#REF!+Egészségügy!#REF!+Sport!#REF!+Közművelődés!#REF!+Támogatás!#REF!</f>
        <v>#REF!</v>
      </c>
      <c r="Q233" s="173" t="e">
        <f>Igazgatás!#REF!+'Informatikai fejl.'!#REF!+Községgazd!#REF!+Vagyongazd!#REF!+Közfoglalkoztatás!#REF!+Közút!Q232+Környezetvédelem!#REF!+Egészségügy!#REF!+Sport!#REF!+Közművelődés!#REF!+Támogatás!#REF!</f>
        <v>#REF!</v>
      </c>
      <c r="R233" s="173" t="e">
        <f>Igazgatás!#REF!+'Informatikai fejl.'!#REF!+Községgazd!#REF!+Vagyongazd!#REF!+Közfoglalkoztatás!#REF!+Közút!R232+Környezetvédelem!#REF!+Egészségügy!#REF!+Sport!#REF!+Közművelődés!#REF!+Támogatás!#REF!</f>
        <v>#REF!</v>
      </c>
      <c r="S233" s="173" t="e">
        <f>Igazgatás!#REF!+'Informatikai fejl.'!#REF!+Községgazd!#REF!+Vagyongazd!#REF!+Közfoglalkoztatás!#REF!+Közút!S232+Környezetvédelem!#REF!+Egészségügy!#REF!+Sport!#REF!+Közművelődés!#REF!+Támogatás!#REF!</f>
        <v>#REF!</v>
      </c>
      <c r="T233" s="173" t="e">
        <f>Igazgatás!#REF!+'Informatikai fejl.'!#REF!+Községgazd!#REF!+Vagyongazd!#REF!+Közfoglalkoztatás!#REF!+Közút!T232+Környezetvédelem!#REF!+Egészségügy!#REF!+Sport!#REF!+Közművelődés!#REF!+Támogatás!#REF!</f>
        <v>#REF!</v>
      </c>
      <c r="U233" s="174" t="e">
        <f>Igazgatás!#REF!+'Informatikai fejl.'!#REF!+Községgazd!#REF!+Vagyongazd!#REF!+Közfoglalkoztatás!#REF!+Közút!U232+Környezetvédelem!#REF!+Egészségügy!#REF!+Sport!#REF!+Közművelődés!#REF!+Támogatás!#REF!</f>
        <v>#REF!</v>
      </c>
      <c r="V233" s="401" t="e">
        <f t="shared" si="163"/>
        <v>#REF!</v>
      </c>
      <c r="W233" s="364" t="e">
        <f>Igazgatás!#REF!+'Informatikai fejl.'!#REF!+Községgazd!#REF!+Vagyongazd!#REF!+Közfoglalkoztatás!#REF!+Közút!W232+Környezetvédelem!#REF!+Egészségügy!#REF!+Sport!#REF!+Közművelődés!#REF!+Támogatás!#REF!</f>
        <v>#REF!</v>
      </c>
      <c r="X233" s="173" t="e">
        <f>Igazgatás!#REF!+'Informatikai fejl.'!#REF!+Községgazd!#REF!+Vagyongazd!#REF!+Közfoglalkoztatás!#REF!+Közút!X232+Környezetvédelem!#REF!+Egészségügy!#REF!+Sport!#REF!+Közművelődés!#REF!+Támogatás!#REF!</f>
        <v>#REF!</v>
      </c>
      <c r="Y233" s="174" t="e">
        <f>Igazgatás!#REF!+'Informatikai fejl.'!#REF!+Községgazd!#REF!+Vagyongazd!#REF!+Közfoglalkoztatás!#REF!+Közút!Y232+Környezetvédelem!#REF!+Egészségügy!#REF!+Sport!#REF!+Közművelődés!#REF!+Támogatás!#REF!</f>
        <v>#REF!</v>
      </c>
      <c r="Z233" s="174" t="e">
        <f>Igazgatás!#REF!+'Informatikai fejl.'!#REF!+Községgazd!#REF!+Vagyongazd!#REF!+Közfoglalkoztatás!#REF!+Közút!Z232+Környezetvédelem!#REF!+Egészségügy!#REF!+Sport!#REF!+Közművelődés!#REF!+Támogatás!#REF!</f>
        <v>#REF!</v>
      </c>
      <c r="AA233" s="174" t="e">
        <f>Igazgatás!#REF!+'Informatikai fejl.'!#REF!+Községgazd!#REF!+Vagyongazd!#REF!+Közfoglalkoztatás!#REF!+Közút!AA232+Környezetvédelem!#REF!+Egészségügy!#REF!+Sport!#REF!+Közművelődés!#REF!+Támogatás!#REF!</f>
        <v>#REF!</v>
      </c>
      <c r="AB233" s="175" t="e">
        <f>Igazgatás!#REF!+'Informatikai fejl.'!#REF!+Községgazd!#REF!+Vagyongazd!#REF!+Közfoglalkoztatás!#REF!+Közút!AB232+Környezetvédelem!#REF!+Egészségügy!#REF!+Sport!#REF!+Közművelődés!#REF!+Támogatás!#REF!</f>
        <v>#REF!</v>
      </c>
      <c r="AC233" s="168"/>
      <c r="AE233" s="168"/>
    </row>
    <row r="234" spans="1:31" s="189" customFormat="1" hidden="1" x14ac:dyDescent="0.25">
      <c r="A234" s="125" t="s">
        <v>293</v>
      </c>
      <c r="B234" s="169" t="s">
        <v>699</v>
      </c>
      <c r="C234" s="178"/>
      <c r="D234" s="704" t="s">
        <v>384</v>
      </c>
      <c r="E234" s="704"/>
      <c r="F234" s="508" t="e">
        <f>Igazgatás!F282+'Informatikai fejl.'!F232+Községgazd!F247+Vagyongazd!F236+Közfoglalkoztatás!F233+Közút!F233+Környezetvédelem!F237+Egészségügy!F265+Sport!F237+Közművelődés!F236+Támogatás!F248</f>
        <v>#REF!</v>
      </c>
      <c r="G234" s="508" t="e">
        <f>Igazgatás!G282+'Informatikai fejl.'!G232+Községgazd!G247+Vagyongazd!G236+Közfoglalkoztatás!G233+Közút!G233+Környezetvédelem!G237+Egészségügy!G265+Sport!G237+Közművelődés!G236+Támogatás!G248</f>
        <v>#REF!</v>
      </c>
      <c r="H234" s="508" t="e">
        <f>Igazgatás!H282+'Informatikai fejl.'!H232+Községgazd!H247+Vagyongazd!H236+Közfoglalkoztatás!H233+Közút!H233+Környezetvédelem!H237+Egészségügy!H265+Sport!H237+Közművelődés!H236+Támogatás!H248</f>
        <v>#REF!</v>
      </c>
      <c r="I234" s="508" t="e">
        <f>Igazgatás!I282+'Informatikai fejl.'!I232+Községgazd!I247+Vagyongazd!I236+Közfoglalkoztatás!I233+Közút!I233+Környezetvédelem!I237+Egészségügy!I265+Sport!I237+Közművelődés!I236+Támogatás!I248</f>
        <v>#REF!</v>
      </c>
      <c r="J234" s="534" t="e">
        <f>Igazgatás!J282+'Informatikai fejl.'!J232+Községgazd!J247+Vagyongazd!J236+Közfoglalkoztatás!J233+Közút!J233+Környezetvédelem!J237+Egészségügy!J265+Sport!J237+Közművelődés!J236+Támogatás!J248</f>
        <v>#REF!</v>
      </c>
      <c r="K234" s="534" t="e">
        <f>Igazgatás!K282+'Informatikai fejl.'!K232+Községgazd!K247+Vagyongazd!K236+Közfoglalkoztatás!K233+Közút!K233+Környezetvédelem!K237+Egészségügy!K265+Sport!K237+Közművelődés!K236+Támogatás!K248</f>
        <v>#REF!</v>
      </c>
      <c r="L234" s="534" t="e">
        <f>Igazgatás!L282+'Informatikai fejl.'!L232+Községgazd!L247+Vagyongazd!L236+Közfoglalkoztatás!L233+Közút!L233+Környezetvédelem!L237+Egészségügy!L265+Sport!L237+Közművelődés!L236+Támogatás!L248</f>
        <v>#REF!</v>
      </c>
      <c r="M234" s="460" t="e">
        <f>Igazgatás!M282+'Informatikai fejl.'!M232+Községgazd!M247+Vagyongazd!M236+Közfoglalkoztatás!M233+Közút!M233+Környezetvédelem!M237+Egészségügy!M265+Sport!M237+Közművelődés!M236+Támogatás!M248</f>
        <v>#REF!</v>
      </c>
      <c r="N234" s="170">
        <f>Igazgatás!N282+'Informatikai fejl.'!N232+Községgazd!N247+Vagyongazd!N236+Közfoglalkoztatás!N233+Közút!N233+Környezetvédelem!N237+Egészségügy!N265+Sport!N237+Közművelődés!N236+Támogatás!N248</f>
        <v>0</v>
      </c>
      <c r="O234" s="171" t="e">
        <f t="shared" si="162"/>
        <v>#REF!</v>
      </c>
      <c r="P234" s="179" t="e">
        <f>Igazgatás!#REF!+'Informatikai fejl.'!#REF!+Községgazd!#REF!+Vagyongazd!#REF!+Közfoglalkoztatás!#REF!+Közút!P233+Környezetvédelem!#REF!+Egészségügy!#REF!+Sport!#REF!+Közművelődés!#REF!+Támogatás!#REF!</f>
        <v>#REF!</v>
      </c>
      <c r="Q234" s="173" t="e">
        <f>Igazgatás!#REF!+'Informatikai fejl.'!#REF!+Községgazd!#REF!+Vagyongazd!#REF!+Közfoglalkoztatás!#REF!+Közút!Q233+Környezetvédelem!#REF!+Egészségügy!#REF!+Sport!#REF!+Közművelődés!#REF!+Támogatás!#REF!</f>
        <v>#REF!</v>
      </c>
      <c r="R234" s="173" t="e">
        <f>Igazgatás!#REF!+'Informatikai fejl.'!#REF!+Községgazd!#REF!+Vagyongazd!#REF!+Közfoglalkoztatás!#REF!+Közút!R233+Környezetvédelem!#REF!+Egészségügy!#REF!+Sport!#REF!+Közművelődés!#REF!+Támogatás!#REF!</f>
        <v>#REF!</v>
      </c>
      <c r="S234" s="173" t="e">
        <f>Igazgatás!#REF!+'Informatikai fejl.'!#REF!+Községgazd!#REF!+Vagyongazd!#REF!+Közfoglalkoztatás!#REF!+Közút!S233+Környezetvédelem!#REF!+Egészségügy!#REF!+Sport!#REF!+Közművelődés!#REF!+Támogatás!#REF!</f>
        <v>#REF!</v>
      </c>
      <c r="T234" s="173" t="e">
        <f>Igazgatás!#REF!+'Informatikai fejl.'!#REF!+Községgazd!#REF!+Vagyongazd!#REF!+Közfoglalkoztatás!#REF!+Közút!T233+Környezetvédelem!#REF!+Egészségügy!#REF!+Sport!#REF!+Közművelődés!#REF!+Támogatás!#REF!</f>
        <v>#REF!</v>
      </c>
      <c r="U234" s="174" t="e">
        <f>Igazgatás!#REF!+'Informatikai fejl.'!#REF!+Községgazd!#REF!+Vagyongazd!#REF!+Közfoglalkoztatás!#REF!+Közút!U233+Környezetvédelem!#REF!+Egészségügy!#REF!+Sport!#REF!+Közművelődés!#REF!+Támogatás!#REF!</f>
        <v>#REF!</v>
      </c>
      <c r="V234" s="401" t="e">
        <f t="shared" si="163"/>
        <v>#REF!</v>
      </c>
      <c r="W234" s="364" t="e">
        <f>Igazgatás!#REF!+'Informatikai fejl.'!#REF!+Községgazd!#REF!+Vagyongazd!#REF!+Közfoglalkoztatás!#REF!+Közút!W233+Környezetvédelem!#REF!+Egészségügy!#REF!+Sport!#REF!+Közművelődés!#REF!+Támogatás!#REF!</f>
        <v>#REF!</v>
      </c>
      <c r="X234" s="173" t="e">
        <f>Igazgatás!#REF!+'Informatikai fejl.'!#REF!+Községgazd!#REF!+Vagyongazd!#REF!+Közfoglalkoztatás!#REF!+Közút!X233+Környezetvédelem!#REF!+Egészségügy!#REF!+Sport!#REF!+Közművelődés!#REF!+Támogatás!#REF!</f>
        <v>#REF!</v>
      </c>
      <c r="Y234" s="174" t="e">
        <f>Igazgatás!#REF!+'Informatikai fejl.'!#REF!+Községgazd!#REF!+Vagyongazd!#REF!+Közfoglalkoztatás!#REF!+Közút!Y233+Környezetvédelem!#REF!+Egészségügy!#REF!+Sport!#REF!+Közművelődés!#REF!+Támogatás!#REF!</f>
        <v>#REF!</v>
      </c>
      <c r="Z234" s="174" t="e">
        <f>Igazgatás!#REF!+'Informatikai fejl.'!#REF!+Községgazd!#REF!+Vagyongazd!#REF!+Közfoglalkoztatás!#REF!+Közút!Z233+Környezetvédelem!#REF!+Egészségügy!#REF!+Sport!#REF!+Közművelődés!#REF!+Támogatás!#REF!</f>
        <v>#REF!</v>
      </c>
      <c r="AA234" s="174" t="e">
        <f>Igazgatás!#REF!+'Informatikai fejl.'!#REF!+Községgazd!#REF!+Vagyongazd!#REF!+Közfoglalkoztatás!#REF!+Közút!AA233+Környezetvédelem!#REF!+Egészségügy!#REF!+Sport!#REF!+Közművelődés!#REF!+Támogatás!#REF!</f>
        <v>#REF!</v>
      </c>
      <c r="AB234" s="175" t="e">
        <f>Igazgatás!#REF!+'Informatikai fejl.'!#REF!+Községgazd!#REF!+Vagyongazd!#REF!+Közfoglalkoztatás!#REF!+Közút!AB233+Környezetvédelem!#REF!+Egészségügy!#REF!+Sport!#REF!+Közművelődés!#REF!+Támogatás!#REF!</f>
        <v>#REF!</v>
      </c>
      <c r="AC234" s="168"/>
      <c r="AE234" s="168"/>
    </row>
    <row r="235" spans="1:31" s="189" customFormat="1" hidden="1" x14ac:dyDescent="0.25">
      <c r="A235" s="125" t="s">
        <v>871</v>
      </c>
      <c r="B235" s="169" t="s">
        <v>872</v>
      </c>
      <c r="C235" s="178"/>
      <c r="D235" s="704" t="s">
        <v>873</v>
      </c>
      <c r="E235" s="704"/>
      <c r="F235" s="508" t="e">
        <f>Igazgatás!F283+'Informatikai fejl.'!F233+Községgazd!F248+Vagyongazd!F237+Közfoglalkoztatás!F234+Közút!F234+Környezetvédelem!F238+Egészségügy!F266+Sport!F238+Közművelődés!F237+Támogatás!F249</f>
        <v>#REF!</v>
      </c>
      <c r="G235" s="508" t="e">
        <f>Igazgatás!G283+'Informatikai fejl.'!G233+Községgazd!G248+Vagyongazd!G237+Közfoglalkoztatás!G234+Közút!G234+Környezetvédelem!G238+Egészségügy!G266+Sport!G238+Közművelődés!G237+Támogatás!G249</f>
        <v>#REF!</v>
      </c>
      <c r="H235" s="508" t="e">
        <f>Igazgatás!H283+'Informatikai fejl.'!H233+Községgazd!H248+Vagyongazd!H237+Közfoglalkoztatás!H234+Közút!H234+Környezetvédelem!H238+Egészségügy!H266+Sport!H238+Közművelődés!H237+Támogatás!H249</f>
        <v>#REF!</v>
      </c>
      <c r="I235" s="508" t="e">
        <f>Igazgatás!I283+'Informatikai fejl.'!I233+Községgazd!I248+Vagyongazd!I237+Közfoglalkoztatás!I234+Közút!I234+Környezetvédelem!I238+Egészségügy!I266+Sport!I238+Közművelődés!I237+Támogatás!I249</f>
        <v>#REF!</v>
      </c>
      <c r="J235" s="534" t="e">
        <f>Igazgatás!J283+'Informatikai fejl.'!J233+Községgazd!J248+Vagyongazd!J237+Közfoglalkoztatás!J234+Közút!J234+Környezetvédelem!J238+Egészségügy!J266+Sport!J238+Közművelődés!J237+Támogatás!J249</f>
        <v>#REF!</v>
      </c>
      <c r="K235" s="534" t="e">
        <f>Igazgatás!K283+'Informatikai fejl.'!K233+Községgazd!K248+Vagyongazd!K237+Közfoglalkoztatás!K234+Közút!K234+Környezetvédelem!K238+Egészségügy!K266+Sport!K238+Közművelődés!K237+Támogatás!K249</f>
        <v>#REF!</v>
      </c>
      <c r="L235" s="534" t="e">
        <f>Igazgatás!L283+'Informatikai fejl.'!L233+Községgazd!L248+Vagyongazd!L237+Közfoglalkoztatás!L234+Közút!L234+Környezetvédelem!L238+Egészségügy!L266+Sport!L238+Közművelődés!L237+Támogatás!L249</f>
        <v>#REF!</v>
      </c>
      <c r="M235" s="460" t="e">
        <f>Igazgatás!M283+'Informatikai fejl.'!M233+Községgazd!M248+Vagyongazd!M237+Közfoglalkoztatás!M234+Közút!M234+Környezetvédelem!M238+Egészségügy!M266+Sport!M238+Közművelődés!M237+Támogatás!M249</f>
        <v>#REF!</v>
      </c>
      <c r="N235" s="170">
        <f>Igazgatás!N283+'Informatikai fejl.'!N233+Községgazd!N248+Vagyongazd!N237+Közfoglalkoztatás!N234+Közút!N234+Környezetvédelem!N238+Egészségügy!N266+Sport!N238+Közművelődés!N237+Támogatás!N249</f>
        <v>0</v>
      </c>
      <c r="O235" s="171" t="e">
        <f t="shared" si="162"/>
        <v>#REF!</v>
      </c>
      <c r="P235" s="179" t="e">
        <f>Igazgatás!#REF!+'Informatikai fejl.'!#REF!+Községgazd!#REF!+Vagyongazd!#REF!+Közfoglalkoztatás!#REF!+Közút!P234+Környezetvédelem!#REF!+Egészségügy!#REF!+Sport!#REF!+Közművelődés!#REF!+Támogatás!#REF!</f>
        <v>#REF!</v>
      </c>
      <c r="Q235" s="173" t="e">
        <f>Igazgatás!#REF!+'Informatikai fejl.'!#REF!+Községgazd!#REF!+Vagyongazd!#REF!+Közfoglalkoztatás!#REF!+Közút!Q234+Környezetvédelem!#REF!+Egészségügy!#REF!+Sport!#REF!+Közművelődés!#REF!+Támogatás!#REF!</f>
        <v>#REF!</v>
      </c>
      <c r="R235" s="173" t="e">
        <f>Igazgatás!#REF!+'Informatikai fejl.'!#REF!+Községgazd!#REF!+Vagyongazd!#REF!+Közfoglalkoztatás!#REF!+Közút!R234+Környezetvédelem!#REF!+Egészségügy!#REF!+Sport!#REF!+Közművelődés!#REF!+Támogatás!#REF!</f>
        <v>#REF!</v>
      </c>
      <c r="S235" s="173" t="e">
        <f>Igazgatás!#REF!+'Informatikai fejl.'!#REF!+Községgazd!#REF!+Vagyongazd!#REF!+Közfoglalkoztatás!#REF!+Közút!S234+Környezetvédelem!#REF!+Egészségügy!#REF!+Sport!#REF!+Közművelődés!#REF!+Támogatás!#REF!</f>
        <v>#REF!</v>
      </c>
      <c r="T235" s="173" t="e">
        <f>Igazgatás!#REF!+'Informatikai fejl.'!#REF!+Községgazd!#REF!+Vagyongazd!#REF!+Közfoglalkoztatás!#REF!+Közút!T234+Környezetvédelem!#REF!+Egészségügy!#REF!+Sport!#REF!+Közművelődés!#REF!+Támogatás!#REF!</f>
        <v>#REF!</v>
      </c>
      <c r="U235" s="174" t="e">
        <f>Igazgatás!#REF!+'Informatikai fejl.'!#REF!+Községgazd!#REF!+Vagyongazd!#REF!+Közfoglalkoztatás!#REF!+Közút!U234+Környezetvédelem!#REF!+Egészségügy!#REF!+Sport!#REF!+Közművelődés!#REF!+Támogatás!#REF!</f>
        <v>#REF!</v>
      </c>
      <c r="V235" s="401" t="e">
        <f t="shared" si="163"/>
        <v>#REF!</v>
      </c>
      <c r="W235" s="364" t="e">
        <f>Igazgatás!#REF!+'Informatikai fejl.'!#REF!+Községgazd!#REF!+Vagyongazd!#REF!+Közfoglalkoztatás!#REF!+Közút!W234+Környezetvédelem!#REF!+Egészségügy!#REF!+Sport!#REF!+Közművelődés!#REF!+Támogatás!#REF!</f>
        <v>#REF!</v>
      </c>
      <c r="X235" s="173" t="e">
        <f>Igazgatás!#REF!+'Informatikai fejl.'!#REF!+Községgazd!#REF!+Vagyongazd!#REF!+Közfoglalkoztatás!#REF!+Közút!X234+Környezetvédelem!#REF!+Egészségügy!#REF!+Sport!#REF!+Közművelődés!#REF!+Támogatás!#REF!</f>
        <v>#REF!</v>
      </c>
      <c r="Y235" s="174" t="e">
        <f>Igazgatás!#REF!+'Informatikai fejl.'!#REF!+Községgazd!#REF!+Vagyongazd!#REF!+Közfoglalkoztatás!#REF!+Közút!Y234+Környezetvédelem!#REF!+Egészségügy!#REF!+Sport!#REF!+Közművelődés!#REF!+Támogatás!#REF!</f>
        <v>#REF!</v>
      </c>
      <c r="Z235" s="174" t="e">
        <f>Igazgatás!#REF!+'Informatikai fejl.'!#REF!+Községgazd!#REF!+Vagyongazd!#REF!+Közfoglalkoztatás!#REF!+Közút!Z234+Környezetvédelem!#REF!+Egészségügy!#REF!+Sport!#REF!+Közművelődés!#REF!+Támogatás!#REF!</f>
        <v>#REF!</v>
      </c>
      <c r="AA235" s="174" t="e">
        <f>Igazgatás!#REF!+'Informatikai fejl.'!#REF!+Községgazd!#REF!+Vagyongazd!#REF!+Közfoglalkoztatás!#REF!+Közút!AA234+Környezetvédelem!#REF!+Egészségügy!#REF!+Sport!#REF!+Közművelődés!#REF!+Támogatás!#REF!</f>
        <v>#REF!</v>
      </c>
      <c r="AB235" s="175" t="e">
        <f>Igazgatás!#REF!+'Informatikai fejl.'!#REF!+Községgazd!#REF!+Vagyongazd!#REF!+Közfoglalkoztatás!#REF!+Közút!AB234+Környezetvédelem!#REF!+Egészségügy!#REF!+Sport!#REF!+Közművelődés!#REF!+Támogatás!#REF!</f>
        <v>#REF!</v>
      </c>
      <c r="AC235" s="168"/>
      <c r="AE235" s="168"/>
    </row>
    <row r="236" spans="1:31" s="189" customFormat="1" hidden="1" x14ac:dyDescent="0.25">
      <c r="A236" s="125" t="s">
        <v>294</v>
      </c>
      <c r="B236" s="169" t="s">
        <v>700</v>
      </c>
      <c r="C236" s="178"/>
      <c r="D236" s="704" t="s">
        <v>295</v>
      </c>
      <c r="E236" s="704"/>
      <c r="F236" s="508" t="e">
        <f>Igazgatás!F284+'Informatikai fejl.'!F234+Községgazd!F249+Vagyongazd!F238+Közfoglalkoztatás!F235+Közút!F235+Környezetvédelem!F239+Egészségügy!F267+Sport!F239+Közművelődés!F238+Támogatás!F250</f>
        <v>#REF!</v>
      </c>
      <c r="G236" s="508" t="e">
        <f>Igazgatás!G284+'Informatikai fejl.'!G234+Községgazd!G249+Vagyongazd!G238+Közfoglalkoztatás!G235+Közút!G235+Környezetvédelem!G239+Egészségügy!G267+Sport!G239+Közművelődés!G238+Támogatás!G250</f>
        <v>#REF!</v>
      </c>
      <c r="H236" s="508" t="e">
        <f>Igazgatás!H284+'Informatikai fejl.'!H234+Községgazd!H249+Vagyongazd!H238+Közfoglalkoztatás!H235+Közút!H235+Környezetvédelem!H239+Egészségügy!H267+Sport!H239+Közművelődés!H238+Támogatás!H250</f>
        <v>#REF!</v>
      </c>
      <c r="I236" s="508" t="e">
        <f>Igazgatás!I284+'Informatikai fejl.'!I234+Községgazd!I249+Vagyongazd!I238+Közfoglalkoztatás!I235+Közút!I235+Környezetvédelem!I239+Egészségügy!I267+Sport!I239+Közművelődés!I238+Támogatás!I250</f>
        <v>#REF!</v>
      </c>
      <c r="J236" s="534" t="e">
        <f>Igazgatás!J284+'Informatikai fejl.'!J234+Községgazd!J249+Vagyongazd!J238+Közfoglalkoztatás!J235+Közút!J235+Környezetvédelem!J239+Egészségügy!J267+Sport!J239+Közművelődés!J238+Támogatás!J250</f>
        <v>#REF!</v>
      </c>
      <c r="K236" s="534" t="e">
        <f>Igazgatás!K284+'Informatikai fejl.'!K234+Községgazd!K249+Vagyongazd!K238+Közfoglalkoztatás!K235+Közút!K235+Környezetvédelem!K239+Egészségügy!K267+Sport!K239+Közművelődés!K238+Támogatás!K250</f>
        <v>#REF!</v>
      </c>
      <c r="L236" s="534" t="e">
        <f>Igazgatás!L284+'Informatikai fejl.'!L234+Községgazd!L249+Vagyongazd!L238+Közfoglalkoztatás!L235+Közút!L235+Környezetvédelem!L239+Egészségügy!L267+Sport!L239+Közművelődés!L238+Támogatás!L250</f>
        <v>#REF!</v>
      </c>
      <c r="M236" s="460" t="e">
        <f>Igazgatás!M284+'Informatikai fejl.'!M234+Községgazd!M249+Vagyongazd!M238+Közfoglalkoztatás!M235+Közút!M235+Környezetvédelem!M239+Egészségügy!M267+Sport!M239+Közművelődés!M238+Támogatás!M250</f>
        <v>#REF!</v>
      </c>
      <c r="N236" s="170">
        <f>Igazgatás!N284+'Informatikai fejl.'!N234+Községgazd!N249+Vagyongazd!N238+Közfoglalkoztatás!N235+Közút!N235+Környezetvédelem!N239+Egészségügy!N267+Sport!N239+Közművelődés!N238+Támogatás!N250</f>
        <v>0</v>
      </c>
      <c r="O236" s="171" t="e">
        <f t="shared" si="162"/>
        <v>#REF!</v>
      </c>
      <c r="P236" s="179" t="e">
        <f>Igazgatás!#REF!+'Informatikai fejl.'!#REF!+Községgazd!#REF!+Vagyongazd!#REF!+Közfoglalkoztatás!#REF!+Közút!P235+Környezetvédelem!#REF!+Egészségügy!#REF!+Sport!#REF!+Közművelődés!#REF!+Támogatás!#REF!</f>
        <v>#REF!</v>
      </c>
      <c r="Q236" s="173" t="e">
        <f>Igazgatás!#REF!+'Informatikai fejl.'!#REF!+Községgazd!#REF!+Vagyongazd!#REF!+Közfoglalkoztatás!#REF!+Közút!Q235+Környezetvédelem!#REF!+Egészségügy!#REF!+Sport!#REF!+Közművelődés!#REF!+Támogatás!#REF!</f>
        <v>#REF!</v>
      </c>
      <c r="R236" s="173" t="e">
        <f>Igazgatás!#REF!+'Informatikai fejl.'!#REF!+Községgazd!#REF!+Vagyongazd!#REF!+Közfoglalkoztatás!#REF!+Közút!R235+Környezetvédelem!#REF!+Egészségügy!#REF!+Sport!#REF!+Közművelődés!#REF!+Támogatás!#REF!</f>
        <v>#REF!</v>
      </c>
      <c r="S236" s="173" t="e">
        <f>Igazgatás!#REF!+'Informatikai fejl.'!#REF!+Községgazd!#REF!+Vagyongazd!#REF!+Közfoglalkoztatás!#REF!+Közút!S235+Környezetvédelem!#REF!+Egészségügy!#REF!+Sport!#REF!+Közművelődés!#REF!+Támogatás!#REF!</f>
        <v>#REF!</v>
      </c>
      <c r="T236" s="173" t="e">
        <f>Igazgatás!#REF!+'Informatikai fejl.'!#REF!+Községgazd!#REF!+Vagyongazd!#REF!+Közfoglalkoztatás!#REF!+Közút!T235+Környezetvédelem!#REF!+Egészségügy!#REF!+Sport!#REF!+Közművelődés!#REF!+Támogatás!#REF!</f>
        <v>#REF!</v>
      </c>
      <c r="U236" s="174" t="e">
        <f>Igazgatás!#REF!+'Informatikai fejl.'!#REF!+Községgazd!#REF!+Vagyongazd!#REF!+Közfoglalkoztatás!#REF!+Közút!U235+Környezetvédelem!#REF!+Egészségügy!#REF!+Sport!#REF!+Közművelődés!#REF!+Támogatás!#REF!</f>
        <v>#REF!</v>
      </c>
      <c r="V236" s="401" t="e">
        <f t="shared" si="163"/>
        <v>#REF!</v>
      </c>
      <c r="W236" s="364" t="e">
        <f>Igazgatás!#REF!+'Informatikai fejl.'!#REF!+Községgazd!#REF!+Vagyongazd!#REF!+Közfoglalkoztatás!#REF!+Közút!W235+Környezetvédelem!#REF!+Egészségügy!#REF!+Sport!#REF!+Közművelődés!#REF!+Támogatás!#REF!</f>
        <v>#REF!</v>
      </c>
      <c r="X236" s="173" t="e">
        <f>Igazgatás!#REF!+'Informatikai fejl.'!#REF!+Községgazd!#REF!+Vagyongazd!#REF!+Közfoglalkoztatás!#REF!+Közút!X235+Környezetvédelem!#REF!+Egészségügy!#REF!+Sport!#REF!+Közművelődés!#REF!+Támogatás!#REF!</f>
        <v>#REF!</v>
      </c>
      <c r="Y236" s="174" t="e">
        <f>Igazgatás!#REF!+'Informatikai fejl.'!#REF!+Községgazd!#REF!+Vagyongazd!#REF!+Közfoglalkoztatás!#REF!+Közút!Y235+Környezetvédelem!#REF!+Egészségügy!#REF!+Sport!#REF!+Közművelődés!#REF!+Támogatás!#REF!</f>
        <v>#REF!</v>
      </c>
      <c r="Z236" s="174" t="e">
        <f>Igazgatás!#REF!+'Informatikai fejl.'!#REF!+Községgazd!#REF!+Vagyongazd!#REF!+Közfoglalkoztatás!#REF!+Közút!Z235+Környezetvédelem!#REF!+Egészségügy!#REF!+Sport!#REF!+Közművelődés!#REF!+Támogatás!#REF!</f>
        <v>#REF!</v>
      </c>
      <c r="AA236" s="174" t="e">
        <f>Igazgatás!#REF!+'Informatikai fejl.'!#REF!+Községgazd!#REF!+Vagyongazd!#REF!+Közfoglalkoztatás!#REF!+Közút!AA235+Környezetvédelem!#REF!+Egészségügy!#REF!+Sport!#REF!+Közművelődés!#REF!+Támogatás!#REF!</f>
        <v>#REF!</v>
      </c>
      <c r="AB236" s="175" t="e">
        <f>Igazgatás!#REF!+'Informatikai fejl.'!#REF!+Községgazd!#REF!+Vagyongazd!#REF!+Közfoglalkoztatás!#REF!+Közút!AB235+Környezetvédelem!#REF!+Egészségügy!#REF!+Sport!#REF!+Közművelődés!#REF!+Támogatás!#REF!</f>
        <v>#REF!</v>
      </c>
      <c r="AC236" s="168"/>
      <c r="AE236" s="168"/>
    </row>
    <row r="237" spans="1:31" s="189" customFormat="1" hidden="1" x14ac:dyDescent="0.25">
      <c r="A237" s="125" t="s">
        <v>296</v>
      </c>
      <c r="B237" s="169" t="s">
        <v>701</v>
      </c>
      <c r="C237" s="178"/>
      <c r="D237" s="704" t="s">
        <v>297</v>
      </c>
      <c r="E237" s="704"/>
      <c r="F237" s="508" t="e">
        <f>Igazgatás!F285+'Informatikai fejl.'!F235+Községgazd!F250+Vagyongazd!F239+Közfoglalkoztatás!F236+Közút!F236+Környezetvédelem!F240+Egészségügy!F268+Sport!F240+Közművelődés!F239+Támogatás!F251</f>
        <v>#REF!</v>
      </c>
      <c r="G237" s="508" t="e">
        <f>Igazgatás!G285+'Informatikai fejl.'!G235+Községgazd!G250+Vagyongazd!G239+Közfoglalkoztatás!G236+Közút!G236+Környezetvédelem!G240+Egészségügy!G268+Sport!G240+Közművelődés!G239+Támogatás!G251</f>
        <v>#REF!</v>
      </c>
      <c r="H237" s="508" t="e">
        <f>Igazgatás!H285+'Informatikai fejl.'!H235+Községgazd!H250+Vagyongazd!H239+Közfoglalkoztatás!H236+Közút!H236+Környezetvédelem!H240+Egészségügy!H268+Sport!H240+Közművelődés!H239+Támogatás!H251</f>
        <v>#REF!</v>
      </c>
      <c r="I237" s="508" t="e">
        <f>Igazgatás!I285+'Informatikai fejl.'!I235+Községgazd!I250+Vagyongazd!I239+Közfoglalkoztatás!I236+Közút!I236+Környezetvédelem!I240+Egészségügy!I268+Sport!I240+Közművelődés!I239+Támogatás!I251</f>
        <v>#REF!</v>
      </c>
      <c r="J237" s="534" t="e">
        <f>Igazgatás!J285+'Informatikai fejl.'!J235+Községgazd!J250+Vagyongazd!J239+Közfoglalkoztatás!J236+Közút!J236+Környezetvédelem!J240+Egészségügy!J268+Sport!J240+Közművelődés!J239+Támogatás!J251</f>
        <v>#REF!</v>
      </c>
      <c r="K237" s="534" t="e">
        <f>Igazgatás!K285+'Informatikai fejl.'!K235+Községgazd!K250+Vagyongazd!K239+Közfoglalkoztatás!K236+Közút!K236+Környezetvédelem!K240+Egészségügy!K268+Sport!K240+Közművelődés!K239+Támogatás!K251</f>
        <v>#REF!</v>
      </c>
      <c r="L237" s="534" t="e">
        <f>Igazgatás!L285+'Informatikai fejl.'!L235+Községgazd!L250+Vagyongazd!L239+Közfoglalkoztatás!L236+Közút!L236+Környezetvédelem!L240+Egészségügy!L268+Sport!L240+Közművelődés!L239+Támogatás!L251</f>
        <v>#REF!</v>
      </c>
      <c r="M237" s="460" t="e">
        <f>Igazgatás!M285+'Informatikai fejl.'!M235+Községgazd!M250+Vagyongazd!M239+Közfoglalkoztatás!M236+Közút!M236+Környezetvédelem!M240+Egészségügy!M268+Sport!M240+Közművelődés!M239+Támogatás!M251</f>
        <v>#REF!</v>
      </c>
      <c r="N237" s="170">
        <f>Igazgatás!N285+'Informatikai fejl.'!N235+Községgazd!N250+Vagyongazd!N239+Közfoglalkoztatás!N236+Közút!N236+Környezetvédelem!N240+Egészségügy!N268+Sport!N240+Közművelődés!N239+Támogatás!N251</f>
        <v>0</v>
      </c>
      <c r="O237" s="171" t="e">
        <f t="shared" si="162"/>
        <v>#REF!</v>
      </c>
      <c r="P237" s="179" t="e">
        <f>Igazgatás!#REF!+'Informatikai fejl.'!#REF!+Községgazd!#REF!+Vagyongazd!#REF!+Közfoglalkoztatás!#REF!+Közút!P236+Környezetvédelem!#REF!+Egészségügy!#REF!+Sport!#REF!+Közművelődés!#REF!+Támogatás!#REF!</f>
        <v>#REF!</v>
      </c>
      <c r="Q237" s="173" t="e">
        <f>Igazgatás!#REF!+'Informatikai fejl.'!#REF!+Községgazd!#REF!+Vagyongazd!#REF!+Közfoglalkoztatás!#REF!+Közút!Q236+Környezetvédelem!#REF!+Egészségügy!#REF!+Sport!#REF!+Közművelődés!#REF!+Támogatás!#REF!</f>
        <v>#REF!</v>
      </c>
      <c r="R237" s="173" t="e">
        <f>Igazgatás!#REF!+'Informatikai fejl.'!#REF!+Községgazd!#REF!+Vagyongazd!#REF!+Közfoglalkoztatás!#REF!+Közút!R236+Környezetvédelem!#REF!+Egészségügy!#REF!+Sport!#REF!+Közművelődés!#REF!+Támogatás!#REF!</f>
        <v>#REF!</v>
      </c>
      <c r="S237" s="173" t="e">
        <f>Igazgatás!#REF!+'Informatikai fejl.'!#REF!+Községgazd!#REF!+Vagyongazd!#REF!+Közfoglalkoztatás!#REF!+Közút!S236+Környezetvédelem!#REF!+Egészségügy!#REF!+Sport!#REF!+Közművelődés!#REF!+Támogatás!#REF!</f>
        <v>#REF!</v>
      </c>
      <c r="T237" s="173" t="e">
        <f>Igazgatás!#REF!+'Informatikai fejl.'!#REF!+Községgazd!#REF!+Vagyongazd!#REF!+Közfoglalkoztatás!#REF!+Közút!T236+Környezetvédelem!#REF!+Egészségügy!#REF!+Sport!#REF!+Közművelődés!#REF!+Támogatás!#REF!</f>
        <v>#REF!</v>
      </c>
      <c r="U237" s="174" t="e">
        <f>Igazgatás!#REF!+'Informatikai fejl.'!#REF!+Községgazd!#REF!+Vagyongazd!#REF!+Közfoglalkoztatás!#REF!+Közút!U236+Környezetvédelem!#REF!+Egészségügy!#REF!+Sport!#REF!+Közművelődés!#REF!+Támogatás!#REF!</f>
        <v>#REF!</v>
      </c>
      <c r="V237" s="401" t="e">
        <f t="shared" si="163"/>
        <v>#REF!</v>
      </c>
      <c r="W237" s="364" t="e">
        <f>Igazgatás!#REF!+'Informatikai fejl.'!#REF!+Községgazd!#REF!+Vagyongazd!#REF!+Közfoglalkoztatás!#REF!+Közút!W236+Környezetvédelem!#REF!+Egészségügy!#REF!+Sport!#REF!+Közművelődés!#REF!+Támogatás!#REF!</f>
        <v>#REF!</v>
      </c>
      <c r="X237" s="173" t="e">
        <f>Igazgatás!#REF!+'Informatikai fejl.'!#REF!+Községgazd!#REF!+Vagyongazd!#REF!+Közfoglalkoztatás!#REF!+Közút!X236+Környezetvédelem!#REF!+Egészségügy!#REF!+Sport!#REF!+Közművelődés!#REF!+Támogatás!#REF!</f>
        <v>#REF!</v>
      </c>
      <c r="Y237" s="174" t="e">
        <f>Igazgatás!#REF!+'Informatikai fejl.'!#REF!+Községgazd!#REF!+Vagyongazd!#REF!+Közfoglalkoztatás!#REF!+Közút!Y236+Környezetvédelem!#REF!+Egészségügy!#REF!+Sport!#REF!+Közművelődés!#REF!+Támogatás!#REF!</f>
        <v>#REF!</v>
      </c>
      <c r="Z237" s="174" t="e">
        <f>Igazgatás!#REF!+'Informatikai fejl.'!#REF!+Községgazd!#REF!+Vagyongazd!#REF!+Közfoglalkoztatás!#REF!+Közút!Z236+Környezetvédelem!#REF!+Egészségügy!#REF!+Sport!#REF!+Közművelődés!#REF!+Támogatás!#REF!</f>
        <v>#REF!</v>
      </c>
      <c r="AA237" s="174" t="e">
        <f>Igazgatás!#REF!+'Informatikai fejl.'!#REF!+Községgazd!#REF!+Vagyongazd!#REF!+Közfoglalkoztatás!#REF!+Közút!AA236+Környezetvédelem!#REF!+Egészségügy!#REF!+Sport!#REF!+Közművelődés!#REF!+Támogatás!#REF!</f>
        <v>#REF!</v>
      </c>
      <c r="AB237" s="175" t="e">
        <f>Igazgatás!#REF!+'Informatikai fejl.'!#REF!+Községgazd!#REF!+Vagyongazd!#REF!+Közfoglalkoztatás!#REF!+Közút!AB236+Környezetvédelem!#REF!+Egészségügy!#REF!+Sport!#REF!+Közművelődés!#REF!+Támogatás!#REF!</f>
        <v>#REF!</v>
      </c>
      <c r="AC237" s="168"/>
      <c r="AE237" s="168"/>
    </row>
    <row r="238" spans="1:31" s="189" customFormat="1" hidden="1" x14ac:dyDescent="0.25">
      <c r="A238" s="125" t="s">
        <v>874</v>
      </c>
      <c r="B238" s="169" t="s">
        <v>875</v>
      </c>
      <c r="C238" s="178"/>
      <c r="D238" s="704" t="s">
        <v>876</v>
      </c>
      <c r="E238" s="704"/>
      <c r="F238" s="508" t="e">
        <f>Igazgatás!F286+'Informatikai fejl.'!F236+Községgazd!F251+Vagyongazd!F240+Közfoglalkoztatás!F237+Közút!F237+Környezetvédelem!F241+Egészségügy!F269+Sport!F241+Közművelődés!F240+Támogatás!F252</f>
        <v>#REF!</v>
      </c>
      <c r="G238" s="508" t="e">
        <f>Igazgatás!G286+'Informatikai fejl.'!G236+Községgazd!G251+Vagyongazd!G240+Közfoglalkoztatás!G237+Közút!G237+Környezetvédelem!G241+Egészségügy!G269+Sport!G241+Közművelődés!G240+Támogatás!G252</f>
        <v>#REF!</v>
      </c>
      <c r="H238" s="508" t="e">
        <f>Igazgatás!H286+'Informatikai fejl.'!H236+Községgazd!H251+Vagyongazd!H240+Közfoglalkoztatás!H237+Közút!H237+Környezetvédelem!H241+Egészségügy!H269+Sport!H241+Közművelődés!H240+Támogatás!H252</f>
        <v>#REF!</v>
      </c>
      <c r="I238" s="508" t="e">
        <f>Igazgatás!I286+'Informatikai fejl.'!I236+Községgazd!I251+Vagyongazd!I240+Közfoglalkoztatás!I237+Közút!I237+Környezetvédelem!I241+Egészségügy!I269+Sport!I241+Közművelődés!I240+Támogatás!I252</f>
        <v>#REF!</v>
      </c>
      <c r="J238" s="534" t="e">
        <f>Igazgatás!J286+'Informatikai fejl.'!J236+Községgazd!J251+Vagyongazd!J240+Közfoglalkoztatás!J237+Közút!J237+Környezetvédelem!J241+Egészségügy!J269+Sport!J241+Közművelődés!J240+Támogatás!J252</f>
        <v>#REF!</v>
      </c>
      <c r="K238" s="534" t="e">
        <f>Igazgatás!K286+'Informatikai fejl.'!K236+Községgazd!K251+Vagyongazd!K240+Közfoglalkoztatás!K237+Közút!K237+Környezetvédelem!K241+Egészségügy!K269+Sport!K241+Közművelődés!K240+Támogatás!K252</f>
        <v>#REF!</v>
      </c>
      <c r="L238" s="534" t="e">
        <f>Igazgatás!L286+'Informatikai fejl.'!L236+Községgazd!L251+Vagyongazd!L240+Közfoglalkoztatás!L237+Közút!L237+Környezetvédelem!L241+Egészségügy!L269+Sport!L241+Közművelődés!L240+Támogatás!L252</f>
        <v>#REF!</v>
      </c>
      <c r="M238" s="460" t="e">
        <f>Igazgatás!M286+'Informatikai fejl.'!M236+Községgazd!M251+Vagyongazd!M240+Közfoglalkoztatás!M237+Közút!M237+Környezetvédelem!M241+Egészségügy!M269+Sport!M241+Közművelődés!M240+Támogatás!M252</f>
        <v>#REF!</v>
      </c>
      <c r="N238" s="170">
        <f>Igazgatás!N286+'Informatikai fejl.'!N236+Községgazd!N251+Vagyongazd!N240+Közfoglalkoztatás!N237+Közút!N237+Környezetvédelem!N241+Egészségügy!N269+Sport!N241+Közművelődés!N240+Támogatás!N252</f>
        <v>0</v>
      </c>
      <c r="O238" s="171" t="e">
        <f t="shared" si="162"/>
        <v>#REF!</v>
      </c>
      <c r="P238" s="179" t="e">
        <f>Igazgatás!#REF!+'Informatikai fejl.'!#REF!+Községgazd!#REF!+Vagyongazd!#REF!+Közfoglalkoztatás!#REF!+Közút!P237+Környezetvédelem!#REF!+Egészségügy!#REF!+Sport!#REF!+Közművelődés!#REF!+Támogatás!#REF!</f>
        <v>#REF!</v>
      </c>
      <c r="Q238" s="173" t="e">
        <f>Igazgatás!#REF!+'Informatikai fejl.'!#REF!+Községgazd!#REF!+Vagyongazd!#REF!+Közfoglalkoztatás!#REF!+Közút!Q237+Környezetvédelem!#REF!+Egészségügy!#REF!+Sport!#REF!+Közművelődés!#REF!+Támogatás!#REF!</f>
        <v>#REF!</v>
      </c>
      <c r="R238" s="173" t="e">
        <f>Igazgatás!#REF!+'Informatikai fejl.'!#REF!+Községgazd!#REF!+Vagyongazd!#REF!+Közfoglalkoztatás!#REF!+Közút!R237+Környezetvédelem!#REF!+Egészségügy!#REF!+Sport!#REF!+Közművelődés!#REF!+Támogatás!#REF!</f>
        <v>#REF!</v>
      </c>
      <c r="S238" s="173" t="e">
        <f>Igazgatás!#REF!+'Informatikai fejl.'!#REF!+Községgazd!#REF!+Vagyongazd!#REF!+Közfoglalkoztatás!#REF!+Közút!S237+Környezetvédelem!#REF!+Egészségügy!#REF!+Sport!#REF!+Közművelődés!#REF!+Támogatás!#REF!</f>
        <v>#REF!</v>
      </c>
      <c r="T238" s="173" t="e">
        <f>Igazgatás!#REF!+'Informatikai fejl.'!#REF!+Községgazd!#REF!+Vagyongazd!#REF!+Közfoglalkoztatás!#REF!+Közút!T237+Környezetvédelem!#REF!+Egészségügy!#REF!+Sport!#REF!+Közművelődés!#REF!+Támogatás!#REF!</f>
        <v>#REF!</v>
      </c>
      <c r="U238" s="174" t="e">
        <f>Igazgatás!#REF!+'Informatikai fejl.'!#REF!+Községgazd!#REF!+Vagyongazd!#REF!+Közfoglalkoztatás!#REF!+Közút!U237+Környezetvédelem!#REF!+Egészségügy!#REF!+Sport!#REF!+Közművelődés!#REF!+Támogatás!#REF!</f>
        <v>#REF!</v>
      </c>
      <c r="V238" s="401" t="e">
        <f t="shared" si="163"/>
        <v>#REF!</v>
      </c>
      <c r="W238" s="364" t="e">
        <f>Igazgatás!#REF!+'Informatikai fejl.'!#REF!+Községgazd!#REF!+Vagyongazd!#REF!+Közfoglalkoztatás!#REF!+Közút!W237+Környezetvédelem!#REF!+Egészségügy!#REF!+Sport!#REF!+Közművelődés!#REF!+Támogatás!#REF!</f>
        <v>#REF!</v>
      </c>
      <c r="X238" s="173" t="e">
        <f>Igazgatás!#REF!+'Informatikai fejl.'!#REF!+Községgazd!#REF!+Vagyongazd!#REF!+Közfoglalkoztatás!#REF!+Közút!X237+Környezetvédelem!#REF!+Egészségügy!#REF!+Sport!#REF!+Közművelődés!#REF!+Támogatás!#REF!</f>
        <v>#REF!</v>
      </c>
      <c r="Y238" s="174" t="e">
        <f>Igazgatás!#REF!+'Informatikai fejl.'!#REF!+Községgazd!#REF!+Vagyongazd!#REF!+Közfoglalkoztatás!#REF!+Közút!Y237+Környezetvédelem!#REF!+Egészségügy!#REF!+Sport!#REF!+Közművelődés!#REF!+Támogatás!#REF!</f>
        <v>#REF!</v>
      </c>
      <c r="Z238" s="174" t="e">
        <f>Igazgatás!#REF!+'Informatikai fejl.'!#REF!+Községgazd!#REF!+Vagyongazd!#REF!+Közfoglalkoztatás!#REF!+Közút!Z237+Környezetvédelem!#REF!+Egészségügy!#REF!+Sport!#REF!+Közművelődés!#REF!+Támogatás!#REF!</f>
        <v>#REF!</v>
      </c>
      <c r="AA238" s="174" t="e">
        <f>Igazgatás!#REF!+'Informatikai fejl.'!#REF!+Községgazd!#REF!+Vagyongazd!#REF!+Közfoglalkoztatás!#REF!+Közút!AA237+Környezetvédelem!#REF!+Egészségügy!#REF!+Sport!#REF!+Közművelődés!#REF!+Támogatás!#REF!</f>
        <v>#REF!</v>
      </c>
      <c r="AB238" s="175" t="e">
        <f>Igazgatás!#REF!+'Informatikai fejl.'!#REF!+Községgazd!#REF!+Vagyongazd!#REF!+Közfoglalkoztatás!#REF!+Közút!AB237+Környezetvédelem!#REF!+Egészségügy!#REF!+Sport!#REF!+Közművelődés!#REF!+Támogatás!#REF!</f>
        <v>#REF!</v>
      </c>
      <c r="AC238" s="168"/>
      <c r="AE238" s="168"/>
    </row>
    <row r="239" spans="1:31" s="41" customFormat="1" hidden="1" x14ac:dyDescent="0.25">
      <c r="A239" s="125" t="s">
        <v>877</v>
      </c>
      <c r="B239" s="52" t="s">
        <v>878</v>
      </c>
      <c r="C239" s="702" t="s">
        <v>879</v>
      </c>
      <c r="D239" s="703"/>
      <c r="E239" s="703"/>
      <c r="F239" s="510" t="e">
        <f>Igazgatás!F287+'Informatikai fejl.'!F237+Községgazd!F252+Vagyongazd!F241+Közfoglalkoztatás!F238+Közút!F238+Környezetvédelem!F242+Egészségügy!F270+Sport!F242+Közművelődés!F241+Támogatás!F253</f>
        <v>#REF!</v>
      </c>
      <c r="G239" s="510" t="e">
        <f>Igazgatás!G287+'Informatikai fejl.'!G237+Községgazd!G252+Vagyongazd!G241+Közfoglalkoztatás!G238+Közút!G238+Környezetvédelem!G242+Egészségügy!G270+Sport!G242+Közművelődés!G241+Támogatás!G253</f>
        <v>#REF!</v>
      </c>
      <c r="H239" s="510" t="e">
        <f>Igazgatás!H287+'Informatikai fejl.'!H237+Községgazd!H252+Vagyongazd!H241+Közfoglalkoztatás!H238+Közút!H238+Környezetvédelem!H242+Egészségügy!H270+Sport!H242+Közművelődés!H241+Támogatás!H253</f>
        <v>#REF!</v>
      </c>
      <c r="I239" s="510" t="e">
        <f>Igazgatás!I287+'Informatikai fejl.'!I237+Községgazd!I252+Vagyongazd!I241+Közfoglalkoztatás!I238+Közút!I238+Környezetvédelem!I242+Egészségügy!I270+Sport!I242+Közművelődés!I241+Támogatás!I253</f>
        <v>#REF!</v>
      </c>
      <c r="J239" s="536" t="e">
        <f>Igazgatás!J287+'Informatikai fejl.'!J237+Községgazd!J252+Vagyongazd!J241+Közfoglalkoztatás!J238+Közút!J238+Környezetvédelem!J242+Egészségügy!J270+Sport!J242+Közművelődés!J241+Támogatás!J253</f>
        <v>#REF!</v>
      </c>
      <c r="K239" s="536" t="e">
        <f>Igazgatás!K287+'Informatikai fejl.'!K237+Községgazd!K252+Vagyongazd!K241+Közfoglalkoztatás!K238+Közút!K238+Környezetvédelem!K242+Egészségügy!K270+Sport!K242+Közművelődés!K241+Támogatás!K253</f>
        <v>#REF!</v>
      </c>
      <c r="L239" s="536" t="e">
        <f>Igazgatás!L287+'Informatikai fejl.'!L237+Községgazd!L252+Vagyongazd!L241+Közfoglalkoztatás!L238+Közút!L238+Környezetvédelem!L242+Egészségügy!L270+Sport!L242+Közművelődés!L241+Támogatás!L253</f>
        <v>#REF!</v>
      </c>
      <c r="M239" s="462" t="e">
        <f>Igazgatás!M287+'Informatikai fejl.'!M237+Községgazd!M252+Vagyongazd!M241+Közfoglalkoztatás!M238+Közút!M238+Környezetvédelem!M242+Egészségügy!M270+Sport!M242+Közművelődés!M241+Támogatás!M253</f>
        <v>#REF!</v>
      </c>
      <c r="N239" s="148">
        <f>Igazgatás!N287+'Informatikai fejl.'!N237+Községgazd!N252+Vagyongazd!N241+Közfoglalkoztatás!N238+Közút!N238+Környezetvédelem!N242+Egészségügy!N270+Sport!N242+Közművelődés!N241+Támogatás!N253</f>
        <v>0</v>
      </c>
      <c r="O239" s="160" t="e">
        <f t="shared" si="162"/>
        <v>#REF!</v>
      </c>
      <c r="P239" s="75" t="e">
        <f>Igazgatás!#REF!+'Informatikai fejl.'!#REF!+Községgazd!#REF!+Vagyongazd!#REF!+Közfoglalkoztatás!#REF!+Közút!P238+Környezetvédelem!#REF!+Egészségügy!#REF!+Sport!#REF!+Közművelődés!#REF!+Támogatás!#REF!</f>
        <v>#REF!</v>
      </c>
      <c r="Q239" s="13" t="e">
        <f>Igazgatás!#REF!+'Informatikai fejl.'!#REF!+Községgazd!#REF!+Vagyongazd!#REF!+Közfoglalkoztatás!#REF!+Közút!Q238+Környezetvédelem!#REF!+Egészségügy!#REF!+Sport!#REF!+Közművelődés!#REF!+Támogatás!#REF!</f>
        <v>#REF!</v>
      </c>
      <c r="R239" s="13" t="e">
        <f>Igazgatás!#REF!+'Informatikai fejl.'!#REF!+Községgazd!#REF!+Vagyongazd!#REF!+Közfoglalkoztatás!#REF!+Közút!R238+Környezetvédelem!#REF!+Egészségügy!#REF!+Sport!#REF!+Közművelődés!#REF!+Támogatás!#REF!</f>
        <v>#REF!</v>
      </c>
      <c r="S239" s="13" t="e">
        <f>Igazgatás!#REF!+'Informatikai fejl.'!#REF!+Községgazd!#REF!+Vagyongazd!#REF!+Közfoglalkoztatás!#REF!+Közút!S238+Környezetvédelem!#REF!+Egészségügy!#REF!+Sport!#REF!+Közművelődés!#REF!+Támogatás!#REF!</f>
        <v>#REF!</v>
      </c>
      <c r="T239" s="13" t="e">
        <f>Igazgatás!#REF!+'Informatikai fejl.'!#REF!+Községgazd!#REF!+Vagyongazd!#REF!+Közfoglalkoztatás!#REF!+Közút!T238+Környezetvédelem!#REF!+Egészségügy!#REF!+Sport!#REF!+Közművelődés!#REF!+Támogatás!#REF!</f>
        <v>#REF!</v>
      </c>
      <c r="U239" s="80" t="e">
        <f>Igazgatás!#REF!+'Informatikai fejl.'!#REF!+Községgazd!#REF!+Vagyongazd!#REF!+Közfoglalkoztatás!#REF!+Közút!U238+Környezetvédelem!#REF!+Egészségügy!#REF!+Sport!#REF!+Közművelődés!#REF!+Támogatás!#REF!</f>
        <v>#REF!</v>
      </c>
      <c r="V239" s="403" t="e">
        <f t="shared" si="163"/>
        <v>#REF!</v>
      </c>
      <c r="W239" s="366" t="e">
        <f>Igazgatás!#REF!+'Informatikai fejl.'!#REF!+Községgazd!#REF!+Vagyongazd!#REF!+Közfoglalkoztatás!#REF!+Közút!W238+Környezetvédelem!#REF!+Egészségügy!#REF!+Sport!#REF!+Közművelődés!#REF!+Támogatás!#REF!</f>
        <v>#REF!</v>
      </c>
      <c r="X239" s="13" t="e">
        <f>Igazgatás!#REF!+'Informatikai fejl.'!#REF!+Községgazd!#REF!+Vagyongazd!#REF!+Közfoglalkoztatás!#REF!+Közút!X238+Környezetvédelem!#REF!+Egészségügy!#REF!+Sport!#REF!+Közművelődés!#REF!+Támogatás!#REF!</f>
        <v>#REF!</v>
      </c>
      <c r="Y239" s="80" t="e">
        <f>Igazgatás!#REF!+'Informatikai fejl.'!#REF!+Községgazd!#REF!+Vagyongazd!#REF!+Közfoglalkoztatás!#REF!+Közút!Y238+Környezetvédelem!#REF!+Egészségügy!#REF!+Sport!#REF!+Közművelődés!#REF!+Támogatás!#REF!</f>
        <v>#REF!</v>
      </c>
      <c r="Z239" s="80" t="e">
        <f>Igazgatás!#REF!+'Informatikai fejl.'!#REF!+Községgazd!#REF!+Vagyongazd!#REF!+Közfoglalkoztatás!#REF!+Közút!Z238+Környezetvédelem!#REF!+Egészségügy!#REF!+Sport!#REF!+Közművelődés!#REF!+Támogatás!#REF!</f>
        <v>#REF!</v>
      </c>
      <c r="AA239" s="80" t="e">
        <f>Igazgatás!#REF!+'Informatikai fejl.'!#REF!+Községgazd!#REF!+Vagyongazd!#REF!+Közfoglalkoztatás!#REF!+Közút!AA238+Környezetvédelem!#REF!+Egészségügy!#REF!+Sport!#REF!+Közművelődés!#REF!+Támogatás!#REF!</f>
        <v>#REF!</v>
      </c>
      <c r="AB239" s="45" t="e">
        <f>Igazgatás!#REF!+'Informatikai fejl.'!#REF!+Községgazd!#REF!+Vagyongazd!#REF!+Közfoglalkoztatás!#REF!+Közút!AB238+Környezetvédelem!#REF!+Egészségügy!#REF!+Sport!#REF!+Közművelődés!#REF!+Támogatás!#REF!</f>
        <v>#REF!</v>
      </c>
      <c r="AC239" s="168"/>
      <c r="AE239" s="168"/>
    </row>
    <row r="240" spans="1:31" s="41" customFormat="1" x14ac:dyDescent="0.25">
      <c r="A240" s="125" t="s">
        <v>298</v>
      </c>
      <c r="B240" s="52" t="s">
        <v>702</v>
      </c>
      <c r="C240" s="702" t="s">
        <v>299</v>
      </c>
      <c r="D240" s="703"/>
      <c r="E240" s="703"/>
      <c r="F240" s="510">
        <v>5104002</v>
      </c>
      <c r="G240" s="510" t="e">
        <f>Igazgatás!G288+'Informatikai fejl.'!G238+Községgazd!G253+Vagyongazd!G242+Közfoglalkoztatás!G239+Közút!G239+Környezetvédelem!G243+Egészségügy!G271+Sport!G243+Közművelődés!G242+Támogatás!G254</f>
        <v>#REF!</v>
      </c>
      <c r="H240" s="510" t="e">
        <f>Igazgatás!H288+'Informatikai fejl.'!H238+Községgazd!H253+Vagyongazd!H242+Közfoglalkoztatás!H239+Közút!H239+Környezetvédelem!H243+Egészségügy!H271+Sport!H243+Közművelődés!H242+Támogatás!H254</f>
        <v>#REF!</v>
      </c>
      <c r="I240" s="510" t="e">
        <f>Igazgatás!I288+'Informatikai fejl.'!I238+Községgazd!I253+Vagyongazd!I242+Közfoglalkoztatás!I239+Közút!I239+Környezetvédelem!I243+Egészségügy!I271+Sport!I243+Közművelődés!I242+Támogatás!I254</f>
        <v>#REF!</v>
      </c>
      <c r="J240" s="536" t="e">
        <f>Igazgatás!J288+'Informatikai fejl.'!J238+Községgazd!J253+Vagyongazd!J242+Közfoglalkoztatás!J239+Közút!J239+Környezetvédelem!J243+Egészségügy!J271+Sport!J243+Közművelődés!J242+Támogatás!J254</f>
        <v>#REF!</v>
      </c>
      <c r="K240" s="536" t="e">
        <f>Igazgatás!K288+'Informatikai fejl.'!K238+Községgazd!K253+Vagyongazd!K242+Közfoglalkoztatás!K239+Közút!K239+Környezetvédelem!K243+Egészségügy!K271+Sport!K243+Közművelődés!K242+Támogatás!K254</f>
        <v>#REF!</v>
      </c>
      <c r="L240" s="536">
        <v>5104002</v>
      </c>
      <c r="M240" s="462">
        <f t="shared" ref="M240:M241" si="173">V240+W240+X240+Y240+Z240+AA240+AB240</f>
        <v>5104002</v>
      </c>
      <c r="N240" s="148">
        <f>Igazgatás!N288+'Informatikai fejl.'!N238+Községgazd!N253+Vagyongazd!N242+Közfoglalkoztatás!N239+Közút!N239+Környezetvédelem!N243+Egészségügy!N271+Sport!N243+Közművelődés!N242+Támogatás!N254</f>
        <v>0</v>
      </c>
      <c r="O240" s="160">
        <f t="shared" si="162"/>
        <v>5104002</v>
      </c>
      <c r="P240" s="75">
        <v>5104002</v>
      </c>
      <c r="Q240" s="13">
        <v>0</v>
      </c>
      <c r="R240" s="13">
        <v>0</v>
      </c>
      <c r="S240" s="13">
        <v>0</v>
      </c>
      <c r="T240" s="13">
        <v>0</v>
      </c>
      <c r="U240" s="80">
        <v>0</v>
      </c>
      <c r="V240" s="403">
        <f t="shared" si="163"/>
        <v>5104002</v>
      </c>
      <c r="W240" s="366">
        <v>0</v>
      </c>
      <c r="X240" s="13">
        <v>0</v>
      </c>
      <c r="Y240" s="80">
        <v>0</v>
      </c>
      <c r="Z240" s="80">
        <v>0</v>
      </c>
      <c r="AA240" s="80">
        <v>0</v>
      </c>
      <c r="AB240" s="45">
        <v>0</v>
      </c>
      <c r="AC240" s="168"/>
      <c r="AE240" s="168"/>
    </row>
    <row r="241" spans="1:31" s="41" customFormat="1" ht="15.75" thickBot="1" x14ac:dyDescent="0.3">
      <c r="A241" s="125" t="s">
        <v>300</v>
      </c>
      <c r="B241" s="52" t="s">
        <v>703</v>
      </c>
      <c r="C241" s="702" t="s">
        <v>880</v>
      </c>
      <c r="D241" s="703"/>
      <c r="E241" s="703"/>
      <c r="F241" s="510">
        <v>131121953</v>
      </c>
      <c r="G241" s="510" t="e">
        <f>Igazgatás!G289+'Informatikai fejl.'!G239+Községgazd!G254+Vagyongazd!G243+Közfoglalkoztatás!G240+Közút!G240+Környezetvédelem!G244+Egészségügy!G272+Sport!G244+Közművelődés!G243+Támogatás!G255</f>
        <v>#REF!</v>
      </c>
      <c r="H241" s="510" t="e">
        <f>Igazgatás!H289+'Informatikai fejl.'!H239+Községgazd!H254+Vagyongazd!H243+Közfoglalkoztatás!H240+Közút!H240+Környezetvédelem!H244+Egészségügy!H272+Sport!H244+Közművelődés!H243+Támogatás!H255</f>
        <v>#REF!</v>
      </c>
      <c r="I241" s="510" t="e">
        <f>Igazgatás!I289+'Informatikai fejl.'!I239+Községgazd!I254+Vagyongazd!I243+Közfoglalkoztatás!I240+Közút!I240+Környezetvédelem!I244+Egészségügy!I272+Sport!I244+Közművelődés!I243+Támogatás!I255</f>
        <v>#REF!</v>
      </c>
      <c r="J241" s="536" t="e">
        <f>Igazgatás!J289+'Informatikai fejl.'!J239+Községgazd!J254+Vagyongazd!J243+Közfoglalkoztatás!J240+Közút!J240+Környezetvédelem!J244+Egészségügy!J272+Sport!J244+Közművelődés!J243+Támogatás!J255</f>
        <v>#REF!</v>
      </c>
      <c r="K241" s="536" t="e">
        <f>Igazgatás!K289+'Informatikai fejl.'!K239+Községgazd!K254+Vagyongazd!K243+Közfoglalkoztatás!K240+Közút!K240+Környezetvédelem!K244+Egészségügy!K272+Sport!K244+Közművelődés!K243+Támogatás!K255</f>
        <v>#REF!</v>
      </c>
      <c r="L241" s="536">
        <v>126634771</v>
      </c>
      <c r="M241" s="462">
        <f t="shared" si="173"/>
        <v>126634771</v>
      </c>
      <c r="N241" s="148">
        <f>Igazgatás!N289+'Informatikai fejl.'!N239+Községgazd!N254+Vagyongazd!N243+Közfoglalkoztatás!N240+Közút!N240+Környezetvédelem!N244+Egészségügy!N272+Sport!N244+Közművelődés!N243+Támogatás!N255</f>
        <v>0</v>
      </c>
      <c r="O241" s="160">
        <f t="shared" si="162"/>
        <v>126634771</v>
      </c>
      <c r="P241" s="75">
        <v>9688998</v>
      </c>
      <c r="Q241" s="13">
        <v>9342934</v>
      </c>
      <c r="R241" s="13">
        <v>11262920</v>
      </c>
      <c r="S241" s="13">
        <v>11820347</v>
      </c>
      <c r="T241" s="13">
        <v>10300480</v>
      </c>
      <c r="U241" s="80">
        <v>9627763</v>
      </c>
      <c r="V241" s="403">
        <f t="shared" si="163"/>
        <v>62043442</v>
      </c>
      <c r="W241" s="366">
        <v>9906307</v>
      </c>
      <c r="X241" s="13">
        <v>9615921</v>
      </c>
      <c r="Y241" s="80">
        <v>10081752</v>
      </c>
      <c r="Z241" s="80">
        <v>11043212</v>
      </c>
      <c r="AA241" s="80">
        <v>9750327</v>
      </c>
      <c r="AB241" s="45">
        <v>14193810</v>
      </c>
      <c r="AC241" s="168"/>
      <c r="AE241" s="168"/>
    </row>
    <row r="242" spans="1:31" s="41" customFormat="1" ht="15.75" hidden="1" thickBot="1" x14ac:dyDescent="0.3">
      <c r="A242" s="125" t="s">
        <v>301</v>
      </c>
      <c r="B242" s="52" t="s">
        <v>704</v>
      </c>
      <c r="C242" s="702" t="s">
        <v>881</v>
      </c>
      <c r="D242" s="703"/>
      <c r="E242" s="703"/>
      <c r="F242" s="510" t="e">
        <f>Igazgatás!F290+'Informatikai fejl.'!F240+Községgazd!F255+Vagyongazd!F244+Közfoglalkoztatás!F241+Közút!F241+Környezetvédelem!F245+Egészségügy!F273+Sport!F245+Közművelődés!F244+Támogatás!F264</f>
        <v>#REF!</v>
      </c>
      <c r="G242" s="510" t="e">
        <f>Igazgatás!G290+'Informatikai fejl.'!G240+Községgazd!G255+Vagyongazd!G244+Közfoglalkoztatás!G241+Közút!G241+Környezetvédelem!G245+Egészségügy!G273+Sport!G245+Közművelődés!G244+Támogatás!G264</f>
        <v>#REF!</v>
      </c>
      <c r="H242" s="510" t="e">
        <f>Igazgatás!H290+'Informatikai fejl.'!H240+Községgazd!H255+Vagyongazd!H244+Közfoglalkoztatás!H241+Közút!H241+Környezetvédelem!H245+Egészségügy!H273+Sport!H245+Közművelődés!H244+Támogatás!H264</f>
        <v>#REF!</v>
      </c>
      <c r="I242" s="510" t="e">
        <f>Igazgatás!I290+'Informatikai fejl.'!I240+Községgazd!I255+Vagyongazd!I244+Közfoglalkoztatás!I241+Közút!I241+Környezetvédelem!I245+Egészségügy!I273+Sport!I245+Közművelődés!I244+Támogatás!I264</f>
        <v>#REF!</v>
      </c>
      <c r="J242" s="536" t="e">
        <f>Igazgatás!J290+'Informatikai fejl.'!J240+Községgazd!J255+Vagyongazd!J244+Közfoglalkoztatás!J241+Közút!J241+Környezetvédelem!J245+Egészségügy!J273+Sport!J245+Közművelődés!J244+Támogatás!J264</f>
        <v>#REF!</v>
      </c>
      <c r="K242" s="536" t="e">
        <f>Igazgatás!K290+'Informatikai fejl.'!K240+Községgazd!K255+Vagyongazd!K244+Közfoglalkoztatás!K241+Közút!K241+Környezetvédelem!K245+Egészségügy!K273+Sport!K245+Közművelődés!K244+Támogatás!K264</f>
        <v>#REF!</v>
      </c>
      <c r="L242" s="536" t="e">
        <f>Igazgatás!L290+'Informatikai fejl.'!L240+Községgazd!L255+Vagyongazd!L244+Közfoglalkoztatás!L241+Közút!L241+Környezetvédelem!L245+Egészségügy!L273+Sport!L245+Közművelődés!L244+Támogatás!L264</f>
        <v>#REF!</v>
      </c>
      <c r="M242" s="462" t="e">
        <f>Igazgatás!M290+'Informatikai fejl.'!M240+Községgazd!M255+Vagyongazd!M244+Közfoglalkoztatás!M241+Közút!M241+Környezetvédelem!M245+Egészségügy!M273+Sport!M245+Közművelődés!M244+Támogatás!M264</f>
        <v>#REF!</v>
      </c>
      <c r="N242" s="148">
        <f>Igazgatás!N290+'Informatikai fejl.'!N240+Községgazd!N255+Vagyongazd!N244+Közfoglalkoztatás!N241+Közút!N241+Környezetvédelem!N245+Egészségügy!N273+Sport!N245+Közművelődés!N244+Támogatás!N264</f>
        <v>0</v>
      </c>
      <c r="O242" s="160" t="e">
        <f t="shared" si="162"/>
        <v>#REF!</v>
      </c>
      <c r="P242" s="75" t="e">
        <f>Igazgatás!#REF!+'Informatikai fejl.'!#REF!+Községgazd!#REF!+Vagyongazd!#REF!+Közfoglalkoztatás!#REF!+Közút!P241+Környezetvédelem!#REF!+Egészségügy!#REF!+Sport!#REF!+Közművelődés!#REF!+Támogatás!#REF!</f>
        <v>#REF!</v>
      </c>
      <c r="Q242" s="13" t="e">
        <f>Igazgatás!#REF!+'Informatikai fejl.'!#REF!+Községgazd!#REF!+Vagyongazd!#REF!+Közfoglalkoztatás!#REF!+Közút!Q241+Környezetvédelem!#REF!+Egészségügy!#REF!+Sport!#REF!+Közművelődés!#REF!+Támogatás!#REF!</f>
        <v>#REF!</v>
      </c>
      <c r="R242" s="13" t="e">
        <f>Igazgatás!#REF!+'Informatikai fejl.'!#REF!+Községgazd!#REF!+Vagyongazd!#REF!+Közfoglalkoztatás!#REF!+Közút!R241+Környezetvédelem!#REF!+Egészségügy!#REF!+Sport!#REF!+Közművelődés!#REF!+Támogatás!#REF!</f>
        <v>#REF!</v>
      </c>
      <c r="S242" s="13" t="e">
        <f>Igazgatás!#REF!+'Informatikai fejl.'!#REF!+Községgazd!#REF!+Vagyongazd!#REF!+Közfoglalkoztatás!#REF!+Közút!S241+Környezetvédelem!#REF!+Egészségügy!#REF!+Sport!#REF!+Közművelődés!#REF!+Támogatás!#REF!</f>
        <v>#REF!</v>
      </c>
      <c r="T242" s="13" t="e">
        <f>Igazgatás!#REF!+'Informatikai fejl.'!#REF!+Községgazd!#REF!+Vagyongazd!#REF!+Közfoglalkoztatás!#REF!+Közút!T241+Környezetvédelem!#REF!+Egészségügy!#REF!+Sport!#REF!+Közművelődés!#REF!+Támogatás!#REF!</f>
        <v>#REF!</v>
      </c>
      <c r="U242" s="80" t="e">
        <f>Igazgatás!#REF!+'Informatikai fejl.'!#REF!+Községgazd!#REF!+Vagyongazd!#REF!+Közfoglalkoztatás!#REF!+Közút!U241+Környezetvédelem!#REF!+Egészségügy!#REF!+Sport!#REF!+Közművelődés!#REF!+Támogatás!#REF!</f>
        <v>#REF!</v>
      </c>
      <c r="V242" s="403" t="e">
        <f t="shared" si="163"/>
        <v>#REF!</v>
      </c>
      <c r="W242" s="366" t="e">
        <f>Igazgatás!#REF!+'Informatikai fejl.'!#REF!+Községgazd!#REF!+Vagyongazd!#REF!+Közfoglalkoztatás!#REF!+Közút!W241+Környezetvédelem!#REF!+Egészségügy!#REF!+Sport!#REF!+Közművelődés!#REF!+Támogatás!#REF!</f>
        <v>#REF!</v>
      </c>
      <c r="X242" s="13" t="e">
        <f>Igazgatás!#REF!+'Informatikai fejl.'!#REF!+Községgazd!#REF!+Vagyongazd!#REF!+Közfoglalkoztatás!#REF!+Közút!X241+Környezetvédelem!#REF!+Egészségügy!#REF!+Sport!#REF!+Közművelődés!#REF!+Támogatás!#REF!</f>
        <v>#REF!</v>
      </c>
      <c r="Y242" s="80" t="e">
        <f>Igazgatás!#REF!+'Informatikai fejl.'!#REF!+Községgazd!#REF!+Vagyongazd!#REF!+Közfoglalkoztatás!#REF!+Közút!Y241+Környezetvédelem!#REF!+Egészségügy!#REF!+Sport!#REF!+Közművelődés!#REF!+Támogatás!#REF!</f>
        <v>#REF!</v>
      </c>
      <c r="Z242" s="80" t="e">
        <f>Igazgatás!#REF!+'Informatikai fejl.'!#REF!+Községgazd!#REF!+Vagyongazd!#REF!+Közfoglalkoztatás!#REF!+Közút!Z241+Környezetvédelem!#REF!+Egészségügy!#REF!+Sport!#REF!+Közművelődés!#REF!+Támogatás!#REF!</f>
        <v>#REF!</v>
      </c>
      <c r="AA242" s="80" t="e">
        <f>Igazgatás!#REF!+'Informatikai fejl.'!#REF!+Községgazd!#REF!+Vagyongazd!#REF!+Közfoglalkoztatás!#REF!+Közút!AA241+Környezetvédelem!#REF!+Egészségügy!#REF!+Sport!#REF!+Közművelődés!#REF!+Támogatás!#REF!</f>
        <v>#REF!</v>
      </c>
      <c r="AB242" s="45" t="e">
        <f>Igazgatás!#REF!+'Informatikai fejl.'!#REF!+Községgazd!#REF!+Vagyongazd!#REF!+Közfoglalkoztatás!#REF!+Közút!AB241+Környezetvédelem!#REF!+Egészségügy!#REF!+Sport!#REF!+Közművelődés!#REF!+Támogatás!#REF!</f>
        <v>#REF!</v>
      </c>
      <c r="AC242" s="168"/>
      <c r="AE242" s="168"/>
    </row>
    <row r="243" spans="1:31" s="41" customFormat="1" ht="15.75" hidden="1" thickBot="1" x14ac:dyDescent="0.3">
      <c r="A243" s="125" t="s">
        <v>302</v>
      </c>
      <c r="B243" s="52" t="s">
        <v>705</v>
      </c>
      <c r="C243" s="702" t="s">
        <v>303</v>
      </c>
      <c r="D243" s="703"/>
      <c r="E243" s="703"/>
      <c r="F243" s="510" t="e">
        <f>Igazgatás!F291+'Informatikai fejl.'!F241+Községgazd!F256+Vagyongazd!F245+Közfoglalkoztatás!F242+Közút!F242+Környezetvédelem!F246+Egészségügy!F274+Sport!F246+Közművelődés!F245+Támogatás!F265</f>
        <v>#REF!</v>
      </c>
      <c r="G243" s="510" t="e">
        <f>Igazgatás!G291+'Informatikai fejl.'!G241+Községgazd!G256+Vagyongazd!G245+Közfoglalkoztatás!G242+Közút!G242+Környezetvédelem!G246+Egészségügy!G274+Sport!G246+Közművelődés!G245+Támogatás!G265</f>
        <v>#REF!</v>
      </c>
      <c r="H243" s="510" t="e">
        <f>Igazgatás!H291+'Informatikai fejl.'!H241+Községgazd!H256+Vagyongazd!H245+Közfoglalkoztatás!H242+Közút!H242+Környezetvédelem!H246+Egészségügy!H274+Sport!H246+Közművelődés!H245+Támogatás!H265</f>
        <v>#REF!</v>
      </c>
      <c r="I243" s="510" t="e">
        <f>Igazgatás!I291+'Informatikai fejl.'!I241+Községgazd!I256+Vagyongazd!I245+Közfoglalkoztatás!I242+Közút!I242+Környezetvédelem!I246+Egészségügy!I274+Sport!I246+Közművelődés!I245+Támogatás!I265</f>
        <v>#REF!</v>
      </c>
      <c r="J243" s="536" t="e">
        <f>Igazgatás!J291+'Informatikai fejl.'!J241+Községgazd!J256+Vagyongazd!J245+Közfoglalkoztatás!J242+Közút!J242+Környezetvédelem!J246+Egészségügy!J274+Sport!J246+Közművelődés!J245+Támogatás!J265</f>
        <v>#REF!</v>
      </c>
      <c r="K243" s="536" t="e">
        <f>Igazgatás!K291+'Informatikai fejl.'!K241+Községgazd!K256+Vagyongazd!K245+Közfoglalkoztatás!K242+Közút!K242+Környezetvédelem!K246+Egészségügy!K274+Sport!K246+Közművelődés!K245+Támogatás!K265</f>
        <v>#REF!</v>
      </c>
      <c r="L243" s="536" t="e">
        <f>Igazgatás!L291+'Informatikai fejl.'!L241+Községgazd!L256+Vagyongazd!L245+Közfoglalkoztatás!L242+Közút!L242+Környezetvédelem!L246+Egészségügy!L274+Sport!L246+Közművelődés!L245+Támogatás!L265</f>
        <v>#REF!</v>
      </c>
      <c r="M243" s="462" t="e">
        <f>Igazgatás!M291+'Informatikai fejl.'!M241+Községgazd!M256+Vagyongazd!M245+Közfoglalkoztatás!M242+Közút!M242+Környezetvédelem!M246+Egészségügy!M274+Sport!M246+Közművelődés!M245+Támogatás!M265</f>
        <v>#REF!</v>
      </c>
      <c r="N243" s="148">
        <f>Igazgatás!N291+'Informatikai fejl.'!N241+Községgazd!N256+Vagyongazd!N245+Közfoglalkoztatás!N242+Közút!N242+Környezetvédelem!N246+Egészségügy!N274+Sport!N246+Közművelődés!N245+Támogatás!N265</f>
        <v>0</v>
      </c>
      <c r="O243" s="160" t="e">
        <f t="shared" si="162"/>
        <v>#REF!</v>
      </c>
      <c r="P243" s="75" t="e">
        <f>Igazgatás!#REF!+'Informatikai fejl.'!#REF!+Községgazd!#REF!+Vagyongazd!#REF!+Közfoglalkoztatás!#REF!+Közút!P242+Környezetvédelem!#REF!+Egészségügy!#REF!+Sport!#REF!+Közművelődés!#REF!+Támogatás!#REF!</f>
        <v>#REF!</v>
      </c>
      <c r="Q243" s="13" t="e">
        <f>Igazgatás!#REF!+'Informatikai fejl.'!#REF!+Községgazd!#REF!+Vagyongazd!#REF!+Közfoglalkoztatás!#REF!+Közút!Q242+Környezetvédelem!#REF!+Egészségügy!#REF!+Sport!#REF!+Közművelődés!#REF!+Támogatás!#REF!</f>
        <v>#REF!</v>
      </c>
      <c r="R243" s="13" t="e">
        <f>Igazgatás!#REF!+'Informatikai fejl.'!#REF!+Községgazd!#REF!+Vagyongazd!#REF!+Közfoglalkoztatás!#REF!+Közút!R242+Környezetvédelem!#REF!+Egészségügy!#REF!+Sport!#REF!+Közművelődés!#REF!+Támogatás!#REF!</f>
        <v>#REF!</v>
      </c>
      <c r="S243" s="13" t="e">
        <f>Igazgatás!#REF!+'Informatikai fejl.'!#REF!+Községgazd!#REF!+Vagyongazd!#REF!+Közfoglalkoztatás!#REF!+Közút!S242+Környezetvédelem!#REF!+Egészségügy!#REF!+Sport!#REF!+Közművelődés!#REF!+Támogatás!#REF!</f>
        <v>#REF!</v>
      </c>
      <c r="T243" s="13" t="e">
        <f>Igazgatás!#REF!+'Informatikai fejl.'!#REF!+Községgazd!#REF!+Vagyongazd!#REF!+Közfoglalkoztatás!#REF!+Közút!T242+Környezetvédelem!#REF!+Egészségügy!#REF!+Sport!#REF!+Közművelődés!#REF!+Támogatás!#REF!</f>
        <v>#REF!</v>
      </c>
      <c r="U243" s="80" t="e">
        <f>Igazgatás!#REF!+'Informatikai fejl.'!#REF!+Községgazd!#REF!+Vagyongazd!#REF!+Közfoglalkoztatás!#REF!+Közút!U242+Környezetvédelem!#REF!+Egészségügy!#REF!+Sport!#REF!+Közművelődés!#REF!+Támogatás!#REF!</f>
        <v>#REF!</v>
      </c>
      <c r="V243" s="403" t="e">
        <f t="shared" si="163"/>
        <v>#REF!</v>
      </c>
      <c r="W243" s="366" t="e">
        <f>Igazgatás!#REF!+'Informatikai fejl.'!#REF!+Községgazd!#REF!+Vagyongazd!#REF!+Közfoglalkoztatás!#REF!+Közút!W242+Környezetvédelem!#REF!+Egészségügy!#REF!+Sport!#REF!+Közművelődés!#REF!+Támogatás!#REF!</f>
        <v>#REF!</v>
      </c>
      <c r="X243" s="13" t="e">
        <f>Igazgatás!#REF!+'Informatikai fejl.'!#REF!+Községgazd!#REF!+Vagyongazd!#REF!+Közfoglalkoztatás!#REF!+Közút!X242+Környezetvédelem!#REF!+Egészségügy!#REF!+Sport!#REF!+Közművelődés!#REF!+Támogatás!#REF!</f>
        <v>#REF!</v>
      </c>
      <c r="Y243" s="80" t="e">
        <f>Igazgatás!#REF!+'Informatikai fejl.'!#REF!+Községgazd!#REF!+Vagyongazd!#REF!+Közfoglalkoztatás!#REF!+Közút!Y242+Környezetvédelem!#REF!+Egészségügy!#REF!+Sport!#REF!+Közművelődés!#REF!+Támogatás!#REF!</f>
        <v>#REF!</v>
      </c>
      <c r="Z243" s="80" t="e">
        <f>Igazgatás!#REF!+'Informatikai fejl.'!#REF!+Községgazd!#REF!+Vagyongazd!#REF!+Közfoglalkoztatás!#REF!+Közút!Z242+Környezetvédelem!#REF!+Egészségügy!#REF!+Sport!#REF!+Közművelődés!#REF!+Támogatás!#REF!</f>
        <v>#REF!</v>
      </c>
      <c r="AA243" s="80" t="e">
        <f>Igazgatás!#REF!+'Informatikai fejl.'!#REF!+Községgazd!#REF!+Vagyongazd!#REF!+Közfoglalkoztatás!#REF!+Közút!AA242+Környezetvédelem!#REF!+Egészségügy!#REF!+Sport!#REF!+Közművelődés!#REF!+Támogatás!#REF!</f>
        <v>#REF!</v>
      </c>
      <c r="AB243" s="45" t="e">
        <f>Igazgatás!#REF!+'Informatikai fejl.'!#REF!+Községgazd!#REF!+Vagyongazd!#REF!+Közfoglalkoztatás!#REF!+Közút!AB242+Környezetvédelem!#REF!+Egészségügy!#REF!+Sport!#REF!+Közművelődés!#REF!+Támogatás!#REF!</f>
        <v>#REF!</v>
      </c>
      <c r="AC243" s="168"/>
      <c r="AE243" s="168"/>
    </row>
    <row r="244" spans="1:31" s="41" customFormat="1" ht="15.75" hidden="1" thickBot="1" x14ac:dyDescent="0.3">
      <c r="A244" s="125" t="s">
        <v>882</v>
      </c>
      <c r="B244" s="52" t="s">
        <v>883</v>
      </c>
      <c r="C244" s="702" t="s">
        <v>885</v>
      </c>
      <c r="D244" s="703"/>
      <c r="E244" s="703"/>
      <c r="F244" s="510" t="e">
        <f>Igazgatás!F292+'Informatikai fejl.'!F242+Községgazd!F257+Vagyongazd!F246+Közfoglalkoztatás!F243+Közút!F243+Környezetvédelem!F247+Egészségügy!F275+Sport!F247+Közművelődés!F246+Támogatás!F266</f>
        <v>#REF!</v>
      </c>
      <c r="G244" s="510" t="e">
        <f>Igazgatás!G292+'Informatikai fejl.'!G242+Községgazd!G257+Vagyongazd!G246+Közfoglalkoztatás!G243+Közút!G243+Környezetvédelem!G247+Egészségügy!G275+Sport!G247+Közművelődés!G246+Támogatás!G266</f>
        <v>#REF!</v>
      </c>
      <c r="H244" s="510" t="e">
        <f>Igazgatás!H292+'Informatikai fejl.'!H242+Községgazd!H257+Vagyongazd!H246+Közfoglalkoztatás!H243+Közút!H243+Környezetvédelem!H247+Egészségügy!H275+Sport!H247+Közművelődés!H246+Támogatás!H266</f>
        <v>#REF!</v>
      </c>
      <c r="I244" s="510" t="e">
        <f>Igazgatás!I292+'Informatikai fejl.'!I242+Községgazd!I257+Vagyongazd!I246+Közfoglalkoztatás!I243+Közút!I243+Környezetvédelem!I247+Egészségügy!I275+Sport!I247+Közművelődés!I246+Támogatás!I266</f>
        <v>#REF!</v>
      </c>
      <c r="J244" s="536" t="e">
        <f>Igazgatás!J292+'Informatikai fejl.'!J242+Községgazd!J257+Vagyongazd!J246+Közfoglalkoztatás!J243+Közút!J243+Környezetvédelem!J247+Egészségügy!J275+Sport!J247+Közművelődés!J246+Támogatás!J266</f>
        <v>#REF!</v>
      </c>
      <c r="K244" s="536" t="e">
        <f>Igazgatás!K292+'Informatikai fejl.'!K242+Községgazd!K257+Vagyongazd!K246+Közfoglalkoztatás!K243+Közút!K243+Környezetvédelem!K247+Egészségügy!K275+Sport!K247+Közművelődés!K246+Támogatás!K266</f>
        <v>#REF!</v>
      </c>
      <c r="L244" s="536" t="e">
        <f>Igazgatás!L292+'Informatikai fejl.'!L242+Községgazd!L257+Vagyongazd!L246+Közfoglalkoztatás!L243+Közút!L243+Környezetvédelem!L247+Egészségügy!L275+Sport!L247+Közművelődés!L246+Támogatás!L266</f>
        <v>#REF!</v>
      </c>
      <c r="M244" s="462" t="e">
        <f>Igazgatás!M292+'Informatikai fejl.'!M242+Községgazd!M257+Vagyongazd!M246+Közfoglalkoztatás!M243+Közút!M243+Környezetvédelem!M247+Egészségügy!M275+Sport!M247+Közművelődés!M246+Támogatás!M266</f>
        <v>#REF!</v>
      </c>
      <c r="N244" s="148">
        <f>Igazgatás!N292+'Informatikai fejl.'!N242+Községgazd!N257+Vagyongazd!N246+Közfoglalkoztatás!N243+Közút!N243+Környezetvédelem!N247+Egészségügy!N275+Sport!N247+Közművelődés!N246+Támogatás!N266</f>
        <v>0</v>
      </c>
      <c r="O244" s="160" t="e">
        <f t="shared" si="162"/>
        <v>#REF!</v>
      </c>
      <c r="P244" s="75" t="e">
        <f>Igazgatás!#REF!+'Informatikai fejl.'!#REF!+Községgazd!#REF!+Vagyongazd!#REF!+Közfoglalkoztatás!#REF!+Közút!P243+Környezetvédelem!#REF!+Egészségügy!#REF!+Sport!#REF!+Közművelődés!#REF!+Támogatás!#REF!</f>
        <v>#REF!</v>
      </c>
      <c r="Q244" s="13" t="e">
        <f>Igazgatás!#REF!+'Informatikai fejl.'!#REF!+Községgazd!#REF!+Vagyongazd!#REF!+Közfoglalkoztatás!#REF!+Közút!Q243+Környezetvédelem!#REF!+Egészségügy!#REF!+Sport!#REF!+Közművelődés!#REF!+Támogatás!#REF!</f>
        <v>#REF!</v>
      </c>
      <c r="R244" s="13" t="e">
        <f>Igazgatás!#REF!+'Informatikai fejl.'!#REF!+Községgazd!#REF!+Vagyongazd!#REF!+Közfoglalkoztatás!#REF!+Közút!R243+Környezetvédelem!#REF!+Egészségügy!#REF!+Sport!#REF!+Közművelődés!#REF!+Támogatás!#REF!</f>
        <v>#REF!</v>
      </c>
      <c r="S244" s="13" t="e">
        <f>Igazgatás!#REF!+'Informatikai fejl.'!#REF!+Községgazd!#REF!+Vagyongazd!#REF!+Közfoglalkoztatás!#REF!+Közút!S243+Környezetvédelem!#REF!+Egészségügy!#REF!+Sport!#REF!+Közművelődés!#REF!+Támogatás!#REF!</f>
        <v>#REF!</v>
      </c>
      <c r="T244" s="13" t="e">
        <f>Igazgatás!#REF!+'Informatikai fejl.'!#REF!+Községgazd!#REF!+Vagyongazd!#REF!+Közfoglalkoztatás!#REF!+Közút!T243+Környezetvédelem!#REF!+Egészségügy!#REF!+Sport!#REF!+Közművelődés!#REF!+Támogatás!#REF!</f>
        <v>#REF!</v>
      </c>
      <c r="U244" s="80" t="e">
        <f>Igazgatás!#REF!+'Informatikai fejl.'!#REF!+Községgazd!#REF!+Vagyongazd!#REF!+Közfoglalkoztatás!#REF!+Közút!U243+Környezetvédelem!#REF!+Egészségügy!#REF!+Sport!#REF!+Közművelődés!#REF!+Támogatás!#REF!</f>
        <v>#REF!</v>
      </c>
      <c r="V244" s="403" t="e">
        <f t="shared" si="163"/>
        <v>#REF!</v>
      </c>
      <c r="W244" s="366" t="e">
        <f>Igazgatás!#REF!+'Informatikai fejl.'!#REF!+Községgazd!#REF!+Vagyongazd!#REF!+Közfoglalkoztatás!#REF!+Közút!W243+Környezetvédelem!#REF!+Egészségügy!#REF!+Sport!#REF!+Közművelődés!#REF!+Támogatás!#REF!</f>
        <v>#REF!</v>
      </c>
      <c r="X244" s="13" t="e">
        <f>Igazgatás!#REF!+'Informatikai fejl.'!#REF!+Községgazd!#REF!+Vagyongazd!#REF!+Közfoglalkoztatás!#REF!+Közút!X243+Környezetvédelem!#REF!+Egészségügy!#REF!+Sport!#REF!+Közművelődés!#REF!+Támogatás!#REF!</f>
        <v>#REF!</v>
      </c>
      <c r="Y244" s="80" t="e">
        <f>Igazgatás!#REF!+'Informatikai fejl.'!#REF!+Községgazd!#REF!+Vagyongazd!#REF!+Közfoglalkoztatás!#REF!+Közút!Y243+Környezetvédelem!#REF!+Egészségügy!#REF!+Sport!#REF!+Közművelődés!#REF!+Támogatás!#REF!</f>
        <v>#REF!</v>
      </c>
      <c r="Z244" s="80" t="e">
        <f>Igazgatás!#REF!+'Informatikai fejl.'!#REF!+Községgazd!#REF!+Vagyongazd!#REF!+Közfoglalkoztatás!#REF!+Közút!Z243+Környezetvédelem!#REF!+Egészségügy!#REF!+Sport!#REF!+Közművelődés!#REF!+Támogatás!#REF!</f>
        <v>#REF!</v>
      </c>
      <c r="AA244" s="80" t="e">
        <f>Igazgatás!#REF!+'Informatikai fejl.'!#REF!+Községgazd!#REF!+Vagyongazd!#REF!+Közfoglalkoztatás!#REF!+Közút!AA243+Környezetvédelem!#REF!+Egészségügy!#REF!+Sport!#REF!+Közművelődés!#REF!+Támogatás!#REF!</f>
        <v>#REF!</v>
      </c>
      <c r="AB244" s="45" t="e">
        <f>Igazgatás!#REF!+'Informatikai fejl.'!#REF!+Községgazd!#REF!+Vagyongazd!#REF!+Közfoglalkoztatás!#REF!+Közút!AB243+Környezetvédelem!#REF!+Egészségügy!#REF!+Sport!#REF!+Közművelődés!#REF!+Támogatás!#REF!</f>
        <v>#REF!</v>
      </c>
      <c r="AC244" s="168"/>
      <c r="AE244" s="168"/>
    </row>
    <row r="245" spans="1:31" s="41" customFormat="1" ht="15.75" hidden="1" thickBot="1" x14ac:dyDescent="0.3">
      <c r="A245" s="125"/>
      <c r="B245" s="52" t="s">
        <v>884</v>
      </c>
      <c r="C245" s="702" t="s">
        <v>886</v>
      </c>
      <c r="D245" s="703"/>
      <c r="E245" s="703"/>
      <c r="F245" s="510" t="e">
        <f>Igazgatás!F293+'Informatikai fejl.'!F243+Községgazd!F258+Vagyongazd!F247+Közfoglalkoztatás!F244+Közút!F244+Környezetvédelem!F248+Egészségügy!F276+Sport!F248+Közművelődés!F247+Támogatás!F267</f>
        <v>#REF!</v>
      </c>
      <c r="G245" s="510" t="e">
        <f>Igazgatás!G293+'Informatikai fejl.'!G243+Községgazd!G258+Vagyongazd!G247+Közfoglalkoztatás!G244+Közút!G244+Környezetvédelem!G248+Egészségügy!G276+Sport!G248+Közművelődés!G247+Támogatás!G267</f>
        <v>#REF!</v>
      </c>
      <c r="H245" s="510" t="e">
        <f>Igazgatás!H293+'Informatikai fejl.'!H243+Községgazd!H258+Vagyongazd!H247+Közfoglalkoztatás!H244+Közút!H244+Környezetvédelem!H248+Egészségügy!H276+Sport!H248+Közművelődés!H247+Támogatás!H267</f>
        <v>#REF!</v>
      </c>
      <c r="I245" s="510" t="e">
        <f>Igazgatás!I293+'Informatikai fejl.'!I243+Községgazd!I258+Vagyongazd!I247+Közfoglalkoztatás!I244+Közút!I244+Környezetvédelem!I248+Egészségügy!I276+Sport!I248+Közművelődés!I247+Támogatás!I267</f>
        <v>#REF!</v>
      </c>
      <c r="J245" s="536" t="e">
        <f>Igazgatás!J293+'Informatikai fejl.'!J243+Községgazd!J258+Vagyongazd!J247+Közfoglalkoztatás!J244+Közút!J244+Környezetvédelem!J248+Egészségügy!J276+Sport!J248+Közművelődés!J247+Támogatás!J267</f>
        <v>#REF!</v>
      </c>
      <c r="K245" s="536" t="e">
        <f>Igazgatás!K293+'Informatikai fejl.'!K243+Községgazd!K258+Vagyongazd!K247+Közfoglalkoztatás!K244+Közút!K244+Környezetvédelem!K248+Egészségügy!K276+Sport!K248+Közművelődés!K247+Támogatás!K267</f>
        <v>#REF!</v>
      </c>
      <c r="L245" s="536" t="e">
        <f>Igazgatás!L293+'Informatikai fejl.'!L243+Községgazd!L258+Vagyongazd!L247+Közfoglalkoztatás!L244+Közút!L244+Környezetvédelem!L248+Egészségügy!L276+Sport!L248+Közművelődés!L247+Támogatás!L267</f>
        <v>#REF!</v>
      </c>
      <c r="M245" s="462" t="e">
        <f>Igazgatás!M293+'Informatikai fejl.'!M243+Községgazd!M258+Vagyongazd!M247+Közfoglalkoztatás!M244+Közút!M244+Környezetvédelem!M248+Egészségügy!M276+Sport!M248+Közművelődés!M247+Támogatás!M267</f>
        <v>#REF!</v>
      </c>
      <c r="N245" s="148">
        <f>Igazgatás!N293+'Informatikai fejl.'!N243+Községgazd!N258+Vagyongazd!N247+Közfoglalkoztatás!N244+Közút!N244+Környezetvédelem!N248+Egészségügy!N276+Sport!N248+Közművelődés!N247+Támogatás!N267</f>
        <v>0</v>
      </c>
      <c r="O245" s="160" t="e">
        <f t="shared" si="162"/>
        <v>#REF!</v>
      </c>
      <c r="P245" s="75" t="e">
        <f>Igazgatás!#REF!+'Informatikai fejl.'!#REF!+Községgazd!#REF!+Vagyongazd!#REF!+Közfoglalkoztatás!#REF!+Közút!P244+Környezetvédelem!#REF!+Egészségügy!#REF!+Sport!#REF!+Közművelődés!#REF!+Támogatás!#REF!</f>
        <v>#REF!</v>
      </c>
      <c r="Q245" s="13" t="e">
        <f>Igazgatás!#REF!+'Informatikai fejl.'!#REF!+Községgazd!#REF!+Vagyongazd!#REF!+Közfoglalkoztatás!#REF!+Közút!Q244+Környezetvédelem!#REF!+Egészségügy!#REF!+Sport!#REF!+Közművelődés!#REF!+Támogatás!#REF!</f>
        <v>#REF!</v>
      </c>
      <c r="R245" s="13" t="e">
        <f>Igazgatás!#REF!+'Informatikai fejl.'!#REF!+Községgazd!#REF!+Vagyongazd!#REF!+Közfoglalkoztatás!#REF!+Közút!R244+Környezetvédelem!#REF!+Egészségügy!#REF!+Sport!#REF!+Közművelődés!#REF!+Támogatás!#REF!</f>
        <v>#REF!</v>
      </c>
      <c r="S245" s="13" t="e">
        <f>Igazgatás!#REF!+'Informatikai fejl.'!#REF!+Községgazd!#REF!+Vagyongazd!#REF!+Közfoglalkoztatás!#REF!+Közút!S244+Környezetvédelem!#REF!+Egészségügy!#REF!+Sport!#REF!+Közművelődés!#REF!+Támogatás!#REF!</f>
        <v>#REF!</v>
      </c>
      <c r="T245" s="13" t="e">
        <f>Igazgatás!#REF!+'Informatikai fejl.'!#REF!+Községgazd!#REF!+Vagyongazd!#REF!+Közfoglalkoztatás!#REF!+Közút!T244+Környezetvédelem!#REF!+Egészségügy!#REF!+Sport!#REF!+Közművelődés!#REF!+Támogatás!#REF!</f>
        <v>#REF!</v>
      </c>
      <c r="U245" s="80" t="e">
        <f>Igazgatás!#REF!+'Informatikai fejl.'!#REF!+Községgazd!#REF!+Vagyongazd!#REF!+Közfoglalkoztatás!#REF!+Közút!U244+Környezetvédelem!#REF!+Egészségügy!#REF!+Sport!#REF!+Közművelődés!#REF!+Támogatás!#REF!</f>
        <v>#REF!</v>
      </c>
      <c r="V245" s="403" t="e">
        <f t="shared" si="163"/>
        <v>#REF!</v>
      </c>
      <c r="W245" s="366" t="e">
        <f>Igazgatás!#REF!+'Informatikai fejl.'!#REF!+Községgazd!#REF!+Vagyongazd!#REF!+Közfoglalkoztatás!#REF!+Közút!W244+Környezetvédelem!#REF!+Egészségügy!#REF!+Sport!#REF!+Közművelődés!#REF!+Támogatás!#REF!</f>
        <v>#REF!</v>
      </c>
      <c r="X245" s="13" t="e">
        <f>Igazgatás!#REF!+'Informatikai fejl.'!#REF!+Községgazd!#REF!+Vagyongazd!#REF!+Közfoglalkoztatás!#REF!+Közút!X244+Környezetvédelem!#REF!+Egészségügy!#REF!+Sport!#REF!+Közművelődés!#REF!+Támogatás!#REF!</f>
        <v>#REF!</v>
      </c>
      <c r="Y245" s="80" t="e">
        <f>Igazgatás!#REF!+'Informatikai fejl.'!#REF!+Községgazd!#REF!+Vagyongazd!#REF!+Közfoglalkoztatás!#REF!+Közút!Y244+Környezetvédelem!#REF!+Egészségügy!#REF!+Sport!#REF!+Közművelődés!#REF!+Támogatás!#REF!</f>
        <v>#REF!</v>
      </c>
      <c r="Z245" s="80" t="e">
        <f>Igazgatás!#REF!+'Informatikai fejl.'!#REF!+Községgazd!#REF!+Vagyongazd!#REF!+Közfoglalkoztatás!#REF!+Közút!Z244+Környezetvédelem!#REF!+Egészségügy!#REF!+Sport!#REF!+Közművelődés!#REF!+Támogatás!#REF!</f>
        <v>#REF!</v>
      </c>
      <c r="AA245" s="80" t="e">
        <f>Igazgatás!#REF!+'Informatikai fejl.'!#REF!+Községgazd!#REF!+Vagyongazd!#REF!+Közfoglalkoztatás!#REF!+Közút!AA244+Környezetvédelem!#REF!+Egészségügy!#REF!+Sport!#REF!+Közművelődés!#REF!+Támogatás!#REF!</f>
        <v>#REF!</v>
      </c>
      <c r="AB245" s="45" t="e">
        <f>Igazgatás!#REF!+'Informatikai fejl.'!#REF!+Községgazd!#REF!+Vagyongazd!#REF!+Közfoglalkoztatás!#REF!+Közút!AB244+Környezetvédelem!#REF!+Egészségügy!#REF!+Sport!#REF!+Közművelődés!#REF!+Támogatás!#REF!</f>
        <v>#REF!</v>
      </c>
      <c r="AC245" s="168"/>
      <c r="AE245" s="168"/>
    </row>
    <row r="246" spans="1:31" s="189" customFormat="1" ht="15.75" hidden="1" thickBot="1" x14ac:dyDescent="0.3">
      <c r="A246" s="125" t="s">
        <v>888</v>
      </c>
      <c r="B246" s="169" t="s">
        <v>887</v>
      </c>
      <c r="C246" s="178"/>
      <c r="D246" s="704" t="s">
        <v>891</v>
      </c>
      <c r="E246" s="704"/>
      <c r="F246" s="508" t="e">
        <f>Igazgatás!F294+'Informatikai fejl.'!F244+Községgazd!F259+Vagyongazd!F248+Közfoglalkoztatás!F245+Közút!F245+Környezetvédelem!F249+Egészségügy!F277+Sport!F249+Közművelődés!F248+Támogatás!F268</f>
        <v>#REF!</v>
      </c>
      <c r="G246" s="508" t="e">
        <f>Igazgatás!G294+'Informatikai fejl.'!G244+Községgazd!G259+Vagyongazd!G248+Közfoglalkoztatás!G245+Közút!G245+Környezetvédelem!G249+Egészségügy!G277+Sport!G249+Közművelődés!G248+Támogatás!G268</f>
        <v>#REF!</v>
      </c>
      <c r="H246" s="508" t="e">
        <f>Igazgatás!H294+'Informatikai fejl.'!H244+Községgazd!H259+Vagyongazd!H248+Közfoglalkoztatás!H245+Közút!H245+Környezetvédelem!H249+Egészségügy!H277+Sport!H249+Közművelődés!H248+Támogatás!H268</f>
        <v>#REF!</v>
      </c>
      <c r="I246" s="508" t="e">
        <f>Igazgatás!I294+'Informatikai fejl.'!I244+Községgazd!I259+Vagyongazd!I248+Közfoglalkoztatás!I245+Közút!I245+Környezetvédelem!I249+Egészségügy!I277+Sport!I249+Közművelődés!I248+Támogatás!I268</f>
        <v>#REF!</v>
      </c>
      <c r="J246" s="534" t="e">
        <f>Igazgatás!J294+'Informatikai fejl.'!J244+Községgazd!J259+Vagyongazd!J248+Közfoglalkoztatás!J245+Közút!J245+Környezetvédelem!J249+Egészségügy!J277+Sport!J249+Közművelődés!J248+Támogatás!J268</f>
        <v>#REF!</v>
      </c>
      <c r="K246" s="534" t="e">
        <f>Igazgatás!K294+'Informatikai fejl.'!K244+Községgazd!K259+Vagyongazd!K248+Közfoglalkoztatás!K245+Közút!K245+Környezetvédelem!K249+Egészségügy!K277+Sport!K249+Közművelődés!K248+Támogatás!K268</f>
        <v>#REF!</v>
      </c>
      <c r="L246" s="534" t="e">
        <f>Igazgatás!L294+'Informatikai fejl.'!L244+Községgazd!L259+Vagyongazd!L248+Közfoglalkoztatás!L245+Közút!L245+Környezetvédelem!L249+Egészségügy!L277+Sport!L249+Közművelődés!L248+Támogatás!L268</f>
        <v>#REF!</v>
      </c>
      <c r="M246" s="460" t="e">
        <f>Igazgatás!M294+'Informatikai fejl.'!M244+Községgazd!M259+Vagyongazd!M248+Közfoglalkoztatás!M245+Közút!M245+Környezetvédelem!M249+Egészségügy!M277+Sport!M249+Közművelődés!M248+Támogatás!M268</f>
        <v>#REF!</v>
      </c>
      <c r="N246" s="170">
        <f>Igazgatás!N294+'Informatikai fejl.'!N244+Községgazd!N259+Vagyongazd!N248+Közfoglalkoztatás!N245+Közút!N245+Környezetvédelem!N249+Egészségügy!N277+Sport!N249+Közművelődés!N248+Támogatás!N268</f>
        <v>0</v>
      </c>
      <c r="O246" s="171" t="e">
        <f t="shared" si="162"/>
        <v>#REF!</v>
      </c>
      <c r="P246" s="179" t="e">
        <f>Igazgatás!#REF!+'Informatikai fejl.'!#REF!+Községgazd!#REF!+Vagyongazd!#REF!+Közfoglalkoztatás!#REF!+Közút!P245+Környezetvédelem!#REF!+Egészségügy!#REF!+Sport!#REF!+Közművelődés!#REF!+Támogatás!#REF!</f>
        <v>#REF!</v>
      </c>
      <c r="Q246" s="173" t="e">
        <f>Igazgatás!#REF!+'Informatikai fejl.'!#REF!+Községgazd!#REF!+Vagyongazd!#REF!+Közfoglalkoztatás!#REF!+Közút!Q245+Környezetvédelem!#REF!+Egészségügy!#REF!+Sport!#REF!+Közművelődés!#REF!+Támogatás!#REF!</f>
        <v>#REF!</v>
      </c>
      <c r="R246" s="173" t="e">
        <f>Igazgatás!#REF!+'Informatikai fejl.'!#REF!+Községgazd!#REF!+Vagyongazd!#REF!+Közfoglalkoztatás!#REF!+Közút!R245+Környezetvédelem!#REF!+Egészségügy!#REF!+Sport!#REF!+Közművelődés!#REF!+Támogatás!#REF!</f>
        <v>#REF!</v>
      </c>
      <c r="S246" s="173" t="e">
        <f>Igazgatás!#REF!+'Informatikai fejl.'!#REF!+Községgazd!#REF!+Vagyongazd!#REF!+Közfoglalkoztatás!#REF!+Közút!S245+Környezetvédelem!#REF!+Egészségügy!#REF!+Sport!#REF!+Közművelődés!#REF!+Támogatás!#REF!</f>
        <v>#REF!</v>
      </c>
      <c r="T246" s="173" t="e">
        <f>Igazgatás!#REF!+'Informatikai fejl.'!#REF!+Községgazd!#REF!+Vagyongazd!#REF!+Közfoglalkoztatás!#REF!+Közút!T245+Környezetvédelem!#REF!+Egészségügy!#REF!+Sport!#REF!+Közművelődés!#REF!+Támogatás!#REF!</f>
        <v>#REF!</v>
      </c>
      <c r="U246" s="174" t="e">
        <f>Igazgatás!#REF!+'Informatikai fejl.'!#REF!+Községgazd!#REF!+Vagyongazd!#REF!+Közfoglalkoztatás!#REF!+Közút!U245+Környezetvédelem!#REF!+Egészségügy!#REF!+Sport!#REF!+Közművelődés!#REF!+Támogatás!#REF!</f>
        <v>#REF!</v>
      </c>
      <c r="V246" s="401" t="e">
        <f t="shared" si="163"/>
        <v>#REF!</v>
      </c>
      <c r="W246" s="364" t="e">
        <f>Igazgatás!#REF!+'Informatikai fejl.'!#REF!+Községgazd!#REF!+Vagyongazd!#REF!+Közfoglalkoztatás!#REF!+Közút!W245+Környezetvédelem!#REF!+Egészségügy!#REF!+Sport!#REF!+Közművelődés!#REF!+Támogatás!#REF!</f>
        <v>#REF!</v>
      </c>
      <c r="X246" s="173" t="e">
        <f>Igazgatás!#REF!+'Informatikai fejl.'!#REF!+Községgazd!#REF!+Vagyongazd!#REF!+Közfoglalkoztatás!#REF!+Közút!X245+Környezetvédelem!#REF!+Egészségügy!#REF!+Sport!#REF!+Közművelődés!#REF!+Támogatás!#REF!</f>
        <v>#REF!</v>
      </c>
      <c r="Y246" s="174" t="e">
        <f>Igazgatás!#REF!+'Informatikai fejl.'!#REF!+Községgazd!#REF!+Vagyongazd!#REF!+Közfoglalkoztatás!#REF!+Közút!Y245+Környezetvédelem!#REF!+Egészségügy!#REF!+Sport!#REF!+Közművelődés!#REF!+Támogatás!#REF!</f>
        <v>#REF!</v>
      </c>
      <c r="Z246" s="174" t="e">
        <f>Igazgatás!#REF!+'Informatikai fejl.'!#REF!+Községgazd!#REF!+Vagyongazd!#REF!+Közfoglalkoztatás!#REF!+Közút!Z245+Környezetvédelem!#REF!+Egészségügy!#REF!+Sport!#REF!+Közművelődés!#REF!+Támogatás!#REF!</f>
        <v>#REF!</v>
      </c>
      <c r="AA246" s="174" t="e">
        <f>Igazgatás!#REF!+'Informatikai fejl.'!#REF!+Községgazd!#REF!+Vagyongazd!#REF!+Közfoglalkoztatás!#REF!+Közút!AA245+Környezetvédelem!#REF!+Egészségügy!#REF!+Sport!#REF!+Közművelődés!#REF!+Támogatás!#REF!</f>
        <v>#REF!</v>
      </c>
      <c r="AB246" s="175" t="e">
        <f>Igazgatás!#REF!+'Informatikai fejl.'!#REF!+Községgazd!#REF!+Vagyongazd!#REF!+Közfoglalkoztatás!#REF!+Közút!AB245+Környezetvédelem!#REF!+Egészségügy!#REF!+Sport!#REF!+Közművelődés!#REF!+Támogatás!#REF!</f>
        <v>#REF!</v>
      </c>
      <c r="AC246" s="168"/>
      <c r="AE246" s="168"/>
    </row>
    <row r="247" spans="1:31" s="189" customFormat="1" ht="15.75" hidden="1" thickBot="1" x14ac:dyDescent="0.3">
      <c r="A247" s="125" t="s">
        <v>889</v>
      </c>
      <c r="B247" s="169" t="s">
        <v>890</v>
      </c>
      <c r="C247" s="178"/>
      <c r="D247" s="704" t="s">
        <v>892</v>
      </c>
      <c r="E247" s="704"/>
      <c r="F247" s="508" t="e">
        <f>Igazgatás!F295+'Informatikai fejl.'!F245+Községgazd!F260+Vagyongazd!F249+Közfoglalkoztatás!F246+Közút!F246+Környezetvédelem!F250+Egészségügy!F278+Sport!F250+Közművelődés!F249+Támogatás!F269</f>
        <v>#REF!</v>
      </c>
      <c r="G247" s="508" t="e">
        <f>Igazgatás!G295+'Informatikai fejl.'!G245+Községgazd!G260+Vagyongazd!G249+Közfoglalkoztatás!G246+Közút!G246+Környezetvédelem!G250+Egészségügy!G278+Sport!G250+Közművelődés!G249+Támogatás!G269</f>
        <v>#REF!</v>
      </c>
      <c r="H247" s="508" t="e">
        <f>Igazgatás!H295+'Informatikai fejl.'!H245+Községgazd!H260+Vagyongazd!H249+Közfoglalkoztatás!H246+Közút!H246+Környezetvédelem!H250+Egészségügy!H278+Sport!H250+Közművelődés!H249+Támogatás!H269</f>
        <v>#REF!</v>
      </c>
      <c r="I247" s="508" t="e">
        <f>Igazgatás!I295+'Informatikai fejl.'!I245+Községgazd!I260+Vagyongazd!I249+Közfoglalkoztatás!I246+Közút!I246+Környezetvédelem!I250+Egészségügy!I278+Sport!I250+Közművelődés!I249+Támogatás!I269</f>
        <v>#REF!</v>
      </c>
      <c r="J247" s="534" t="e">
        <f>Igazgatás!J295+'Informatikai fejl.'!J245+Községgazd!J260+Vagyongazd!J249+Közfoglalkoztatás!J246+Közút!J246+Környezetvédelem!J250+Egészségügy!J278+Sport!J250+Közművelődés!J249+Támogatás!J269</f>
        <v>#REF!</v>
      </c>
      <c r="K247" s="534" t="e">
        <f>Igazgatás!K295+'Informatikai fejl.'!K245+Községgazd!K260+Vagyongazd!K249+Közfoglalkoztatás!K246+Közút!K246+Környezetvédelem!K250+Egészségügy!K278+Sport!K250+Közművelődés!K249+Támogatás!K269</f>
        <v>#REF!</v>
      </c>
      <c r="L247" s="534" t="e">
        <f>Igazgatás!L295+'Informatikai fejl.'!L245+Községgazd!L260+Vagyongazd!L249+Közfoglalkoztatás!L246+Közút!L246+Környezetvédelem!L250+Egészségügy!L278+Sport!L250+Közművelődés!L249+Támogatás!L269</f>
        <v>#REF!</v>
      </c>
      <c r="M247" s="460" t="e">
        <f>Igazgatás!M295+'Informatikai fejl.'!M245+Községgazd!M260+Vagyongazd!M249+Közfoglalkoztatás!M246+Közút!M246+Környezetvédelem!M250+Egészségügy!M278+Sport!M250+Közművelődés!M249+Támogatás!M269</f>
        <v>#REF!</v>
      </c>
      <c r="N247" s="170">
        <f>Igazgatás!N295+'Informatikai fejl.'!N245+Községgazd!N260+Vagyongazd!N249+Közfoglalkoztatás!N246+Közút!N246+Környezetvédelem!N250+Egészségügy!N278+Sport!N250+Közművelődés!N249+Támogatás!N269</f>
        <v>0</v>
      </c>
      <c r="O247" s="171" t="e">
        <f t="shared" si="162"/>
        <v>#REF!</v>
      </c>
      <c r="P247" s="179" t="e">
        <f>Igazgatás!#REF!+'Informatikai fejl.'!#REF!+Községgazd!#REF!+Vagyongazd!#REF!+Közfoglalkoztatás!#REF!+Közút!P246+Környezetvédelem!#REF!+Egészségügy!#REF!+Sport!#REF!+Közművelődés!#REF!+Támogatás!#REF!</f>
        <v>#REF!</v>
      </c>
      <c r="Q247" s="173" t="e">
        <f>Igazgatás!#REF!+'Informatikai fejl.'!#REF!+Községgazd!#REF!+Vagyongazd!#REF!+Közfoglalkoztatás!#REF!+Közút!Q246+Környezetvédelem!#REF!+Egészségügy!#REF!+Sport!#REF!+Közművelődés!#REF!+Támogatás!#REF!</f>
        <v>#REF!</v>
      </c>
      <c r="R247" s="173" t="e">
        <f>Igazgatás!#REF!+'Informatikai fejl.'!#REF!+Községgazd!#REF!+Vagyongazd!#REF!+Közfoglalkoztatás!#REF!+Közút!R246+Környezetvédelem!#REF!+Egészségügy!#REF!+Sport!#REF!+Közművelődés!#REF!+Támogatás!#REF!</f>
        <v>#REF!</v>
      </c>
      <c r="S247" s="173" t="e">
        <f>Igazgatás!#REF!+'Informatikai fejl.'!#REF!+Községgazd!#REF!+Vagyongazd!#REF!+Közfoglalkoztatás!#REF!+Közút!S246+Környezetvédelem!#REF!+Egészségügy!#REF!+Sport!#REF!+Közművelődés!#REF!+Támogatás!#REF!</f>
        <v>#REF!</v>
      </c>
      <c r="T247" s="173" t="e">
        <f>Igazgatás!#REF!+'Informatikai fejl.'!#REF!+Községgazd!#REF!+Vagyongazd!#REF!+Közfoglalkoztatás!#REF!+Közút!T246+Környezetvédelem!#REF!+Egészségügy!#REF!+Sport!#REF!+Közművelődés!#REF!+Támogatás!#REF!</f>
        <v>#REF!</v>
      </c>
      <c r="U247" s="174" t="e">
        <f>Igazgatás!#REF!+'Informatikai fejl.'!#REF!+Községgazd!#REF!+Vagyongazd!#REF!+Közfoglalkoztatás!#REF!+Közút!U246+Környezetvédelem!#REF!+Egészségügy!#REF!+Sport!#REF!+Közművelődés!#REF!+Támogatás!#REF!</f>
        <v>#REF!</v>
      </c>
      <c r="V247" s="401" t="e">
        <f t="shared" si="163"/>
        <v>#REF!</v>
      </c>
      <c r="W247" s="364" t="e">
        <f>Igazgatás!#REF!+'Informatikai fejl.'!#REF!+Községgazd!#REF!+Vagyongazd!#REF!+Közfoglalkoztatás!#REF!+Közút!W246+Környezetvédelem!#REF!+Egészségügy!#REF!+Sport!#REF!+Közművelődés!#REF!+Támogatás!#REF!</f>
        <v>#REF!</v>
      </c>
      <c r="X247" s="173" t="e">
        <f>Igazgatás!#REF!+'Informatikai fejl.'!#REF!+Községgazd!#REF!+Vagyongazd!#REF!+Közfoglalkoztatás!#REF!+Közút!X246+Környezetvédelem!#REF!+Egészségügy!#REF!+Sport!#REF!+Közművelődés!#REF!+Támogatás!#REF!</f>
        <v>#REF!</v>
      </c>
      <c r="Y247" s="174" t="e">
        <f>Igazgatás!#REF!+'Informatikai fejl.'!#REF!+Községgazd!#REF!+Vagyongazd!#REF!+Közfoglalkoztatás!#REF!+Közút!Y246+Környezetvédelem!#REF!+Egészségügy!#REF!+Sport!#REF!+Közművelődés!#REF!+Támogatás!#REF!</f>
        <v>#REF!</v>
      </c>
      <c r="Z247" s="174" t="e">
        <f>Igazgatás!#REF!+'Informatikai fejl.'!#REF!+Községgazd!#REF!+Vagyongazd!#REF!+Közfoglalkoztatás!#REF!+Közút!Z246+Környezetvédelem!#REF!+Egészségügy!#REF!+Sport!#REF!+Közművelődés!#REF!+Támogatás!#REF!</f>
        <v>#REF!</v>
      </c>
      <c r="AA247" s="174" t="e">
        <f>Igazgatás!#REF!+'Informatikai fejl.'!#REF!+Községgazd!#REF!+Vagyongazd!#REF!+Közfoglalkoztatás!#REF!+Közút!AA246+Környezetvédelem!#REF!+Egészségügy!#REF!+Sport!#REF!+Közművelődés!#REF!+Támogatás!#REF!</f>
        <v>#REF!</v>
      </c>
      <c r="AB247" s="175" t="e">
        <f>Igazgatás!#REF!+'Informatikai fejl.'!#REF!+Községgazd!#REF!+Vagyongazd!#REF!+Közfoglalkoztatás!#REF!+Közút!AB246+Környezetvédelem!#REF!+Egészségügy!#REF!+Sport!#REF!+Közművelődés!#REF!+Támogatás!#REF!</f>
        <v>#REF!</v>
      </c>
      <c r="AC247" s="168"/>
      <c r="AE247" s="168"/>
    </row>
    <row r="248" spans="1:31" ht="15.75" hidden="1" thickBot="1" x14ac:dyDescent="0.3">
      <c r="B248" s="90" t="s">
        <v>709</v>
      </c>
      <c r="C248" s="712" t="s">
        <v>304</v>
      </c>
      <c r="D248" s="713"/>
      <c r="E248" s="713"/>
      <c r="F248" s="509" t="e">
        <f>Igazgatás!F296+'Informatikai fejl.'!F246+Községgazd!F261+Vagyongazd!F250+Közfoglalkoztatás!F247+Közút!F247+Környezetvédelem!F251+Egészségügy!F279+Sport!F251+Közművelődés!F250+Támogatás!F270</f>
        <v>#REF!</v>
      </c>
      <c r="G248" s="509" t="e">
        <f>Igazgatás!G296+'Informatikai fejl.'!G246+Községgazd!G261+Vagyongazd!G250+Közfoglalkoztatás!G247+Közút!G247+Környezetvédelem!G251+Egészségügy!G279+Sport!G251+Közművelődés!G250+Támogatás!G270</f>
        <v>#REF!</v>
      </c>
      <c r="H248" s="509" t="e">
        <f>Igazgatás!H296+'Informatikai fejl.'!H246+Községgazd!H261+Vagyongazd!H250+Közfoglalkoztatás!H247+Közút!H247+Környezetvédelem!H251+Egészségügy!H279+Sport!H251+Közművelődés!H250+Támogatás!H270</f>
        <v>#REF!</v>
      </c>
      <c r="I248" s="509" t="e">
        <f>Igazgatás!I296+'Informatikai fejl.'!I246+Községgazd!I261+Vagyongazd!I250+Közfoglalkoztatás!I247+Közút!I247+Környezetvédelem!I251+Egészségügy!I279+Sport!I251+Közművelődés!I250+Támogatás!I270</f>
        <v>#REF!</v>
      </c>
      <c r="J248" s="535" t="e">
        <f>Igazgatás!J296+'Informatikai fejl.'!J246+Községgazd!J261+Vagyongazd!J250+Közfoglalkoztatás!J247+Közút!J247+Környezetvédelem!J251+Egészségügy!J279+Sport!J251+Közművelődés!J250+Támogatás!J270</f>
        <v>#REF!</v>
      </c>
      <c r="K248" s="535" t="e">
        <f>Igazgatás!K296+'Informatikai fejl.'!K246+Községgazd!K261+Vagyongazd!K250+Közfoglalkoztatás!K247+Közút!K247+Környezetvédelem!K251+Egészségügy!K279+Sport!K251+Közművelődés!K250+Támogatás!K270</f>
        <v>#REF!</v>
      </c>
      <c r="L248" s="535" t="e">
        <f>Igazgatás!L296+'Informatikai fejl.'!L246+Községgazd!L261+Vagyongazd!L250+Közfoglalkoztatás!L247+Közút!L247+Környezetvédelem!L251+Egészségügy!L279+Sport!L251+Közművelődés!L250+Támogatás!L270</f>
        <v>#REF!</v>
      </c>
      <c r="M248" s="461" t="e">
        <f>Igazgatás!M296+'Informatikai fejl.'!M246+Községgazd!M261+Vagyongazd!M250+Közfoglalkoztatás!M247+Közút!M247+Környezetvédelem!M251+Egészségügy!M279+Sport!M251+Közművelődés!M250+Támogatás!M270</f>
        <v>#REF!</v>
      </c>
      <c r="N248" s="142">
        <f>Igazgatás!N296+'Informatikai fejl.'!N246+Községgazd!N261+Vagyongazd!N250+Közfoglalkoztatás!N247+Közút!N247+Környezetvédelem!N251+Egészségügy!N279+Sport!N251+Közművelődés!N250+Támogatás!N270</f>
        <v>0</v>
      </c>
      <c r="O248" s="158" t="e">
        <f t="shared" si="162"/>
        <v>#REF!</v>
      </c>
      <c r="P248" s="92" t="e">
        <f>Igazgatás!#REF!+'Informatikai fejl.'!#REF!+Községgazd!#REF!+Vagyongazd!#REF!+Közfoglalkoztatás!#REF!+Közút!P247+Környezetvédelem!#REF!+Egészségügy!#REF!+Sport!#REF!+Közművelődés!#REF!+Támogatás!#REF!</f>
        <v>#REF!</v>
      </c>
      <c r="Q248" s="93" t="e">
        <f>Igazgatás!#REF!+'Informatikai fejl.'!#REF!+Községgazd!#REF!+Vagyongazd!#REF!+Közfoglalkoztatás!#REF!+Közút!Q247+Környezetvédelem!#REF!+Egészségügy!#REF!+Sport!#REF!+Közművelődés!#REF!+Támogatás!#REF!</f>
        <v>#REF!</v>
      </c>
      <c r="R248" s="93" t="e">
        <f>Igazgatás!#REF!+'Informatikai fejl.'!#REF!+Községgazd!#REF!+Vagyongazd!#REF!+Közfoglalkoztatás!#REF!+Közút!R247+Környezetvédelem!#REF!+Egészségügy!#REF!+Sport!#REF!+Közművelődés!#REF!+Támogatás!#REF!</f>
        <v>#REF!</v>
      </c>
      <c r="S248" s="93" t="e">
        <f>Igazgatás!#REF!+'Informatikai fejl.'!#REF!+Községgazd!#REF!+Vagyongazd!#REF!+Közfoglalkoztatás!#REF!+Közút!S247+Környezetvédelem!#REF!+Egészségügy!#REF!+Sport!#REF!+Közművelődés!#REF!+Támogatás!#REF!</f>
        <v>#REF!</v>
      </c>
      <c r="T248" s="93" t="e">
        <f>Igazgatás!#REF!+'Informatikai fejl.'!#REF!+Községgazd!#REF!+Vagyongazd!#REF!+Közfoglalkoztatás!#REF!+Közút!T247+Környezetvédelem!#REF!+Egészségügy!#REF!+Sport!#REF!+Közművelődés!#REF!+Támogatás!#REF!</f>
        <v>#REF!</v>
      </c>
      <c r="U248" s="96" t="e">
        <f>Igazgatás!#REF!+'Informatikai fejl.'!#REF!+Községgazd!#REF!+Vagyongazd!#REF!+Közfoglalkoztatás!#REF!+Közút!U247+Környezetvédelem!#REF!+Egészségügy!#REF!+Sport!#REF!+Közművelődés!#REF!+Támogatás!#REF!</f>
        <v>#REF!</v>
      </c>
      <c r="V248" s="402" t="e">
        <f t="shared" si="163"/>
        <v>#REF!</v>
      </c>
      <c r="W248" s="365" t="e">
        <f>Igazgatás!#REF!+'Informatikai fejl.'!#REF!+Községgazd!#REF!+Vagyongazd!#REF!+Közfoglalkoztatás!#REF!+Közút!W247+Környezetvédelem!#REF!+Egészségügy!#REF!+Sport!#REF!+Közművelődés!#REF!+Támogatás!#REF!</f>
        <v>#REF!</v>
      </c>
      <c r="X248" s="93" t="e">
        <f>Igazgatás!#REF!+'Informatikai fejl.'!#REF!+Községgazd!#REF!+Vagyongazd!#REF!+Közfoglalkoztatás!#REF!+Közút!X247+Környezetvédelem!#REF!+Egészségügy!#REF!+Sport!#REF!+Közművelődés!#REF!+Támogatás!#REF!</f>
        <v>#REF!</v>
      </c>
      <c r="Y248" s="96" t="e">
        <f>Igazgatás!#REF!+'Informatikai fejl.'!#REF!+Községgazd!#REF!+Vagyongazd!#REF!+Közfoglalkoztatás!#REF!+Közút!Y247+Környezetvédelem!#REF!+Egészségügy!#REF!+Sport!#REF!+Közművelődés!#REF!+Támogatás!#REF!</f>
        <v>#REF!</v>
      </c>
      <c r="Z248" s="96" t="e">
        <f>Igazgatás!#REF!+'Informatikai fejl.'!#REF!+Községgazd!#REF!+Vagyongazd!#REF!+Közfoglalkoztatás!#REF!+Közút!Z247+Környezetvédelem!#REF!+Egészségügy!#REF!+Sport!#REF!+Közművelődés!#REF!+Támogatás!#REF!</f>
        <v>#REF!</v>
      </c>
      <c r="AA248" s="96" t="e">
        <f>Igazgatás!#REF!+'Informatikai fejl.'!#REF!+Községgazd!#REF!+Vagyongazd!#REF!+Közfoglalkoztatás!#REF!+Közút!AA247+Környezetvédelem!#REF!+Egészségügy!#REF!+Sport!#REF!+Közművelődés!#REF!+Támogatás!#REF!</f>
        <v>#REF!</v>
      </c>
      <c r="AB248" s="97" t="e">
        <f>Igazgatás!#REF!+'Informatikai fejl.'!#REF!+Községgazd!#REF!+Vagyongazd!#REF!+Közfoglalkoztatás!#REF!+Közút!AB247+Környezetvédelem!#REF!+Egészségügy!#REF!+Sport!#REF!+Közművelődés!#REF!+Támogatás!#REF!</f>
        <v>#REF!</v>
      </c>
      <c r="AC248" s="168"/>
      <c r="AE248" s="168"/>
    </row>
    <row r="249" spans="1:31" s="41" customFormat="1" ht="15.75" hidden="1" thickBot="1" x14ac:dyDescent="0.3">
      <c r="A249" s="125" t="s">
        <v>305</v>
      </c>
      <c r="B249" s="176" t="s">
        <v>710</v>
      </c>
      <c r="C249" s="782" t="s">
        <v>385</v>
      </c>
      <c r="D249" s="783"/>
      <c r="E249" s="783"/>
      <c r="F249" s="511" t="e">
        <f>Igazgatás!F297+'Informatikai fejl.'!F247+Községgazd!F262+Vagyongazd!F251+Közfoglalkoztatás!F248+Közút!F248+Környezetvédelem!F252+Egészségügy!F280+Sport!F252+Közművelődés!F251+Támogatás!F271</f>
        <v>#REF!</v>
      </c>
      <c r="G249" s="511" t="e">
        <f>Igazgatás!G297+'Informatikai fejl.'!G247+Községgazd!G262+Vagyongazd!G251+Közfoglalkoztatás!G248+Közút!G248+Környezetvédelem!G252+Egészségügy!G280+Sport!G252+Közművelődés!G251+Támogatás!G271</f>
        <v>#REF!</v>
      </c>
      <c r="H249" s="511" t="e">
        <f>Igazgatás!H297+'Informatikai fejl.'!H247+Községgazd!H262+Vagyongazd!H251+Közfoglalkoztatás!H248+Közút!H248+Környezetvédelem!H252+Egészségügy!H280+Sport!H252+Közművelődés!H251+Támogatás!H271</f>
        <v>#REF!</v>
      </c>
      <c r="I249" s="511" t="e">
        <f>Igazgatás!I297+'Informatikai fejl.'!I247+Községgazd!I262+Vagyongazd!I251+Közfoglalkoztatás!I248+Közút!I248+Környezetvédelem!I252+Egészségügy!I280+Sport!I252+Közművelődés!I251+Támogatás!I271</f>
        <v>#REF!</v>
      </c>
      <c r="J249" s="537" t="e">
        <f>Igazgatás!J297+'Informatikai fejl.'!J247+Községgazd!J262+Vagyongazd!J251+Közfoglalkoztatás!J248+Közút!J248+Környezetvédelem!J252+Egészségügy!J280+Sport!J252+Közművelődés!J251+Támogatás!J271</f>
        <v>#REF!</v>
      </c>
      <c r="K249" s="537" t="e">
        <f>Igazgatás!K297+'Informatikai fejl.'!K247+Községgazd!K262+Vagyongazd!K251+Közfoglalkoztatás!K248+Közút!K248+Környezetvédelem!K252+Egészségügy!K280+Sport!K252+Közművelődés!K251+Támogatás!K271</f>
        <v>#REF!</v>
      </c>
      <c r="L249" s="537" t="e">
        <f>Igazgatás!L297+'Informatikai fejl.'!L247+Községgazd!L262+Vagyongazd!L251+Közfoglalkoztatás!L248+Közút!L248+Környezetvédelem!L252+Egészségügy!L280+Sport!L252+Közművelődés!L251+Támogatás!L271</f>
        <v>#REF!</v>
      </c>
      <c r="M249" s="463" t="e">
        <f>Igazgatás!M297+'Informatikai fejl.'!M247+Községgazd!M262+Vagyongazd!M251+Közfoglalkoztatás!M248+Közút!M248+Környezetvédelem!M252+Egészségügy!M280+Sport!M252+Közművelődés!M251+Támogatás!M271</f>
        <v>#REF!</v>
      </c>
      <c r="N249" s="177">
        <f>Igazgatás!N297+'Informatikai fejl.'!N247+Községgazd!N262+Vagyongazd!N251+Közfoglalkoztatás!N248+Közút!N248+Környezetvédelem!N252+Egészségügy!N280+Sport!N252+Közművelődés!N251+Támogatás!N271</f>
        <v>0</v>
      </c>
      <c r="O249" s="191" t="e">
        <f t="shared" si="162"/>
        <v>#REF!</v>
      </c>
      <c r="P249" s="192" t="e">
        <f>Igazgatás!#REF!+'Informatikai fejl.'!#REF!+Községgazd!#REF!+Vagyongazd!#REF!+Közfoglalkoztatás!#REF!+Közút!P248+Környezetvédelem!#REF!+Egészségügy!#REF!+Sport!#REF!+Közművelődés!#REF!+Támogatás!#REF!</f>
        <v>#REF!</v>
      </c>
      <c r="Q249" s="193" t="e">
        <f>Igazgatás!#REF!+'Informatikai fejl.'!#REF!+Községgazd!#REF!+Vagyongazd!#REF!+Közfoglalkoztatás!#REF!+Közút!Q248+Környezetvédelem!#REF!+Egészségügy!#REF!+Sport!#REF!+Közművelődés!#REF!+Támogatás!#REF!</f>
        <v>#REF!</v>
      </c>
      <c r="R249" s="193" t="e">
        <f>Igazgatás!#REF!+'Informatikai fejl.'!#REF!+Községgazd!#REF!+Vagyongazd!#REF!+Közfoglalkoztatás!#REF!+Közút!R248+Környezetvédelem!#REF!+Egészségügy!#REF!+Sport!#REF!+Közművelődés!#REF!+Támogatás!#REF!</f>
        <v>#REF!</v>
      </c>
      <c r="S249" s="193" t="e">
        <f>Igazgatás!#REF!+'Informatikai fejl.'!#REF!+Községgazd!#REF!+Vagyongazd!#REF!+Közfoglalkoztatás!#REF!+Közút!S248+Környezetvédelem!#REF!+Egészségügy!#REF!+Sport!#REF!+Közművelődés!#REF!+Támogatás!#REF!</f>
        <v>#REF!</v>
      </c>
      <c r="T249" s="193" t="e">
        <f>Igazgatás!#REF!+'Informatikai fejl.'!#REF!+Községgazd!#REF!+Vagyongazd!#REF!+Közfoglalkoztatás!#REF!+Közút!T248+Környezetvédelem!#REF!+Egészségügy!#REF!+Sport!#REF!+Közművelődés!#REF!+Támogatás!#REF!</f>
        <v>#REF!</v>
      </c>
      <c r="U249" s="196" t="e">
        <f>Igazgatás!#REF!+'Informatikai fejl.'!#REF!+Községgazd!#REF!+Vagyongazd!#REF!+Közfoglalkoztatás!#REF!+Közút!U248+Környezetvédelem!#REF!+Egészségügy!#REF!+Sport!#REF!+Közművelődés!#REF!+Támogatás!#REF!</f>
        <v>#REF!</v>
      </c>
      <c r="V249" s="408" t="e">
        <f t="shared" si="163"/>
        <v>#REF!</v>
      </c>
      <c r="W249" s="371" t="e">
        <f>Igazgatás!#REF!+'Informatikai fejl.'!#REF!+Községgazd!#REF!+Vagyongazd!#REF!+Közfoglalkoztatás!#REF!+Közút!W248+Környezetvédelem!#REF!+Egészségügy!#REF!+Sport!#REF!+Közművelődés!#REF!+Támogatás!#REF!</f>
        <v>#REF!</v>
      </c>
      <c r="X249" s="193" t="e">
        <f>Igazgatás!#REF!+'Informatikai fejl.'!#REF!+Községgazd!#REF!+Vagyongazd!#REF!+Közfoglalkoztatás!#REF!+Közút!X248+Környezetvédelem!#REF!+Egészségügy!#REF!+Sport!#REF!+Közművelődés!#REF!+Támogatás!#REF!</f>
        <v>#REF!</v>
      </c>
      <c r="Y249" s="196" t="e">
        <f>Igazgatás!#REF!+'Informatikai fejl.'!#REF!+Községgazd!#REF!+Vagyongazd!#REF!+Közfoglalkoztatás!#REF!+Közút!Y248+Környezetvédelem!#REF!+Egészségügy!#REF!+Sport!#REF!+Közművelődés!#REF!+Támogatás!#REF!</f>
        <v>#REF!</v>
      </c>
      <c r="Z249" s="196" t="e">
        <f>Igazgatás!#REF!+'Informatikai fejl.'!#REF!+Községgazd!#REF!+Vagyongazd!#REF!+Közfoglalkoztatás!#REF!+Közút!Z248+Környezetvédelem!#REF!+Egészségügy!#REF!+Sport!#REF!+Közművelődés!#REF!+Támogatás!#REF!</f>
        <v>#REF!</v>
      </c>
      <c r="AA249" s="196" t="e">
        <f>Igazgatás!#REF!+'Informatikai fejl.'!#REF!+Községgazd!#REF!+Vagyongazd!#REF!+Közfoglalkoztatás!#REF!+Közút!AA248+Környezetvédelem!#REF!+Egészségügy!#REF!+Sport!#REF!+Közművelődés!#REF!+Támogatás!#REF!</f>
        <v>#REF!</v>
      </c>
      <c r="AB249" s="194" t="e">
        <f>Igazgatás!#REF!+'Informatikai fejl.'!#REF!+Községgazd!#REF!+Vagyongazd!#REF!+Közfoglalkoztatás!#REF!+Közút!AB248+Környezetvédelem!#REF!+Egészségügy!#REF!+Sport!#REF!+Közművelődés!#REF!+Támogatás!#REF!</f>
        <v>#REF!</v>
      </c>
      <c r="AC249" s="168"/>
      <c r="AE249" s="168"/>
    </row>
    <row r="250" spans="1:31" s="41" customFormat="1" ht="15.75" hidden="1" thickBot="1" x14ac:dyDescent="0.3">
      <c r="A250" s="125" t="s">
        <v>306</v>
      </c>
      <c r="B250" s="176" t="s">
        <v>711</v>
      </c>
      <c r="C250" s="782" t="s">
        <v>386</v>
      </c>
      <c r="D250" s="783"/>
      <c r="E250" s="783"/>
      <c r="F250" s="511" t="e">
        <f>Igazgatás!F298+'Informatikai fejl.'!F248+Községgazd!F263+Vagyongazd!F252+Közfoglalkoztatás!F249+Közút!F249+Környezetvédelem!F253+Egészségügy!F281+Sport!F253+Közművelődés!F252+Támogatás!F272</f>
        <v>#REF!</v>
      </c>
      <c r="G250" s="511" t="e">
        <f>Igazgatás!G298+'Informatikai fejl.'!G248+Községgazd!G263+Vagyongazd!G252+Közfoglalkoztatás!G249+Közút!G249+Környezetvédelem!G253+Egészségügy!G281+Sport!G253+Közművelődés!G252+Támogatás!G272</f>
        <v>#REF!</v>
      </c>
      <c r="H250" s="511" t="e">
        <f>Igazgatás!H298+'Informatikai fejl.'!H248+Községgazd!H263+Vagyongazd!H252+Közfoglalkoztatás!H249+Közút!H249+Környezetvédelem!H253+Egészségügy!H281+Sport!H253+Közművelődés!H252+Támogatás!H272</f>
        <v>#REF!</v>
      </c>
      <c r="I250" s="511" t="e">
        <f>Igazgatás!I298+'Informatikai fejl.'!I248+Községgazd!I263+Vagyongazd!I252+Közfoglalkoztatás!I249+Közút!I249+Környezetvédelem!I253+Egészségügy!I281+Sport!I253+Közművelődés!I252+Támogatás!I272</f>
        <v>#REF!</v>
      </c>
      <c r="J250" s="537" t="e">
        <f>Igazgatás!J298+'Informatikai fejl.'!J248+Községgazd!J263+Vagyongazd!J252+Közfoglalkoztatás!J249+Közút!J249+Környezetvédelem!J253+Egészségügy!J281+Sport!J253+Közművelődés!J252+Támogatás!J272</f>
        <v>#REF!</v>
      </c>
      <c r="K250" s="537" t="e">
        <f>Igazgatás!K298+'Informatikai fejl.'!K248+Községgazd!K263+Vagyongazd!K252+Közfoglalkoztatás!K249+Közút!K249+Környezetvédelem!K253+Egészségügy!K281+Sport!K253+Közművelődés!K252+Támogatás!K272</f>
        <v>#REF!</v>
      </c>
      <c r="L250" s="537" t="e">
        <f>Igazgatás!L298+'Informatikai fejl.'!L248+Községgazd!L263+Vagyongazd!L252+Közfoglalkoztatás!L249+Közút!L249+Környezetvédelem!L253+Egészségügy!L281+Sport!L253+Közművelődés!L252+Támogatás!L272</f>
        <v>#REF!</v>
      </c>
      <c r="M250" s="463" t="e">
        <f>Igazgatás!M298+'Informatikai fejl.'!M248+Községgazd!M263+Vagyongazd!M252+Közfoglalkoztatás!M249+Közút!M249+Környezetvédelem!M253+Egészségügy!M281+Sport!M253+Közművelődés!M252+Támogatás!M272</f>
        <v>#REF!</v>
      </c>
      <c r="N250" s="177">
        <f>Igazgatás!N298+'Informatikai fejl.'!N248+Községgazd!N263+Vagyongazd!N252+Közfoglalkoztatás!N249+Közút!N249+Környezetvédelem!N253+Egészségügy!N281+Sport!N253+Közművelődés!N252+Támogatás!N272</f>
        <v>0</v>
      </c>
      <c r="O250" s="191" t="e">
        <f t="shared" si="162"/>
        <v>#REF!</v>
      </c>
      <c r="P250" s="192" t="e">
        <f>Igazgatás!#REF!+'Informatikai fejl.'!#REF!+Községgazd!#REF!+Vagyongazd!#REF!+Közfoglalkoztatás!#REF!+Közút!P249+Környezetvédelem!#REF!+Egészségügy!#REF!+Sport!#REF!+Közművelődés!#REF!+Támogatás!#REF!</f>
        <v>#REF!</v>
      </c>
      <c r="Q250" s="193" t="e">
        <f>Igazgatás!#REF!+'Informatikai fejl.'!#REF!+Községgazd!#REF!+Vagyongazd!#REF!+Közfoglalkoztatás!#REF!+Közút!Q249+Környezetvédelem!#REF!+Egészségügy!#REF!+Sport!#REF!+Közművelődés!#REF!+Támogatás!#REF!</f>
        <v>#REF!</v>
      </c>
      <c r="R250" s="193" t="e">
        <f>Igazgatás!#REF!+'Informatikai fejl.'!#REF!+Községgazd!#REF!+Vagyongazd!#REF!+Közfoglalkoztatás!#REF!+Közút!R249+Környezetvédelem!#REF!+Egészségügy!#REF!+Sport!#REF!+Közművelődés!#REF!+Támogatás!#REF!</f>
        <v>#REF!</v>
      </c>
      <c r="S250" s="193" t="e">
        <f>Igazgatás!#REF!+'Informatikai fejl.'!#REF!+Községgazd!#REF!+Vagyongazd!#REF!+Közfoglalkoztatás!#REF!+Közút!S249+Környezetvédelem!#REF!+Egészségügy!#REF!+Sport!#REF!+Közművelődés!#REF!+Támogatás!#REF!</f>
        <v>#REF!</v>
      </c>
      <c r="T250" s="193" t="e">
        <f>Igazgatás!#REF!+'Informatikai fejl.'!#REF!+Községgazd!#REF!+Vagyongazd!#REF!+Közfoglalkoztatás!#REF!+Közút!T249+Környezetvédelem!#REF!+Egészségügy!#REF!+Sport!#REF!+Közművelődés!#REF!+Támogatás!#REF!</f>
        <v>#REF!</v>
      </c>
      <c r="U250" s="196" t="e">
        <f>Igazgatás!#REF!+'Informatikai fejl.'!#REF!+Községgazd!#REF!+Vagyongazd!#REF!+Közfoglalkoztatás!#REF!+Közút!U249+Környezetvédelem!#REF!+Egészségügy!#REF!+Sport!#REF!+Közművelődés!#REF!+Támogatás!#REF!</f>
        <v>#REF!</v>
      </c>
      <c r="V250" s="408" t="e">
        <f t="shared" si="163"/>
        <v>#REF!</v>
      </c>
      <c r="W250" s="371" t="e">
        <f>Igazgatás!#REF!+'Informatikai fejl.'!#REF!+Községgazd!#REF!+Vagyongazd!#REF!+Közfoglalkoztatás!#REF!+Közút!W249+Környezetvédelem!#REF!+Egészségügy!#REF!+Sport!#REF!+Közművelődés!#REF!+Támogatás!#REF!</f>
        <v>#REF!</v>
      </c>
      <c r="X250" s="193" t="e">
        <f>Igazgatás!#REF!+'Informatikai fejl.'!#REF!+Községgazd!#REF!+Vagyongazd!#REF!+Közfoglalkoztatás!#REF!+Közút!X249+Környezetvédelem!#REF!+Egészségügy!#REF!+Sport!#REF!+Közművelődés!#REF!+Támogatás!#REF!</f>
        <v>#REF!</v>
      </c>
      <c r="Y250" s="196" t="e">
        <f>Igazgatás!#REF!+'Informatikai fejl.'!#REF!+Községgazd!#REF!+Vagyongazd!#REF!+Közfoglalkoztatás!#REF!+Közút!Y249+Környezetvédelem!#REF!+Egészségügy!#REF!+Sport!#REF!+Közművelődés!#REF!+Támogatás!#REF!</f>
        <v>#REF!</v>
      </c>
      <c r="Z250" s="196" t="e">
        <f>Igazgatás!#REF!+'Informatikai fejl.'!#REF!+Községgazd!#REF!+Vagyongazd!#REF!+Közfoglalkoztatás!#REF!+Közút!Z249+Környezetvédelem!#REF!+Egészségügy!#REF!+Sport!#REF!+Közművelődés!#REF!+Támogatás!#REF!</f>
        <v>#REF!</v>
      </c>
      <c r="AA250" s="196" t="e">
        <f>Igazgatás!#REF!+'Informatikai fejl.'!#REF!+Községgazd!#REF!+Vagyongazd!#REF!+Közfoglalkoztatás!#REF!+Közút!AA249+Környezetvédelem!#REF!+Egészségügy!#REF!+Sport!#REF!+Közművelődés!#REF!+Támogatás!#REF!</f>
        <v>#REF!</v>
      </c>
      <c r="AB250" s="194" t="e">
        <f>Igazgatás!#REF!+'Informatikai fejl.'!#REF!+Községgazd!#REF!+Vagyongazd!#REF!+Közfoglalkoztatás!#REF!+Közút!AB249+Környezetvédelem!#REF!+Egészségügy!#REF!+Sport!#REF!+Közművelődés!#REF!+Támogatás!#REF!</f>
        <v>#REF!</v>
      </c>
      <c r="AC250" s="168"/>
      <c r="AE250" s="168"/>
    </row>
    <row r="251" spans="1:31" s="41" customFormat="1" ht="15.75" hidden="1" thickBot="1" x14ac:dyDescent="0.3">
      <c r="A251" s="125" t="s">
        <v>307</v>
      </c>
      <c r="B251" s="176" t="s">
        <v>712</v>
      </c>
      <c r="C251" s="782" t="s">
        <v>308</v>
      </c>
      <c r="D251" s="783"/>
      <c r="E251" s="783"/>
      <c r="F251" s="511" t="e">
        <f>Igazgatás!F299+'Informatikai fejl.'!F249+Községgazd!F264+Vagyongazd!F253+Közfoglalkoztatás!F250+Közút!F250+Környezetvédelem!F254+Egészségügy!F282+Sport!F254+Közművelődés!F253+Támogatás!F273</f>
        <v>#REF!</v>
      </c>
      <c r="G251" s="511" t="e">
        <f>Igazgatás!G299+'Informatikai fejl.'!G249+Községgazd!G264+Vagyongazd!G253+Közfoglalkoztatás!G250+Közút!G250+Környezetvédelem!G254+Egészségügy!G282+Sport!G254+Közművelődés!G253+Támogatás!G273</f>
        <v>#REF!</v>
      </c>
      <c r="H251" s="511" t="e">
        <f>Igazgatás!H299+'Informatikai fejl.'!H249+Községgazd!H264+Vagyongazd!H253+Közfoglalkoztatás!H250+Közút!H250+Környezetvédelem!H254+Egészségügy!H282+Sport!H254+Közművelődés!H253+Támogatás!H273</f>
        <v>#REF!</v>
      </c>
      <c r="I251" s="511" t="e">
        <f>Igazgatás!I299+'Informatikai fejl.'!I249+Községgazd!I264+Vagyongazd!I253+Közfoglalkoztatás!I250+Közút!I250+Környezetvédelem!I254+Egészségügy!I282+Sport!I254+Közművelődés!I253+Támogatás!I273</f>
        <v>#REF!</v>
      </c>
      <c r="J251" s="537" t="e">
        <f>Igazgatás!J299+'Informatikai fejl.'!J249+Községgazd!J264+Vagyongazd!J253+Közfoglalkoztatás!J250+Közút!J250+Környezetvédelem!J254+Egészségügy!J282+Sport!J254+Közművelődés!J253+Támogatás!J273</f>
        <v>#REF!</v>
      </c>
      <c r="K251" s="537" t="e">
        <f>Igazgatás!K299+'Informatikai fejl.'!K249+Községgazd!K264+Vagyongazd!K253+Közfoglalkoztatás!K250+Közút!K250+Környezetvédelem!K254+Egészségügy!K282+Sport!K254+Közművelődés!K253+Támogatás!K273</f>
        <v>#REF!</v>
      </c>
      <c r="L251" s="537" t="e">
        <f>Igazgatás!L299+'Informatikai fejl.'!L249+Községgazd!L264+Vagyongazd!L253+Közfoglalkoztatás!L250+Közút!L250+Környezetvédelem!L254+Egészségügy!L282+Sport!L254+Közművelődés!L253+Támogatás!L273</f>
        <v>#REF!</v>
      </c>
      <c r="M251" s="463" t="e">
        <f>Igazgatás!M299+'Informatikai fejl.'!M249+Községgazd!M264+Vagyongazd!M253+Közfoglalkoztatás!M250+Közút!M250+Környezetvédelem!M254+Egészségügy!M282+Sport!M254+Közművelődés!M253+Támogatás!M273</f>
        <v>#REF!</v>
      </c>
      <c r="N251" s="177">
        <f>Igazgatás!N299+'Informatikai fejl.'!N249+Községgazd!N264+Vagyongazd!N253+Közfoglalkoztatás!N250+Közút!N250+Környezetvédelem!N254+Egészségügy!N282+Sport!N254+Közművelődés!N253+Támogatás!N273</f>
        <v>0</v>
      </c>
      <c r="O251" s="191" t="e">
        <f t="shared" si="162"/>
        <v>#REF!</v>
      </c>
      <c r="P251" s="192" t="e">
        <f>Igazgatás!#REF!+'Informatikai fejl.'!#REF!+Községgazd!#REF!+Vagyongazd!#REF!+Közfoglalkoztatás!#REF!+Közút!P250+Környezetvédelem!#REF!+Egészségügy!#REF!+Sport!#REF!+Közművelődés!#REF!+Támogatás!#REF!</f>
        <v>#REF!</v>
      </c>
      <c r="Q251" s="193" t="e">
        <f>Igazgatás!#REF!+'Informatikai fejl.'!#REF!+Községgazd!#REF!+Vagyongazd!#REF!+Közfoglalkoztatás!#REF!+Közút!Q250+Környezetvédelem!#REF!+Egészségügy!#REF!+Sport!#REF!+Közművelődés!#REF!+Támogatás!#REF!</f>
        <v>#REF!</v>
      </c>
      <c r="R251" s="193" t="e">
        <f>Igazgatás!#REF!+'Informatikai fejl.'!#REF!+Községgazd!#REF!+Vagyongazd!#REF!+Közfoglalkoztatás!#REF!+Közút!R250+Környezetvédelem!#REF!+Egészségügy!#REF!+Sport!#REF!+Közművelődés!#REF!+Támogatás!#REF!</f>
        <v>#REF!</v>
      </c>
      <c r="S251" s="193" t="e">
        <f>Igazgatás!#REF!+'Informatikai fejl.'!#REF!+Községgazd!#REF!+Vagyongazd!#REF!+Közfoglalkoztatás!#REF!+Közút!S250+Környezetvédelem!#REF!+Egészségügy!#REF!+Sport!#REF!+Közművelődés!#REF!+Támogatás!#REF!</f>
        <v>#REF!</v>
      </c>
      <c r="T251" s="193" t="e">
        <f>Igazgatás!#REF!+'Informatikai fejl.'!#REF!+Községgazd!#REF!+Vagyongazd!#REF!+Közfoglalkoztatás!#REF!+Közút!T250+Környezetvédelem!#REF!+Egészségügy!#REF!+Sport!#REF!+Közművelődés!#REF!+Támogatás!#REF!</f>
        <v>#REF!</v>
      </c>
      <c r="U251" s="196" t="e">
        <f>Igazgatás!#REF!+'Informatikai fejl.'!#REF!+Községgazd!#REF!+Vagyongazd!#REF!+Közfoglalkoztatás!#REF!+Közút!U250+Környezetvédelem!#REF!+Egészségügy!#REF!+Sport!#REF!+Közművelődés!#REF!+Támogatás!#REF!</f>
        <v>#REF!</v>
      </c>
      <c r="V251" s="408" t="e">
        <f t="shared" si="163"/>
        <v>#REF!</v>
      </c>
      <c r="W251" s="371" t="e">
        <f>Igazgatás!#REF!+'Informatikai fejl.'!#REF!+Községgazd!#REF!+Vagyongazd!#REF!+Közfoglalkoztatás!#REF!+Közút!W250+Környezetvédelem!#REF!+Egészségügy!#REF!+Sport!#REF!+Közművelődés!#REF!+Támogatás!#REF!</f>
        <v>#REF!</v>
      </c>
      <c r="X251" s="193" t="e">
        <f>Igazgatás!#REF!+'Informatikai fejl.'!#REF!+Községgazd!#REF!+Vagyongazd!#REF!+Közfoglalkoztatás!#REF!+Közút!X250+Környezetvédelem!#REF!+Egészségügy!#REF!+Sport!#REF!+Közművelődés!#REF!+Támogatás!#REF!</f>
        <v>#REF!</v>
      </c>
      <c r="Y251" s="196" t="e">
        <f>Igazgatás!#REF!+'Informatikai fejl.'!#REF!+Községgazd!#REF!+Vagyongazd!#REF!+Közfoglalkoztatás!#REF!+Közút!Y250+Környezetvédelem!#REF!+Egészségügy!#REF!+Sport!#REF!+Közművelődés!#REF!+Támogatás!#REF!</f>
        <v>#REF!</v>
      </c>
      <c r="Z251" s="196" t="e">
        <f>Igazgatás!#REF!+'Informatikai fejl.'!#REF!+Községgazd!#REF!+Vagyongazd!#REF!+Közfoglalkoztatás!#REF!+Közút!Z250+Környezetvédelem!#REF!+Egészségügy!#REF!+Sport!#REF!+Közművelődés!#REF!+Támogatás!#REF!</f>
        <v>#REF!</v>
      </c>
      <c r="AA251" s="196" t="e">
        <f>Igazgatás!#REF!+'Informatikai fejl.'!#REF!+Községgazd!#REF!+Vagyongazd!#REF!+Közfoglalkoztatás!#REF!+Közút!AA250+Környezetvédelem!#REF!+Egészségügy!#REF!+Sport!#REF!+Közművelődés!#REF!+Támogatás!#REF!</f>
        <v>#REF!</v>
      </c>
      <c r="AB251" s="194" t="e">
        <f>Igazgatás!#REF!+'Informatikai fejl.'!#REF!+Községgazd!#REF!+Vagyongazd!#REF!+Közfoglalkoztatás!#REF!+Közút!AB250+Környezetvédelem!#REF!+Egészségügy!#REF!+Sport!#REF!+Közművelődés!#REF!+Támogatás!#REF!</f>
        <v>#REF!</v>
      </c>
      <c r="AC251" s="168"/>
      <c r="AE251" s="168"/>
    </row>
    <row r="252" spans="1:31" s="41" customFormat="1" ht="15.75" hidden="1" thickBot="1" x14ac:dyDescent="0.3">
      <c r="A252" s="125" t="s">
        <v>309</v>
      </c>
      <c r="B252" s="176" t="s">
        <v>713</v>
      </c>
      <c r="C252" s="782" t="s">
        <v>310</v>
      </c>
      <c r="D252" s="783"/>
      <c r="E252" s="783"/>
      <c r="F252" s="511" t="e">
        <f>Igazgatás!F300+'Informatikai fejl.'!F250+Községgazd!F265+Vagyongazd!F254+Közfoglalkoztatás!F251+Közút!F251+Környezetvédelem!F255+Egészségügy!F283+Sport!F255+Közművelődés!F254+Támogatás!F274</f>
        <v>#REF!</v>
      </c>
      <c r="G252" s="511" t="e">
        <f>Igazgatás!G300+'Informatikai fejl.'!G250+Községgazd!G265+Vagyongazd!G254+Közfoglalkoztatás!G251+Közút!G251+Környezetvédelem!G255+Egészségügy!G283+Sport!G255+Közművelődés!G254+Támogatás!G274</f>
        <v>#REF!</v>
      </c>
      <c r="H252" s="511" t="e">
        <f>Igazgatás!H300+'Informatikai fejl.'!H250+Községgazd!H265+Vagyongazd!H254+Közfoglalkoztatás!H251+Közút!H251+Környezetvédelem!H255+Egészségügy!H283+Sport!H255+Közművelődés!H254+Támogatás!H274</f>
        <v>#REF!</v>
      </c>
      <c r="I252" s="511" t="e">
        <f>Igazgatás!I300+'Informatikai fejl.'!I250+Községgazd!I265+Vagyongazd!I254+Közfoglalkoztatás!I251+Közút!I251+Környezetvédelem!I255+Egészségügy!I283+Sport!I255+Közművelődés!I254+Támogatás!I274</f>
        <v>#REF!</v>
      </c>
      <c r="J252" s="537" t="e">
        <f>Igazgatás!J300+'Informatikai fejl.'!J250+Községgazd!J265+Vagyongazd!J254+Közfoglalkoztatás!J251+Közút!J251+Környezetvédelem!J255+Egészségügy!J283+Sport!J255+Közművelődés!J254+Támogatás!J274</f>
        <v>#REF!</v>
      </c>
      <c r="K252" s="537" t="e">
        <f>Igazgatás!K300+'Informatikai fejl.'!K250+Községgazd!K265+Vagyongazd!K254+Közfoglalkoztatás!K251+Közút!K251+Környezetvédelem!K255+Egészségügy!K283+Sport!K255+Közművelődés!K254+Támogatás!K274</f>
        <v>#REF!</v>
      </c>
      <c r="L252" s="537" t="e">
        <f>Igazgatás!L300+'Informatikai fejl.'!L250+Községgazd!L265+Vagyongazd!L254+Közfoglalkoztatás!L251+Közút!L251+Környezetvédelem!L255+Egészségügy!L283+Sport!L255+Közművelődés!L254+Támogatás!L274</f>
        <v>#REF!</v>
      </c>
      <c r="M252" s="463" t="e">
        <f>Igazgatás!M300+'Informatikai fejl.'!M250+Községgazd!M265+Vagyongazd!M254+Közfoglalkoztatás!M251+Közút!M251+Környezetvédelem!M255+Egészségügy!M283+Sport!M255+Közművelődés!M254+Támogatás!M274</f>
        <v>#REF!</v>
      </c>
      <c r="N252" s="177">
        <f>Igazgatás!N300+'Informatikai fejl.'!N250+Községgazd!N265+Vagyongazd!N254+Közfoglalkoztatás!N251+Közút!N251+Környezetvédelem!N255+Egészségügy!N283+Sport!N255+Közművelődés!N254+Támogatás!N274</f>
        <v>0</v>
      </c>
      <c r="O252" s="191" t="e">
        <f t="shared" si="162"/>
        <v>#REF!</v>
      </c>
      <c r="P252" s="192" t="e">
        <f>Igazgatás!#REF!+'Informatikai fejl.'!#REF!+Községgazd!#REF!+Vagyongazd!#REF!+Közfoglalkoztatás!#REF!+Közút!P251+Környezetvédelem!#REF!+Egészségügy!#REF!+Sport!#REF!+Közművelődés!#REF!+Támogatás!#REF!</f>
        <v>#REF!</v>
      </c>
      <c r="Q252" s="193" t="e">
        <f>Igazgatás!#REF!+'Informatikai fejl.'!#REF!+Községgazd!#REF!+Vagyongazd!#REF!+Közfoglalkoztatás!#REF!+Közút!Q251+Környezetvédelem!#REF!+Egészségügy!#REF!+Sport!#REF!+Közművelődés!#REF!+Támogatás!#REF!</f>
        <v>#REF!</v>
      </c>
      <c r="R252" s="193" t="e">
        <f>Igazgatás!#REF!+'Informatikai fejl.'!#REF!+Községgazd!#REF!+Vagyongazd!#REF!+Közfoglalkoztatás!#REF!+Közút!R251+Környezetvédelem!#REF!+Egészségügy!#REF!+Sport!#REF!+Közművelődés!#REF!+Támogatás!#REF!</f>
        <v>#REF!</v>
      </c>
      <c r="S252" s="193" t="e">
        <f>Igazgatás!#REF!+'Informatikai fejl.'!#REF!+Községgazd!#REF!+Vagyongazd!#REF!+Közfoglalkoztatás!#REF!+Közút!S251+Környezetvédelem!#REF!+Egészségügy!#REF!+Sport!#REF!+Közművelődés!#REF!+Támogatás!#REF!</f>
        <v>#REF!</v>
      </c>
      <c r="T252" s="193" t="e">
        <f>Igazgatás!#REF!+'Informatikai fejl.'!#REF!+Községgazd!#REF!+Vagyongazd!#REF!+Közfoglalkoztatás!#REF!+Közút!T251+Környezetvédelem!#REF!+Egészségügy!#REF!+Sport!#REF!+Közművelődés!#REF!+Támogatás!#REF!</f>
        <v>#REF!</v>
      </c>
      <c r="U252" s="196" t="e">
        <f>Igazgatás!#REF!+'Informatikai fejl.'!#REF!+Községgazd!#REF!+Vagyongazd!#REF!+Közfoglalkoztatás!#REF!+Közút!U251+Környezetvédelem!#REF!+Egészségügy!#REF!+Sport!#REF!+Közművelődés!#REF!+Támogatás!#REF!</f>
        <v>#REF!</v>
      </c>
      <c r="V252" s="408" t="e">
        <f t="shared" si="163"/>
        <v>#REF!</v>
      </c>
      <c r="W252" s="371" t="e">
        <f>Igazgatás!#REF!+'Informatikai fejl.'!#REF!+Községgazd!#REF!+Vagyongazd!#REF!+Közfoglalkoztatás!#REF!+Közút!W251+Környezetvédelem!#REF!+Egészségügy!#REF!+Sport!#REF!+Közművelődés!#REF!+Támogatás!#REF!</f>
        <v>#REF!</v>
      </c>
      <c r="X252" s="193" t="e">
        <f>Igazgatás!#REF!+'Informatikai fejl.'!#REF!+Községgazd!#REF!+Vagyongazd!#REF!+Közfoglalkoztatás!#REF!+Közút!X251+Környezetvédelem!#REF!+Egészségügy!#REF!+Sport!#REF!+Közművelődés!#REF!+Támogatás!#REF!</f>
        <v>#REF!</v>
      </c>
      <c r="Y252" s="196" t="e">
        <f>Igazgatás!#REF!+'Informatikai fejl.'!#REF!+Községgazd!#REF!+Vagyongazd!#REF!+Közfoglalkoztatás!#REF!+Közút!Y251+Környezetvédelem!#REF!+Egészségügy!#REF!+Sport!#REF!+Közművelődés!#REF!+Támogatás!#REF!</f>
        <v>#REF!</v>
      </c>
      <c r="Z252" s="196" t="e">
        <f>Igazgatás!#REF!+'Informatikai fejl.'!#REF!+Községgazd!#REF!+Vagyongazd!#REF!+Közfoglalkoztatás!#REF!+Közút!Z251+Környezetvédelem!#REF!+Egészségügy!#REF!+Sport!#REF!+Közművelődés!#REF!+Támogatás!#REF!</f>
        <v>#REF!</v>
      </c>
      <c r="AA252" s="196" t="e">
        <f>Igazgatás!#REF!+'Informatikai fejl.'!#REF!+Községgazd!#REF!+Vagyongazd!#REF!+Közfoglalkoztatás!#REF!+Közút!AA251+Környezetvédelem!#REF!+Egészségügy!#REF!+Sport!#REF!+Közművelődés!#REF!+Támogatás!#REF!</f>
        <v>#REF!</v>
      </c>
      <c r="AB252" s="194" t="e">
        <f>Igazgatás!#REF!+'Informatikai fejl.'!#REF!+Községgazd!#REF!+Vagyongazd!#REF!+Közfoglalkoztatás!#REF!+Közút!AB251+Környezetvédelem!#REF!+Egészségügy!#REF!+Sport!#REF!+Közművelődés!#REF!+Támogatás!#REF!</f>
        <v>#REF!</v>
      </c>
      <c r="AC252" s="168"/>
      <c r="AE252" s="168"/>
    </row>
    <row r="253" spans="1:31" s="41" customFormat="1" ht="15.75" hidden="1" thickBot="1" x14ac:dyDescent="0.3">
      <c r="A253" s="125" t="s">
        <v>311</v>
      </c>
      <c r="B253" s="176" t="s">
        <v>714</v>
      </c>
      <c r="C253" s="782" t="s">
        <v>387</v>
      </c>
      <c r="D253" s="783"/>
      <c r="E253" s="783"/>
      <c r="F253" s="511" t="e">
        <f>Igazgatás!F301+'Informatikai fejl.'!F251+Községgazd!F266+Vagyongazd!F255+Közfoglalkoztatás!F252+Közút!F252+Környezetvédelem!F256+Egészségügy!F284+Sport!F256+Közművelődés!F255+Támogatás!F275</f>
        <v>#REF!</v>
      </c>
      <c r="G253" s="511" t="e">
        <f>Igazgatás!G301+'Informatikai fejl.'!G251+Községgazd!G266+Vagyongazd!G255+Közfoglalkoztatás!G252+Közút!G252+Környezetvédelem!G256+Egészségügy!G284+Sport!G256+Közművelődés!G255+Támogatás!G275</f>
        <v>#REF!</v>
      </c>
      <c r="H253" s="511" t="e">
        <f>Igazgatás!H301+'Informatikai fejl.'!H251+Községgazd!H266+Vagyongazd!H255+Közfoglalkoztatás!H252+Közút!H252+Környezetvédelem!H256+Egészségügy!H284+Sport!H256+Közművelődés!H255+Támogatás!H275</f>
        <v>#REF!</v>
      </c>
      <c r="I253" s="511" t="e">
        <f>Igazgatás!I301+'Informatikai fejl.'!I251+Községgazd!I266+Vagyongazd!I255+Közfoglalkoztatás!I252+Közút!I252+Környezetvédelem!I256+Egészségügy!I284+Sport!I256+Közművelődés!I255+Támogatás!I275</f>
        <v>#REF!</v>
      </c>
      <c r="J253" s="537" t="e">
        <f>Igazgatás!J301+'Informatikai fejl.'!J251+Községgazd!J266+Vagyongazd!J255+Közfoglalkoztatás!J252+Közút!J252+Környezetvédelem!J256+Egészségügy!J284+Sport!J256+Közművelődés!J255+Támogatás!J275</f>
        <v>#REF!</v>
      </c>
      <c r="K253" s="537" t="e">
        <f>Igazgatás!K301+'Informatikai fejl.'!K251+Községgazd!K266+Vagyongazd!K255+Közfoglalkoztatás!K252+Közút!K252+Környezetvédelem!K256+Egészségügy!K284+Sport!K256+Közművelődés!K255+Támogatás!K275</f>
        <v>#REF!</v>
      </c>
      <c r="L253" s="537" t="e">
        <f>Igazgatás!L301+'Informatikai fejl.'!L251+Községgazd!L266+Vagyongazd!L255+Közfoglalkoztatás!L252+Közút!L252+Környezetvédelem!L256+Egészségügy!L284+Sport!L256+Közművelődés!L255+Támogatás!L275</f>
        <v>#REF!</v>
      </c>
      <c r="M253" s="463" t="e">
        <f>Igazgatás!M301+'Informatikai fejl.'!M251+Községgazd!M266+Vagyongazd!M255+Közfoglalkoztatás!M252+Közút!M252+Környezetvédelem!M256+Egészségügy!M284+Sport!M256+Közművelődés!M255+Támogatás!M275</f>
        <v>#REF!</v>
      </c>
      <c r="N253" s="177">
        <f>Igazgatás!N301+'Informatikai fejl.'!N251+Községgazd!N266+Vagyongazd!N255+Közfoglalkoztatás!N252+Közút!N252+Környezetvédelem!N256+Egészségügy!N284+Sport!N256+Közművelődés!N255+Támogatás!N275</f>
        <v>0</v>
      </c>
      <c r="O253" s="191" t="e">
        <f t="shared" si="162"/>
        <v>#REF!</v>
      </c>
      <c r="P253" s="192" t="e">
        <f>Igazgatás!#REF!+'Informatikai fejl.'!#REF!+Községgazd!#REF!+Vagyongazd!#REF!+Közfoglalkoztatás!#REF!+Közút!P252+Környezetvédelem!#REF!+Egészségügy!#REF!+Sport!#REF!+Közművelődés!#REF!+Támogatás!#REF!</f>
        <v>#REF!</v>
      </c>
      <c r="Q253" s="193" t="e">
        <f>Igazgatás!#REF!+'Informatikai fejl.'!#REF!+Községgazd!#REF!+Vagyongazd!#REF!+Közfoglalkoztatás!#REF!+Közút!Q252+Környezetvédelem!#REF!+Egészségügy!#REF!+Sport!#REF!+Közművelődés!#REF!+Támogatás!#REF!</f>
        <v>#REF!</v>
      </c>
      <c r="R253" s="193" t="e">
        <f>Igazgatás!#REF!+'Informatikai fejl.'!#REF!+Községgazd!#REF!+Vagyongazd!#REF!+Közfoglalkoztatás!#REF!+Közút!R252+Környezetvédelem!#REF!+Egészségügy!#REF!+Sport!#REF!+Közművelődés!#REF!+Támogatás!#REF!</f>
        <v>#REF!</v>
      </c>
      <c r="S253" s="193" t="e">
        <f>Igazgatás!#REF!+'Informatikai fejl.'!#REF!+Községgazd!#REF!+Vagyongazd!#REF!+Közfoglalkoztatás!#REF!+Közút!S252+Környezetvédelem!#REF!+Egészségügy!#REF!+Sport!#REF!+Közművelődés!#REF!+Támogatás!#REF!</f>
        <v>#REF!</v>
      </c>
      <c r="T253" s="193" t="e">
        <f>Igazgatás!#REF!+'Informatikai fejl.'!#REF!+Községgazd!#REF!+Vagyongazd!#REF!+Közfoglalkoztatás!#REF!+Közút!T252+Környezetvédelem!#REF!+Egészségügy!#REF!+Sport!#REF!+Közművelődés!#REF!+Támogatás!#REF!</f>
        <v>#REF!</v>
      </c>
      <c r="U253" s="196" t="e">
        <f>Igazgatás!#REF!+'Informatikai fejl.'!#REF!+Községgazd!#REF!+Vagyongazd!#REF!+Közfoglalkoztatás!#REF!+Közút!U252+Környezetvédelem!#REF!+Egészségügy!#REF!+Sport!#REF!+Közművelődés!#REF!+Támogatás!#REF!</f>
        <v>#REF!</v>
      </c>
      <c r="V253" s="408" t="e">
        <f t="shared" si="163"/>
        <v>#REF!</v>
      </c>
      <c r="W253" s="371" t="e">
        <f>Igazgatás!#REF!+'Informatikai fejl.'!#REF!+Községgazd!#REF!+Vagyongazd!#REF!+Közfoglalkoztatás!#REF!+Közút!W252+Környezetvédelem!#REF!+Egészségügy!#REF!+Sport!#REF!+Közművelődés!#REF!+Támogatás!#REF!</f>
        <v>#REF!</v>
      </c>
      <c r="X253" s="193" t="e">
        <f>Igazgatás!#REF!+'Informatikai fejl.'!#REF!+Községgazd!#REF!+Vagyongazd!#REF!+Közfoglalkoztatás!#REF!+Közút!X252+Környezetvédelem!#REF!+Egészségügy!#REF!+Sport!#REF!+Közművelődés!#REF!+Támogatás!#REF!</f>
        <v>#REF!</v>
      </c>
      <c r="Y253" s="196" t="e">
        <f>Igazgatás!#REF!+'Informatikai fejl.'!#REF!+Községgazd!#REF!+Vagyongazd!#REF!+Közfoglalkoztatás!#REF!+Közút!Y252+Környezetvédelem!#REF!+Egészségügy!#REF!+Sport!#REF!+Közművelődés!#REF!+Támogatás!#REF!</f>
        <v>#REF!</v>
      </c>
      <c r="Z253" s="196" t="e">
        <f>Igazgatás!#REF!+'Informatikai fejl.'!#REF!+Községgazd!#REF!+Vagyongazd!#REF!+Közfoglalkoztatás!#REF!+Közút!Z252+Környezetvédelem!#REF!+Egészségügy!#REF!+Sport!#REF!+Közművelődés!#REF!+Támogatás!#REF!</f>
        <v>#REF!</v>
      </c>
      <c r="AA253" s="196" t="e">
        <f>Igazgatás!#REF!+'Informatikai fejl.'!#REF!+Községgazd!#REF!+Vagyongazd!#REF!+Közfoglalkoztatás!#REF!+Közút!AA252+Környezetvédelem!#REF!+Egészségügy!#REF!+Sport!#REF!+Közművelődés!#REF!+Támogatás!#REF!</f>
        <v>#REF!</v>
      </c>
      <c r="AB253" s="194" t="e">
        <f>Igazgatás!#REF!+'Informatikai fejl.'!#REF!+Községgazd!#REF!+Vagyongazd!#REF!+Közfoglalkoztatás!#REF!+Közút!AB252+Környezetvédelem!#REF!+Egészségügy!#REF!+Sport!#REF!+Közművelődés!#REF!+Támogatás!#REF!</f>
        <v>#REF!</v>
      </c>
      <c r="AC253" s="168"/>
      <c r="AE253" s="168"/>
    </row>
    <row r="254" spans="1:31" ht="15.75" hidden="1" thickBot="1" x14ac:dyDescent="0.3">
      <c r="A254" s="125" t="s">
        <v>313</v>
      </c>
      <c r="B254" s="90" t="s">
        <v>715</v>
      </c>
      <c r="C254" s="712" t="s">
        <v>312</v>
      </c>
      <c r="D254" s="713"/>
      <c r="E254" s="713"/>
      <c r="F254" s="509" t="e">
        <f>Igazgatás!F302+'Informatikai fejl.'!F252+Községgazd!F267+Vagyongazd!F256+Közfoglalkoztatás!F253+Közút!F253+Környezetvédelem!F257+Egészségügy!F285+Sport!F257+Közművelődés!F256+Támogatás!F276</f>
        <v>#REF!</v>
      </c>
      <c r="G254" s="509" t="e">
        <f>Igazgatás!G302+'Informatikai fejl.'!G252+Községgazd!G267+Vagyongazd!G256+Közfoglalkoztatás!G253+Közút!G253+Környezetvédelem!G257+Egészségügy!G285+Sport!G257+Közművelődés!G256+Támogatás!G276</f>
        <v>#REF!</v>
      </c>
      <c r="H254" s="509" t="e">
        <f>Igazgatás!H302+'Informatikai fejl.'!H252+Községgazd!H267+Vagyongazd!H256+Közfoglalkoztatás!H253+Közút!H253+Környezetvédelem!H257+Egészségügy!H285+Sport!H257+Közművelődés!H256+Támogatás!H276</f>
        <v>#REF!</v>
      </c>
      <c r="I254" s="509" t="e">
        <f>Igazgatás!I302+'Informatikai fejl.'!I252+Községgazd!I267+Vagyongazd!I256+Közfoglalkoztatás!I253+Közút!I253+Környezetvédelem!I257+Egészségügy!I285+Sport!I257+Közművelődés!I256+Támogatás!I276</f>
        <v>#REF!</v>
      </c>
      <c r="J254" s="535" t="e">
        <f>Igazgatás!J302+'Informatikai fejl.'!J252+Községgazd!J267+Vagyongazd!J256+Közfoglalkoztatás!J253+Közút!J253+Környezetvédelem!J257+Egészségügy!J285+Sport!J257+Közművelődés!J256+Támogatás!J276</f>
        <v>#REF!</v>
      </c>
      <c r="K254" s="535" t="e">
        <f>Igazgatás!K302+'Informatikai fejl.'!K252+Községgazd!K267+Vagyongazd!K256+Közfoglalkoztatás!K253+Közút!K253+Környezetvédelem!K257+Egészségügy!K285+Sport!K257+Közművelődés!K256+Támogatás!K276</f>
        <v>#REF!</v>
      </c>
      <c r="L254" s="535" t="e">
        <f>Igazgatás!L302+'Informatikai fejl.'!L252+Községgazd!L267+Vagyongazd!L256+Közfoglalkoztatás!L253+Közút!L253+Környezetvédelem!L257+Egészségügy!L285+Sport!L257+Közművelődés!L256+Támogatás!L276</f>
        <v>#REF!</v>
      </c>
      <c r="M254" s="461" t="e">
        <f>Igazgatás!M302+'Informatikai fejl.'!M252+Községgazd!M267+Vagyongazd!M256+Közfoglalkoztatás!M253+Közút!M253+Környezetvédelem!M257+Egészségügy!M285+Sport!M257+Közművelődés!M256+Támogatás!M276</f>
        <v>#REF!</v>
      </c>
      <c r="N254" s="142">
        <f>Igazgatás!N302+'Informatikai fejl.'!N252+Községgazd!N267+Vagyongazd!N256+Közfoglalkoztatás!N253+Közút!N253+Környezetvédelem!N257+Egészségügy!N285+Sport!N257+Közművelődés!N256+Támogatás!N276</f>
        <v>0</v>
      </c>
      <c r="O254" s="158" t="e">
        <f t="shared" si="162"/>
        <v>#REF!</v>
      </c>
      <c r="P254" s="92" t="e">
        <f>Igazgatás!#REF!+'Informatikai fejl.'!#REF!+Községgazd!#REF!+Vagyongazd!#REF!+Közfoglalkoztatás!#REF!+Közút!P253+Környezetvédelem!#REF!+Egészségügy!#REF!+Sport!#REF!+Közművelődés!#REF!+Támogatás!#REF!</f>
        <v>#REF!</v>
      </c>
      <c r="Q254" s="93" t="e">
        <f>Igazgatás!#REF!+'Informatikai fejl.'!#REF!+Községgazd!#REF!+Vagyongazd!#REF!+Közfoglalkoztatás!#REF!+Közút!Q253+Környezetvédelem!#REF!+Egészségügy!#REF!+Sport!#REF!+Közművelődés!#REF!+Támogatás!#REF!</f>
        <v>#REF!</v>
      </c>
      <c r="R254" s="93" t="e">
        <f>Igazgatás!#REF!+'Informatikai fejl.'!#REF!+Községgazd!#REF!+Vagyongazd!#REF!+Közfoglalkoztatás!#REF!+Közút!R253+Környezetvédelem!#REF!+Egészségügy!#REF!+Sport!#REF!+Közművelődés!#REF!+Támogatás!#REF!</f>
        <v>#REF!</v>
      </c>
      <c r="S254" s="93" t="e">
        <f>Igazgatás!#REF!+'Informatikai fejl.'!#REF!+Községgazd!#REF!+Vagyongazd!#REF!+Közfoglalkoztatás!#REF!+Közút!S253+Környezetvédelem!#REF!+Egészségügy!#REF!+Sport!#REF!+Közművelődés!#REF!+Támogatás!#REF!</f>
        <v>#REF!</v>
      </c>
      <c r="T254" s="93" t="e">
        <f>Igazgatás!#REF!+'Informatikai fejl.'!#REF!+Községgazd!#REF!+Vagyongazd!#REF!+Közfoglalkoztatás!#REF!+Közút!T253+Környezetvédelem!#REF!+Egészségügy!#REF!+Sport!#REF!+Közművelődés!#REF!+Támogatás!#REF!</f>
        <v>#REF!</v>
      </c>
      <c r="U254" s="96" t="e">
        <f>Igazgatás!#REF!+'Informatikai fejl.'!#REF!+Községgazd!#REF!+Vagyongazd!#REF!+Közfoglalkoztatás!#REF!+Közút!U253+Környezetvédelem!#REF!+Egészségügy!#REF!+Sport!#REF!+Közművelődés!#REF!+Támogatás!#REF!</f>
        <v>#REF!</v>
      </c>
      <c r="V254" s="402" t="e">
        <f t="shared" si="163"/>
        <v>#REF!</v>
      </c>
      <c r="W254" s="365" t="e">
        <f>Igazgatás!#REF!+'Informatikai fejl.'!#REF!+Községgazd!#REF!+Vagyongazd!#REF!+Közfoglalkoztatás!#REF!+Közút!W253+Környezetvédelem!#REF!+Egészségügy!#REF!+Sport!#REF!+Közművelődés!#REF!+Támogatás!#REF!</f>
        <v>#REF!</v>
      </c>
      <c r="X254" s="93" t="e">
        <f>Igazgatás!#REF!+'Informatikai fejl.'!#REF!+Községgazd!#REF!+Vagyongazd!#REF!+Közfoglalkoztatás!#REF!+Közút!X253+Környezetvédelem!#REF!+Egészségügy!#REF!+Sport!#REF!+Közművelődés!#REF!+Támogatás!#REF!</f>
        <v>#REF!</v>
      </c>
      <c r="Y254" s="96" t="e">
        <f>Igazgatás!#REF!+'Informatikai fejl.'!#REF!+Községgazd!#REF!+Vagyongazd!#REF!+Közfoglalkoztatás!#REF!+Közút!Y253+Környezetvédelem!#REF!+Egészségügy!#REF!+Sport!#REF!+Közművelődés!#REF!+Támogatás!#REF!</f>
        <v>#REF!</v>
      </c>
      <c r="Z254" s="96" t="e">
        <f>Igazgatás!#REF!+'Informatikai fejl.'!#REF!+Községgazd!#REF!+Vagyongazd!#REF!+Közfoglalkoztatás!#REF!+Közút!Z253+Környezetvédelem!#REF!+Egészségügy!#REF!+Sport!#REF!+Közművelődés!#REF!+Támogatás!#REF!</f>
        <v>#REF!</v>
      </c>
      <c r="AA254" s="96" t="e">
        <f>Igazgatás!#REF!+'Informatikai fejl.'!#REF!+Községgazd!#REF!+Vagyongazd!#REF!+Közfoglalkoztatás!#REF!+Közút!AA253+Környezetvédelem!#REF!+Egészségügy!#REF!+Sport!#REF!+Közművelődés!#REF!+Támogatás!#REF!</f>
        <v>#REF!</v>
      </c>
      <c r="AB254" s="97" t="e">
        <f>Igazgatás!#REF!+'Informatikai fejl.'!#REF!+Községgazd!#REF!+Vagyongazd!#REF!+Közfoglalkoztatás!#REF!+Közút!AB253+Környezetvédelem!#REF!+Egészségügy!#REF!+Sport!#REF!+Közművelődés!#REF!+Támogatás!#REF!</f>
        <v>#REF!</v>
      </c>
      <c r="AC254" s="168"/>
      <c r="AE254" s="168"/>
    </row>
    <row r="255" spans="1:31" ht="15.75" hidden="1" thickBot="1" x14ac:dyDescent="0.3">
      <c r="A255" s="125" t="s">
        <v>893</v>
      </c>
      <c r="B255" s="90" t="s">
        <v>894</v>
      </c>
      <c r="C255" s="712" t="s">
        <v>895</v>
      </c>
      <c r="D255" s="713"/>
      <c r="E255" s="713"/>
      <c r="F255" s="509" t="e">
        <f>Igazgatás!F303+'Informatikai fejl.'!F253+Községgazd!F268+Vagyongazd!F257+Közfoglalkoztatás!F254+Közút!F254+Környezetvédelem!F258+Egészségügy!F286+Sport!F258+Közművelődés!F257+Támogatás!F277</f>
        <v>#REF!</v>
      </c>
      <c r="G255" s="509" t="e">
        <f>Igazgatás!G303+'Informatikai fejl.'!G253+Községgazd!G268+Vagyongazd!G257+Közfoglalkoztatás!G254+Közút!G254+Környezetvédelem!G258+Egészségügy!G286+Sport!G258+Közművelődés!G257+Támogatás!G277</f>
        <v>#REF!</v>
      </c>
      <c r="H255" s="509" t="e">
        <f>Igazgatás!H303+'Informatikai fejl.'!H253+Községgazd!H268+Vagyongazd!H257+Közfoglalkoztatás!H254+Közút!H254+Környezetvédelem!H258+Egészségügy!H286+Sport!H258+Közművelődés!H257+Támogatás!H277</f>
        <v>#REF!</v>
      </c>
      <c r="I255" s="509" t="e">
        <f>Igazgatás!I303+'Informatikai fejl.'!I253+Községgazd!I268+Vagyongazd!I257+Közfoglalkoztatás!I254+Közút!I254+Környezetvédelem!I258+Egészségügy!I286+Sport!I258+Közművelődés!I257+Támogatás!I277</f>
        <v>#REF!</v>
      </c>
      <c r="J255" s="535" t="e">
        <f>Igazgatás!J303+'Informatikai fejl.'!J253+Községgazd!J268+Vagyongazd!J257+Közfoglalkoztatás!J254+Közút!J254+Környezetvédelem!J258+Egészségügy!J286+Sport!J258+Közművelődés!J257+Támogatás!J277</f>
        <v>#REF!</v>
      </c>
      <c r="K255" s="535" t="e">
        <f>Igazgatás!K303+'Informatikai fejl.'!K253+Községgazd!K268+Vagyongazd!K257+Közfoglalkoztatás!K254+Közút!K254+Környezetvédelem!K258+Egészségügy!K286+Sport!K258+Közművelődés!K257+Támogatás!K277</f>
        <v>#REF!</v>
      </c>
      <c r="L255" s="535" t="e">
        <f>Igazgatás!L303+'Informatikai fejl.'!L253+Községgazd!L268+Vagyongazd!L257+Közfoglalkoztatás!L254+Közút!L254+Környezetvédelem!L258+Egészségügy!L286+Sport!L258+Közművelődés!L257+Támogatás!L277</f>
        <v>#REF!</v>
      </c>
      <c r="M255" s="461" t="e">
        <f>Igazgatás!M303+'Informatikai fejl.'!M253+Községgazd!M268+Vagyongazd!M257+Közfoglalkoztatás!M254+Közút!M254+Környezetvédelem!M258+Egészségügy!M286+Sport!M258+Közművelődés!M257+Támogatás!M277</f>
        <v>#REF!</v>
      </c>
      <c r="N255" s="142">
        <f>Igazgatás!N303+'Informatikai fejl.'!N253+Községgazd!N268+Vagyongazd!N257+Közfoglalkoztatás!N254+Közút!N254+Környezetvédelem!N258+Egészségügy!N286+Sport!N258+Közművelődés!N257+Támogatás!N277</f>
        <v>0</v>
      </c>
      <c r="O255" s="158" t="e">
        <f t="shared" si="162"/>
        <v>#REF!</v>
      </c>
      <c r="P255" s="92" t="e">
        <f>Igazgatás!#REF!+'Informatikai fejl.'!#REF!+Községgazd!#REF!+Vagyongazd!#REF!+Közfoglalkoztatás!#REF!+Közút!P254+Környezetvédelem!#REF!+Egészségügy!#REF!+Sport!#REF!+Közművelődés!#REF!+Támogatás!#REF!</f>
        <v>#REF!</v>
      </c>
      <c r="Q255" s="93" t="e">
        <f>Igazgatás!#REF!+'Informatikai fejl.'!#REF!+Községgazd!#REF!+Vagyongazd!#REF!+Közfoglalkoztatás!#REF!+Közút!Q254+Környezetvédelem!#REF!+Egészségügy!#REF!+Sport!#REF!+Közművelődés!#REF!+Támogatás!#REF!</f>
        <v>#REF!</v>
      </c>
      <c r="R255" s="93" t="e">
        <f>Igazgatás!#REF!+'Informatikai fejl.'!#REF!+Községgazd!#REF!+Vagyongazd!#REF!+Közfoglalkoztatás!#REF!+Közút!R254+Környezetvédelem!#REF!+Egészségügy!#REF!+Sport!#REF!+Közművelődés!#REF!+Támogatás!#REF!</f>
        <v>#REF!</v>
      </c>
      <c r="S255" s="93" t="e">
        <f>Igazgatás!#REF!+'Informatikai fejl.'!#REF!+Községgazd!#REF!+Vagyongazd!#REF!+Közfoglalkoztatás!#REF!+Közút!S254+Környezetvédelem!#REF!+Egészségügy!#REF!+Sport!#REF!+Közművelődés!#REF!+Támogatás!#REF!</f>
        <v>#REF!</v>
      </c>
      <c r="T255" s="93" t="e">
        <f>Igazgatás!#REF!+'Informatikai fejl.'!#REF!+Községgazd!#REF!+Vagyongazd!#REF!+Közfoglalkoztatás!#REF!+Közút!T254+Környezetvédelem!#REF!+Egészségügy!#REF!+Sport!#REF!+Közművelődés!#REF!+Támogatás!#REF!</f>
        <v>#REF!</v>
      </c>
      <c r="U255" s="96" t="e">
        <f>Igazgatás!#REF!+'Informatikai fejl.'!#REF!+Községgazd!#REF!+Vagyongazd!#REF!+Közfoglalkoztatás!#REF!+Közút!U254+Környezetvédelem!#REF!+Egészségügy!#REF!+Sport!#REF!+Közművelődés!#REF!+Támogatás!#REF!</f>
        <v>#REF!</v>
      </c>
      <c r="V255" s="402" t="e">
        <f t="shared" si="163"/>
        <v>#REF!</v>
      </c>
      <c r="W255" s="365" t="e">
        <f>Igazgatás!#REF!+'Informatikai fejl.'!#REF!+Községgazd!#REF!+Vagyongazd!#REF!+Közfoglalkoztatás!#REF!+Közút!W254+Környezetvédelem!#REF!+Egészségügy!#REF!+Sport!#REF!+Közművelődés!#REF!+Támogatás!#REF!</f>
        <v>#REF!</v>
      </c>
      <c r="X255" s="93" t="e">
        <f>Igazgatás!#REF!+'Informatikai fejl.'!#REF!+Községgazd!#REF!+Vagyongazd!#REF!+Közfoglalkoztatás!#REF!+Közút!X254+Környezetvédelem!#REF!+Egészségügy!#REF!+Sport!#REF!+Közművelődés!#REF!+Támogatás!#REF!</f>
        <v>#REF!</v>
      </c>
      <c r="Y255" s="96" t="e">
        <f>Igazgatás!#REF!+'Informatikai fejl.'!#REF!+Községgazd!#REF!+Vagyongazd!#REF!+Közfoglalkoztatás!#REF!+Közút!Y254+Környezetvédelem!#REF!+Egészségügy!#REF!+Sport!#REF!+Közművelődés!#REF!+Támogatás!#REF!</f>
        <v>#REF!</v>
      </c>
      <c r="Z255" s="96" t="e">
        <f>Igazgatás!#REF!+'Informatikai fejl.'!#REF!+Községgazd!#REF!+Vagyongazd!#REF!+Közfoglalkoztatás!#REF!+Közút!Z254+Környezetvédelem!#REF!+Egészségügy!#REF!+Sport!#REF!+Közművelődés!#REF!+Támogatás!#REF!</f>
        <v>#REF!</v>
      </c>
      <c r="AA255" s="96" t="e">
        <f>Igazgatás!#REF!+'Informatikai fejl.'!#REF!+Községgazd!#REF!+Vagyongazd!#REF!+Közfoglalkoztatás!#REF!+Közút!AA254+Környezetvédelem!#REF!+Egészségügy!#REF!+Sport!#REF!+Közművelődés!#REF!+Támogatás!#REF!</f>
        <v>#REF!</v>
      </c>
      <c r="AB255" s="97" t="e">
        <f>Igazgatás!#REF!+'Informatikai fejl.'!#REF!+Községgazd!#REF!+Vagyongazd!#REF!+Közfoglalkoztatás!#REF!+Közút!AB254+Környezetvédelem!#REF!+Egészségügy!#REF!+Sport!#REF!+Közművelődés!#REF!+Támogatás!#REF!</f>
        <v>#REF!</v>
      </c>
      <c r="AC255" s="168"/>
      <c r="AE255" s="168"/>
    </row>
    <row r="256" spans="1:31" ht="15.75" thickBot="1" x14ac:dyDescent="0.3">
      <c r="B256" s="806" t="s">
        <v>314</v>
      </c>
      <c r="C256" s="807"/>
      <c r="D256" s="807"/>
      <c r="E256" s="807"/>
      <c r="F256" s="506">
        <f t="shared" ref="F256:L256" si="174">F5+F24+F32+F59+F75+F147+F157+F162+F226</f>
        <v>686347185</v>
      </c>
      <c r="G256" s="506" t="e">
        <f t="shared" si="174"/>
        <v>#REF!</v>
      </c>
      <c r="H256" s="506" t="e">
        <f t="shared" si="174"/>
        <v>#REF!</v>
      </c>
      <c r="I256" s="506" t="e">
        <f t="shared" si="174"/>
        <v>#REF!</v>
      </c>
      <c r="J256" s="532" t="e">
        <f t="shared" si="174"/>
        <v>#REF!</v>
      </c>
      <c r="K256" s="532" t="e">
        <f t="shared" si="174"/>
        <v>#REF!</v>
      </c>
      <c r="L256" s="532">
        <f t="shared" si="174"/>
        <v>528326090</v>
      </c>
      <c r="M256" s="458">
        <f>M5+M24+M32+M59+M75+M147+M157+M162+M226</f>
        <v>311298817</v>
      </c>
      <c r="N256" s="139">
        <f>N5+N24+N32+N59+N75+N147+N157+N162+N226</f>
        <v>8755693</v>
      </c>
      <c r="O256" s="156">
        <f t="shared" si="162"/>
        <v>320054510</v>
      </c>
      <c r="P256" s="84">
        <f t="shared" ref="P256:U256" si="175">P5+P24+P32+P59+P75+P147+P157+P162+P226</f>
        <v>18970748</v>
      </c>
      <c r="Q256" s="85">
        <f t="shared" si="175"/>
        <v>18645192</v>
      </c>
      <c r="R256" s="85">
        <f t="shared" si="175"/>
        <v>21925216</v>
      </c>
      <c r="S256" s="85">
        <f t="shared" si="175"/>
        <v>17904969</v>
      </c>
      <c r="T256" s="85">
        <f t="shared" si="175"/>
        <v>21597198</v>
      </c>
      <c r="U256" s="88">
        <f t="shared" si="175"/>
        <v>21044266</v>
      </c>
      <c r="V256" s="399">
        <f t="shared" si="163"/>
        <v>120087589</v>
      </c>
      <c r="W256" s="362">
        <f t="shared" ref="W256:AB256" si="176">W5+W24+W32+W59+W75+W147+W157+W162+W226</f>
        <v>22184193</v>
      </c>
      <c r="X256" s="85">
        <f t="shared" si="176"/>
        <v>29093419</v>
      </c>
      <c r="Y256" s="88">
        <f t="shared" si="176"/>
        <v>24997943</v>
      </c>
      <c r="Z256" s="88">
        <f t="shared" si="176"/>
        <v>29110916</v>
      </c>
      <c r="AA256" s="88">
        <f t="shared" si="176"/>
        <v>21098565</v>
      </c>
      <c r="AB256" s="89">
        <f t="shared" si="176"/>
        <v>73481885</v>
      </c>
      <c r="AC256" s="168"/>
      <c r="AE256" s="168"/>
    </row>
    <row r="257" spans="2:28" x14ac:dyDescent="0.25">
      <c r="B257" s="22"/>
      <c r="C257" s="23"/>
      <c r="D257" s="23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2:28" x14ac:dyDescent="0.25">
      <c r="B258" s="22"/>
      <c r="C258" s="23"/>
      <c r="D258" s="23"/>
      <c r="E258" s="24"/>
      <c r="F258" s="504"/>
      <c r="G258" s="504"/>
      <c r="H258" s="504"/>
      <c r="I258" s="504"/>
      <c r="J258" s="504"/>
      <c r="K258" s="504"/>
      <c r="L258" s="504"/>
      <c r="M258" s="504"/>
      <c r="N258" s="24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2:28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2:28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2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2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2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2:28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2:28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2:28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2:28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2:28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2:28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2:28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2:28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2:28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28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</sheetData>
  <mergeCells count="249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2:E232"/>
    <mergeCell ref="D233:E233"/>
    <mergeCell ref="D234:E234"/>
    <mergeCell ref="D236:E236"/>
    <mergeCell ref="D238:E238"/>
    <mergeCell ref="C240:E240"/>
    <mergeCell ref="C226:E226"/>
    <mergeCell ref="C227:E227"/>
    <mergeCell ref="C228:E228"/>
    <mergeCell ref="D229:E229"/>
    <mergeCell ref="D230:E230"/>
    <mergeCell ref="D231:E231"/>
    <mergeCell ref="D235:E235"/>
    <mergeCell ref="D237:E237"/>
    <mergeCell ref="C239:E239"/>
    <mergeCell ref="C251:E251"/>
    <mergeCell ref="C252:E252"/>
    <mergeCell ref="C253:E253"/>
    <mergeCell ref="C254:E254"/>
    <mergeCell ref="C255:E255"/>
    <mergeCell ref="B256:E256"/>
    <mergeCell ref="C241:E241"/>
    <mergeCell ref="C242:E242"/>
    <mergeCell ref="C245:E245"/>
    <mergeCell ref="C248:E248"/>
    <mergeCell ref="C249:E249"/>
    <mergeCell ref="C250:E250"/>
    <mergeCell ref="C243:E243"/>
    <mergeCell ref="C244:E244"/>
    <mergeCell ref="D246:E246"/>
    <mergeCell ref="D247:E247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P2:AB3"/>
    <mergeCell ref="J2:J4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24:E24"/>
    <mergeCell ref="C20:E20"/>
    <mergeCell ref="C21:E21"/>
    <mergeCell ref="C22:E22"/>
    <mergeCell ref="C25:E25"/>
    <mergeCell ref="C27:E27"/>
    <mergeCell ref="M2:O2"/>
    <mergeCell ref="M3:M4"/>
    <mergeCell ref="B225:E225"/>
    <mergeCell ref="N3:N4"/>
    <mergeCell ref="O3:O4"/>
    <mergeCell ref="C5:E5"/>
    <mergeCell ref="B2:E4"/>
    <mergeCell ref="C6:E6"/>
    <mergeCell ref="C23:E23"/>
    <mergeCell ref="F2:F4"/>
    <mergeCell ref="K2:K4"/>
    <mergeCell ref="G2:G4"/>
    <mergeCell ref="H2:H4"/>
    <mergeCell ref="I2:I4"/>
    <mergeCell ref="L2:L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</mergeCells>
  <pageMargins left="0.25" right="0.25" top="0.75" bottom="0.75" header="0.3" footer="0.3"/>
  <pageSetup paperSize="9" scale="40" orientation="landscape" horizontalDpi="4294967293" r:id="rId1"/>
  <headerFooter>
    <oddHeader>&amp;C&amp;"Times New Roman,Félkövér"&amp;12Szár Községi Önkormányzat kiadásai - 2018.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768"/>
  <sheetViews>
    <sheetView topLeftCell="A88" zoomScaleNormal="100" workbookViewId="0">
      <selection activeCell="O304" sqref="O30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hidden="1" customWidth="1"/>
    <col min="9" max="12" width="12.42578125" style="12" hidden="1" customWidth="1"/>
    <col min="13" max="13" width="12.42578125" style="12" customWidth="1"/>
    <col min="14" max="14" width="11.140625" style="12" customWidth="1"/>
    <col min="15" max="15" width="12.42578125" style="49" bestFit="1" customWidth="1"/>
    <col min="16" max="16" width="10.5703125" style="17" bestFit="1" customWidth="1"/>
    <col min="17" max="17" width="9.5703125" style="17" bestFit="1" customWidth="1"/>
    <col min="18" max="16384" width="9.140625" style="17"/>
  </cols>
  <sheetData>
    <row r="1" spans="1:17" ht="15.75" thickBot="1" x14ac:dyDescent="0.3"/>
    <row r="2" spans="1:17" ht="15" customHeight="1" x14ac:dyDescent="0.25">
      <c r="B2" s="750" t="s">
        <v>0</v>
      </c>
      <c r="C2" s="695"/>
      <c r="D2" s="695"/>
      <c r="E2" s="695"/>
      <c r="F2" s="750" t="s">
        <v>1074</v>
      </c>
      <c r="G2" s="742" t="s">
        <v>1085</v>
      </c>
      <c r="H2" s="742" t="s">
        <v>1092</v>
      </c>
      <c r="I2" s="750" t="s">
        <v>1099</v>
      </c>
      <c r="J2" s="763" t="s">
        <v>1106</v>
      </c>
      <c r="K2" s="763" t="s">
        <v>1117</v>
      </c>
      <c r="L2" s="766" t="s">
        <v>1118</v>
      </c>
      <c r="M2" s="756" t="s">
        <v>1076</v>
      </c>
      <c r="N2" s="756"/>
      <c r="O2" s="757"/>
    </row>
    <row r="3" spans="1:17" ht="22.5" customHeight="1" x14ac:dyDescent="0.25">
      <c r="B3" s="751"/>
      <c r="C3" s="752"/>
      <c r="D3" s="752"/>
      <c r="E3" s="752"/>
      <c r="F3" s="751"/>
      <c r="G3" s="743"/>
      <c r="H3" s="743"/>
      <c r="I3" s="751"/>
      <c r="J3" s="764"/>
      <c r="K3" s="764"/>
      <c r="L3" s="767"/>
      <c r="M3" s="790" t="s">
        <v>1068</v>
      </c>
      <c r="N3" s="771" t="s">
        <v>847</v>
      </c>
      <c r="O3" s="773" t="s">
        <v>571</v>
      </c>
    </row>
    <row r="4" spans="1:17" ht="21" customHeight="1" thickBot="1" x14ac:dyDescent="0.3">
      <c r="B4" s="753"/>
      <c r="C4" s="754"/>
      <c r="D4" s="754"/>
      <c r="E4" s="754"/>
      <c r="F4" s="753"/>
      <c r="G4" s="744"/>
      <c r="H4" s="744"/>
      <c r="I4" s="753"/>
      <c r="J4" s="765"/>
      <c r="K4" s="765"/>
      <c r="L4" s="768"/>
      <c r="M4" s="791"/>
      <c r="N4" s="772"/>
      <c r="O4" s="774"/>
    </row>
    <row r="5" spans="1:17" ht="15.75" thickBot="1" x14ac:dyDescent="0.3">
      <c r="B5" s="82" t="s">
        <v>118</v>
      </c>
      <c r="C5" s="775" t="s">
        <v>119</v>
      </c>
      <c r="D5" s="776"/>
      <c r="E5" s="776"/>
      <c r="F5" s="316">
        <f t="shared" ref="F5:N5" si="0">F6+F24</f>
        <v>8761402</v>
      </c>
      <c r="G5" s="506">
        <f t="shared" si="0"/>
        <v>8881206</v>
      </c>
      <c r="H5" s="506">
        <f t="shared" si="0"/>
        <v>8881206</v>
      </c>
      <c r="I5" s="316">
        <f t="shared" si="0"/>
        <v>9099706</v>
      </c>
      <c r="J5" s="421">
        <f t="shared" si="0"/>
        <v>9023622</v>
      </c>
      <c r="K5" s="421">
        <f t="shared" si="0"/>
        <v>9023622</v>
      </c>
      <c r="L5" s="421">
        <f t="shared" ref="L5" si="1">L6+L24</f>
        <v>9023622</v>
      </c>
      <c r="M5" s="458">
        <f t="shared" si="0"/>
        <v>13053877</v>
      </c>
      <c r="N5" s="139">
        <f t="shared" si="0"/>
        <v>151214</v>
      </c>
      <c r="O5" s="156">
        <f t="shared" ref="O5:O39" si="2">SUM(M5:N5)</f>
        <v>13205091</v>
      </c>
      <c r="P5" s="168"/>
    </row>
    <row r="6" spans="1:17" x14ac:dyDescent="0.25">
      <c r="B6" s="122" t="s">
        <v>609</v>
      </c>
      <c r="C6" s="733" t="s">
        <v>120</v>
      </c>
      <c r="D6" s="734"/>
      <c r="E6" s="734"/>
      <c r="F6" s="317">
        <f t="shared" ref="F6:N6" si="3">F7+F10+F13+F14+F15+F16+F17+F18+F19+F20+F21+F22+F23</f>
        <v>1701806</v>
      </c>
      <c r="G6" s="507">
        <f t="shared" si="3"/>
        <v>1729410</v>
      </c>
      <c r="H6" s="507">
        <f t="shared" si="3"/>
        <v>1729410</v>
      </c>
      <c r="I6" s="317">
        <f t="shared" si="3"/>
        <v>1729410</v>
      </c>
      <c r="J6" s="422">
        <f t="shared" si="3"/>
        <v>1729410</v>
      </c>
      <c r="K6" s="422">
        <f t="shared" si="3"/>
        <v>1729410</v>
      </c>
      <c r="L6" s="422">
        <f t="shared" ref="L6" si="4">L7+L10+L13+L14+L15+L16+L17+L18+L19+L20+L21+L22+L23</f>
        <v>1729410</v>
      </c>
      <c r="M6" s="459">
        <f>M7+M17+M19+M23</f>
        <v>1851748</v>
      </c>
      <c r="N6" s="140">
        <f t="shared" si="3"/>
        <v>0</v>
      </c>
      <c r="O6" s="157">
        <f t="shared" si="2"/>
        <v>1851748</v>
      </c>
      <c r="P6" s="168"/>
      <c r="Q6" s="168"/>
    </row>
    <row r="7" spans="1:17" s="189" customFormat="1" x14ac:dyDescent="0.25">
      <c r="A7" s="125" t="s">
        <v>121</v>
      </c>
      <c r="B7" s="169" t="s">
        <v>610</v>
      </c>
      <c r="C7" s="182"/>
      <c r="D7" s="216" t="s">
        <v>122</v>
      </c>
      <c r="E7" s="234"/>
      <c r="F7" s="318">
        <f>SUM(F8:F9)</f>
        <v>1505761</v>
      </c>
      <c r="G7" s="508">
        <f>SUM(G8:G9)</f>
        <v>1533365</v>
      </c>
      <c r="H7" s="508">
        <f>SUM(H8:H9)</f>
        <v>1533365</v>
      </c>
      <c r="I7" s="318">
        <v>1533365</v>
      </c>
      <c r="J7" s="423">
        <v>1533365</v>
      </c>
      <c r="K7" s="423">
        <v>1533365</v>
      </c>
      <c r="L7" s="423">
        <v>1533365</v>
      </c>
      <c r="M7" s="460">
        <v>1702739</v>
      </c>
      <c r="N7" s="170">
        <f>SUM(N8:N9)</f>
        <v>0</v>
      </c>
      <c r="O7" s="171">
        <f t="shared" si="2"/>
        <v>1702739</v>
      </c>
      <c r="P7" s="168"/>
      <c r="Q7" s="168"/>
    </row>
    <row r="8" spans="1:17" hidden="1" x14ac:dyDescent="0.25">
      <c r="B8" s="54"/>
      <c r="C8" s="267"/>
      <c r="D8" s="208"/>
      <c r="E8" s="284" t="s">
        <v>1065</v>
      </c>
      <c r="F8" s="326">
        <v>756750</v>
      </c>
      <c r="G8" s="516">
        <v>757650</v>
      </c>
      <c r="H8" s="516">
        <v>757650</v>
      </c>
      <c r="I8" s="326">
        <v>757650</v>
      </c>
      <c r="J8" s="431">
        <v>757650</v>
      </c>
      <c r="K8" s="431">
        <v>757650</v>
      </c>
      <c r="L8" s="431">
        <v>757650</v>
      </c>
      <c r="M8" s="468">
        <v>0</v>
      </c>
      <c r="N8" s="141"/>
      <c r="O8" s="159">
        <f t="shared" si="2"/>
        <v>0</v>
      </c>
      <c r="P8" s="168"/>
      <c r="Q8" s="168"/>
    </row>
    <row r="9" spans="1:17" hidden="1" x14ac:dyDescent="0.25">
      <c r="B9" s="54"/>
      <c r="C9" s="267"/>
      <c r="D9" s="208"/>
      <c r="E9" s="284" t="s">
        <v>1066</v>
      </c>
      <c r="F9" s="326">
        <v>749011</v>
      </c>
      <c r="G9" s="516">
        <v>775715</v>
      </c>
      <c r="H9" s="516">
        <v>775715</v>
      </c>
      <c r="I9" s="326">
        <v>775715</v>
      </c>
      <c r="J9" s="431">
        <v>775715</v>
      </c>
      <c r="K9" s="431">
        <v>775715</v>
      </c>
      <c r="L9" s="431">
        <v>775715</v>
      </c>
      <c r="M9" s="468">
        <v>0</v>
      </c>
      <c r="N9" s="141"/>
      <c r="O9" s="159">
        <f t="shared" si="2"/>
        <v>0</v>
      </c>
      <c r="P9" s="168"/>
      <c r="Q9" s="168"/>
    </row>
    <row r="10" spans="1:17" s="189" customFormat="1" hidden="1" x14ac:dyDescent="0.25">
      <c r="A10" s="125" t="s">
        <v>123</v>
      </c>
      <c r="B10" s="169" t="s">
        <v>611</v>
      </c>
      <c r="C10" s="182"/>
      <c r="D10" s="216" t="s">
        <v>124</v>
      </c>
      <c r="E10" s="234"/>
      <c r="F10" s="318">
        <f>SUM(F11:F12)</f>
        <v>191725</v>
      </c>
      <c r="G10" s="508">
        <f>SUM(G11:G12)</f>
        <v>191725</v>
      </c>
      <c r="H10" s="508">
        <f>SUM(H11:H12)</f>
        <v>191725</v>
      </c>
      <c r="I10" s="318">
        <v>191725</v>
      </c>
      <c r="J10" s="423">
        <f>SUM(J11:J12)</f>
        <v>191725</v>
      </c>
      <c r="K10" s="423">
        <f>SUM(K11:K12)</f>
        <v>191725</v>
      </c>
      <c r="L10" s="423">
        <f>SUM(L11:L12)</f>
        <v>191725</v>
      </c>
      <c r="M10" s="460">
        <f>SUM(M11:M12)</f>
        <v>0</v>
      </c>
      <c r="N10" s="170">
        <f>SUM(N11:N12)</f>
        <v>0</v>
      </c>
      <c r="O10" s="171">
        <f t="shared" si="2"/>
        <v>0</v>
      </c>
      <c r="P10" s="168"/>
      <c r="Q10" s="168"/>
    </row>
    <row r="11" spans="1:17" hidden="1" x14ac:dyDescent="0.25">
      <c r="B11" s="54"/>
      <c r="C11" s="267"/>
      <c r="D11" s="208"/>
      <c r="E11" s="284" t="s">
        <v>1065</v>
      </c>
      <c r="F11" s="326">
        <v>18798</v>
      </c>
      <c r="G11" s="516">
        <v>18798</v>
      </c>
      <c r="H11" s="516">
        <v>18798</v>
      </c>
      <c r="I11" s="326">
        <v>18798</v>
      </c>
      <c r="J11" s="431">
        <v>18798</v>
      </c>
      <c r="K11" s="431">
        <v>18798</v>
      </c>
      <c r="L11" s="431">
        <v>18798</v>
      </c>
      <c r="M11" s="468"/>
      <c r="N11" s="141">
        <v>0</v>
      </c>
      <c r="O11" s="159">
        <f t="shared" si="2"/>
        <v>0</v>
      </c>
      <c r="P11" s="168"/>
      <c r="Q11" s="168"/>
    </row>
    <row r="12" spans="1:17" hidden="1" x14ac:dyDescent="0.25">
      <c r="B12" s="54"/>
      <c r="C12" s="267"/>
      <c r="D12" s="208"/>
      <c r="E12" s="284" t="s">
        <v>1066</v>
      </c>
      <c r="F12" s="326">
        <v>172927</v>
      </c>
      <c r="G12" s="516">
        <v>172927</v>
      </c>
      <c r="H12" s="516">
        <v>172927</v>
      </c>
      <c r="I12" s="326">
        <v>172927</v>
      </c>
      <c r="J12" s="431">
        <v>172927</v>
      </c>
      <c r="K12" s="431">
        <v>172927</v>
      </c>
      <c r="L12" s="431">
        <v>172927</v>
      </c>
      <c r="M12" s="468"/>
      <c r="N12" s="141">
        <v>0</v>
      </c>
      <c r="O12" s="159">
        <f t="shared" si="2"/>
        <v>0</v>
      </c>
      <c r="P12" s="168"/>
      <c r="Q12" s="168"/>
    </row>
    <row r="13" spans="1:17" s="189" customFormat="1" hidden="1" x14ac:dyDescent="0.25">
      <c r="A13" s="125" t="s">
        <v>125</v>
      </c>
      <c r="B13" s="169" t="s">
        <v>612</v>
      </c>
      <c r="C13" s="182"/>
      <c r="D13" s="216" t="s">
        <v>126</v>
      </c>
      <c r="E13" s="234"/>
      <c r="F13" s="318"/>
      <c r="G13" s="508"/>
      <c r="H13" s="508"/>
      <c r="I13" s="318">
        <v>0</v>
      </c>
      <c r="J13" s="423">
        <v>0</v>
      </c>
      <c r="K13" s="423">
        <v>0</v>
      </c>
      <c r="L13" s="423">
        <v>0</v>
      </c>
      <c r="M13" s="460"/>
      <c r="N13" s="170"/>
      <c r="O13" s="171">
        <f t="shared" si="2"/>
        <v>0</v>
      </c>
      <c r="P13" s="168"/>
      <c r="Q13" s="168"/>
    </row>
    <row r="14" spans="1:17" s="189" customFormat="1" hidden="1" x14ac:dyDescent="0.25">
      <c r="A14" s="125" t="s">
        <v>127</v>
      </c>
      <c r="B14" s="169" t="s">
        <v>613</v>
      </c>
      <c r="C14" s="182"/>
      <c r="D14" s="216" t="s">
        <v>351</v>
      </c>
      <c r="E14" s="234"/>
      <c r="F14" s="318"/>
      <c r="G14" s="508"/>
      <c r="H14" s="508"/>
      <c r="I14" s="318">
        <v>0</v>
      </c>
      <c r="J14" s="423">
        <v>0</v>
      </c>
      <c r="K14" s="423">
        <v>0</v>
      </c>
      <c r="L14" s="423">
        <v>0</v>
      </c>
      <c r="M14" s="460"/>
      <c r="N14" s="170"/>
      <c r="O14" s="171">
        <f t="shared" si="2"/>
        <v>0</v>
      </c>
      <c r="P14" s="168"/>
      <c r="Q14" s="168"/>
    </row>
    <row r="15" spans="1:17" s="189" customFormat="1" hidden="1" x14ac:dyDescent="0.25">
      <c r="A15" s="125" t="s">
        <v>128</v>
      </c>
      <c r="B15" s="169" t="s">
        <v>614</v>
      </c>
      <c r="C15" s="182"/>
      <c r="D15" s="216" t="s">
        <v>129</v>
      </c>
      <c r="E15" s="234"/>
      <c r="F15" s="318"/>
      <c r="G15" s="508"/>
      <c r="H15" s="508"/>
      <c r="I15" s="318">
        <v>0</v>
      </c>
      <c r="J15" s="423">
        <v>0</v>
      </c>
      <c r="K15" s="423">
        <v>0</v>
      </c>
      <c r="L15" s="423">
        <v>0</v>
      </c>
      <c r="M15" s="460"/>
      <c r="N15" s="170"/>
      <c r="O15" s="171">
        <f t="shared" si="2"/>
        <v>0</v>
      </c>
      <c r="P15" s="168"/>
      <c r="Q15" s="168"/>
    </row>
    <row r="16" spans="1:17" s="189" customFormat="1" hidden="1" x14ac:dyDescent="0.25">
      <c r="A16" s="125" t="s">
        <v>130</v>
      </c>
      <c r="B16" s="169" t="s">
        <v>615</v>
      </c>
      <c r="C16" s="182"/>
      <c r="D16" s="216" t="s">
        <v>131</v>
      </c>
      <c r="E16" s="234"/>
      <c r="F16" s="318"/>
      <c r="G16" s="508"/>
      <c r="H16" s="508"/>
      <c r="I16" s="318">
        <v>0</v>
      </c>
      <c r="J16" s="423">
        <v>0</v>
      </c>
      <c r="K16" s="423">
        <v>0</v>
      </c>
      <c r="L16" s="423">
        <v>0</v>
      </c>
      <c r="M16" s="460"/>
      <c r="N16" s="170"/>
      <c r="O16" s="171">
        <f t="shared" si="2"/>
        <v>0</v>
      </c>
      <c r="P16" s="168"/>
      <c r="Q16" s="168"/>
    </row>
    <row r="17" spans="1:17" s="189" customFormat="1" x14ac:dyDescent="0.25">
      <c r="A17" s="125" t="s">
        <v>132</v>
      </c>
      <c r="B17" s="169" t="s">
        <v>616</v>
      </c>
      <c r="C17" s="182"/>
      <c r="D17" s="216" t="s">
        <v>133</v>
      </c>
      <c r="E17" s="234"/>
      <c r="F17" s="318"/>
      <c r="G17" s="508"/>
      <c r="H17" s="508"/>
      <c r="I17" s="318">
        <v>0</v>
      </c>
      <c r="J17" s="423">
        <v>0</v>
      </c>
      <c r="K17" s="423">
        <v>0</v>
      </c>
      <c r="L17" s="423">
        <v>0</v>
      </c>
      <c r="M17" s="460">
        <v>149009</v>
      </c>
      <c r="N17" s="170"/>
      <c r="O17" s="171">
        <f t="shared" si="2"/>
        <v>149009</v>
      </c>
      <c r="P17" s="168"/>
      <c r="Q17" s="168"/>
    </row>
    <row r="18" spans="1:17" s="189" customFormat="1" hidden="1" x14ac:dyDescent="0.25">
      <c r="A18" s="125" t="s">
        <v>134</v>
      </c>
      <c r="B18" s="169" t="s">
        <v>617</v>
      </c>
      <c r="C18" s="182"/>
      <c r="D18" s="216" t="s">
        <v>135</v>
      </c>
      <c r="E18" s="234"/>
      <c r="F18" s="318"/>
      <c r="G18" s="508"/>
      <c r="H18" s="508"/>
      <c r="I18" s="318">
        <v>0</v>
      </c>
      <c r="J18" s="423">
        <v>0</v>
      </c>
      <c r="K18" s="423">
        <v>0</v>
      </c>
      <c r="L18" s="423">
        <v>0</v>
      </c>
      <c r="M18" s="460"/>
      <c r="N18" s="170"/>
      <c r="O18" s="171">
        <f t="shared" si="2"/>
        <v>0</v>
      </c>
      <c r="P18" s="168"/>
      <c r="Q18" s="168"/>
    </row>
    <row r="19" spans="1:17" s="189" customFormat="1" x14ac:dyDescent="0.25">
      <c r="A19" s="125" t="s">
        <v>136</v>
      </c>
      <c r="B19" s="169" t="s">
        <v>618</v>
      </c>
      <c r="C19" s="182"/>
      <c r="D19" s="216" t="s">
        <v>137</v>
      </c>
      <c r="E19" s="234"/>
      <c r="F19" s="318">
        <v>4320</v>
      </c>
      <c r="G19" s="508">
        <v>4320</v>
      </c>
      <c r="H19" s="508">
        <v>4320</v>
      </c>
      <c r="I19" s="318">
        <v>4320</v>
      </c>
      <c r="J19" s="423">
        <v>4320</v>
      </c>
      <c r="K19" s="423">
        <v>4320</v>
      </c>
      <c r="L19" s="423">
        <v>4320</v>
      </c>
      <c r="M19" s="460">
        <v>0</v>
      </c>
      <c r="N19" s="170"/>
      <c r="O19" s="171">
        <f t="shared" si="2"/>
        <v>0</v>
      </c>
      <c r="P19" s="168"/>
      <c r="Q19" s="168"/>
    </row>
    <row r="20" spans="1:17" s="189" customFormat="1" hidden="1" x14ac:dyDescent="0.25">
      <c r="A20" s="125" t="s">
        <v>138</v>
      </c>
      <c r="B20" s="169" t="s">
        <v>619</v>
      </c>
      <c r="C20" s="182"/>
      <c r="D20" s="216" t="s">
        <v>139</v>
      </c>
      <c r="E20" s="234"/>
      <c r="F20" s="318"/>
      <c r="G20" s="508"/>
      <c r="H20" s="508"/>
      <c r="I20" s="318"/>
      <c r="J20" s="423"/>
      <c r="K20" s="423"/>
      <c r="L20" s="423"/>
      <c r="M20" s="460"/>
      <c r="N20" s="170"/>
      <c r="O20" s="171">
        <f t="shared" si="2"/>
        <v>0</v>
      </c>
      <c r="P20" s="168"/>
      <c r="Q20" s="168"/>
    </row>
    <row r="21" spans="1:17" s="189" customFormat="1" hidden="1" x14ac:dyDescent="0.25">
      <c r="A21" s="125" t="s">
        <v>140</v>
      </c>
      <c r="B21" s="169" t="s">
        <v>620</v>
      </c>
      <c r="C21" s="182"/>
      <c r="D21" s="216" t="s">
        <v>141</v>
      </c>
      <c r="E21" s="234"/>
      <c r="F21" s="318"/>
      <c r="G21" s="508"/>
      <c r="H21" s="508"/>
      <c r="I21" s="318"/>
      <c r="J21" s="423"/>
      <c r="K21" s="423"/>
      <c r="L21" s="423"/>
      <c r="M21" s="460"/>
      <c r="N21" s="170"/>
      <c r="O21" s="171">
        <f t="shared" si="2"/>
        <v>0</v>
      </c>
      <c r="P21" s="168"/>
      <c r="Q21" s="168"/>
    </row>
    <row r="22" spans="1:17" s="189" customFormat="1" ht="14.25" hidden="1" customHeight="1" x14ac:dyDescent="0.25">
      <c r="A22" s="125" t="s">
        <v>142</v>
      </c>
      <c r="B22" s="169" t="s">
        <v>621</v>
      </c>
      <c r="C22" s="182"/>
      <c r="D22" s="216" t="s">
        <v>143</v>
      </c>
      <c r="E22" s="234"/>
      <c r="F22" s="318"/>
      <c r="G22" s="508"/>
      <c r="H22" s="508"/>
      <c r="I22" s="318"/>
      <c r="J22" s="423"/>
      <c r="K22" s="423"/>
      <c r="L22" s="423"/>
      <c r="M22" s="460"/>
      <c r="N22" s="170"/>
      <c r="O22" s="171">
        <f t="shared" si="2"/>
        <v>0</v>
      </c>
      <c r="P22" s="168"/>
      <c r="Q22" s="168"/>
    </row>
    <row r="23" spans="1:17" s="189" customFormat="1" x14ac:dyDescent="0.25">
      <c r="A23" s="125" t="s">
        <v>144</v>
      </c>
      <c r="B23" s="169" t="s">
        <v>622</v>
      </c>
      <c r="C23" s="182"/>
      <c r="D23" s="216" t="s">
        <v>145</v>
      </c>
      <c r="E23" s="234"/>
      <c r="F23" s="318"/>
      <c r="G23" s="508"/>
      <c r="H23" s="508"/>
      <c r="I23" s="318"/>
      <c r="J23" s="423"/>
      <c r="K23" s="423"/>
      <c r="L23" s="423"/>
      <c r="M23" s="460">
        <v>0</v>
      </c>
      <c r="N23" s="170"/>
      <c r="O23" s="171">
        <f t="shared" si="2"/>
        <v>0</v>
      </c>
      <c r="P23" s="168"/>
      <c r="Q23" s="168"/>
    </row>
    <row r="24" spans="1:17" x14ac:dyDescent="0.25">
      <c r="B24" s="90" t="s">
        <v>623</v>
      </c>
      <c r="C24" s="716" t="s">
        <v>146</v>
      </c>
      <c r="D24" s="717"/>
      <c r="E24" s="717"/>
      <c r="F24" s="319">
        <f t="shared" ref="F24:N24" si="5">F25+F26+F27</f>
        <v>7059596</v>
      </c>
      <c r="G24" s="509">
        <f t="shared" si="5"/>
        <v>7151796</v>
      </c>
      <c r="H24" s="509">
        <f t="shared" si="5"/>
        <v>7151796</v>
      </c>
      <c r="I24" s="319">
        <f t="shared" si="5"/>
        <v>7370296</v>
      </c>
      <c r="J24" s="424">
        <f t="shared" si="5"/>
        <v>7294212</v>
      </c>
      <c r="K24" s="424">
        <f t="shared" si="5"/>
        <v>7294212</v>
      </c>
      <c r="L24" s="424">
        <f t="shared" ref="L24" si="6">L25+L26+L27</f>
        <v>7294212</v>
      </c>
      <c r="M24" s="461">
        <f t="shared" si="5"/>
        <v>11202129</v>
      </c>
      <c r="N24" s="142">
        <f t="shared" si="5"/>
        <v>151214</v>
      </c>
      <c r="O24" s="158">
        <f t="shared" si="2"/>
        <v>11353343</v>
      </c>
      <c r="P24" s="168"/>
      <c r="Q24" s="168"/>
    </row>
    <row r="25" spans="1:17" s="41" customFormat="1" x14ac:dyDescent="0.25">
      <c r="A25" s="125" t="s">
        <v>147</v>
      </c>
      <c r="B25" s="52" t="s">
        <v>624</v>
      </c>
      <c r="C25" s="718" t="s">
        <v>148</v>
      </c>
      <c r="D25" s="719"/>
      <c r="E25" s="719"/>
      <c r="F25" s="320">
        <v>7059596</v>
      </c>
      <c r="G25" s="510">
        <v>7059596</v>
      </c>
      <c r="H25" s="510">
        <v>7059596</v>
      </c>
      <c r="I25" s="320">
        <v>7059596</v>
      </c>
      <c r="J25" s="425">
        <v>6919762</v>
      </c>
      <c r="K25" s="425">
        <v>6919762</v>
      </c>
      <c r="L25" s="425">
        <v>6919762</v>
      </c>
      <c r="M25" s="462">
        <v>9442129</v>
      </c>
      <c r="N25" s="148"/>
      <c r="O25" s="160">
        <f t="shared" si="2"/>
        <v>9442129</v>
      </c>
      <c r="P25" s="168"/>
      <c r="Q25" s="168"/>
    </row>
    <row r="26" spans="1:17" s="41" customFormat="1" ht="25.5" customHeight="1" x14ac:dyDescent="0.25">
      <c r="A26" s="125" t="s">
        <v>149</v>
      </c>
      <c r="B26" s="52" t="s">
        <v>625</v>
      </c>
      <c r="C26" s="720" t="s">
        <v>861</v>
      </c>
      <c r="D26" s="721"/>
      <c r="E26" s="721"/>
      <c r="F26" s="320">
        <v>0</v>
      </c>
      <c r="G26" s="510">
        <v>0</v>
      </c>
      <c r="H26" s="510">
        <v>0</v>
      </c>
      <c r="I26" s="320">
        <v>60700</v>
      </c>
      <c r="J26" s="425">
        <v>124450</v>
      </c>
      <c r="K26" s="425">
        <v>124450</v>
      </c>
      <c r="L26" s="425">
        <v>124450</v>
      </c>
      <c r="M26" s="462">
        <v>1760000</v>
      </c>
      <c r="N26" s="148"/>
      <c r="O26" s="160">
        <f t="shared" si="2"/>
        <v>1760000</v>
      </c>
      <c r="P26" s="168"/>
      <c r="Q26" s="168"/>
    </row>
    <row r="27" spans="1:17" s="41" customFormat="1" ht="15.75" thickBot="1" x14ac:dyDescent="0.3">
      <c r="A27" s="125" t="s">
        <v>150</v>
      </c>
      <c r="B27" s="176" t="s">
        <v>626</v>
      </c>
      <c r="C27" s="777" t="s">
        <v>151</v>
      </c>
      <c r="D27" s="778"/>
      <c r="E27" s="778"/>
      <c r="F27" s="321">
        <v>0</v>
      </c>
      <c r="G27" s="511">
        <v>92200</v>
      </c>
      <c r="H27" s="511">
        <v>92200</v>
      </c>
      <c r="I27" s="321">
        <v>250000</v>
      </c>
      <c r="J27" s="426">
        <v>250000</v>
      </c>
      <c r="K27" s="426">
        <v>250000</v>
      </c>
      <c r="L27" s="426">
        <v>250000</v>
      </c>
      <c r="M27" s="463"/>
      <c r="N27" s="177">
        <v>151214</v>
      </c>
      <c r="O27" s="160">
        <f t="shared" si="2"/>
        <v>151214</v>
      </c>
      <c r="P27" s="168"/>
      <c r="Q27" s="168"/>
    </row>
    <row r="28" spans="1:17" ht="15.75" thickBot="1" x14ac:dyDescent="0.3">
      <c r="A28" s="125" t="s">
        <v>950</v>
      </c>
      <c r="B28" s="82" t="s">
        <v>152</v>
      </c>
      <c r="C28" s="739" t="s">
        <v>803</v>
      </c>
      <c r="D28" s="739"/>
      <c r="E28" s="725"/>
      <c r="F28" s="322">
        <f t="shared" ref="F28:N28" si="7">F29+F32+F33+F34+F35+F36+F37</f>
        <v>2054270</v>
      </c>
      <c r="G28" s="512">
        <f t="shared" si="7"/>
        <v>2054270</v>
      </c>
      <c r="H28" s="512">
        <f t="shared" si="7"/>
        <v>2054270</v>
      </c>
      <c r="I28" s="322">
        <f t="shared" si="7"/>
        <v>2147075</v>
      </c>
      <c r="J28" s="427">
        <f t="shared" si="7"/>
        <v>2135000</v>
      </c>
      <c r="K28" s="427">
        <f t="shared" si="7"/>
        <v>2135000</v>
      </c>
      <c r="L28" s="427">
        <f t="shared" ref="L28" si="8">L29+L32+L33+L34+L35+L36+L37</f>
        <v>2135000</v>
      </c>
      <c r="M28" s="464">
        <f t="shared" si="7"/>
        <v>2229605</v>
      </c>
      <c r="N28" s="144">
        <f t="shared" si="7"/>
        <v>0</v>
      </c>
      <c r="O28" s="156">
        <f t="shared" si="2"/>
        <v>2229605</v>
      </c>
      <c r="P28" s="168"/>
      <c r="Q28" s="168"/>
    </row>
    <row r="29" spans="1:17" s="189" customFormat="1" x14ac:dyDescent="0.25">
      <c r="A29" s="279"/>
      <c r="B29" s="288"/>
      <c r="C29" s="814" t="s">
        <v>154</v>
      </c>
      <c r="D29" s="815"/>
      <c r="E29" s="815"/>
      <c r="F29" s="373">
        <f>SUM(F30:F31)</f>
        <v>1964255</v>
      </c>
      <c r="G29" s="556">
        <f>SUM(G30:G31)</f>
        <v>1964255</v>
      </c>
      <c r="H29" s="556">
        <f>SUM(H30:H31)</f>
        <v>1964255</v>
      </c>
      <c r="I29" s="373">
        <v>1981734</v>
      </c>
      <c r="J29" s="499">
        <f>SUM(J30:J31)</f>
        <v>1969659</v>
      </c>
      <c r="K29" s="499">
        <f>SUM(K30:K31)</f>
        <v>1969659</v>
      </c>
      <c r="L29" s="499">
        <f>SUM(L30:L31)</f>
        <v>1969659</v>
      </c>
      <c r="M29" s="482">
        <v>2178615</v>
      </c>
      <c r="N29" s="298">
        <f>SUM(N30:N31)</f>
        <v>0</v>
      </c>
      <c r="O29" s="171">
        <f t="shared" si="2"/>
        <v>2178615</v>
      </c>
      <c r="P29" s="168"/>
      <c r="Q29" s="168"/>
    </row>
    <row r="30" spans="1:17" hidden="1" x14ac:dyDescent="0.25">
      <c r="B30" s="60"/>
      <c r="C30" s="296"/>
      <c r="D30" s="297" t="s">
        <v>1065</v>
      </c>
      <c r="E30" s="297"/>
      <c r="F30" s="323">
        <v>1717740</v>
      </c>
      <c r="G30" s="513">
        <v>1712108</v>
      </c>
      <c r="H30" s="513">
        <v>1712108</v>
      </c>
      <c r="I30" s="323">
        <v>1729587</v>
      </c>
      <c r="J30" s="428">
        <v>1717512</v>
      </c>
      <c r="K30" s="428">
        <v>1717512</v>
      </c>
      <c r="L30" s="428">
        <v>1717512</v>
      </c>
      <c r="M30" s="465">
        <v>0</v>
      </c>
      <c r="N30" s="145"/>
      <c r="O30" s="159">
        <f t="shared" si="2"/>
        <v>0</v>
      </c>
      <c r="P30" s="168"/>
      <c r="Q30" s="168"/>
    </row>
    <row r="31" spans="1:17" hidden="1" x14ac:dyDescent="0.25">
      <c r="B31" s="60"/>
      <c r="C31" s="380"/>
      <c r="D31" s="381" t="s">
        <v>1066</v>
      </c>
      <c r="E31" s="381"/>
      <c r="F31" s="323">
        <v>246515</v>
      </c>
      <c r="G31" s="513">
        <v>252147</v>
      </c>
      <c r="H31" s="513">
        <v>252147</v>
      </c>
      <c r="I31" s="323">
        <v>252147</v>
      </c>
      <c r="J31" s="428">
        <v>252147</v>
      </c>
      <c r="K31" s="428">
        <v>252147</v>
      </c>
      <c r="L31" s="428">
        <v>252147</v>
      </c>
      <c r="M31" s="465">
        <v>0</v>
      </c>
      <c r="N31" s="145"/>
      <c r="O31" s="159">
        <f t="shared" si="2"/>
        <v>0</v>
      </c>
      <c r="P31" s="168"/>
      <c r="Q31" s="168"/>
    </row>
    <row r="32" spans="1:17" hidden="1" x14ac:dyDescent="0.25">
      <c r="B32" s="61"/>
      <c r="C32" s="784" t="s">
        <v>155</v>
      </c>
      <c r="D32" s="785"/>
      <c r="E32" s="785"/>
      <c r="F32" s="324"/>
      <c r="G32" s="514"/>
      <c r="H32" s="514"/>
      <c r="I32" s="324">
        <v>0</v>
      </c>
      <c r="J32" s="429">
        <v>0</v>
      </c>
      <c r="K32" s="429">
        <v>0</v>
      </c>
      <c r="L32" s="429">
        <v>0</v>
      </c>
      <c r="M32" s="466"/>
      <c r="N32" s="146"/>
      <c r="O32" s="159">
        <f t="shared" si="2"/>
        <v>0</v>
      </c>
      <c r="P32" s="168"/>
      <c r="Q32" s="168"/>
    </row>
    <row r="33" spans="1:17" hidden="1" x14ac:dyDescent="0.25">
      <c r="B33" s="61"/>
      <c r="C33" s="784" t="s">
        <v>156</v>
      </c>
      <c r="D33" s="785"/>
      <c r="E33" s="785"/>
      <c r="F33" s="324"/>
      <c r="G33" s="514"/>
      <c r="H33" s="514"/>
      <c r="I33" s="324">
        <v>0</v>
      </c>
      <c r="J33" s="429">
        <v>0</v>
      </c>
      <c r="K33" s="429">
        <v>0</v>
      </c>
      <c r="L33" s="429">
        <v>0</v>
      </c>
      <c r="M33" s="466"/>
      <c r="N33" s="146"/>
      <c r="O33" s="159">
        <f t="shared" si="2"/>
        <v>0</v>
      </c>
      <c r="P33" s="168"/>
      <c r="Q33" s="168"/>
    </row>
    <row r="34" spans="1:17" s="189" customFormat="1" x14ac:dyDescent="0.25">
      <c r="A34" s="279"/>
      <c r="B34" s="289"/>
      <c r="C34" s="812" t="s">
        <v>157</v>
      </c>
      <c r="D34" s="813"/>
      <c r="E34" s="813"/>
      <c r="F34" s="338">
        <v>49628</v>
      </c>
      <c r="G34" s="528">
        <v>49628</v>
      </c>
      <c r="H34" s="528">
        <v>49628</v>
      </c>
      <c r="I34" s="338">
        <v>92130</v>
      </c>
      <c r="J34" s="443">
        <v>92130</v>
      </c>
      <c r="K34" s="443">
        <v>92130</v>
      </c>
      <c r="L34" s="443">
        <v>92130</v>
      </c>
      <c r="M34" s="480">
        <v>24616</v>
      </c>
      <c r="N34" s="233">
        <v>0</v>
      </c>
      <c r="O34" s="171">
        <f t="shared" si="2"/>
        <v>24616</v>
      </c>
      <c r="P34" s="168"/>
      <c r="Q34" s="168"/>
    </row>
    <row r="35" spans="1:17" hidden="1" x14ac:dyDescent="0.25">
      <c r="B35" s="61"/>
      <c r="C35" s="784" t="s">
        <v>158</v>
      </c>
      <c r="D35" s="785"/>
      <c r="E35" s="785"/>
      <c r="F35" s="324"/>
      <c r="G35" s="514"/>
      <c r="H35" s="514"/>
      <c r="I35" s="324">
        <v>0</v>
      </c>
      <c r="J35" s="429">
        <v>0</v>
      </c>
      <c r="K35" s="429">
        <v>0</v>
      </c>
      <c r="L35" s="429">
        <v>0</v>
      </c>
      <c r="M35" s="466"/>
      <c r="N35" s="146"/>
      <c r="O35" s="159">
        <f t="shared" si="2"/>
        <v>0</v>
      </c>
      <c r="P35" s="168"/>
      <c r="Q35" s="168"/>
    </row>
    <row r="36" spans="1:17" hidden="1" x14ac:dyDescent="0.25">
      <c r="B36" s="61"/>
      <c r="C36" s="784" t="s">
        <v>159</v>
      </c>
      <c r="D36" s="785"/>
      <c r="E36" s="785"/>
      <c r="F36" s="324"/>
      <c r="G36" s="514"/>
      <c r="H36" s="514"/>
      <c r="I36" s="324">
        <v>0</v>
      </c>
      <c r="J36" s="429">
        <v>0</v>
      </c>
      <c r="K36" s="429">
        <v>0</v>
      </c>
      <c r="L36" s="429">
        <v>0</v>
      </c>
      <c r="M36" s="466"/>
      <c r="N36" s="146"/>
      <c r="O36" s="159">
        <f t="shared" si="2"/>
        <v>0</v>
      </c>
      <c r="P36" s="168"/>
      <c r="Q36" s="168"/>
    </row>
    <row r="37" spans="1:17" s="189" customFormat="1" ht="15.75" thickBot="1" x14ac:dyDescent="0.3">
      <c r="A37" s="279"/>
      <c r="B37" s="290"/>
      <c r="C37" s="810" t="s">
        <v>160</v>
      </c>
      <c r="D37" s="811"/>
      <c r="E37" s="811"/>
      <c r="F37" s="374">
        <v>40387</v>
      </c>
      <c r="G37" s="557">
        <v>40387</v>
      </c>
      <c r="H37" s="557">
        <v>40387</v>
      </c>
      <c r="I37" s="374">
        <v>73211</v>
      </c>
      <c r="J37" s="500">
        <v>73211</v>
      </c>
      <c r="K37" s="500">
        <v>73211</v>
      </c>
      <c r="L37" s="500">
        <v>73211</v>
      </c>
      <c r="M37" s="483">
        <v>26374</v>
      </c>
      <c r="N37" s="299">
        <v>0</v>
      </c>
      <c r="O37" s="171">
        <f t="shared" si="2"/>
        <v>26374</v>
      </c>
      <c r="P37" s="168"/>
      <c r="Q37" s="168"/>
    </row>
    <row r="38" spans="1:17" ht="15.75" thickBot="1" x14ac:dyDescent="0.3">
      <c r="B38" s="82" t="s">
        <v>161</v>
      </c>
      <c r="C38" s="725" t="s">
        <v>162</v>
      </c>
      <c r="D38" s="726"/>
      <c r="E38" s="726"/>
      <c r="F38" s="322">
        <f t="shared" ref="F38:N38" si="9">F39+F47+F53+F82+F88</f>
        <v>11113986</v>
      </c>
      <c r="G38" s="512">
        <f t="shared" si="9"/>
        <v>14381418</v>
      </c>
      <c r="H38" s="512">
        <f t="shared" si="9"/>
        <v>14365590</v>
      </c>
      <c r="I38" s="322">
        <f t="shared" si="9"/>
        <v>16185392</v>
      </c>
      <c r="J38" s="427">
        <f t="shared" si="9"/>
        <v>18659256</v>
      </c>
      <c r="K38" s="427">
        <f t="shared" si="9"/>
        <v>18660149</v>
      </c>
      <c r="L38" s="427">
        <f t="shared" ref="L38" si="10">L39+L47+L53+L82+L88</f>
        <v>18660149</v>
      </c>
      <c r="M38" s="464">
        <f t="shared" si="9"/>
        <v>12678598</v>
      </c>
      <c r="N38" s="144">
        <f t="shared" si="9"/>
        <v>0</v>
      </c>
      <c r="O38" s="156">
        <f t="shared" si="2"/>
        <v>12678598</v>
      </c>
      <c r="P38" s="168"/>
      <c r="Q38" s="168"/>
    </row>
    <row r="39" spans="1:17" x14ac:dyDescent="0.25">
      <c r="B39" s="122" t="s">
        <v>627</v>
      </c>
      <c r="C39" s="733" t="s">
        <v>163</v>
      </c>
      <c r="D39" s="734"/>
      <c r="E39" s="734"/>
      <c r="F39" s="317">
        <f t="shared" ref="F39:N39" si="11">F40+F43+F46</f>
        <v>1012978</v>
      </c>
      <c r="G39" s="507">
        <f t="shared" si="11"/>
        <v>1196278</v>
      </c>
      <c r="H39" s="507">
        <f t="shared" si="11"/>
        <v>1196278</v>
      </c>
      <c r="I39" s="317">
        <f t="shared" si="11"/>
        <v>1206562</v>
      </c>
      <c r="J39" s="422">
        <f t="shared" si="11"/>
        <v>1206562</v>
      </c>
      <c r="K39" s="422">
        <f t="shared" si="11"/>
        <v>1198286</v>
      </c>
      <c r="L39" s="422">
        <f t="shared" ref="L39" si="12">L40+L43+L46</f>
        <v>1198286</v>
      </c>
      <c r="M39" s="459">
        <f t="shared" si="11"/>
        <v>712982</v>
      </c>
      <c r="N39" s="140">
        <f t="shared" si="11"/>
        <v>0</v>
      </c>
      <c r="O39" s="157">
        <f t="shared" si="2"/>
        <v>712982</v>
      </c>
      <c r="P39" s="168"/>
      <c r="Q39" s="168"/>
    </row>
    <row r="40" spans="1:17" s="41" customFormat="1" x14ac:dyDescent="0.25">
      <c r="A40" s="125" t="s">
        <v>164</v>
      </c>
      <c r="B40" s="52" t="s">
        <v>628</v>
      </c>
      <c r="C40" s="718" t="s">
        <v>165</v>
      </c>
      <c r="D40" s="719"/>
      <c r="E40" s="719"/>
      <c r="F40" s="320">
        <f t="shared" ref="F40:O40" si="13">SUM(F41:F42)</f>
        <v>136000</v>
      </c>
      <c r="G40" s="510">
        <f t="shared" si="13"/>
        <v>136000</v>
      </c>
      <c r="H40" s="510">
        <f t="shared" si="13"/>
        <v>136000</v>
      </c>
      <c r="I40" s="320">
        <f t="shared" si="13"/>
        <v>136000</v>
      </c>
      <c r="J40" s="425">
        <f t="shared" si="13"/>
        <v>136000</v>
      </c>
      <c r="K40" s="425">
        <f t="shared" si="13"/>
        <v>127724</v>
      </c>
      <c r="L40" s="425">
        <f t="shared" ref="L40" si="14">SUM(L41:L42)</f>
        <v>127724</v>
      </c>
      <c r="M40" s="462">
        <v>11619</v>
      </c>
      <c r="N40" s="148">
        <f t="shared" si="13"/>
        <v>0</v>
      </c>
      <c r="O40" s="160">
        <f t="shared" si="13"/>
        <v>0</v>
      </c>
      <c r="P40" s="168"/>
      <c r="Q40" s="168"/>
    </row>
    <row r="41" spans="1:17" hidden="1" x14ac:dyDescent="0.25">
      <c r="B41" s="54"/>
      <c r="C41" s="267"/>
      <c r="D41" s="208" t="s">
        <v>1065</v>
      </c>
      <c r="E41" s="208"/>
      <c r="F41" s="326">
        <v>136000</v>
      </c>
      <c r="G41" s="516">
        <v>130381</v>
      </c>
      <c r="H41" s="516">
        <v>130381</v>
      </c>
      <c r="I41" s="326">
        <v>130381</v>
      </c>
      <c r="J41" s="431">
        <v>130381</v>
      </c>
      <c r="K41" s="431">
        <f>130381-8276</f>
        <v>122105</v>
      </c>
      <c r="L41" s="431">
        <f>130381-8276</f>
        <v>122105</v>
      </c>
      <c r="M41" s="468">
        <v>0</v>
      </c>
      <c r="N41" s="141"/>
      <c r="O41" s="159">
        <f t="shared" ref="O41:O56" si="15">SUM(M41:N41)</f>
        <v>0</v>
      </c>
      <c r="P41" s="168"/>
      <c r="Q41" s="168"/>
    </row>
    <row r="42" spans="1:17" hidden="1" x14ac:dyDescent="0.25">
      <c r="B42" s="54"/>
      <c r="C42" s="267"/>
      <c r="D42" s="208" t="s">
        <v>1066</v>
      </c>
      <c r="E42" s="208"/>
      <c r="F42" s="326">
        <v>0</v>
      </c>
      <c r="G42" s="516">
        <v>5619</v>
      </c>
      <c r="H42" s="516">
        <v>5619</v>
      </c>
      <c r="I42" s="326">
        <v>5619</v>
      </c>
      <c r="J42" s="431">
        <v>5619</v>
      </c>
      <c r="K42" s="431">
        <v>5619</v>
      </c>
      <c r="L42" s="431">
        <v>5619</v>
      </c>
      <c r="M42" s="468">
        <v>0</v>
      </c>
      <c r="N42" s="141"/>
      <c r="O42" s="159">
        <f t="shared" si="15"/>
        <v>0</v>
      </c>
      <c r="P42" s="168"/>
      <c r="Q42" s="168"/>
    </row>
    <row r="43" spans="1:17" s="41" customFormat="1" x14ac:dyDescent="0.25">
      <c r="A43" s="125" t="s">
        <v>166</v>
      </c>
      <c r="B43" s="52" t="s">
        <v>629</v>
      </c>
      <c r="C43" s="718" t="s">
        <v>167</v>
      </c>
      <c r="D43" s="719"/>
      <c r="E43" s="719"/>
      <c r="F43" s="320">
        <f t="shared" ref="F43:N43" si="16">SUM(F44:F45)</f>
        <v>876978</v>
      </c>
      <c r="G43" s="510">
        <f t="shared" si="16"/>
        <v>1060278</v>
      </c>
      <c r="H43" s="510">
        <f t="shared" si="16"/>
        <v>1060278</v>
      </c>
      <c r="I43" s="320">
        <f t="shared" si="16"/>
        <v>1070562</v>
      </c>
      <c r="J43" s="425">
        <f t="shared" si="16"/>
        <v>1070562</v>
      </c>
      <c r="K43" s="425">
        <f t="shared" si="16"/>
        <v>1070562</v>
      </c>
      <c r="L43" s="425">
        <f t="shared" ref="L43" si="17">SUM(L44:L45)</f>
        <v>1070562</v>
      </c>
      <c r="M43" s="462">
        <v>701363</v>
      </c>
      <c r="N43" s="148">
        <f t="shared" si="16"/>
        <v>0</v>
      </c>
      <c r="O43" s="160">
        <f t="shared" si="15"/>
        <v>701363</v>
      </c>
      <c r="P43" s="168"/>
      <c r="Q43" s="168"/>
    </row>
    <row r="44" spans="1:17" hidden="1" x14ac:dyDescent="0.25">
      <c r="B44" s="54"/>
      <c r="C44" s="267"/>
      <c r="D44" s="208" t="s">
        <v>1065</v>
      </c>
      <c r="E44" s="208"/>
      <c r="F44" s="326">
        <v>278000</v>
      </c>
      <c r="G44" s="516">
        <v>278000</v>
      </c>
      <c r="H44" s="516">
        <v>278000</v>
      </c>
      <c r="I44" s="326">
        <v>278000</v>
      </c>
      <c r="J44" s="431">
        <v>278000</v>
      </c>
      <c r="K44" s="431">
        <v>278000</v>
      </c>
      <c r="L44" s="431">
        <v>278000</v>
      </c>
      <c r="M44" s="468">
        <v>0</v>
      </c>
      <c r="N44" s="141"/>
      <c r="O44" s="159">
        <f t="shared" si="15"/>
        <v>0</v>
      </c>
      <c r="P44" s="168"/>
      <c r="Q44" s="168"/>
    </row>
    <row r="45" spans="1:17" hidden="1" x14ac:dyDescent="0.25">
      <c r="B45" s="54"/>
      <c r="C45" s="267"/>
      <c r="D45" s="208" t="s">
        <v>1066</v>
      </c>
      <c r="E45" s="208"/>
      <c r="F45" s="326">
        <v>598978</v>
      </c>
      <c r="G45" s="516">
        <v>782278</v>
      </c>
      <c r="H45" s="516">
        <v>782278</v>
      </c>
      <c r="I45" s="326">
        <v>792562</v>
      </c>
      <c r="J45" s="431">
        <v>792562</v>
      </c>
      <c r="K45" s="431">
        <v>792562</v>
      </c>
      <c r="L45" s="431">
        <v>792562</v>
      </c>
      <c r="M45" s="468">
        <v>0</v>
      </c>
      <c r="N45" s="141"/>
      <c r="O45" s="159">
        <f t="shared" si="15"/>
        <v>0</v>
      </c>
      <c r="P45" s="168"/>
      <c r="Q45" s="168"/>
    </row>
    <row r="46" spans="1:17" s="41" customFormat="1" hidden="1" x14ac:dyDescent="0.25">
      <c r="A46" s="125" t="s">
        <v>168</v>
      </c>
      <c r="B46" s="52" t="s">
        <v>630</v>
      </c>
      <c r="C46" s="718" t="s">
        <v>169</v>
      </c>
      <c r="D46" s="719"/>
      <c r="E46" s="719"/>
      <c r="F46" s="320"/>
      <c r="G46" s="510"/>
      <c r="H46" s="510"/>
      <c r="I46" s="320"/>
      <c r="J46" s="425"/>
      <c r="K46" s="425"/>
      <c r="L46" s="425"/>
      <c r="M46" s="462"/>
      <c r="N46" s="148"/>
      <c r="O46" s="160">
        <f t="shared" si="15"/>
        <v>0</v>
      </c>
      <c r="P46" s="168"/>
      <c r="Q46" s="168"/>
    </row>
    <row r="47" spans="1:17" x14ac:dyDescent="0.25">
      <c r="B47" s="90" t="s">
        <v>631</v>
      </c>
      <c r="C47" s="716" t="s">
        <v>170</v>
      </c>
      <c r="D47" s="717"/>
      <c r="E47" s="717"/>
      <c r="F47" s="319">
        <f t="shared" ref="F47:N47" si="18">F48+F52</f>
        <v>103493</v>
      </c>
      <c r="G47" s="509">
        <f t="shared" si="18"/>
        <v>491054</v>
      </c>
      <c r="H47" s="509">
        <f t="shared" si="18"/>
        <v>487491</v>
      </c>
      <c r="I47" s="319">
        <f t="shared" si="18"/>
        <v>487491</v>
      </c>
      <c r="J47" s="424">
        <f t="shared" si="18"/>
        <v>492907</v>
      </c>
      <c r="K47" s="424">
        <f t="shared" si="18"/>
        <v>492907</v>
      </c>
      <c r="L47" s="424">
        <f t="shared" ref="L47" si="19">L48+L52</f>
        <v>492907</v>
      </c>
      <c r="M47" s="461">
        <f t="shared" si="18"/>
        <v>708732</v>
      </c>
      <c r="N47" s="142">
        <f t="shared" si="18"/>
        <v>0</v>
      </c>
      <c r="O47" s="158">
        <f t="shared" si="15"/>
        <v>708732</v>
      </c>
      <c r="P47" s="168"/>
      <c r="Q47" s="168"/>
    </row>
    <row r="48" spans="1:17" s="41" customFormat="1" x14ac:dyDescent="0.25">
      <c r="A48" s="125" t="s">
        <v>171</v>
      </c>
      <c r="B48" s="52" t="s">
        <v>632</v>
      </c>
      <c r="C48" s="718" t="s">
        <v>172</v>
      </c>
      <c r="D48" s="719"/>
      <c r="E48" s="719"/>
      <c r="F48" s="320">
        <f t="shared" ref="F48:N48" si="20">SUM(F49:F51)</f>
        <v>102700</v>
      </c>
      <c r="G48" s="510">
        <f t="shared" si="20"/>
        <v>450940</v>
      </c>
      <c r="H48" s="510">
        <f t="shared" si="20"/>
        <v>447377</v>
      </c>
      <c r="I48" s="320">
        <f t="shared" si="20"/>
        <v>447377</v>
      </c>
      <c r="J48" s="425">
        <f t="shared" si="20"/>
        <v>448377</v>
      </c>
      <c r="K48" s="425">
        <f t="shared" si="20"/>
        <v>448377</v>
      </c>
      <c r="L48" s="425">
        <f t="shared" ref="L48" si="21">SUM(L49:L51)</f>
        <v>448377</v>
      </c>
      <c r="M48" s="462">
        <v>666293</v>
      </c>
      <c r="N48" s="148">
        <f t="shared" si="20"/>
        <v>0</v>
      </c>
      <c r="O48" s="160">
        <f t="shared" si="15"/>
        <v>666293</v>
      </c>
      <c r="P48" s="168"/>
      <c r="Q48" s="168"/>
    </row>
    <row r="49" spans="1:17" hidden="1" x14ac:dyDescent="0.25">
      <c r="B49" s="54"/>
      <c r="C49" s="267"/>
      <c r="D49" s="208" t="s">
        <v>1066</v>
      </c>
      <c r="E49" s="208"/>
      <c r="F49" s="326">
        <v>24700</v>
      </c>
      <c r="G49" s="516">
        <v>367900</v>
      </c>
      <c r="H49" s="516">
        <v>364337</v>
      </c>
      <c r="I49" s="326">
        <v>364337</v>
      </c>
      <c r="J49" s="431">
        <v>364337</v>
      </c>
      <c r="K49" s="431">
        <v>364337</v>
      </c>
      <c r="L49" s="431">
        <v>364337</v>
      </c>
      <c r="M49" s="468">
        <v>0</v>
      </c>
      <c r="N49" s="141"/>
      <c r="O49" s="159">
        <f t="shared" si="15"/>
        <v>0</v>
      </c>
      <c r="P49" s="168"/>
      <c r="Q49" s="168"/>
    </row>
    <row r="50" spans="1:17" hidden="1" x14ac:dyDescent="0.25">
      <c r="B50" s="54"/>
      <c r="C50" s="267"/>
      <c r="D50" s="208" t="s">
        <v>990</v>
      </c>
      <c r="E50" s="208"/>
      <c r="F50" s="326">
        <v>58000</v>
      </c>
      <c r="G50" s="516">
        <v>57960</v>
      </c>
      <c r="H50" s="516">
        <v>57960</v>
      </c>
      <c r="I50" s="326">
        <v>57960</v>
      </c>
      <c r="J50" s="431">
        <v>57960</v>
      </c>
      <c r="K50" s="431">
        <v>57960</v>
      </c>
      <c r="L50" s="431">
        <v>57960</v>
      </c>
      <c r="M50" s="468">
        <v>0</v>
      </c>
      <c r="N50" s="141"/>
      <c r="O50" s="159">
        <f t="shared" si="15"/>
        <v>0</v>
      </c>
      <c r="P50" s="168"/>
      <c r="Q50" s="168"/>
    </row>
    <row r="51" spans="1:17" hidden="1" x14ac:dyDescent="0.25">
      <c r="B51" s="54"/>
      <c r="C51" s="267"/>
      <c r="D51" s="208" t="s">
        <v>991</v>
      </c>
      <c r="E51" s="208"/>
      <c r="F51" s="326">
        <v>20000</v>
      </c>
      <c r="G51" s="516">
        <v>25080</v>
      </c>
      <c r="H51" s="516">
        <v>25080</v>
      </c>
      <c r="I51" s="326">
        <v>25080</v>
      </c>
      <c r="J51" s="431">
        <v>26080</v>
      </c>
      <c r="K51" s="431">
        <v>26080</v>
      </c>
      <c r="L51" s="431">
        <v>26080</v>
      </c>
      <c r="M51" s="468">
        <v>0</v>
      </c>
      <c r="N51" s="141"/>
      <c r="O51" s="159">
        <f t="shared" si="15"/>
        <v>0</v>
      </c>
      <c r="P51" s="168"/>
      <c r="Q51" s="168"/>
    </row>
    <row r="52" spans="1:17" s="41" customFormat="1" x14ac:dyDescent="0.25">
      <c r="A52" s="125" t="s">
        <v>173</v>
      </c>
      <c r="B52" s="52" t="s">
        <v>633</v>
      </c>
      <c r="C52" s="718" t="s">
        <v>174</v>
      </c>
      <c r="D52" s="719"/>
      <c r="E52" s="719"/>
      <c r="F52" s="320">
        <v>793</v>
      </c>
      <c r="G52" s="510">
        <v>40114</v>
      </c>
      <c r="H52" s="510">
        <v>40114</v>
      </c>
      <c r="I52" s="320">
        <v>40114</v>
      </c>
      <c r="J52" s="425">
        <v>44530</v>
      </c>
      <c r="K52" s="425">
        <v>44530</v>
      </c>
      <c r="L52" s="425">
        <v>44530</v>
      </c>
      <c r="M52" s="462">
        <v>42439</v>
      </c>
      <c r="N52" s="148"/>
      <c r="O52" s="160">
        <f t="shared" si="15"/>
        <v>42439</v>
      </c>
      <c r="P52" s="168"/>
      <c r="Q52" s="168"/>
    </row>
    <row r="53" spans="1:17" x14ac:dyDescent="0.25">
      <c r="B53" s="90" t="s">
        <v>634</v>
      </c>
      <c r="C53" s="716" t="s">
        <v>175</v>
      </c>
      <c r="D53" s="717"/>
      <c r="E53" s="717"/>
      <c r="F53" s="319">
        <f t="shared" ref="F53:N53" si="22">F54+F55+F56+F57+F60+F65+F74</f>
        <v>7873840</v>
      </c>
      <c r="G53" s="509">
        <f t="shared" si="22"/>
        <v>10395086</v>
      </c>
      <c r="H53" s="509">
        <f t="shared" si="22"/>
        <v>10395086</v>
      </c>
      <c r="I53" s="319">
        <f t="shared" si="22"/>
        <v>11581308</v>
      </c>
      <c r="J53" s="424">
        <f t="shared" si="22"/>
        <v>13003243</v>
      </c>
      <c r="K53" s="424">
        <f t="shared" si="22"/>
        <v>13012412</v>
      </c>
      <c r="L53" s="424">
        <f t="shared" ref="L53" si="23">L54+L55+L56+L57+L60+L65+L74</f>
        <v>13012412</v>
      </c>
      <c r="M53" s="461">
        <f t="shared" si="22"/>
        <v>8783510</v>
      </c>
      <c r="N53" s="142">
        <f t="shared" si="22"/>
        <v>0</v>
      </c>
      <c r="O53" s="158">
        <f t="shared" si="15"/>
        <v>8783510</v>
      </c>
      <c r="P53" s="168"/>
      <c r="Q53" s="168"/>
    </row>
    <row r="54" spans="1:17" s="41" customFormat="1" x14ac:dyDescent="0.25">
      <c r="A54" s="125" t="s">
        <v>176</v>
      </c>
      <c r="B54" s="52" t="s">
        <v>635</v>
      </c>
      <c r="C54" s="718" t="s">
        <v>177</v>
      </c>
      <c r="D54" s="719"/>
      <c r="E54" s="719"/>
      <c r="F54" s="320">
        <v>1052554</v>
      </c>
      <c r="G54" s="510">
        <v>2230000</v>
      </c>
      <c r="H54" s="510">
        <v>2230000</v>
      </c>
      <c r="I54" s="320">
        <v>2230000</v>
      </c>
      <c r="J54" s="425">
        <v>2470000</v>
      </c>
      <c r="K54" s="425">
        <v>2470000</v>
      </c>
      <c r="L54" s="425">
        <v>2470000</v>
      </c>
      <c r="M54" s="462">
        <v>1499536</v>
      </c>
      <c r="N54" s="148">
        <v>0</v>
      </c>
      <c r="O54" s="160">
        <f t="shared" si="15"/>
        <v>1499536</v>
      </c>
      <c r="P54" s="168"/>
      <c r="Q54" s="168"/>
    </row>
    <row r="55" spans="1:17" s="41" customFormat="1" hidden="1" x14ac:dyDescent="0.25">
      <c r="A55" s="125" t="s">
        <v>178</v>
      </c>
      <c r="B55" s="52" t="s">
        <v>636</v>
      </c>
      <c r="C55" s="718" t="s">
        <v>179</v>
      </c>
      <c r="D55" s="719"/>
      <c r="E55" s="719"/>
      <c r="F55" s="320"/>
      <c r="G55" s="510"/>
      <c r="H55" s="510"/>
      <c r="I55" s="320">
        <v>0</v>
      </c>
      <c r="J55" s="425">
        <v>0</v>
      </c>
      <c r="K55" s="425">
        <v>0</v>
      </c>
      <c r="L55" s="425">
        <v>0</v>
      </c>
      <c r="M55" s="462"/>
      <c r="N55" s="148"/>
      <c r="O55" s="160">
        <f t="shared" si="15"/>
        <v>0</v>
      </c>
      <c r="P55" s="168"/>
      <c r="Q55" s="168"/>
    </row>
    <row r="56" spans="1:17" s="41" customFormat="1" x14ac:dyDescent="0.25">
      <c r="A56" s="125" t="s">
        <v>180</v>
      </c>
      <c r="B56" s="52" t="s">
        <v>637</v>
      </c>
      <c r="C56" s="718" t="s">
        <v>181</v>
      </c>
      <c r="D56" s="719"/>
      <c r="E56" s="719"/>
      <c r="F56" s="320">
        <v>814286</v>
      </c>
      <c r="G56" s="510">
        <v>814286</v>
      </c>
      <c r="H56" s="510">
        <v>814286</v>
      </c>
      <c r="I56" s="320">
        <v>814286</v>
      </c>
      <c r="J56" s="425">
        <v>559858</v>
      </c>
      <c r="K56" s="425">
        <v>559858</v>
      </c>
      <c r="L56" s="425">
        <v>559858</v>
      </c>
      <c r="M56" s="462">
        <v>223143</v>
      </c>
      <c r="N56" s="148">
        <v>0</v>
      </c>
      <c r="O56" s="160">
        <f t="shared" si="15"/>
        <v>223143</v>
      </c>
      <c r="P56" s="168"/>
      <c r="Q56" s="168"/>
    </row>
    <row r="57" spans="1:17" s="41" customFormat="1" x14ac:dyDescent="0.25">
      <c r="A57" s="125" t="s">
        <v>182</v>
      </c>
      <c r="B57" s="52" t="s">
        <v>638</v>
      </c>
      <c r="C57" s="718" t="s">
        <v>183</v>
      </c>
      <c r="D57" s="719"/>
      <c r="E57" s="719"/>
      <c r="F57" s="320">
        <f>SUM(F58:F59)</f>
        <v>30000</v>
      </c>
      <c r="G57" s="510">
        <f>SUM(G58:G59)</f>
        <v>272800</v>
      </c>
      <c r="H57" s="510">
        <f>SUM(H58:H59)</f>
        <v>272800</v>
      </c>
      <c r="I57" s="320">
        <v>772800</v>
      </c>
      <c r="J57" s="425">
        <f t="shared" ref="J57:O57" si="24">SUM(J58:J59)</f>
        <v>844325</v>
      </c>
      <c r="K57" s="425">
        <f t="shared" si="24"/>
        <v>848533</v>
      </c>
      <c r="L57" s="425">
        <f t="shared" ref="L57" si="25">SUM(L58:L59)</f>
        <v>848533</v>
      </c>
      <c r="M57" s="462">
        <v>81518</v>
      </c>
      <c r="N57" s="148">
        <f t="shared" si="24"/>
        <v>0</v>
      </c>
      <c r="O57" s="160">
        <f t="shared" si="24"/>
        <v>0</v>
      </c>
      <c r="P57" s="168"/>
      <c r="Q57" s="168"/>
    </row>
    <row r="58" spans="1:17" hidden="1" x14ac:dyDescent="0.25">
      <c r="B58" s="54"/>
      <c r="C58" s="267"/>
      <c r="D58" s="208" t="s">
        <v>1065</v>
      </c>
      <c r="E58" s="208"/>
      <c r="F58" s="326">
        <v>30000</v>
      </c>
      <c r="G58" s="516">
        <v>30000</v>
      </c>
      <c r="H58" s="516">
        <v>30000</v>
      </c>
      <c r="I58" s="326">
        <v>530000</v>
      </c>
      <c r="J58" s="431">
        <v>601525</v>
      </c>
      <c r="K58" s="431">
        <v>605733</v>
      </c>
      <c r="L58" s="431">
        <v>605733</v>
      </c>
      <c r="M58" s="468">
        <v>0</v>
      </c>
      <c r="N58" s="141"/>
      <c r="O58" s="159">
        <f>SUM(M58:N58)</f>
        <v>0</v>
      </c>
      <c r="P58" s="168"/>
      <c r="Q58" s="168"/>
    </row>
    <row r="59" spans="1:17" hidden="1" x14ac:dyDescent="0.25">
      <c r="B59" s="54"/>
      <c r="C59" s="267"/>
      <c r="D59" s="208" t="s">
        <v>1066</v>
      </c>
      <c r="E59" s="208"/>
      <c r="F59" s="326">
        <v>0</v>
      </c>
      <c r="G59" s="516">
        <v>242800</v>
      </c>
      <c r="H59" s="516">
        <v>242800</v>
      </c>
      <c r="I59" s="326">
        <v>242800</v>
      </c>
      <c r="J59" s="431">
        <v>242800</v>
      </c>
      <c r="K59" s="431">
        <v>242800</v>
      </c>
      <c r="L59" s="431">
        <v>242800</v>
      </c>
      <c r="M59" s="468">
        <v>0</v>
      </c>
      <c r="N59" s="141"/>
      <c r="O59" s="159">
        <f>SUM(M59:N59)</f>
        <v>0</v>
      </c>
      <c r="P59" s="168"/>
      <c r="Q59" s="168"/>
    </row>
    <row r="60" spans="1:17" s="18" customFormat="1" x14ac:dyDescent="0.25">
      <c r="A60" s="125" t="s">
        <v>184</v>
      </c>
      <c r="B60" s="52" t="s">
        <v>639</v>
      </c>
      <c r="C60" s="718" t="s">
        <v>185</v>
      </c>
      <c r="D60" s="719"/>
      <c r="E60" s="719"/>
      <c r="F60" s="320">
        <f>F61+F64</f>
        <v>120000</v>
      </c>
      <c r="G60" s="510">
        <f>G61+G64</f>
        <v>120000</v>
      </c>
      <c r="H60" s="510">
        <f>H61+H64</f>
        <v>120000</v>
      </c>
      <c r="I60" s="320">
        <v>120000</v>
      </c>
      <c r="J60" s="425">
        <f>J61+J64</f>
        <v>145875</v>
      </c>
      <c r="K60" s="425">
        <f>K61+K64</f>
        <v>152881</v>
      </c>
      <c r="L60" s="425">
        <f>L61+L64</f>
        <v>152881</v>
      </c>
      <c r="M60" s="462">
        <f>M61+M64</f>
        <v>192418</v>
      </c>
      <c r="N60" s="148">
        <f>N61+N64</f>
        <v>0</v>
      </c>
      <c r="O60" s="160">
        <f>SUM(M60:N60)</f>
        <v>192418</v>
      </c>
      <c r="P60" s="168"/>
      <c r="Q60" s="168"/>
    </row>
    <row r="61" spans="1:17" x14ac:dyDescent="0.25">
      <c r="B61" s="54"/>
      <c r="C61" s="214"/>
      <c r="D61" s="705" t="s">
        <v>186</v>
      </c>
      <c r="E61" s="705"/>
      <c r="F61" s="326">
        <f>F63</f>
        <v>120000</v>
      </c>
      <c r="G61" s="516">
        <f>G63</f>
        <v>120000</v>
      </c>
      <c r="H61" s="516">
        <f>H63</f>
        <v>120000</v>
      </c>
      <c r="I61" s="326">
        <v>120000</v>
      </c>
      <c r="J61" s="431">
        <f>SUM(J62:J63)</f>
        <v>145875</v>
      </c>
      <c r="K61" s="431">
        <v>152881</v>
      </c>
      <c r="L61" s="431">
        <v>152881</v>
      </c>
      <c r="M61" s="468">
        <v>154043</v>
      </c>
      <c r="N61" s="141">
        <f t="shared" ref="N61:O61" si="26">SUM(N62:N63)</f>
        <v>0</v>
      </c>
      <c r="O61" s="159">
        <f t="shared" si="26"/>
        <v>0</v>
      </c>
      <c r="P61" s="168"/>
      <c r="Q61" s="168"/>
    </row>
    <row r="62" spans="1:17" hidden="1" x14ac:dyDescent="0.25">
      <c r="B62" s="54"/>
      <c r="C62" s="220"/>
      <c r="D62" s="531"/>
      <c r="E62" s="531" t="s">
        <v>1100</v>
      </c>
      <c r="F62" s="326">
        <v>0</v>
      </c>
      <c r="G62" s="516">
        <v>0</v>
      </c>
      <c r="H62" s="516">
        <v>0</v>
      </c>
      <c r="I62" s="326">
        <v>0</v>
      </c>
      <c r="J62" s="431">
        <v>15875</v>
      </c>
      <c r="K62" s="431">
        <v>15875</v>
      </c>
      <c r="L62" s="431">
        <v>15875</v>
      </c>
      <c r="M62" s="468">
        <v>0</v>
      </c>
      <c r="N62" s="141"/>
      <c r="O62" s="159">
        <f t="shared" ref="O62:O93" si="27">SUM(M62:N62)</f>
        <v>0</v>
      </c>
      <c r="P62" s="168"/>
      <c r="Q62" s="168"/>
    </row>
    <row r="63" spans="1:17" hidden="1" x14ac:dyDescent="0.25">
      <c r="B63" s="54"/>
      <c r="C63" s="220"/>
      <c r="D63" s="266"/>
      <c r="E63" s="266" t="s">
        <v>997</v>
      </c>
      <c r="F63" s="326">
        <v>120000</v>
      </c>
      <c r="G63" s="516">
        <v>120000</v>
      </c>
      <c r="H63" s="516">
        <v>120000</v>
      </c>
      <c r="I63" s="326">
        <v>120000</v>
      </c>
      <c r="J63" s="431">
        <v>130000</v>
      </c>
      <c r="K63" s="431">
        <v>137006</v>
      </c>
      <c r="L63" s="431">
        <v>137006</v>
      </c>
      <c r="M63" s="468">
        <v>0</v>
      </c>
      <c r="N63" s="141"/>
      <c r="O63" s="159">
        <f t="shared" si="27"/>
        <v>0</v>
      </c>
      <c r="P63" s="168"/>
      <c r="Q63" s="168"/>
    </row>
    <row r="64" spans="1:17" x14ac:dyDescent="0.25">
      <c r="B64" s="54"/>
      <c r="C64" s="214"/>
      <c r="D64" s="705" t="s">
        <v>187</v>
      </c>
      <c r="E64" s="705"/>
      <c r="F64" s="326"/>
      <c r="G64" s="516"/>
      <c r="H64" s="516"/>
      <c r="I64" s="326">
        <v>0</v>
      </c>
      <c r="J64" s="431">
        <v>0</v>
      </c>
      <c r="K64" s="431">
        <v>0</v>
      </c>
      <c r="L64" s="431">
        <v>0</v>
      </c>
      <c r="M64" s="468">
        <v>38375</v>
      </c>
      <c r="N64" s="141">
        <v>0</v>
      </c>
      <c r="O64" s="159">
        <f t="shared" si="27"/>
        <v>38375</v>
      </c>
      <c r="P64" s="168"/>
      <c r="Q64" s="168"/>
    </row>
    <row r="65" spans="1:17" s="41" customFormat="1" x14ac:dyDescent="0.25">
      <c r="A65" s="125" t="s">
        <v>188</v>
      </c>
      <c r="B65" s="52" t="s">
        <v>640</v>
      </c>
      <c r="C65" s="702" t="s">
        <v>189</v>
      </c>
      <c r="D65" s="703"/>
      <c r="E65" s="703"/>
      <c r="F65" s="320">
        <f>SUM(F66:F73)</f>
        <v>4087000</v>
      </c>
      <c r="G65" s="510">
        <f>SUM(G66:G73)</f>
        <v>4958000</v>
      </c>
      <c r="H65" s="510">
        <f>SUM(H66:H73)</f>
        <v>4958000</v>
      </c>
      <c r="I65" s="320">
        <v>5618558</v>
      </c>
      <c r="J65" s="425">
        <f>SUM(J66:J73)</f>
        <v>6518558</v>
      </c>
      <c r="K65" s="425">
        <f>SUM(K66:K73)</f>
        <v>6518558</v>
      </c>
      <c r="L65" s="425">
        <f>SUM(L66:L73)</f>
        <v>6518558</v>
      </c>
      <c r="M65" s="462">
        <v>4059509</v>
      </c>
      <c r="N65" s="148">
        <f>SUM(N66:N73)</f>
        <v>0</v>
      </c>
      <c r="O65" s="160">
        <f t="shared" si="27"/>
        <v>4059509</v>
      </c>
      <c r="P65" s="168"/>
      <c r="Q65" s="168"/>
    </row>
    <row r="66" spans="1:17" hidden="1" x14ac:dyDescent="0.25">
      <c r="B66" s="54"/>
      <c r="C66" s="220"/>
      <c r="D66" s="243" t="s">
        <v>992</v>
      </c>
      <c r="E66" s="243"/>
      <c r="F66" s="326">
        <v>210000</v>
      </c>
      <c r="G66" s="516">
        <v>210000</v>
      </c>
      <c r="H66" s="516">
        <v>210000</v>
      </c>
      <c r="I66" s="326">
        <v>210000</v>
      </c>
      <c r="J66" s="431">
        <v>210000</v>
      </c>
      <c r="K66" s="431">
        <v>210000</v>
      </c>
      <c r="L66" s="431">
        <v>210000</v>
      </c>
      <c r="M66" s="468">
        <v>0</v>
      </c>
      <c r="N66" s="141"/>
      <c r="O66" s="159">
        <f t="shared" si="27"/>
        <v>0</v>
      </c>
      <c r="P66" s="168"/>
      <c r="Q66" s="168"/>
    </row>
    <row r="67" spans="1:17" hidden="1" x14ac:dyDescent="0.25">
      <c r="B67" s="54"/>
      <c r="C67" s="220"/>
      <c r="D67" s="243" t="s">
        <v>993</v>
      </c>
      <c r="E67" s="243"/>
      <c r="F67" s="326">
        <v>80000</v>
      </c>
      <c r="G67" s="516">
        <v>85000</v>
      </c>
      <c r="H67" s="516">
        <v>85000</v>
      </c>
      <c r="I67" s="326">
        <v>85000</v>
      </c>
      <c r="J67" s="431">
        <v>85000</v>
      </c>
      <c r="K67" s="431">
        <v>85000</v>
      </c>
      <c r="L67" s="431">
        <v>85000</v>
      </c>
      <c r="M67" s="468">
        <v>0</v>
      </c>
      <c r="N67" s="141"/>
      <c r="O67" s="159">
        <f t="shared" si="27"/>
        <v>0</v>
      </c>
      <c r="P67" s="168"/>
      <c r="Q67" s="168"/>
    </row>
    <row r="68" spans="1:17" hidden="1" x14ac:dyDescent="0.25">
      <c r="B68" s="54"/>
      <c r="C68" s="220"/>
      <c r="D68" s="295" t="s">
        <v>1066</v>
      </c>
      <c r="E68" s="295"/>
      <c r="F68" s="326">
        <v>30000</v>
      </c>
      <c r="G68" s="516">
        <v>60000</v>
      </c>
      <c r="H68" s="516">
        <v>60000</v>
      </c>
      <c r="I68" s="326">
        <v>60000</v>
      </c>
      <c r="J68" s="431">
        <v>60000</v>
      </c>
      <c r="K68" s="431">
        <v>60000</v>
      </c>
      <c r="L68" s="431">
        <v>60000</v>
      </c>
      <c r="M68" s="468">
        <v>0</v>
      </c>
      <c r="N68" s="141"/>
      <c r="O68" s="159">
        <f t="shared" si="27"/>
        <v>0</v>
      </c>
      <c r="P68" s="168"/>
      <c r="Q68" s="168"/>
    </row>
    <row r="69" spans="1:17" hidden="1" x14ac:dyDescent="0.25">
      <c r="B69" s="54"/>
      <c r="C69" s="220"/>
      <c r="D69" s="266" t="s">
        <v>998</v>
      </c>
      <c r="E69" s="266"/>
      <c r="F69" s="326">
        <v>563988</v>
      </c>
      <c r="G69" s="516">
        <v>563988</v>
      </c>
      <c r="H69" s="516">
        <v>563988</v>
      </c>
      <c r="I69" s="326">
        <v>563988</v>
      </c>
      <c r="J69" s="431">
        <v>563988</v>
      </c>
      <c r="K69" s="431">
        <v>563988</v>
      </c>
      <c r="L69" s="431">
        <v>563988</v>
      </c>
      <c r="M69" s="468">
        <v>0</v>
      </c>
      <c r="N69" s="141"/>
      <c r="O69" s="159">
        <f t="shared" si="27"/>
        <v>0</v>
      </c>
      <c r="P69" s="168"/>
      <c r="Q69" s="168"/>
    </row>
    <row r="70" spans="1:17" hidden="1" x14ac:dyDescent="0.25">
      <c r="B70" s="54"/>
      <c r="C70" s="220"/>
      <c r="D70" s="305" t="s">
        <v>1070</v>
      </c>
      <c r="E70" s="305"/>
      <c r="F70" s="326">
        <v>2840000</v>
      </c>
      <c r="G70" s="516">
        <v>2940000</v>
      </c>
      <c r="H70" s="516">
        <v>2940000</v>
      </c>
      <c r="I70" s="326">
        <v>2940000</v>
      </c>
      <c r="J70" s="431">
        <v>2940000</v>
      </c>
      <c r="K70" s="431">
        <v>2940000</v>
      </c>
      <c r="L70" s="431">
        <v>2940000</v>
      </c>
      <c r="M70" s="468">
        <v>0</v>
      </c>
      <c r="N70" s="141"/>
      <c r="O70" s="159">
        <f t="shared" si="27"/>
        <v>0</v>
      </c>
      <c r="P70" s="168"/>
      <c r="Q70" s="168"/>
    </row>
    <row r="71" spans="1:17" hidden="1" x14ac:dyDescent="0.25">
      <c r="B71" s="54"/>
      <c r="C71" s="220"/>
      <c r="D71" s="266" t="s">
        <v>994</v>
      </c>
      <c r="E71" s="266"/>
      <c r="F71" s="326">
        <v>65000</v>
      </c>
      <c r="G71" s="516">
        <v>65000</v>
      </c>
      <c r="H71" s="516">
        <v>65000</v>
      </c>
      <c r="I71" s="326">
        <v>65000</v>
      </c>
      <c r="J71" s="431">
        <v>65000</v>
      </c>
      <c r="K71" s="431">
        <v>65000</v>
      </c>
      <c r="L71" s="431">
        <v>65000</v>
      </c>
      <c r="M71" s="468">
        <v>0</v>
      </c>
      <c r="N71" s="141"/>
      <c r="O71" s="159">
        <f t="shared" si="27"/>
        <v>0</v>
      </c>
      <c r="P71" s="168"/>
      <c r="Q71" s="168"/>
    </row>
    <row r="72" spans="1:17" hidden="1" x14ac:dyDescent="0.25">
      <c r="B72" s="54"/>
      <c r="C72" s="220"/>
      <c r="D72" s="243" t="s">
        <v>996</v>
      </c>
      <c r="E72" s="243"/>
      <c r="F72" s="326">
        <v>198840</v>
      </c>
      <c r="G72" s="516">
        <v>198840</v>
      </c>
      <c r="H72" s="516">
        <v>198840</v>
      </c>
      <c r="I72" s="326">
        <v>198840</v>
      </c>
      <c r="J72" s="431">
        <v>198840</v>
      </c>
      <c r="K72" s="431">
        <v>198840</v>
      </c>
      <c r="L72" s="431">
        <v>198840</v>
      </c>
      <c r="M72" s="468">
        <v>0</v>
      </c>
      <c r="N72" s="141"/>
      <c r="O72" s="159">
        <f t="shared" si="27"/>
        <v>0</v>
      </c>
      <c r="P72" s="168"/>
      <c r="Q72" s="168"/>
    </row>
    <row r="73" spans="1:17" hidden="1" x14ac:dyDescent="0.25">
      <c r="B73" s="54"/>
      <c r="C73" s="220"/>
      <c r="D73" s="243" t="s">
        <v>995</v>
      </c>
      <c r="E73" s="243"/>
      <c r="F73" s="326">
        <v>99172</v>
      </c>
      <c r="G73" s="516">
        <v>835172</v>
      </c>
      <c r="H73" s="516">
        <v>835172</v>
      </c>
      <c r="I73" s="326">
        <v>1495730</v>
      </c>
      <c r="J73" s="431">
        <v>2395730</v>
      </c>
      <c r="K73" s="431">
        <v>2395730</v>
      </c>
      <c r="L73" s="431">
        <v>2395730</v>
      </c>
      <c r="M73" s="468">
        <v>0</v>
      </c>
      <c r="N73" s="141"/>
      <c r="O73" s="159">
        <f t="shared" si="27"/>
        <v>0</v>
      </c>
      <c r="P73" s="168"/>
      <c r="Q73" s="168"/>
    </row>
    <row r="74" spans="1:17" s="41" customFormat="1" x14ac:dyDescent="0.25">
      <c r="A74" s="125" t="s">
        <v>190</v>
      </c>
      <c r="B74" s="52" t="s">
        <v>641</v>
      </c>
      <c r="C74" s="702" t="s">
        <v>191</v>
      </c>
      <c r="D74" s="703"/>
      <c r="E74" s="703"/>
      <c r="F74" s="320">
        <f>SUM(F75:F81)</f>
        <v>1770000</v>
      </c>
      <c r="G74" s="510">
        <f>SUM(G75:G81)</f>
        <v>2000000</v>
      </c>
      <c r="H74" s="510">
        <f>SUM(H75:H81)</f>
        <v>2000000</v>
      </c>
      <c r="I74" s="320">
        <v>2025664</v>
      </c>
      <c r="J74" s="425">
        <f>SUM(J75:J81)</f>
        <v>2464627</v>
      </c>
      <c r="K74" s="425">
        <f>SUM(K75:K81)</f>
        <v>2462582</v>
      </c>
      <c r="L74" s="425">
        <f>SUM(L75:L81)</f>
        <v>2462582</v>
      </c>
      <c r="M74" s="462">
        <v>2727386</v>
      </c>
      <c r="N74" s="148">
        <f>SUM(N75:N81)</f>
        <v>0</v>
      </c>
      <c r="O74" s="601">
        <f t="shared" si="27"/>
        <v>2727386</v>
      </c>
      <c r="P74" s="168"/>
      <c r="Q74" s="168"/>
    </row>
    <row r="75" spans="1:17" hidden="1" x14ac:dyDescent="0.25">
      <c r="B75" s="54"/>
      <c r="C75" s="220"/>
      <c r="D75" s="266" t="s">
        <v>999</v>
      </c>
      <c r="E75" s="266"/>
      <c r="F75" s="326">
        <v>1048000</v>
      </c>
      <c r="G75" s="516">
        <v>1183573</v>
      </c>
      <c r="H75" s="516">
        <v>1183573</v>
      </c>
      <c r="I75" s="326">
        <v>1183573</v>
      </c>
      <c r="J75" s="431">
        <v>1313000</v>
      </c>
      <c r="K75" s="431">
        <v>1313000</v>
      </c>
      <c r="L75" s="431">
        <v>1313000</v>
      </c>
      <c r="M75" s="468">
        <v>0</v>
      </c>
      <c r="N75" s="141"/>
      <c r="O75" s="602">
        <f t="shared" si="27"/>
        <v>0</v>
      </c>
      <c r="P75" s="168"/>
      <c r="Q75" s="168"/>
    </row>
    <row r="76" spans="1:17" hidden="1" x14ac:dyDescent="0.25">
      <c r="B76" s="54"/>
      <c r="C76" s="220"/>
      <c r="D76" s="266" t="s">
        <v>1002</v>
      </c>
      <c r="E76" s="266"/>
      <c r="F76" s="326">
        <v>88000</v>
      </c>
      <c r="G76" s="516">
        <v>88000</v>
      </c>
      <c r="H76" s="516">
        <v>88000</v>
      </c>
      <c r="I76" s="326">
        <v>88000</v>
      </c>
      <c r="J76" s="431">
        <v>94049</v>
      </c>
      <c r="K76" s="431">
        <v>94049</v>
      </c>
      <c r="L76" s="431">
        <v>94049</v>
      </c>
      <c r="M76" s="468">
        <v>0</v>
      </c>
      <c r="N76" s="141"/>
      <c r="O76" s="602">
        <f t="shared" si="27"/>
        <v>0</v>
      </c>
      <c r="P76" s="168"/>
      <c r="Q76" s="168"/>
    </row>
    <row r="77" spans="1:17" hidden="1" x14ac:dyDescent="0.25">
      <c r="B77" s="54"/>
      <c r="C77" s="220"/>
      <c r="D77" s="266" t="s">
        <v>1001</v>
      </c>
      <c r="E77" s="266"/>
      <c r="F77" s="326">
        <v>325000</v>
      </c>
      <c r="G77" s="516">
        <v>325000</v>
      </c>
      <c r="H77" s="516">
        <v>325000</v>
      </c>
      <c r="I77" s="326">
        <v>325000</v>
      </c>
      <c r="J77" s="431">
        <v>325000</v>
      </c>
      <c r="K77" s="431">
        <v>325000</v>
      </c>
      <c r="L77" s="431">
        <v>325000</v>
      </c>
      <c r="M77" s="468">
        <v>0</v>
      </c>
      <c r="N77" s="141"/>
      <c r="O77" s="602">
        <f t="shared" si="27"/>
        <v>0</v>
      </c>
      <c r="P77" s="168"/>
      <c r="Q77" s="168"/>
    </row>
    <row r="78" spans="1:17" hidden="1" x14ac:dyDescent="0.25">
      <c r="B78" s="54"/>
      <c r="C78" s="220"/>
      <c r="D78" s="379" t="s">
        <v>1066</v>
      </c>
      <c r="E78" s="379"/>
      <c r="F78" s="326">
        <v>0</v>
      </c>
      <c r="G78" s="516">
        <v>15000</v>
      </c>
      <c r="H78" s="516">
        <v>15000</v>
      </c>
      <c r="I78" s="326">
        <v>30000</v>
      </c>
      <c r="J78" s="431">
        <v>30000</v>
      </c>
      <c r="K78" s="431">
        <v>30000</v>
      </c>
      <c r="L78" s="431">
        <v>30000</v>
      </c>
      <c r="M78" s="468">
        <v>0</v>
      </c>
      <c r="N78" s="141"/>
      <c r="O78" s="602">
        <f t="shared" si="27"/>
        <v>0</v>
      </c>
      <c r="P78" s="168"/>
      <c r="Q78" s="168"/>
    </row>
    <row r="79" spans="1:17" hidden="1" x14ac:dyDescent="0.25">
      <c r="B79" s="54"/>
      <c r="C79" s="220"/>
      <c r="D79" s="295" t="s">
        <v>1062</v>
      </c>
      <c r="E79" s="295"/>
      <c r="F79" s="326">
        <v>49200</v>
      </c>
      <c r="G79" s="516">
        <v>49200</v>
      </c>
      <c r="H79" s="516">
        <v>49200</v>
      </c>
      <c r="I79" s="326">
        <v>49200</v>
      </c>
      <c r="J79" s="431">
        <v>84200</v>
      </c>
      <c r="K79" s="431">
        <v>84200</v>
      </c>
      <c r="L79" s="431">
        <v>84200</v>
      </c>
      <c r="M79" s="468">
        <v>0</v>
      </c>
      <c r="N79" s="141"/>
      <c r="O79" s="602">
        <f t="shared" si="27"/>
        <v>0</v>
      </c>
      <c r="P79" s="168"/>
      <c r="Q79" s="168"/>
    </row>
    <row r="80" spans="1:17" hidden="1" x14ac:dyDescent="0.25">
      <c r="B80" s="54"/>
      <c r="C80" s="220"/>
      <c r="D80" s="266" t="s">
        <v>1000</v>
      </c>
      <c r="E80" s="266"/>
      <c r="F80" s="326">
        <v>160093</v>
      </c>
      <c r="G80" s="516">
        <v>160093</v>
      </c>
      <c r="H80" s="516">
        <v>160093</v>
      </c>
      <c r="I80" s="326">
        <v>170757</v>
      </c>
      <c r="J80" s="431">
        <v>189244</v>
      </c>
      <c r="K80" s="431">
        <v>189244</v>
      </c>
      <c r="L80" s="431">
        <v>189244</v>
      </c>
      <c r="M80" s="468">
        <v>0</v>
      </c>
      <c r="N80" s="141"/>
      <c r="O80" s="602">
        <f t="shared" si="27"/>
        <v>0</v>
      </c>
      <c r="P80" s="168"/>
      <c r="Q80" s="168"/>
    </row>
    <row r="81" spans="1:17" hidden="1" x14ac:dyDescent="0.25">
      <c r="B81" s="54"/>
      <c r="C81" s="220"/>
      <c r="D81" s="266" t="s">
        <v>995</v>
      </c>
      <c r="E81" s="266"/>
      <c r="F81" s="326">
        <v>99707</v>
      </c>
      <c r="G81" s="516">
        <v>179134</v>
      </c>
      <c r="H81" s="516">
        <v>179134</v>
      </c>
      <c r="I81" s="326">
        <v>179134</v>
      </c>
      <c r="J81" s="431">
        <v>429134</v>
      </c>
      <c r="K81" s="431">
        <f>429134-2045</f>
        <v>427089</v>
      </c>
      <c r="L81" s="431">
        <f>429134-2045</f>
        <v>427089</v>
      </c>
      <c r="M81" s="468">
        <v>0</v>
      </c>
      <c r="N81" s="141"/>
      <c r="O81" s="602">
        <f t="shared" si="27"/>
        <v>0</v>
      </c>
      <c r="P81" s="168"/>
      <c r="Q81" s="168"/>
    </row>
    <row r="82" spans="1:17" x14ac:dyDescent="0.25">
      <c r="B82" s="90" t="s">
        <v>642</v>
      </c>
      <c r="C82" s="712" t="s">
        <v>192</v>
      </c>
      <c r="D82" s="713"/>
      <c r="E82" s="713"/>
      <c r="F82" s="319">
        <f t="shared" ref="F82:N82" si="28">F83+F84</f>
        <v>500000</v>
      </c>
      <c r="G82" s="509">
        <f t="shared" si="28"/>
        <v>457800</v>
      </c>
      <c r="H82" s="509">
        <f t="shared" si="28"/>
        <v>445535</v>
      </c>
      <c r="I82" s="319">
        <f t="shared" si="28"/>
        <v>445535</v>
      </c>
      <c r="J82" s="424">
        <f t="shared" si="28"/>
        <v>445535</v>
      </c>
      <c r="K82" s="424">
        <f t="shared" si="28"/>
        <v>445535</v>
      </c>
      <c r="L82" s="424">
        <f t="shared" ref="L82" si="29">L83+L84</f>
        <v>445535</v>
      </c>
      <c r="M82" s="461">
        <f t="shared" si="28"/>
        <v>258419</v>
      </c>
      <c r="N82" s="142">
        <f t="shared" si="28"/>
        <v>0</v>
      </c>
      <c r="O82" s="158">
        <f t="shared" si="27"/>
        <v>258419</v>
      </c>
      <c r="P82" s="168"/>
      <c r="Q82" s="168"/>
    </row>
    <row r="83" spans="1:17" s="41" customFormat="1" hidden="1" x14ac:dyDescent="0.25">
      <c r="A83" s="125" t="s">
        <v>193</v>
      </c>
      <c r="B83" s="52" t="s">
        <v>643</v>
      </c>
      <c r="C83" s="702" t="s">
        <v>194</v>
      </c>
      <c r="D83" s="703"/>
      <c r="E83" s="703"/>
      <c r="F83" s="320"/>
      <c r="G83" s="510"/>
      <c r="H83" s="510"/>
      <c r="I83" s="320"/>
      <c r="J83" s="425"/>
      <c r="K83" s="425"/>
      <c r="L83" s="425"/>
      <c r="M83" s="462"/>
      <c r="N83" s="148"/>
      <c r="O83" s="160">
        <f t="shared" si="27"/>
        <v>0</v>
      </c>
      <c r="P83" s="168"/>
      <c r="Q83" s="168"/>
    </row>
    <row r="84" spans="1:17" s="41" customFormat="1" x14ac:dyDescent="0.25">
      <c r="A84" s="125" t="s">
        <v>195</v>
      </c>
      <c r="B84" s="52" t="s">
        <v>644</v>
      </c>
      <c r="C84" s="702" t="s">
        <v>196</v>
      </c>
      <c r="D84" s="703"/>
      <c r="E84" s="703"/>
      <c r="F84" s="320">
        <f t="shared" ref="F84:N84" si="30">SUM(F85:F87)</f>
        <v>500000</v>
      </c>
      <c r="G84" s="510">
        <f t="shared" si="30"/>
        <v>457800</v>
      </c>
      <c r="H84" s="510">
        <f t="shared" si="30"/>
        <v>445535</v>
      </c>
      <c r="I84" s="320">
        <f t="shared" si="30"/>
        <v>445535</v>
      </c>
      <c r="J84" s="425">
        <f t="shared" si="30"/>
        <v>445535</v>
      </c>
      <c r="K84" s="425">
        <f t="shared" si="30"/>
        <v>445535</v>
      </c>
      <c r="L84" s="425">
        <f t="shared" ref="L84" si="31">SUM(L85:L87)</f>
        <v>445535</v>
      </c>
      <c r="M84" s="462">
        <v>258419</v>
      </c>
      <c r="N84" s="148">
        <f t="shared" si="30"/>
        <v>0</v>
      </c>
      <c r="O84" s="160">
        <f t="shared" si="27"/>
        <v>258419</v>
      </c>
      <c r="P84" s="168"/>
      <c r="Q84" s="168"/>
    </row>
    <row r="85" spans="1:17" hidden="1" x14ac:dyDescent="0.25">
      <c r="B85" s="54"/>
      <c r="C85" s="220"/>
      <c r="D85" s="266" t="s">
        <v>1003</v>
      </c>
      <c r="E85" s="266"/>
      <c r="F85" s="326">
        <v>307800</v>
      </c>
      <c r="G85" s="516">
        <v>307800</v>
      </c>
      <c r="H85" s="516">
        <v>300000</v>
      </c>
      <c r="I85" s="326">
        <v>300000</v>
      </c>
      <c r="J85" s="431">
        <v>300000</v>
      </c>
      <c r="K85" s="431">
        <v>300000</v>
      </c>
      <c r="L85" s="431">
        <v>300000</v>
      </c>
      <c r="M85" s="468">
        <v>0</v>
      </c>
      <c r="N85" s="141"/>
      <c r="O85" s="159">
        <f t="shared" si="27"/>
        <v>0</v>
      </c>
      <c r="P85" s="168"/>
      <c r="Q85" s="168"/>
    </row>
    <row r="86" spans="1:17" hidden="1" x14ac:dyDescent="0.25">
      <c r="B86" s="54"/>
      <c r="C86" s="220"/>
      <c r="D86" s="266" t="s">
        <v>1004</v>
      </c>
      <c r="E86" s="266"/>
      <c r="F86" s="326">
        <v>100000</v>
      </c>
      <c r="G86" s="516">
        <v>150000</v>
      </c>
      <c r="H86" s="516">
        <v>145535</v>
      </c>
      <c r="I86" s="326">
        <v>145535</v>
      </c>
      <c r="J86" s="431">
        <v>145535</v>
      </c>
      <c r="K86" s="431">
        <v>145535</v>
      </c>
      <c r="L86" s="431">
        <v>145535</v>
      </c>
      <c r="M86" s="468"/>
      <c r="N86" s="141">
        <v>0</v>
      </c>
      <c r="O86" s="159">
        <f t="shared" si="27"/>
        <v>0</v>
      </c>
      <c r="P86" s="168"/>
      <c r="Q86" s="168"/>
    </row>
    <row r="87" spans="1:17" hidden="1" x14ac:dyDescent="0.25">
      <c r="B87" s="54"/>
      <c r="C87" s="220"/>
      <c r="D87" s="266" t="s">
        <v>1005</v>
      </c>
      <c r="E87" s="266"/>
      <c r="F87" s="326">
        <v>92200</v>
      </c>
      <c r="G87" s="516">
        <v>0</v>
      </c>
      <c r="H87" s="516">
        <v>0</v>
      </c>
      <c r="I87" s="326">
        <v>0</v>
      </c>
      <c r="J87" s="431">
        <v>0</v>
      </c>
      <c r="K87" s="431">
        <v>0</v>
      </c>
      <c r="L87" s="431">
        <v>0</v>
      </c>
      <c r="M87" s="468"/>
      <c r="N87" s="141">
        <v>0</v>
      </c>
      <c r="O87" s="159">
        <f t="shared" si="27"/>
        <v>0</v>
      </c>
      <c r="P87" s="168"/>
      <c r="Q87" s="168"/>
    </row>
    <row r="88" spans="1:17" x14ac:dyDescent="0.25">
      <c r="B88" s="90" t="s">
        <v>645</v>
      </c>
      <c r="C88" s="712" t="s">
        <v>197</v>
      </c>
      <c r="D88" s="713"/>
      <c r="E88" s="713"/>
      <c r="F88" s="319">
        <f t="shared" ref="F88:N88" si="32">F89+F92+F93+F94+F95</f>
        <v>1623675</v>
      </c>
      <c r="G88" s="509">
        <f t="shared" si="32"/>
        <v>1841200</v>
      </c>
      <c r="H88" s="509">
        <f t="shared" si="32"/>
        <v>1841200</v>
      </c>
      <c r="I88" s="319">
        <f t="shared" si="32"/>
        <v>2464496</v>
      </c>
      <c r="J88" s="424">
        <f t="shared" si="32"/>
        <v>3511009</v>
      </c>
      <c r="K88" s="424">
        <f t="shared" si="32"/>
        <v>3511009</v>
      </c>
      <c r="L88" s="424">
        <f t="shared" ref="L88" si="33">L89+L92+L93+L94+L95</f>
        <v>3511009</v>
      </c>
      <c r="M88" s="461">
        <f t="shared" si="32"/>
        <v>2214955</v>
      </c>
      <c r="N88" s="142">
        <f t="shared" si="32"/>
        <v>0</v>
      </c>
      <c r="O88" s="158">
        <f t="shared" si="27"/>
        <v>2214955</v>
      </c>
      <c r="P88" s="168"/>
      <c r="Q88" s="168"/>
    </row>
    <row r="89" spans="1:17" s="41" customFormat="1" x14ac:dyDescent="0.25">
      <c r="A89" s="125" t="s">
        <v>198</v>
      </c>
      <c r="B89" s="52" t="s">
        <v>646</v>
      </c>
      <c r="C89" s="702" t="s">
        <v>862</v>
      </c>
      <c r="D89" s="703"/>
      <c r="E89" s="703"/>
      <c r="F89" s="320">
        <f t="shared" ref="F89:N89" si="34">SUM(F90:F91)</f>
        <v>1593675</v>
      </c>
      <c r="G89" s="510">
        <f t="shared" si="34"/>
        <v>1811200</v>
      </c>
      <c r="H89" s="510">
        <f t="shared" si="34"/>
        <v>1811200</v>
      </c>
      <c r="I89" s="320">
        <f t="shared" si="34"/>
        <v>2163487</v>
      </c>
      <c r="J89" s="425">
        <f t="shared" si="34"/>
        <v>3210000</v>
      </c>
      <c r="K89" s="425">
        <f t="shared" si="34"/>
        <v>3210000</v>
      </c>
      <c r="L89" s="425">
        <f t="shared" ref="L89" si="35">SUM(L90:L91)</f>
        <v>3210000</v>
      </c>
      <c r="M89" s="462">
        <v>1785560</v>
      </c>
      <c r="N89" s="148">
        <f t="shared" si="34"/>
        <v>0</v>
      </c>
      <c r="O89" s="160">
        <f t="shared" si="27"/>
        <v>1785560</v>
      </c>
      <c r="P89" s="168"/>
      <c r="Q89" s="168"/>
    </row>
    <row r="90" spans="1:17" hidden="1" x14ac:dyDescent="0.25">
      <c r="B90" s="54"/>
      <c r="C90" s="220"/>
      <c r="D90" s="295" t="s">
        <v>1065</v>
      </c>
      <c r="E90" s="295"/>
      <c r="F90" s="326">
        <v>1462800</v>
      </c>
      <c r="G90" s="516">
        <v>1476300</v>
      </c>
      <c r="H90" s="516">
        <v>1476300</v>
      </c>
      <c r="I90" s="326">
        <v>1825344</v>
      </c>
      <c r="J90" s="431">
        <v>2871857</v>
      </c>
      <c r="K90" s="431">
        <v>2871857</v>
      </c>
      <c r="L90" s="431">
        <v>2871857</v>
      </c>
      <c r="M90" s="468">
        <v>0</v>
      </c>
      <c r="N90" s="141"/>
      <c r="O90" s="159">
        <f t="shared" si="27"/>
        <v>0</v>
      </c>
      <c r="P90" s="168"/>
      <c r="Q90" s="168"/>
    </row>
    <row r="91" spans="1:17" hidden="1" x14ac:dyDescent="0.25">
      <c r="B91" s="54"/>
      <c r="C91" s="220"/>
      <c r="D91" s="295" t="s">
        <v>1066</v>
      </c>
      <c r="E91" s="295"/>
      <c r="F91" s="326">
        <v>130875</v>
      </c>
      <c r="G91" s="516">
        <v>334900</v>
      </c>
      <c r="H91" s="516">
        <v>334900</v>
      </c>
      <c r="I91" s="326">
        <v>338143</v>
      </c>
      <c r="J91" s="431">
        <v>338143</v>
      </c>
      <c r="K91" s="431">
        <v>338143</v>
      </c>
      <c r="L91" s="431">
        <v>338143</v>
      </c>
      <c r="M91" s="468">
        <v>0</v>
      </c>
      <c r="N91" s="141"/>
      <c r="O91" s="159">
        <f t="shared" si="27"/>
        <v>0</v>
      </c>
      <c r="P91" s="168"/>
      <c r="Q91" s="168"/>
    </row>
    <row r="92" spans="1:17" s="41" customFormat="1" x14ac:dyDescent="0.25">
      <c r="A92" s="125" t="s">
        <v>199</v>
      </c>
      <c r="B92" s="52" t="s">
        <v>647</v>
      </c>
      <c r="C92" s="702" t="s">
        <v>200</v>
      </c>
      <c r="D92" s="703"/>
      <c r="E92" s="703"/>
      <c r="F92" s="320"/>
      <c r="G92" s="510"/>
      <c r="H92" s="510"/>
      <c r="I92" s="320">
        <v>0</v>
      </c>
      <c r="J92" s="425">
        <v>0</v>
      </c>
      <c r="K92" s="425">
        <v>0</v>
      </c>
      <c r="L92" s="425">
        <v>0</v>
      </c>
      <c r="M92" s="462">
        <v>8202</v>
      </c>
      <c r="N92" s="148">
        <v>0</v>
      </c>
      <c r="O92" s="160">
        <f t="shared" si="27"/>
        <v>8202</v>
      </c>
      <c r="P92" s="168"/>
      <c r="Q92" s="168"/>
    </row>
    <row r="93" spans="1:17" s="41" customFormat="1" hidden="1" x14ac:dyDescent="0.25">
      <c r="A93" s="125" t="s">
        <v>201</v>
      </c>
      <c r="B93" s="52" t="s">
        <v>648</v>
      </c>
      <c r="C93" s="702" t="s">
        <v>202</v>
      </c>
      <c r="D93" s="703"/>
      <c r="E93" s="703"/>
      <c r="F93" s="320"/>
      <c r="G93" s="510"/>
      <c r="H93" s="510"/>
      <c r="I93" s="320">
        <v>0</v>
      </c>
      <c r="J93" s="425">
        <v>0</v>
      </c>
      <c r="K93" s="425">
        <v>0</v>
      </c>
      <c r="L93" s="425">
        <v>0</v>
      </c>
      <c r="M93" s="462"/>
      <c r="N93" s="148"/>
      <c r="O93" s="160">
        <f t="shared" si="27"/>
        <v>0</v>
      </c>
      <c r="P93" s="168"/>
      <c r="Q93" s="168"/>
    </row>
    <row r="94" spans="1:17" s="41" customFormat="1" hidden="1" x14ac:dyDescent="0.25">
      <c r="A94" s="125" t="s">
        <v>203</v>
      </c>
      <c r="B94" s="52" t="s">
        <v>649</v>
      </c>
      <c r="C94" s="702" t="s">
        <v>204</v>
      </c>
      <c r="D94" s="703"/>
      <c r="E94" s="703"/>
      <c r="F94" s="320"/>
      <c r="G94" s="510"/>
      <c r="H94" s="510"/>
      <c r="I94" s="320">
        <v>0</v>
      </c>
      <c r="J94" s="425">
        <v>0</v>
      </c>
      <c r="K94" s="425">
        <v>0</v>
      </c>
      <c r="L94" s="425">
        <v>0</v>
      </c>
      <c r="M94" s="462"/>
      <c r="N94" s="148"/>
      <c r="O94" s="160">
        <f t="shared" ref="O94:O112" si="36">SUM(M94:N94)</f>
        <v>0</v>
      </c>
      <c r="P94" s="168"/>
      <c r="Q94" s="168"/>
    </row>
    <row r="95" spans="1:17" s="41" customFormat="1" ht="15.75" thickBot="1" x14ac:dyDescent="0.3">
      <c r="A95" s="125" t="s">
        <v>205</v>
      </c>
      <c r="B95" s="176" t="s">
        <v>650</v>
      </c>
      <c r="C95" s="782" t="s">
        <v>206</v>
      </c>
      <c r="D95" s="783"/>
      <c r="E95" s="783"/>
      <c r="F95" s="321">
        <v>30000</v>
      </c>
      <c r="G95" s="511">
        <v>30000</v>
      </c>
      <c r="H95" s="511">
        <v>30000</v>
      </c>
      <c r="I95" s="321">
        <v>301009</v>
      </c>
      <c r="J95" s="426">
        <v>301009</v>
      </c>
      <c r="K95" s="426">
        <v>301009</v>
      </c>
      <c r="L95" s="426">
        <v>301009</v>
      </c>
      <c r="M95" s="463">
        <v>421193</v>
      </c>
      <c r="N95" s="177">
        <v>0</v>
      </c>
      <c r="O95" s="160">
        <f t="shared" si="36"/>
        <v>421193</v>
      </c>
      <c r="P95" s="168"/>
      <c r="Q95" s="168"/>
    </row>
    <row r="96" spans="1:17" ht="15.75" thickBot="1" x14ac:dyDescent="0.3">
      <c r="B96" s="82" t="s">
        <v>207</v>
      </c>
      <c r="C96" s="708" t="s">
        <v>208</v>
      </c>
      <c r="D96" s="709"/>
      <c r="E96" s="709"/>
      <c r="F96" s="322">
        <f t="shared" ref="F96:N96" si="37">F97+F98+F99+F100+F101+F102+F103+F107</f>
        <v>0</v>
      </c>
      <c r="G96" s="512">
        <f t="shared" si="37"/>
        <v>0</v>
      </c>
      <c r="H96" s="512">
        <f t="shared" si="37"/>
        <v>0</v>
      </c>
      <c r="I96" s="322">
        <f t="shared" si="37"/>
        <v>0</v>
      </c>
      <c r="J96" s="427">
        <f t="shared" si="37"/>
        <v>0</v>
      </c>
      <c r="K96" s="427">
        <f t="shared" si="37"/>
        <v>0</v>
      </c>
      <c r="L96" s="427">
        <f t="shared" ref="L96" si="38">L97+L98+L99+L100+L101+L102+L103+L107</f>
        <v>0</v>
      </c>
      <c r="M96" s="464">
        <f t="shared" si="37"/>
        <v>0</v>
      </c>
      <c r="N96" s="144">
        <f t="shared" si="37"/>
        <v>0</v>
      </c>
      <c r="O96" s="156">
        <f t="shared" si="36"/>
        <v>0</v>
      </c>
      <c r="P96" s="168"/>
      <c r="Q96" s="168"/>
    </row>
    <row r="97" spans="1:17" s="18" customFormat="1" ht="15.75" hidden="1" thickBot="1" x14ac:dyDescent="0.3">
      <c r="A97" s="125" t="s">
        <v>863</v>
      </c>
      <c r="B97" s="114" t="s">
        <v>864</v>
      </c>
      <c r="C97" s="710" t="s">
        <v>865</v>
      </c>
      <c r="D97" s="711"/>
      <c r="E97" s="711"/>
      <c r="F97" s="317"/>
      <c r="G97" s="507"/>
      <c r="H97" s="507"/>
      <c r="I97" s="317"/>
      <c r="J97" s="422"/>
      <c r="K97" s="422"/>
      <c r="L97" s="422"/>
      <c r="M97" s="459"/>
      <c r="N97" s="140"/>
      <c r="O97" s="158">
        <f t="shared" si="36"/>
        <v>0</v>
      </c>
      <c r="P97" s="168"/>
      <c r="Q97" s="168"/>
    </row>
    <row r="98" spans="1:17" s="18" customFormat="1" ht="15.75" hidden="1" thickBot="1" x14ac:dyDescent="0.3">
      <c r="A98" s="125" t="s">
        <v>209</v>
      </c>
      <c r="B98" s="114" t="s">
        <v>651</v>
      </c>
      <c r="C98" s="710" t="s">
        <v>210</v>
      </c>
      <c r="D98" s="711"/>
      <c r="E98" s="711"/>
      <c r="F98" s="317"/>
      <c r="G98" s="507"/>
      <c r="H98" s="507"/>
      <c r="I98" s="317"/>
      <c r="J98" s="422"/>
      <c r="K98" s="422"/>
      <c r="L98" s="422"/>
      <c r="M98" s="459"/>
      <c r="N98" s="140"/>
      <c r="O98" s="158">
        <f t="shared" si="36"/>
        <v>0</v>
      </c>
      <c r="P98" s="168"/>
      <c r="Q98" s="168"/>
    </row>
    <row r="99" spans="1:17" s="18" customFormat="1" ht="15.75" hidden="1" thickBot="1" x14ac:dyDescent="0.3">
      <c r="A99" s="125" t="s">
        <v>211</v>
      </c>
      <c r="B99" s="90" t="s">
        <v>652</v>
      </c>
      <c r="C99" s="712" t="s">
        <v>352</v>
      </c>
      <c r="D99" s="713"/>
      <c r="E99" s="713"/>
      <c r="F99" s="319"/>
      <c r="G99" s="509"/>
      <c r="H99" s="509"/>
      <c r="I99" s="319"/>
      <c r="J99" s="424"/>
      <c r="K99" s="424"/>
      <c r="L99" s="424"/>
      <c r="M99" s="461"/>
      <c r="N99" s="142"/>
      <c r="O99" s="158">
        <f t="shared" si="36"/>
        <v>0</v>
      </c>
      <c r="P99" s="168"/>
      <c r="Q99" s="168"/>
    </row>
    <row r="100" spans="1:17" s="18" customFormat="1" ht="15.75" hidden="1" thickBot="1" x14ac:dyDescent="0.3">
      <c r="A100" s="125" t="s">
        <v>212</v>
      </c>
      <c r="B100" s="114" t="s">
        <v>653</v>
      </c>
      <c r="C100" s="712" t="s">
        <v>866</v>
      </c>
      <c r="D100" s="713"/>
      <c r="E100" s="713"/>
      <c r="F100" s="319"/>
      <c r="G100" s="509"/>
      <c r="H100" s="509"/>
      <c r="I100" s="319"/>
      <c r="J100" s="424"/>
      <c r="K100" s="424"/>
      <c r="L100" s="424"/>
      <c r="M100" s="461"/>
      <c r="N100" s="142"/>
      <c r="O100" s="158">
        <f t="shared" si="36"/>
        <v>0</v>
      </c>
      <c r="P100" s="168"/>
      <c r="Q100" s="168"/>
    </row>
    <row r="101" spans="1:17" s="18" customFormat="1" ht="15.75" hidden="1" thickBot="1" x14ac:dyDescent="0.3">
      <c r="A101" s="125" t="s">
        <v>213</v>
      </c>
      <c r="B101" s="90" t="s">
        <v>654</v>
      </c>
      <c r="C101" s="712" t="s">
        <v>867</v>
      </c>
      <c r="D101" s="713"/>
      <c r="E101" s="713"/>
      <c r="F101" s="319"/>
      <c r="G101" s="509"/>
      <c r="H101" s="509"/>
      <c r="I101" s="319"/>
      <c r="J101" s="424"/>
      <c r="K101" s="424"/>
      <c r="L101" s="424"/>
      <c r="M101" s="461"/>
      <c r="N101" s="142"/>
      <c r="O101" s="158">
        <f t="shared" si="36"/>
        <v>0</v>
      </c>
      <c r="P101" s="168"/>
      <c r="Q101" s="168"/>
    </row>
    <row r="102" spans="1:17" s="18" customFormat="1" ht="15.75" hidden="1" thickBot="1" x14ac:dyDescent="0.3">
      <c r="A102" s="125" t="s">
        <v>214</v>
      </c>
      <c r="B102" s="114" t="s">
        <v>655</v>
      </c>
      <c r="C102" s="712" t="s">
        <v>215</v>
      </c>
      <c r="D102" s="713"/>
      <c r="E102" s="713"/>
      <c r="F102" s="319"/>
      <c r="G102" s="509"/>
      <c r="H102" s="509"/>
      <c r="I102" s="319"/>
      <c r="J102" s="424"/>
      <c r="K102" s="424"/>
      <c r="L102" s="424"/>
      <c r="M102" s="461"/>
      <c r="N102" s="142"/>
      <c r="O102" s="158">
        <f t="shared" si="36"/>
        <v>0</v>
      </c>
      <c r="P102" s="168"/>
      <c r="Q102" s="168"/>
    </row>
    <row r="103" spans="1:17" s="18" customFormat="1" ht="15.75" hidden="1" thickBot="1" x14ac:dyDescent="0.3">
      <c r="A103" s="125" t="s">
        <v>216</v>
      </c>
      <c r="B103" s="90" t="s">
        <v>656</v>
      </c>
      <c r="C103" s="712" t="s">
        <v>217</v>
      </c>
      <c r="D103" s="713"/>
      <c r="E103" s="713"/>
      <c r="F103" s="319">
        <f t="shared" ref="F103:N103" si="39">F104+F105+F106</f>
        <v>0</v>
      </c>
      <c r="G103" s="509">
        <f t="shared" si="39"/>
        <v>0</v>
      </c>
      <c r="H103" s="509">
        <f t="shared" si="39"/>
        <v>0</v>
      </c>
      <c r="I103" s="319">
        <f t="shared" si="39"/>
        <v>0</v>
      </c>
      <c r="J103" s="424">
        <f t="shared" si="39"/>
        <v>0</v>
      </c>
      <c r="K103" s="424">
        <f t="shared" si="39"/>
        <v>0</v>
      </c>
      <c r="L103" s="424">
        <f t="shared" ref="L103" si="40">L104+L105+L106</f>
        <v>0</v>
      </c>
      <c r="M103" s="461">
        <f t="shared" si="39"/>
        <v>0</v>
      </c>
      <c r="N103" s="142">
        <f t="shared" si="39"/>
        <v>0</v>
      </c>
      <c r="O103" s="158">
        <f t="shared" si="36"/>
        <v>0</v>
      </c>
      <c r="P103" s="168"/>
      <c r="Q103" s="168"/>
    </row>
    <row r="104" spans="1:17" ht="15.75" hidden="1" thickBot="1" x14ac:dyDescent="0.3">
      <c r="B104" s="54"/>
      <c r="C104" s="2"/>
      <c r="D104" s="705" t="s">
        <v>343</v>
      </c>
      <c r="E104" s="705"/>
      <c r="F104" s="326"/>
      <c r="G104" s="516"/>
      <c r="H104" s="516"/>
      <c r="I104" s="326"/>
      <c r="J104" s="431"/>
      <c r="K104" s="431"/>
      <c r="L104" s="431"/>
      <c r="M104" s="468"/>
      <c r="N104" s="141"/>
      <c r="O104" s="159">
        <f t="shared" si="36"/>
        <v>0</v>
      </c>
      <c r="P104" s="168"/>
      <c r="Q104" s="168"/>
    </row>
    <row r="105" spans="1:17" ht="15.75" hidden="1" thickBot="1" x14ac:dyDescent="0.3">
      <c r="B105" s="54"/>
      <c r="C105" s="2"/>
      <c r="D105" s="705" t="s">
        <v>344</v>
      </c>
      <c r="E105" s="705"/>
      <c r="F105" s="326"/>
      <c r="G105" s="516"/>
      <c r="H105" s="516"/>
      <c r="I105" s="326"/>
      <c r="J105" s="431"/>
      <c r="K105" s="431"/>
      <c r="L105" s="431"/>
      <c r="M105" s="468"/>
      <c r="N105" s="141"/>
      <c r="O105" s="159">
        <f t="shared" si="36"/>
        <v>0</v>
      </c>
      <c r="P105" s="168"/>
      <c r="Q105" s="168"/>
    </row>
    <row r="106" spans="1:17" ht="15.75" hidden="1" thickBot="1" x14ac:dyDescent="0.3">
      <c r="B106" s="54"/>
      <c r="C106" s="2"/>
      <c r="D106" s="705" t="s">
        <v>345</v>
      </c>
      <c r="E106" s="705"/>
      <c r="F106" s="326"/>
      <c r="G106" s="516"/>
      <c r="H106" s="516"/>
      <c r="I106" s="326"/>
      <c r="J106" s="431"/>
      <c r="K106" s="431"/>
      <c r="L106" s="431"/>
      <c r="M106" s="468"/>
      <c r="N106" s="141"/>
      <c r="O106" s="159">
        <f t="shared" si="36"/>
        <v>0</v>
      </c>
      <c r="P106" s="168"/>
      <c r="Q106" s="168"/>
    </row>
    <row r="107" spans="1:17" s="18" customFormat="1" ht="15.75" hidden="1" thickBot="1" x14ac:dyDescent="0.3">
      <c r="A107" s="125" t="s">
        <v>218</v>
      </c>
      <c r="B107" s="90" t="s">
        <v>657</v>
      </c>
      <c r="C107" s="712" t="s">
        <v>219</v>
      </c>
      <c r="D107" s="713"/>
      <c r="E107" s="713"/>
      <c r="F107" s="319">
        <f t="shared" ref="F107:N107" si="41">F108+F109+F110+F111</f>
        <v>0</v>
      </c>
      <c r="G107" s="509">
        <f t="shared" si="41"/>
        <v>0</v>
      </c>
      <c r="H107" s="509">
        <f t="shared" si="41"/>
        <v>0</v>
      </c>
      <c r="I107" s="319">
        <f t="shared" si="41"/>
        <v>0</v>
      </c>
      <c r="J107" s="424">
        <f t="shared" si="41"/>
        <v>0</v>
      </c>
      <c r="K107" s="424">
        <f t="shared" si="41"/>
        <v>0</v>
      </c>
      <c r="L107" s="424">
        <f t="shared" ref="L107" si="42">L108+L109+L110+L111</f>
        <v>0</v>
      </c>
      <c r="M107" s="461">
        <f t="shared" si="41"/>
        <v>0</v>
      </c>
      <c r="N107" s="142">
        <f t="shared" si="41"/>
        <v>0</v>
      </c>
      <c r="O107" s="158">
        <f t="shared" si="36"/>
        <v>0</v>
      </c>
      <c r="P107" s="168"/>
      <c r="Q107" s="168"/>
    </row>
    <row r="108" spans="1:17" ht="15.75" hidden="1" thickBot="1" x14ac:dyDescent="0.3">
      <c r="B108" s="54"/>
      <c r="C108" s="2"/>
      <c r="D108" s="705" t="s">
        <v>835</v>
      </c>
      <c r="E108" s="705"/>
      <c r="F108" s="326"/>
      <c r="G108" s="516"/>
      <c r="H108" s="516"/>
      <c r="I108" s="326"/>
      <c r="J108" s="431"/>
      <c r="K108" s="431"/>
      <c r="L108" s="431"/>
      <c r="M108" s="468"/>
      <c r="N108" s="141"/>
      <c r="O108" s="159">
        <f t="shared" si="36"/>
        <v>0</v>
      </c>
      <c r="P108" s="168"/>
      <c r="Q108" s="168"/>
    </row>
    <row r="109" spans="1:17" ht="15.75" hidden="1" thickBot="1" x14ac:dyDescent="0.3">
      <c r="B109" s="54"/>
      <c r="C109" s="2"/>
      <c r="D109" s="705" t="s">
        <v>346</v>
      </c>
      <c r="E109" s="705"/>
      <c r="F109" s="326"/>
      <c r="G109" s="516"/>
      <c r="H109" s="516"/>
      <c r="I109" s="326"/>
      <c r="J109" s="431"/>
      <c r="K109" s="431"/>
      <c r="L109" s="431"/>
      <c r="M109" s="468"/>
      <c r="N109" s="141"/>
      <c r="O109" s="159">
        <f t="shared" si="36"/>
        <v>0</v>
      </c>
      <c r="P109" s="168"/>
      <c r="Q109" s="168"/>
    </row>
    <row r="110" spans="1:17" ht="15.75" hidden="1" thickBot="1" x14ac:dyDescent="0.3">
      <c r="B110" s="54"/>
      <c r="C110" s="2"/>
      <c r="D110" s="705" t="s">
        <v>836</v>
      </c>
      <c r="E110" s="705"/>
      <c r="F110" s="326"/>
      <c r="G110" s="516"/>
      <c r="H110" s="516"/>
      <c r="I110" s="326"/>
      <c r="J110" s="431"/>
      <c r="K110" s="431"/>
      <c r="L110" s="431"/>
      <c r="M110" s="468"/>
      <c r="N110" s="141"/>
      <c r="O110" s="159">
        <f t="shared" si="36"/>
        <v>0</v>
      </c>
      <c r="P110" s="168"/>
      <c r="Q110" s="168"/>
    </row>
    <row r="111" spans="1:17" ht="15.75" hidden="1" thickBot="1" x14ac:dyDescent="0.3">
      <c r="B111" s="54"/>
      <c r="C111" s="2"/>
      <c r="D111" s="705" t="s">
        <v>834</v>
      </c>
      <c r="E111" s="705"/>
      <c r="F111" s="326"/>
      <c r="G111" s="516"/>
      <c r="H111" s="516"/>
      <c r="I111" s="326"/>
      <c r="J111" s="431"/>
      <c r="K111" s="431"/>
      <c r="L111" s="431"/>
      <c r="M111" s="468"/>
      <c r="N111" s="141"/>
      <c r="O111" s="159">
        <f t="shared" si="36"/>
        <v>0</v>
      </c>
      <c r="P111" s="168"/>
      <c r="Q111" s="168"/>
    </row>
    <row r="112" spans="1:17" ht="15.75" thickBot="1" x14ac:dyDescent="0.3">
      <c r="B112" s="98" t="s">
        <v>220</v>
      </c>
      <c r="C112" s="708" t="s">
        <v>221</v>
      </c>
      <c r="D112" s="709"/>
      <c r="E112" s="709"/>
      <c r="F112" s="322">
        <f t="shared" ref="F112:N112" si="43">F113+F116+F120+F121+F132+F143+F154+F157+F169+F170+F171+F172+F183</f>
        <v>46544687</v>
      </c>
      <c r="G112" s="512">
        <f t="shared" si="43"/>
        <v>37007946</v>
      </c>
      <c r="H112" s="512">
        <f t="shared" si="43"/>
        <v>45236273.019999996</v>
      </c>
      <c r="I112" s="322">
        <f t="shared" si="43"/>
        <v>95734060</v>
      </c>
      <c r="J112" s="427">
        <f t="shared" si="43"/>
        <v>95459608.699999988</v>
      </c>
      <c r="K112" s="427">
        <f t="shared" si="43"/>
        <v>113442770</v>
      </c>
      <c r="L112" s="427">
        <f t="shared" ref="L112" si="44">L113+L116+L120+L121+L132+L143+L154+L157+L169+L170+L171+L172+L183</f>
        <v>113154522</v>
      </c>
      <c r="M112" s="464">
        <f t="shared" si="43"/>
        <v>50000</v>
      </c>
      <c r="N112" s="144">
        <f t="shared" si="43"/>
        <v>0</v>
      </c>
      <c r="O112" s="156">
        <f t="shared" si="36"/>
        <v>50000</v>
      </c>
      <c r="P112" s="168"/>
      <c r="Q112" s="168"/>
    </row>
    <row r="113" spans="1:17" s="41" customFormat="1" hidden="1" x14ac:dyDescent="0.25">
      <c r="A113" s="125" t="s">
        <v>222</v>
      </c>
      <c r="B113" s="123" t="s">
        <v>658</v>
      </c>
      <c r="C113" s="736" t="s">
        <v>223</v>
      </c>
      <c r="D113" s="737"/>
      <c r="E113" s="737"/>
      <c r="F113" s="327">
        <f t="shared" ref="F113:N113" si="45">F114+F115</f>
        <v>0</v>
      </c>
      <c r="G113" s="517">
        <f t="shared" si="45"/>
        <v>0</v>
      </c>
      <c r="H113" s="517">
        <f t="shared" si="45"/>
        <v>0</v>
      </c>
      <c r="I113" s="327">
        <f t="shared" si="45"/>
        <v>0</v>
      </c>
      <c r="J113" s="432">
        <f t="shared" si="45"/>
        <v>0</v>
      </c>
      <c r="K113" s="432">
        <f t="shared" si="45"/>
        <v>0</v>
      </c>
      <c r="L113" s="432">
        <f t="shared" ref="L113" si="46">L114+L115</f>
        <v>0</v>
      </c>
      <c r="M113" s="469">
        <f t="shared" si="45"/>
        <v>0</v>
      </c>
      <c r="N113" s="149">
        <f t="shared" si="45"/>
        <v>0</v>
      </c>
      <c r="O113" s="161">
        <f t="shared" ref="O113:O144" si="47">SUM(M113:N113)</f>
        <v>0</v>
      </c>
      <c r="P113" s="168"/>
      <c r="Q113" s="168"/>
    </row>
    <row r="114" spans="1:17" hidden="1" x14ac:dyDescent="0.25">
      <c r="B114" s="54"/>
      <c r="C114" s="2"/>
      <c r="D114" s="705" t="s">
        <v>347</v>
      </c>
      <c r="E114" s="705"/>
      <c r="F114" s="326"/>
      <c r="G114" s="516"/>
      <c r="H114" s="516"/>
      <c r="I114" s="326"/>
      <c r="J114" s="431"/>
      <c r="K114" s="431"/>
      <c r="L114" s="431"/>
      <c r="M114" s="468"/>
      <c r="N114" s="141"/>
      <c r="O114" s="159">
        <f t="shared" si="47"/>
        <v>0</v>
      </c>
      <c r="P114" s="168"/>
      <c r="Q114" s="168"/>
    </row>
    <row r="115" spans="1:17" hidden="1" x14ac:dyDescent="0.25">
      <c r="B115" s="54"/>
      <c r="C115" s="2"/>
      <c r="D115" s="705" t="s">
        <v>348</v>
      </c>
      <c r="E115" s="705"/>
      <c r="F115" s="326"/>
      <c r="G115" s="516"/>
      <c r="H115" s="516"/>
      <c r="I115" s="326"/>
      <c r="J115" s="431"/>
      <c r="K115" s="431"/>
      <c r="L115" s="431"/>
      <c r="M115" s="468"/>
      <c r="N115" s="141"/>
      <c r="O115" s="159">
        <f t="shared" si="47"/>
        <v>0</v>
      </c>
      <c r="P115" s="168"/>
      <c r="Q115" s="168"/>
    </row>
    <row r="116" spans="1:17" hidden="1" x14ac:dyDescent="0.25">
      <c r="B116" s="123" t="s">
        <v>837</v>
      </c>
      <c r="C116" s="736" t="s">
        <v>838</v>
      </c>
      <c r="D116" s="737"/>
      <c r="E116" s="737"/>
      <c r="F116" s="327">
        <f t="shared" ref="F116:N116" si="48">F117+F118+F119</f>
        <v>0</v>
      </c>
      <c r="G116" s="517">
        <f t="shared" si="48"/>
        <v>0</v>
      </c>
      <c r="H116" s="517">
        <f t="shared" si="48"/>
        <v>0</v>
      </c>
      <c r="I116" s="327">
        <f t="shared" si="48"/>
        <v>0</v>
      </c>
      <c r="J116" s="432">
        <f t="shared" si="48"/>
        <v>0</v>
      </c>
      <c r="K116" s="432">
        <f t="shared" si="48"/>
        <v>0</v>
      </c>
      <c r="L116" s="432">
        <f t="shared" ref="L116" si="49">L117+L118+L119</f>
        <v>0</v>
      </c>
      <c r="M116" s="469">
        <f t="shared" si="48"/>
        <v>0</v>
      </c>
      <c r="N116" s="149">
        <f t="shared" si="48"/>
        <v>0</v>
      </c>
      <c r="O116" s="161">
        <f t="shared" si="47"/>
        <v>0</v>
      </c>
      <c r="P116" s="168"/>
      <c r="Q116" s="168"/>
    </row>
    <row r="117" spans="1:17" s="189" customFormat="1" hidden="1" x14ac:dyDescent="0.25">
      <c r="A117" s="125" t="s">
        <v>868</v>
      </c>
      <c r="B117" s="169" t="s">
        <v>869</v>
      </c>
      <c r="C117" s="182"/>
      <c r="D117" s="216" t="s">
        <v>954</v>
      </c>
      <c r="E117" s="234"/>
      <c r="F117" s="318"/>
      <c r="G117" s="508"/>
      <c r="H117" s="508"/>
      <c r="I117" s="318"/>
      <c r="J117" s="423"/>
      <c r="K117" s="423"/>
      <c r="L117" s="423"/>
      <c r="M117" s="460"/>
      <c r="N117" s="170"/>
      <c r="O117" s="171">
        <f t="shared" si="47"/>
        <v>0</v>
      </c>
      <c r="P117" s="168"/>
      <c r="Q117" s="168"/>
    </row>
    <row r="118" spans="1:17" s="189" customFormat="1" hidden="1" x14ac:dyDescent="0.25">
      <c r="A118" s="125" t="s">
        <v>224</v>
      </c>
      <c r="B118" s="169" t="s">
        <v>659</v>
      </c>
      <c r="C118" s="182"/>
      <c r="D118" s="216" t="s">
        <v>225</v>
      </c>
      <c r="E118" s="234"/>
      <c r="F118" s="318"/>
      <c r="G118" s="508"/>
      <c r="H118" s="508"/>
      <c r="I118" s="318"/>
      <c r="J118" s="423"/>
      <c r="K118" s="423"/>
      <c r="L118" s="423"/>
      <c r="M118" s="460"/>
      <c r="N118" s="170"/>
      <c r="O118" s="171">
        <f t="shared" si="47"/>
        <v>0</v>
      </c>
      <c r="P118" s="168"/>
      <c r="Q118" s="168"/>
    </row>
    <row r="119" spans="1:17" s="189" customFormat="1" hidden="1" x14ac:dyDescent="0.25">
      <c r="A119" s="125" t="s">
        <v>226</v>
      </c>
      <c r="B119" s="169" t="s">
        <v>660</v>
      </c>
      <c r="C119" s="182"/>
      <c r="D119" s="216" t="s">
        <v>227</v>
      </c>
      <c r="E119" s="234"/>
      <c r="F119" s="318"/>
      <c r="G119" s="508"/>
      <c r="H119" s="508"/>
      <c r="I119" s="318"/>
      <c r="J119" s="423"/>
      <c r="K119" s="423"/>
      <c r="L119" s="423"/>
      <c r="M119" s="460"/>
      <c r="N119" s="170"/>
      <c r="O119" s="171">
        <f t="shared" si="47"/>
        <v>0</v>
      </c>
      <c r="P119" s="168"/>
      <c r="Q119" s="168"/>
    </row>
    <row r="120" spans="1:17" s="41" customFormat="1" ht="27.75" hidden="1" customHeight="1" x14ac:dyDescent="0.25">
      <c r="A120" s="125" t="s">
        <v>228</v>
      </c>
      <c r="B120" s="106" t="s">
        <v>661</v>
      </c>
      <c r="C120" s="792" t="s">
        <v>353</v>
      </c>
      <c r="D120" s="793"/>
      <c r="E120" s="793"/>
      <c r="F120" s="328"/>
      <c r="G120" s="518"/>
      <c r="H120" s="518"/>
      <c r="I120" s="328"/>
      <c r="J120" s="433"/>
      <c r="K120" s="433"/>
      <c r="L120" s="433"/>
      <c r="M120" s="470"/>
      <c r="N120" s="150"/>
      <c r="O120" s="162">
        <f t="shared" si="47"/>
        <v>0</v>
      </c>
      <c r="P120" s="168"/>
      <c r="Q120" s="168"/>
    </row>
    <row r="121" spans="1:17" s="41" customFormat="1" hidden="1" x14ac:dyDescent="0.25">
      <c r="A121" s="125" t="s">
        <v>229</v>
      </c>
      <c r="B121" s="106" t="s">
        <v>662</v>
      </c>
      <c r="C121" s="792" t="s">
        <v>804</v>
      </c>
      <c r="D121" s="793"/>
      <c r="E121" s="793"/>
      <c r="F121" s="328">
        <f t="shared" ref="F121:N121" si="50">F122+F123+F124+F125+F126+F127+F128+F129+F130+F131</f>
        <v>0</v>
      </c>
      <c r="G121" s="518">
        <f t="shared" si="50"/>
        <v>0</v>
      </c>
      <c r="H121" s="518">
        <f t="shared" si="50"/>
        <v>0</v>
      </c>
      <c r="I121" s="328">
        <f t="shared" si="50"/>
        <v>0</v>
      </c>
      <c r="J121" s="433">
        <f t="shared" si="50"/>
        <v>0</v>
      </c>
      <c r="K121" s="433">
        <f t="shared" si="50"/>
        <v>0</v>
      </c>
      <c r="L121" s="433">
        <f t="shared" ref="L121" si="51">L122+L123+L124+L125+L126+L127+L128+L129+L130+L131</f>
        <v>0</v>
      </c>
      <c r="M121" s="470">
        <f t="shared" si="50"/>
        <v>0</v>
      </c>
      <c r="N121" s="150">
        <f t="shared" si="50"/>
        <v>0</v>
      </c>
      <c r="O121" s="162">
        <f t="shared" si="47"/>
        <v>0</v>
      </c>
      <c r="P121" s="168"/>
      <c r="Q121" s="168"/>
    </row>
    <row r="122" spans="1:17" hidden="1" x14ac:dyDescent="0.25">
      <c r="B122" s="54"/>
      <c r="C122" s="2"/>
      <c r="D122" s="705" t="s">
        <v>370</v>
      </c>
      <c r="E122" s="705"/>
      <c r="F122" s="326"/>
      <c r="G122" s="516"/>
      <c r="H122" s="516"/>
      <c r="I122" s="326"/>
      <c r="J122" s="431"/>
      <c r="K122" s="431"/>
      <c r="L122" s="431"/>
      <c r="M122" s="468"/>
      <c r="N122" s="141"/>
      <c r="O122" s="159">
        <f t="shared" si="47"/>
        <v>0</v>
      </c>
      <c r="P122" s="168"/>
      <c r="Q122" s="168"/>
    </row>
    <row r="123" spans="1:17" hidden="1" x14ac:dyDescent="0.25">
      <c r="B123" s="54"/>
      <c r="C123" s="2"/>
      <c r="D123" s="705" t="s">
        <v>506</v>
      </c>
      <c r="E123" s="705"/>
      <c r="F123" s="326"/>
      <c r="G123" s="516"/>
      <c r="H123" s="516"/>
      <c r="I123" s="326"/>
      <c r="J123" s="431"/>
      <c r="K123" s="431"/>
      <c r="L123" s="431"/>
      <c r="M123" s="468"/>
      <c r="N123" s="141"/>
      <c r="O123" s="159">
        <f t="shared" si="47"/>
        <v>0</v>
      </c>
      <c r="P123" s="168"/>
      <c r="Q123" s="168"/>
    </row>
    <row r="124" spans="1:17" hidden="1" x14ac:dyDescent="0.25">
      <c r="B124" s="54"/>
      <c r="C124" s="2"/>
      <c r="D124" s="705" t="s">
        <v>507</v>
      </c>
      <c r="E124" s="705"/>
      <c r="F124" s="326"/>
      <c r="G124" s="516"/>
      <c r="H124" s="516"/>
      <c r="I124" s="326"/>
      <c r="J124" s="431"/>
      <c r="K124" s="431"/>
      <c r="L124" s="431"/>
      <c r="M124" s="468"/>
      <c r="N124" s="141"/>
      <c r="O124" s="159">
        <f t="shared" si="47"/>
        <v>0</v>
      </c>
      <c r="P124" s="168"/>
      <c r="Q124" s="168"/>
    </row>
    <row r="125" spans="1:17" hidden="1" x14ac:dyDescent="0.25">
      <c r="B125" s="54"/>
      <c r="C125" s="2"/>
      <c r="D125" s="705" t="s">
        <v>508</v>
      </c>
      <c r="E125" s="705"/>
      <c r="F125" s="326"/>
      <c r="G125" s="516"/>
      <c r="H125" s="516"/>
      <c r="I125" s="326"/>
      <c r="J125" s="431"/>
      <c r="K125" s="431"/>
      <c r="L125" s="431"/>
      <c r="M125" s="468"/>
      <c r="N125" s="141"/>
      <c r="O125" s="159">
        <f t="shared" si="47"/>
        <v>0</v>
      </c>
      <c r="P125" s="168"/>
      <c r="Q125" s="168"/>
    </row>
    <row r="126" spans="1:17" hidden="1" x14ac:dyDescent="0.25">
      <c r="B126" s="54"/>
      <c r="C126" s="2"/>
      <c r="D126" s="705" t="s">
        <v>509</v>
      </c>
      <c r="E126" s="705"/>
      <c r="F126" s="326"/>
      <c r="G126" s="516"/>
      <c r="H126" s="516"/>
      <c r="I126" s="326"/>
      <c r="J126" s="431"/>
      <c r="K126" s="431"/>
      <c r="L126" s="431"/>
      <c r="M126" s="468"/>
      <c r="N126" s="141"/>
      <c r="O126" s="159">
        <f t="shared" si="47"/>
        <v>0</v>
      </c>
      <c r="P126" s="168"/>
      <c r="Q126" s="168"/>
    </row>
    <row r="127" spans="1:17" hidden="1" x14ac:dyDescent="0.25">
      <c r="B127" s="54"/>
      <c r="C127" s="2"/>
      <c r="D127" s="705" t="s">
        <v>510</v>
      </c>
      <c r="E127" s="705"/>
      <c r="F127" s="326"/>
      <c r="G127" s="516"/>
      <c r="H127" s="516"/>
      <c r="I127" s="326"/>
      <c r="J127" s="431"/>
      <c r="K127" s="431"/>
      <c r="L127" s="431"/>
      <c r="M127" s="468"/>
      <c r="N127" s="141"/>
      <c r="O127" s="159">
        <f t="shared" si="47"/>
        <v>0</v>
      </c>
      <c r="P127" s="168"/>
      <c r="Q127" s="168"/>
    </row>
    <row r="128" spans="1:17" ht="25.5" hidden="1" customHeight="1" x14ac:dyDescent="0.25">
      <c r="B128" s="54"/>
      <c r="C128" s="2"/>
      <c r="D128" s="706" t="s">
        <v>511</v>
      </c>
      <c r="E128" s="706"/>
      <c r="F128" s="329"/>
      <c r="G128" s="519"/>
      <c r="H128" s="519"/>
      <c r="I128" s="329"/>
      <c r="J128" s="434"/>
      <c r="K128" s="434"/>
      <c r="L128" s="434"/>
      <c r="M128" s="471"/>
      <c r="N128" s="151"/>
      <c r="O128" s="159">
        <f t="shared" si="47"/>
        <v>0</v>
      </c>
      <c r="P128" s="168"/>
      <c r="Q128" s="168"/>
    </row>
    <row r="129" spans="1:17" hidden="1" x14ac:dyDescent="0.25">
      <c r="B129" s="54"/>
      <c r="C129" s="2"/>
      <c r="D129" s="705" t="s">
        <v>805</v>
      </c>
      <c r="E129" s="705"/>
      <c r="F129" s="326"/>
      <c r="G129" s="516"/>
      <c r="H129" s="516"/>
      <c r="I129" s="326"/>
      <c r="J129" s="431"/>
      <c r="K129" s="431"/>
      <c r="L129" s="431"/>
      <c r="M129" s="468"/>
      <c r="N129" s="141"/>
      <c r="O129" s="159">
        <f t="shared" si="47"/>
        <v>0</v>
      </c>
      <c r="P129" s="168"/>
      <c r="Q129" s="168"/>
    </row>
    <row r="130" spans="1:17" ht="25.5" hidden="1" customHeight="1" x14ac:dyDescent="0.25">
      <c r="B130" s="54"/>
      <c r="C130" s="2"/>
      <c r="D130" s="706" t="s">
        <v>512</v>
      </c>
      <c r="E130" s="706"/>
      <c r="F130" s="329"/>
      <c r="G130" s="519"/>
      <c r="H130" s="519"/>
      <c r="I130" s="329"/>
      <c r="J130" s="434"/>
      <c r="K130" s="434"/>
      <c r="L130" s="434"/>
      <c r="M130" s="471"/>
      <c r="N130" s="151"/>
      <c r="O130" s="159">
        <f t="shared" si="47"/>
        <v>0</v>
      </c>
      <c r="P130" s="168"/>
      <c r="Q130" s="168"/>
    </row>
    <row r="131" spans="1:17" ht="25.5" hidden="1" customHeight="1" x14ac:dyDescent="0.25">
      <c r="B131" s="54"/>
      <c r="C131" s="2"/>
      <c r="D131" s="706" t="s">
        <v>513</v>
      </c>
      <c r="E131" s="706"/>
      <c r="F131" s="329"/>
      <c r="G131" s="519"/>
      <c r="H131" s="519"/>
      <c r="I131" s="329"/>
      <c r="J131" s="434"/>
      <c r="K131" s="434"/>
      <c r="L131" s="434"/>
      <c r="M131" s="471"/>
      <c r="N131" s="151"/>
      <c r="O131" s="159">
        <f t="shared" si="47"/>
        <v>0</v>
      </c>
      <c r="P131" s="168"/>
      <c r="Q131" s="168"/>
    </row>
    <row r="132" spans="1:17" s="41" customFormat="1" ht="15" hidden="1" customHeight="1" x14ac:dyDescent="0.25">
      <c r="A132" s="125" t="s">
        <v>230</v>
      </c>
      <c r="B132" s="106" t="s">
        <v>663</v>
      </c>
      <c r="C132" s="792" t="s">
        <v>806</v>
      </c>
      <c r="D132" s="793"/>
      <c r="E132" s="793"/>
      <c r="F132" s="328">
        <f t="shared" ref="F132:N132" si="52">F133+F134+F135+F136+F137+F138+F139+F140+F141+F142</f>
        <v>0</v>
      </c>
      <c r="G132" s="518">
        <f t="shared" si="52"/>
        <v>0</v>
      </c>
      <c r="H132" s="518">
        <f t="shared" si="52"/>
        <v>0</v>
      </c>
      <c r="I132" s="328">
        <f t="shared" si="52"/>
        <v>0</v>
      </c>
      <c r="J132" s="433">
        <f t="shared" si="52"/>
        <v>0</v>
      </c>
      <c r="K132" s="433">
        <f t="shared" si="52"/>
        <v>0</v>
      </c>
      <c r="L132" s="433">
        <f t="shared" ref="L132" si="53">L133+L134+L135+L136+L137+L138+L139+L140+L141+L142</f>
        <v>0</v>
      </c>
      <c r="M132" s="470">
        <f t="shared" si="52"/>
        <v>0</v>
      </c>
      <c r="N132" s="150">
        <f t="shared" si="52"/>
        <v>0</v>
      </c>
      <c r="O132" s="162">
        <f t="shared" si="47"/>
        <v>0</v>
      </c>
      <c r="P132" s="168"/>
      <c r="Q132" s="168"/>
    </row>
    <row r="133" spans="1:17" hidden="1" x14ac:dyDescent="0.25">
      <c r="B133" s="54"/>
      <c r="C133" s="2"/>
      <c r="D133" s="705" t="s">
        <v>369</v>
      </c>
      <c r="E133" s="705"/>
      <c r="F133" s="326"/>
      <c r="G133" s="516"/>
      <c r="H133" s="516"/>
      <c r="I133" s="326"/>
      <c r="J133" s="431"/>
      <c r="K133" s="431"/>
      <c r="L133" s="431"/>
      <c r="M133" s="468"/>
      <c r="N133" s="141"/>
      <c r="O133" s="159">
        <f t="shared" si="47"/>
        <v>0</v>
      </c>
      <c r="P133" s="168"/>
      <c r="Q133" s="168"/>
    </row>
    <row r="134" spans="1:17" hidden="1" x14ac:dyDescent="0.25">
      <c r="B134" s="54"/>
      <c r="C134" s="2"/>
      <c r="D134" s="705" t="s">
        <v>514</v>
      </c>
      <c r="E134" s="705"/>
      <c r="F134" s="326"/>
      <c r="G134" s="516"/>
      <c r="H134" s="516"/>
      <c r="I134" s="326"/>
      <c r="J134" s="431"/>
      <c r="K134" s="431"/>
      <c r="L134" s="431"/>
      <c r="M134" s="468"/>
      <c r="N134" s="141"/>
      <c r="O134" s="159">
        <f t="shared" si="47"/>
        <v>0</v>
      </c>
      <c r="P134" s="168"/>
      <c r="Q134" s="168"/>
    </row>
    <row r="135" spans="1:17" hidden="1" x14ac:dyDescent="0.25">
      <c r="B135" s="54"/>
      <c r="C135" s="2"/>
      <c r="D135" s="705" t="s">
        <v>516</v>
      </c>
      <c r="E135" s="705"/>
      <c r="F135" s="326"/>
      <c r="G135" s="516"/>
      <c r="H135" s="516"/>
      <c r="I135" s="326"/>
      <c r="J135" s="431"/>
      <c r="K135" s="431"/>
      <c r="L135" s="431"/>
      <c r="M135" s="468"/>
      <c r="N135" s="141"/>
      <c r="O135" s="159">
        <f t="shared" si="47"/>
        <v>0</v>
      </c>
      <c r="P135" s="168"/>
      <c r="Q135" s="168"/>
    </row>
    <row r="136" spans="1:17" hidden="1" x14ac:dyDescent="0.25">
      <c r="B136" s="54"/>
      <c r="C136" s="2"/>
      <c r="D136" s="705" t="s">
        <v>808</v>
      </c>
      <c r="E136" s="705"/>
      <c r="F136" s="326"/>
      <c r="G136" s="516"/>
      <c r="H136" s="516"/>
      <c r="I136" s="326"/>
      <c r="J136" s="431"/>
      <c r="K136" s="431"/>
      <c r="L136" s="431"/>
      <c r="M136" s="468"/>
      <c r="N136" s="141"/>
      <c r="O136" s="159">
        <f t="shared" si="47"/>
        <v>0</v>
      </c>
      <c r="P136" s="168"/>
      <c r="Q136" s="168"/>
    </row>
    <row r="137" spans="1:17" hidden="1" x14ac:dyDescent="0.25">
      <c r="B137" s="54"/>
      <c r="C137" s="2"/>
      <c r="D137" s="705" t="s">
        <v>521</v>
      </c>
      <c r="E137" s="705"/>
      <c r="F137" s="326"/>
      <c r="G137" s="516"/>
      <c r="H137" s="516"/>
      <c r="I137" s="326"/>
      <c r="J137" s="431"/>
      <c r="K137" s="431"/>
      <c r="L137" s="431"/>
      <c r="M137" s="468"/>
      <c r="N137" s="141"/>
      <c r="O137" s="159">
        <f t="shared" si="47"/>
        <v>0</v>
      </c>
      <c r="P137" s="168"/>
      <c r="Q137" s="168"/>
    </row>
    <row r="138" spans="1:17" hidden="1" x14ac:dyDescent="0.25">
      <c r="B138" s="54"/>
      <c r="C138" s="2"/>
      <c r="D138" s="705" t="s">
        <v>519</v>
      </c>
      <c r="E138" s="705"/>
      <c r="F138" s="326"/>
      <c r="G138" s="516"/>
      <c r="H138" s="516"/>
      <c r="I138" s="326"/>
      <c r="J138" s="431"/>
      <c r="K138" s="431"/>
      <c r="L138" s="431"/>
      <c r="M138" s="468"/>
      <c r="N138" s="141"/>
      <c r="O138" s="159">
        <f t="shared" si="47"/>
        <v>0</v>
      </c>
      <c r="P138" s="168"/>
      <c r="Q138" s="168"/>
    </row>
    <row r="139" spans="1:17" ht="25.5" hidden="1" customHeight="1" x14ac:dyDescent="0.25">
      <c r="B139" s="54"/>
      <c r="C139" s="2"/>
      <c r="D139" s="706" t="s">
        <v>523</v>
      </c>
      <c r="E139" s="706"/>
      <c r="F139" s="329"/>
      <c r="G139" s="519"/>
      <c r="H139" s="519"/>
      <c r="I139" s="329"/>
      <c r="J139" s="434"/>
      <c r="K139" s="434"/>
      <c r="L139" s="434"/>
      <c r="M139" s="471"/>
      <c r="N139" s="151"/>
      <c r="O139" s="159">
        <f t="shared" si="47"/>
        <v>0</v>
      </c>
      <c r="P139" s="168"/>
      <c r="Q139" s="168"/>
    </row>
    <row r="140" spans="1:17" hidden="1" x14ac:dyDescent="0.25">
      <c r="B140" s="54"/>
      <c r="C140" s="2"/>
      <c r="D140" s="705" t="s">
        <v>807</v>
      </c>
      <c r="E140" s="705"/>
      <c r="F140" s="326"/>
      <c r="G140" s="516"/>
      <c r="H140" s="516"/>
      <c r="I140" s="326"/>
      <c r="J140" s="431"/>
      <c r="K140" s="431"/>
      <c r="L140" s="431"/>
      <c r="M140" s="468"/>
      <c r="N140" s="141"/>
      <c r="O140" s="159">
        <f t="shared" si="47"/>
        <v>0</v>
      </c>
      <c r="P140" s="168"/>
      <c r="Q140" s="168"/>
    </row>
    <row r="141" spans="1:17" ht="25.5" hidden="1" customHeight="1" x14ac:dyDescent="0.25">
      <c r="B141" s="54"/>
      <c r="C141" s="2"/>
      <c r="D141" s="706" t="s">
        <v>526</v>
      </c>
      <c r="E141" s="706"/>
      <c r="F141" s="329"/>
      <c r="G141" s="519"/>
      <c r="H141" s="519"/>
      <c r="I141" s="329"/>
      <c r="J141" s="434"/>
      <c r="K141" s="434"/>
      <c r="L141" s="434"/>
      <c r="M141" s="471"/>
      <c r="N141" s="151"/>
      <c r="O141" s="159">
        <f t="shared" si="47"/>
        <v>0</v>
      </c>
      <c r="P141" s="168"/>
      <c r="Q141" s="168"/>
    </row>
    <row r="142" spans="1:17" ht="25.5" hidden="1" customHeight="1" x14ac:dyDescent="0.25">
      <c r="B142" s="54"/>
      <c r="C142" s="2"/>
      <c r="D142" s="706" t="s">
        <v>528</v>
      </c>
      <c r="E142" s="706"/>
      <c r="F142" s="329"/>
      <c r="G142" s="519"/>
      <c r="H142" s="519"/>
      <c r="I142" s="329"/>
      <c r="J142" s="434"/>
      <c r="K142" s="434"/>
      <c r="L142" s="434"/>
      <c r="M142" s="471"/>
      <c r="N142" s="151"/>
      <c r="O142" s="159">
        <f t="shared" si="47"/>
        <v>0</v>
      </c>
      <c r="P142" s="168"/>
      <c r="Q142" s="168"/>
    </row>
    <row r="143" spans="1:17" s="41" customFormat="1" hidden="1" x14ac:dyDescent="0.25">
      <c r="A143" s="125" t="s">
        <v>231</v>
      </c>
      <c r="B143" s="106" t="s">
        <v>664</v>
      </c>
      <c r="C143" s="730" t="s">
        <v>232</v>
      </c>
      <c r="D143" s="731"/>
      <c r="E143" s="731"/>
      <c r="F143" s="330">
        <f t="shared" ref="F143:N143" si="54">F144+F145+F146+F147+F148+F149+F150+F151+F152+F153</f>
        <v>0</v>
      </c>
      <c r="G143" s="520">
        <f t="shared" si="54"/>
        <v>0</v>
      </c>
      <c r="H143" s="520">
        <f t="shared" si="54"/>
        <v>0</v>
      </c>
      <c r="I143" s="330">
        <f t="shared" si="54"/>
        <v>0</v>
      </c>
      <c r="J143" s="435">
        <f t="shared" si="54"/>
        <v>0</v>
      </c>
      <c r="K143" s="435">
        <f t="shared" si="54"/>
        <v>0</v>
      </c>
      <c r="L143" s="435">
        <f t="shared" ref="L143" si="55">L144+L145+L146+L147+L148+L149+L150+L151+L152+L153</f>
        <v>0</v>
      </c>
      <c r="M143" s="472">
        <f t="shared" si="54"/>
        <v>0</v>
      </c>
      <c r="N143" s="152">
        <f t="shared" si="54"/>
        <v>0</v>
      </c>
      <c r="O143" s="162">
        <f t="shared" si="47"/>
        <v>0</v>
      </c>
      <c r="P143" s="168"/>
      <c r="Q143" s="168"/>
    </row>
    <row r="144" spans="1:17" hidden="1" x14ac:dyDescent="0.25">
      <c r="B144" s="54"/>
      <c r="C144" s="2"/>
      <c r="D144" s="705" t="s">
        <v>368</v>
      </c>
      <c r="E144" s="705"/>
      <c r="F144" s="326"/>
      <c r="G144" s="516"/>
      <c r="H144" s="516"/>
      <c r="I144" s="326"/>
      <c r="J144" s="431"/>
      <c r="K144" s="431"/>
      <c r="L144" s="431"/>
      <c r="M144" s="468"/>
      <c r="N144" s="141"/>
      <c r="O144" s="159">
        <f t="shared" si="47"/>
        <v>0</v>
      </c>
      <c r="P144" s="168"/>
      <c r="Q144" s="168"/>
    </row>
    <row r="145" spans="1:17" hidden="1" x14ac:dyDescent="0.25">
      <c r="B145" s="54"/>
      <c r="C145" s="2"/>
      <c r="D145" s="705" t="s">
        <v>515</v>
      </c>
      <c r="E145" s="705"/>
      <c r="F145" s="326"/>
      <c r="G145" s="516"/>
      <c r="H145" s="516"/>
      <c r="I145" s="326"/>
      <c r="J145" s="431"/>
      <c r="K145" s="431"/>
      <c r="L145" s="431"/>
      <c r="M145" s="468"/>
      <c r="N145" s="141"/>
      <c r="O145" s="159">
        <f t="shared" ref="O145:O171" si="56">SUM(M145:N145)</f>
        <v>0</v>
      </c>
      <c r="P145" s="168"/>
      <c r="Q145" s="168"/>
    </row>
    <row r="146" spans="1:17" hidden="1" x14ac:dyDescent="0.25">
      <c r="B146" s="54"/>
      <c r="C146" s="2"/>
      <c r="D146" s="705" t="s">
        <v>517</v>
      </c>
      <c r="E146" s="705"/>
      <c r="F146" s="326"/>
      <c r="G146" s="516"/>
      <c r="H146" s="516"/>
      <c r="I146" s="326"/>
      <c r="J146" s="431"/>
      <c r="K146" s="431"/>
      <c r="L146" s="431"/>
      <c r="M146" s="468"/>
      <c r="N146" s="141"/>
      <c r="O146" s="159">
        <f t="shared" si="56"/>
        <v>0</v>
      </c>
      <c r="P146" s="168"/>
      <c r="Q146" s="168"/>
    </row>
    <row r="147" spans="1:17" hidden="1" x14ac:dyDescent="0.25">
      <c r="B147" s="54"/>
      <c r="C147" s="2"/>
      <c r="D147" s="705" t="s">
        <v>518</v>
      </c>
      <c r="E147" s="705"/>
      <c r="F147" s="326"/>
      <c r="G147" s="516"/>
      <c r="H147" s="516"/>
      <c r="I147" s="326"/>
      <c r="J147" s="431"/>
      <c r="K147" s="431"/>
      <c r="L147" s="431"/>
      <c r="M147" s="468"/>
      <c r="N147" s="141"/>
      <c r="O147" s="159">
        <f t="shared" si="56"/>
        <v>0</v>
      </c>
      <c r="P147" s="168"/>
      <c r="Q147" s="168"/>
    </row>
    <row r="148" spans="1:17" hidden="1" x14ac:dyDescent="0.25">
      <c r="B148" s="54"/>
      <c r="C148" s="2"/>
      <c r="D148" s="705" t="s">
        <v>522</v>
      </c>
      <c r="E148" s="705"/>
      <c r="F148" s="326"/>
      <c r="G148" s="516"/>
      <c r="H148" s="516"/>
      <c r="I148" s="326"/>
      <c r="J148" s="431"/>
      <c r="K148" s="431"/>
      <c r="L148" s="431"/>
      <c r="M148" s="468"/>
      <c r="N148" s="141"/>
      <c r="O148" s="159">
        <f t="shared" si="56"/>
        <v>0</v>
      </c>
      <c r="P148" s="168"/>
      <c r="Q148" s="168"/>
    </row>
    <row r="149" spans="1:17" hidden="1" x14ac:dyDescent="0.25">
      <c r="B149" s="54"/>
      <c r="C149" s="2"/>
      <c r="D149" s="705" t="s">
        <v>520</v>
      </c>
      <c r="E149" s="705"/>
      <c r="F149" s="326"/>
      <c r="G149" s="516"/>
      <c r="H149" s="516"/>
      <c r="I149" s="326"/>
      <c r="J149" s="431"/>
      <c r="K149" s="431"/>
      <c r="L149" s="431"/>
      <c r="M149" s="468"/>
      <c r="N149" s="141"/>
      <c r="O149" s="159">
        <f t="shared" si="56"/>
        <v>0</v>
      </c>
      <c r="P149" s="168"/>
      <c r="Q149" s="168"/>
    </row>
    <row r="150" spans="1:17" ht="25.5" hidden="1" customHeight="1" x14ac:dyDescent="0.25">
      <c r="B150" s="54"/>
      <c r="C150" s="2"/>
      <c r="D150" s="706" t="s">
        <v>524</v>
      </c>
      <c r="E150" s="706"/>
      <c r="F150" s="329"/>
      <c r="G150" s="519"/>
      <c r="H150" s="519"/>
      <c r="I150" s="329"/>
      <c r="J150" s="434"/>
      <c r="K150" s="434"/>
      <c r="L150" s="434"/>
      <c r="M150" s="471"/>
      <c r="N150" s="151"/>
      <c r="O150" s="159">
        <f t="shared" si="56"/>
        <v>0</v>
      </c>
      <c r="P150" s="168"/>
      <c r="Q150" s="168"/>
    </row>
    <row r="151" spans="1:17" hidden="1" x14ac:dyDescent="0.25">
      <c r="B151" s="54"/>
      <c r="C151" s="2"/>
      <c r="D151" s="705" t="s">
        <v>525</v>
      </c>
      <c r="E151" s="705"/>
      <c r="F151" s="326"/>
      <c r="G151" s="516"/>
      <c r="H151" s="516"/>
      <c r="I151" s="326"/>
      <c r="J151" s="431"/>
      <c r="K151" s="431"/>
      <c r="L151" s="431"/>
      <c r="M151" s="468"/>
      <c r="N151" s="141"/>
      <c r="O151" s="159">
        <f t="shared" si="56"/>
        <v>0</v>
      </c>
      <c r="P151" s="168"/>
      <c r="Q151" s="168"/>
    </row>
    <row r="152" spans="1:17" ht="25.5" hidden="1" customHeight="1" x14ac:dyDescent="0.25">
      <c r="B152" s="54"/>
      <c r="C152" s="2"/>
      <c r="D152" s="706" t="s">
        <v>527</v>
      </c>
      <c r="E152" s="706"/>
      <c r="F152" s="329"/>
      <c r="G152" s="519"/>
      <c r="H152" s="519"/>
      <c r="I152" s="329"/>
      <c r="J152" s="434"/>
      <c r="K152" s="434"/>
      <c r="L152" s="434"/>
      <c r="M152" s="471"/>
      <c r="N152" s="151"/>
      <c r="O152" s="159">
        <f t="shared" si="56"/>
        <v>0</v>
      </c>
      <c r="P152" s="168"/>
      <c r="Q152" s="168"/>
    </row>
    <row r="153" spans="1:17" ht="25.5" hidden="1" customHeight="1" x14ac:dyDescent="0.25">
      <c r="B153" s="54"/>
      <c r="C153" s="2"/>
      <c r="D153" s="706" t="s">
        <v>529</v>
      </c>
      <c r="E153" s="706"/>
      <c r="F153" s="329"/>
      <c r="G153" s="519"/>
      <c r="H153" s="519"/>
      <c r="I153" s="329"/>
      <c r="J153" s="434"/>
      <c r="K153" s="434"/>
      <c r="L153" s="434"/>
      <c r="M153" s="471"/>
      <c r="N153" s="151"/>
      <c r="O153" s="159">
        <f t="shared" si="56"/>
        <v>0</v>
      </c>
      <c r="P153" s="168"/>
      <c r="Q153" s="168"/>
    </row>
    <row r="154" spans="1:17" s="41" customFormat="1" ht="27.75" hidden="1" customHeight="1" x14ac:dyDescent="0.25">
      <c r="A154" s="125" t="s">
        <v>233</v>
      </c>
      <c r="B154" s="106" t="s">
        <v>665</v>
      </c>
      <c r="C154" s="792" t="s">
        <v>809</v>
      </c>
      <c r="D154" s="793"/>
      <c r="E154" s="793"/>
      <c r="F154" s="328">
        <f t="shared" ref="F154:N154" si="57">F155+F156</f>
        <v>0</v>
      </c>
      <c r="G154" s="518">
        <f t="shared" si="57"/>
        <v>0</v>
      </c>
      <c r="H154" s="518">
        <f t="shared" si="57"/>
        <v>0</v>
      </c>
      <c r="I154" s="328">
        <f t="shared" si="57"/>
        <v>0</v>
      </c>
      <c r="J154" s="433">
        <f t="shared" si="57"/>
        <v>0</v>
      </c>
      <c r="K154" s="433">
        <f t="shared" si="57"/>
        <v>0</v>
      </c>
      <c r="L154" s="433">
        <f t="shared" ref="L154" si="58">L155+L156</f>
        <v>0</v>
      </c>
      <c r="M154" s="470">
        <f t="shared" si="57"/>
        <v>0</v>
      </c>
      <c r="N154" s="150">
        <f t="shared" si="57"/>
        <v>0</v>
      </c>
      <c r="O154" s="162">
        <f t="shared" si="56"/>
        <v>0</v>
      </c>
      <c r="P154" s="168"/>
      <c r="Q154" s="168"/>
    </row>
    <row r="155" spans="1:17" hidden="1" x14ac:dyDescent="0.25">
      <c r="B155" s="54"/>
      <c r="C155" s="2"/>
      <c r="D155" s="705" t="s">
        <v>531</v>
      </c>
      <c r="E155" s="705"/>
      <c r="F155" s="326"/>
      <c r="G155" s="516"/>
      <c r="H155" s="516"/>
      <c r="I155" s="326"/>
      <c r="J155" s="431"/>
      <c r="K155" s="431"/>
      <c r="L155" s="431"/>
      <c r="M155" s="468"/>
      <c r="N155" s="141"/>
      <c r="O155" s="159">
        <f t="shared" si="56"/>
        <v>0</v>
      </c>
      <c r="P155" s="168"/>
      <c r="Q155" s="168"/>
    </row>
    <row r="156" spans="1:17" ht="25.5" hidden="1" customHeight="1" x14ac:dyDescent="0.25">
      <c r="B156" s="54"/>
      <c r="C156" s="2"/>
      <c r="D156" s="706" t="s">
        <v>530</v>
      </c>
      <c r="E156" s="706"/>
      <c r="F156" s="329"/>
      <c r="G156" s="519"/>
      <c r="H156" s="519"/>
      <c r="I156" s="329"/>
      <c r="J156" s="434"/>
      <c r="K156" s="434"/>
      <c r="L156" s="434"/>
      <c r="M156" s="471"/>
      <c r="N156" s="151"/>
      <c r="O156" s="159">
        <f t="shared" si="56"/>
        <v>0</v>
      </c>
      <c r="P156" s="168"/>
      <c r="Q156" s="168"/>
    </row>
    <row r="157" spans="1:17" s="41" customFormat="1" hidden="1" x14ac:dyDescent="0.25">
      <c r="A157" s="125" t="s">
        <v>234</v>
      </c>
      <c r="B157" s="106" t="s">
        <v>667</v>
      </c>
      <c r="C157" s="792" t="s">
        <v>810</v>
      </c>
      <c r="D157" s="793"/>
      <c r="E157" s="793"/>
      <c r="F157" s="328">
        <f t="shared" ref="F157:N157" si="59">F158+F159+F160+F161+F162+F163+F164+F165+F166+F167+F168</f>
        <v>0</v>
      </c>
      <c r="G157" s="518">
        <f t="shared" si="59"/>
        <v>0</v>
      </c>
      <c r="H157" s="518">
        <f t="shared" si="59"/>
        <v>0</v>
      </c>
      <c r="I157" s="328">
        <f t="shared" si="59"/>
        <v>0</v>
      </c>
      <c r="J157" s="433">
        <f t="shared" si="59"/>
        <v>0</v>
      </c>
      <c r="K157" s="433">
        <f t="shared" si="59"/>
        <v>0</v>
      </c>
      <c r="L157" s="433">
        <f t="shared" ref="L157" si="60">L158+L159+L160+L161+L162+L163+L164+L165+L166+L167+L168</f>
        <v>0</v>
      </c>
      <c r="M157" s="470">
        <f t="shared" si="59"/>
        <v>0</v>
      </c>
      <c r="N157" s="150">
        <f t="shared" si="59"/>
        <v>0</v>
      </c>
      <c r="O157" s="162">
        <f t="shared" si="56"/>
        <v>0</v>
      </c>
      <c r="P157" s="168"/>
      <c r="Q157" s="168"/>
    </row>
    <row r="158" spans="1:17" hidden="1" x14ac:dyDescent="0.25">
      <c r="B158" s="54"/>
      <c r="C158" s="2"/>
      <c r="D158" s="705" t="s">
        <v>354</v>
      </c>
      <c r="E158" s="705"/>
      <c r="F158" s="326"/>
      <c r="G158" s="516"/>
      <c r="H158" s="516"/>
      <c r="I158" s="326"/>
      <c r="J158" s="431"/>
      <c r="K158" s="431"/>
      <c r="L158" s="431"/>
      <c r="M158" s="468"/>
      <c r="N158" s="141"/>
      <c r="O158" s="159">
        <f t="shared" si="56"/>
        <v>0</v>
      </c>
      <c r="P158" s="168"/>
      <c r="Q158" s="168"/>
    </row>
    <row r="159" spans="1:17" hidden="1" x14ac:dyDescent="0.25">
      <c r="B159" s="54"/>
      <c r="C159" s="2"/>
      <c r="D159" s="705" t="s">
        <v>357</v>
      </c>
      <c r="E159" s="705"/>
      <c r="F159" s="326"/>
      <c r="G159" s="516"/>
      <c r="H159" s="516"/>
      <c r="I159" s="326"/>
      <c r="J159" s="431"/>
      <c r="K159" s="431"/>
      <c r="L159" s="431"/>
      <c r="M159" s="468"/>
      <c r="N159" s="141"/>
      <c r="O159" s="159">
        <f t="shared" si="56"/>
        <v>0</v>
      </c>
      <c r="P159" s="168"/>
      <c r="Q159" s="168"/>
    </row>
    <row r="160" spans="1:17" hidden="1" x14ac:dyDescent="0.25">
      <c r="B160" s="54"/>
      <c r="C160" s="2"/>
      <c r="D160" s="705" t="s">
        <v>358</v>
      </c>
      <c r="E160" s="705"/>
      <c r="F160" s="326"/>
      <c r="G160" s="516"/>
      <c r="H160" s="516"/>
      <c r="I160" s="326"/>
      <c r="J160" s="431"/>
      <c r="K160" s="431"/>
      <c r="L160" s="431"/>
      <c r="M160" s="468"/>
      <c r="N160" s="141"/>
      <c r="O160" s="159">
        <f t="shared" si="56"/>
        <v>0</v>
      </c>
      <c r="P160" s="168"/>
      <c r="Q160" s="168"/>
    </row>
    <row r="161" spans="1:17" hidden="1" x14ac:dyDescent="0.25">
      <c r="B161" s="54"/>
      <c r="C161" s="2"/>
      <c r="D161" s="705" t="s">
        <v>355</v>
      </c>
      <c r="E161" s="705"/>
      <c r="F161" s="326"/>
      <c r="G161" s="516"/>
      <c r="H161" s="516"/>
      <c r="I161" s="326"/>
      <c r="J161" s="431"/>
      <c r="K161" s="431"/>
      <c r="L161" s="431"/>
      <c r="M161" s="468"/>
      <c r="N161" s="141"/>
      <c r="O161" s="159">
        <f t="shared" si="56"/>
        <v>0</v>
      </c>
      <c r="P161" s="168"/>
      <c r="Q161" s="168"/>
    </row>
    <row r="162" spans="1:17" hidden="1" x14ac:dyDescent="0.25">
      <c r="B162" s="54"/>
      <c r="C162" s="2"/>
      <c r="D162" s="705" t="s">
        <v>811</v>
      </c>
      <c r="E162" s="705"/>
      <c r="F162" s="326"/>
      <c r="G162" s="516"/>
      <c r="H162" s="516"/>
      <c r="I162" s="326"/>
      <c r="J162" s="431"/>
      <c r="K162" s="431"/>
      <c r="L162" s="431"/>
      <c r="M162" s="468"/>
      <c r="N162" s="141"/>
      <c r="O162" s="159">
        <f t="shared" si="56"/>
        <v>0</v>
      </c>
      <c r="P162" s="168"/>
      <c r="Q162" s="168"/>
    </row>
    <row r="163" spans="1:17" ht="25.5" hidden="1" customHeight="1" x14ac:dyDescent="0.25">
      <c r="B163" s="54"/>
      <c r="C163" s="2"/>
      <c r="D163" s="706" t="s">
        <v>532</v>
      </c>
      <c r="E163" s="706"/>
      <c r="F163" s="329"/>
      <c r="G163" s="519"/>
      <c r="H163" s="519"/>
      <c r="I163" s="329"/>
      <c r="J163" s="434"/>
      <c r="K163" s="434"/>
      <c r="L163" s="434"/>
      <c r="M163" s="471"/>
      <c r="N163" s="151"/>
      <c r="O163" s="159">
        <f t="shared" si="56"/>
        <v>0</v>
      </c>
      <c r="P163" s="168"/>
      <c r="Q163" s="168"/>
    </row>
    <row r="164" spans="1:17" ht="25.5" hidden="1" customHeight="1" x14ac:dyDescent="0.25">
      <c r="B164" s="54"/>
      <c r="C164" s="2"/>
      <c r="D164" s="706" t="s">
        <v>533</v>
      </c>
      <c r="E164" s="706"/>
      <c r="F164" s="329"/>
      <c r="G164" s="519"/>
      <c r="H164" s="519"/>
      <c r="I164" s="329"/>
      <c r="J164" s="434"/>
      <c r="K164" s="434"/>
      <c r="L164" s="434"/>
      <c r="M164" s="471"/>
      <c r="N164" s="151"/>
      <c r="O164" s="159">
        <f t="shared" si="56"/>
        <v>0</v>
      </c>
      <c r="P164" s="168"/>
      <c r="Q164" s="168"/>
    </row>
    <row r="165" spans="1:17" hidden="1" x14ac:dyDescent="0.25">
      <c r="B165" s="54"/>
      <c r="C165" s="2"/>
      <c r="D165" s="705" t="s">
        <v>364</v>
      </c>
      <c r="E165" s="705"/>
      <c r="F165" s="326"/>
      <c r="G165" s="516"/>
      <c r="H165" s="516"/>
      <c r="I165" s="326"/>
      <c r="J165" s="431"/>
      <c r="K165" s="431"/>
      <c r="L165" s="431"/>
      <c r="M165" s="468"/>
      <c r="N165" s="141"/>
      <c r="O165" s="159">
        <f t="shared" si="56"/>
        <v>0</v>
      </c>
      <c r="P165" s="168"/>
      <c r="Q165" s="168"/>
    </row>
    <row r="166" spans="1:17" hidden="1" x14ac:dyDescent="0.25">
      <c r="B166" s="54"/>
      <c r="C166" s="2"/>
      <c r="D166" s="705" t="s">
        <v>356</v>
      </c>
      <c r="E166" s="705"/>
      <c r="F166" s="326"/>
      <c r="G166" s="516"/>
      <c r="H166" s="516"/>
      <c r="I166" s="326"/>
      <c r="J166" s="431"/>
      <c r="K166" s="431"/>
      <c r="L166" s="431"/>
      <c r="M166" s="468"/>
      <c r="N166" s="141"/>
      <c r="O166" s="159">
        <f t="shared" si="56"/>
        <v>0</v>
      </c>
      <c r="P166" s="168"/>
      <c r="Q166" s="168"/>
    </row>
    <row r="167" spans="1:17" ht="25.5" hidden="1" customHeight="1" x14ac:dyDescent="0.25">
      <c r="B167" s="54"/>
      <c r="C167" s="2"/>
      <c r="D167" s="706" t="s">
        <v>534</v>
      </c>
      <c r="E167" s="706"/>
      <c r="F167" s="329"/>
      <c r="G167" s="519"/>
      <c r="H167" s="519"/>
      <c r="I167" s="329"/>
      <c r="J167" s="434"/>
      <c r="K167" s="434"/>
      <c r="L167" s="434"/>
      <c r="M167" s="471"/>
      <c r="N167" s="151"/>
      <c r="O167" s="159">
        <f t="shared" si="56"/>
        <v>0</v>
      </c>
      <c r="P167" s="168"/>
      <c r="Q167" s="168"/>
    </row>
    <row r="168" spans="1:17" hidden="1" x14ac:dyDescent="0.25">
      <c r="B168" s="54"/>
      <c r="C168" s="2"/>
      <c r="D168" s="705" t="s">
        <v>535</v>
      </c>
      <c r="E168" s="705"/>
      <c r="F168" s="326"/>
      <c r="G168" s="516"/>
      <c r="H168" s="516"/>
      <c r="I168" s="326"/>
      <c r="J168" s="431"/>
      <c r="K168" s="431"/>
      <c r="L168" s="431"/>
      <c r="M168" s="468"/>
      <c r="N168" s="141"/>
      <c r="O168" s="159">
        <f t="shared" si="56"/>
        <v>0</v>
      </c>
      <c r="P168" s="168"/>
      <c r="Q168" s="168"/>
    </row>
    <row r="169" spans="1:17" s="41" customFormat="1" hidden="1" x14ac:dyDescent="0.25">
      <c r="A169" s="125" t="s">
        <v>235</v>
      </c>
      <c r="B169" s="106" t="s">
        <v>666</v>
      </c>
      <c r="C169" s="730" t="s">
        <v>236</v>
      </c>
      <c r="D169" s="731"/>
      <c r="E169" s="731"/>
      <c r="F169" s="330"/>
      <c r="G169" s="520"/>
      <c r="H169" s="520"/>
      <c r="I169" s="330"/>
      <c r="J169" s="435"/>
      <c r="K169" s="435"/>
      <c r="L169" s="435"/>
      <c r="M169" s="472"/>
      <c r="N169" s="152"/>
      <c r="O169" s="162">
        <f t="shared" si="56"/>
        <v>0</v>
      </c>
      <c r="P169" s="168"/>
      <c r="Q169" s="168"/>
    </row>
    <row r="170" spans="1:17" s="41" customFormat="1" hidden="1" x14ac:dyDescent="0.25">
      <c r="A170" s="125" t="s">
        <v>237</v>
      </c>
      <c r="B170" s="106" t="s">
        <v>668</v>
      </c>
      <c r="C170" s="730" t="s">
        <v>238</v>
      </c>
      <c r="D170" s="731"/>
      <c r="E170" s="731"/>
      <c r="F170" s="330"/>
      <c r="G170" s="520"/>
      <c r="H170" s="520"/>
      <c r="I170" s="330"/>
      <c r="J170" s="435"/>
      <c r="K170" s="435"/>
      <c r="L170" s="435"/>
      <c r="M170" s="472"/>
      <c r="N170" s="152"/>
      <c r="O170" s="162">
        <f t="shared" si="56"/>
        <v>0</v>
      </c>
      <c r="P170" s="168"/>
      <c r="Q170" s="168"/>
    </row>
    <row r="171" spans="1:17" s="41" customFormat="1" hidden="1" x14ac:dyDescent="0.25">
      <c r="A171" s="125" t="s">
        <v>239</v>
      </c>
      <c r="B171" s="106" t="s">
        <v>669</v>
      </c>
      <c r="C171" s="730" t="s">
        <v>240</v>
      </c>
      <c r="D171" s="731"/>
      <c r="E171" s="731"/>
      <c r="F171" s="330"/>
      <c r="G171" s="520"/>
      <c r="H171" s="520"/>
      <c r="I171" s="330"/>
      <c r="J171" s="435"/>
      <c r="K171" s="435"/>
      <c r="L171" s="435"/>
      <c r="M171" s="472"/>
      <c r="N171" s="152"/>
      <c r="O171" s="162">
        <f t="shared" si="56"/>
        <v>0</v>
      </c>
      <c r="P171" s="168"/>
      <c r="Q171" s="168"/>
    </row>
    <row r="172" spans="1:17" s="41" customFormat="1" x14ac:dyDescent="0.25">
      <c r="A172" s="125" t="s">
        <v>241</v>
      </c>
      <c r="B172" s="106" t="s">
        <v>670</v>
      </c>
      <c r="C172" s="730" t="s">
        <v>242</v>
      </c>
      <c r="D172" s="731"/>
      <c r="E172" s="731"/>
      <c r="F172" s="330">
        <f t="shared" ref="F172:N172" si="61">F173+F174+F175+F176+F177+F178+F179+F180+F181+F182</f>
        <v>288248</v>
      </c>
      <c r="G172" s="520">
        <f t="shared" si="61"/>
        <v>288248</v>
      </c>
      <c r="H172" s="520">
        <f t="shared" si="61"/>
        <v>288248</v>
      </c>
      <c r="I172" s="330">
        <f t="shared" si="61"/>
        <v>288248</v>
      </c>
      <c r="J172" s="435">
        <f t="shared" si="61"/>
        <v>288248</v>
      </c>
      <c r="K172" s="435">
        <f t="shared" si="61"/>
        <v>288248</v>
      </c>
      <c r="L172" s="435">
        <f t="shared" ref="L172" si="62">L173+L174+L175+L176+L177+L178+L179+L180+L181+L182</f>
        <v>0</v>
      </c>
      <c r="M172" s="472">
        <f t="shared" si="61"/>
        <v>50000</v>
      </c>
      <c r="N172" s="152">
        <f t="shared" si="61"/>
        <v>0</v>
      </c>
      <c r="O172" s="162">
        <f t="shared" ref="O172" si="63">SUM(M172:N172)</f>
        <v>50000</v>
      </c>
      <c r="P172" s="168"/>
      <c r="Q172" s="168"/>
    </row>
    <row r="173" spans="1:17" hidden="1" x14ac:dyDescent="0.25">
      <c r="B173" s="54"/>
      <c r="C173" s="2"/>
      <c r="D173" s="705" t="s">
        <v>359</v>
      </c>
      <c r="E173" s="705"/>
      <c r="F173" s="326"/>
      <c r="G173" s="516"/>
      <c r="H173" s="516"/>
      <c r="I173" s="326"/>
      <c r="J173" s="431"/>
      <c r="K173" s="431"/>
      <c r="L173" s="431"/>
      <c r="M173" s="468"/>
      <c r="N173" s="141"/>
      <c r="O173" s="159">
        <f>SUM(M173:N173)</f>
        <v>0</v>
      </c>
      <c r="P173" s="168"/>
      <c r="Q173" s="168"/>
    </row>
    <row r="174" spans="1:17" s="189" customFormat="1" hidden="1" x14ac:dyDescent="0.25">
      <c r="A174" s="279"/>
      <c r="B174" s="169"/>
      <c r="C174" s="178"/>
      <c r="D174" s="704" t="s">
        <v>360</v>
      </c>
      <c r="E174" s="704"/>
      <c r="F174" s="318">
        <v>288248</v>
      </c>
      <c r="G174" s="508">
        <v>288248</v>
      </c>
      <c r="H174" s="508">
        <v>288248</v>
      </c>
      <c r="I174" s="318">
        <v>288248</v>
      </c>
      <c r="J174" s="423">
        <v>288248</v>
      </c>
      <c r="K174" s="423">
        <v>288248</v>
      </c>
      <c r="L174" s="423"/>
      <c r="M174" s="460">
        <v>0</v>
      </c>
      <c r="N174" s="170">
        <f>Támogatás!N145</f>
        <v>0</v>
      </c>
      <c r="O174" s="171"/>
      <c r="P174" s="168"/>
      <c r="Q174" s="168"/>
    </row>
    <row r="175" spans="1:17" x14ac:dyDescent="0.25">
      <c r="B175" s="54"/>
      <c r="C175" s="2"/>
      <c r="D175" s="705" t="s">
        <v>361</v>
      </c>
      <c r="E175" s="705"/>
      <c r="F175" s="326"/>
      <c r="G175" s="516"/>
      <c r="H175" s="516"/>
      <c r="I175" s="326"/>
      <c r="J175" s="431"/>
      <c r="K175" s="431"/>
      <c r="L175" s="431"/>
      <c r="M175" s="468">
        <v>50000</v>
      </c>
      <c r="N175" s="141"/>
      <c r="O175" s="159">
        <f t="shared" ref="O175:O184" si="64">SUM(M175:N175)</f>
        <v>50000</v>
      </c>
      <c r="P175" s="168"/>
      <c r="Q175" s="168"/>
    </row>
    <row r="176" spans="1:17" hidden="1" x14ac:dyDescent="0.25">
      <c r="B176" s="54"/>
      <c r="C176" s="2"/>
      <c r="D176" s="705" t="s">
        <v>362</v>
      </c>
      <c r="E176" s="705"/>
      <c r="F176" s="326"/>
      <c r="G176" s="516"/>
      <c r="H176" s="516"/>
      <c r="I176" s="326"/>
      <c r="J176" s="431"/>
      <c r="K176" s="431"/>
      <c r="L176" s="431"/>
      <c r="M176" s="468"/>
      <c r="N176" s="141"/>
      <c r="O176" s="159">
        <f t="shared" si="64"/>
        <v>0</v>
      </c>
      <c r="P176" s="168"/>
      <c r="Q176" s="168"/>
    </row>
    <row r="177" spans="1:17" hidden="1" x14ac:dyDescent="0.25">
      <c r="B177" s="54"/>
      <c r="C177" s="2"/>
      <c r="D177" s="705" t="s">
        <v>363</v>
      </c>
      <c r="E177" s="705"/>
      <c r="F177" s="326"/>
      <c r="G177" s="516"/>
      <c r="H177" s="516"/>
      <c r="I177" s="326"/>
      <c r="J177" s="431"/>
      <c r="K177" s="431"/>
      <c r="L177" s="431"/>
      <c r="M177" s="468"/>
      <c r="N177" s="141"/>
      <c r="O177" s="159">
        <f t="shared" si="64"/>
        <v>0</v>
      </c>
      <c r="P177" s="168"/>
      <c r="Q177" s="168"/>
    </row>
    <row r="178" spans="1:17" ht="25.5" hidden="1" customHeight="1" x14ac:dyDescent="0.25">
      <c r="B178" s="54"/>
      <c r="C178" s="2"/>
      <c r="D178" s="706" t="s">
        <v>536</v>
      </c>
      <c r="E178" s="706"/>
      <c r="F178" s="329"/>
      <c r="G178" s="519"/>
      <c r="H178" s="519"/>
      <c r="I178" s="329"/>
      <c r="J178" s="434"/>
      <c r="K178" s="434"/>
      <c r="L178" s="434"/>
      <c r="M178" s="471"/>
      <c r="N178" s="151"/>
      <c r="O178" s="159">
        <f t="shared" si="64"/>
        <v>0</v>
      </c>
      <c r="P178" s="168"/>
      <c r="Q178" s="168"/>
    </row>
    <row r="179" spans="1:17" ht="25.5" hidden="1" customHeight="1" x14ac:dyDescent="0.25">
      <c r="B179" s="54"/>
      <c r="C179" s="2"/>
      <c r="D179" s="706" t="s">
        <v>539</v>
      </c>
      <c r="E179" s="706"/>
      <c r="F179" s="329"/>
      <c r="G179" s="519"/>
      <c r="H179" s="519"/>
      <c r="I179" s="329"/>
      <c r="J179" s="434"/>
      <c r="K179" s="434"/>
      <c r="L179" s="434"/>
      <c r="M179" s="471"/>
      <c r="N179" s="151"/>
      <c r="O179" s="159">
        <f t="shared" si="64"/>
        <v>0</v>
      </c>
      <c r="P179" s="168"/>
      <c r="Q179" s="168"/>
    </row>
    <row r="180" spans="1:17" hidden="1" x14ac:dyDescent="0.25">
      <c r="B180" s="54"/>
      <c r="C180" s="2"/>
      <c r="D180" s="705" t="s">
        <v>365</v>
      </c>
      <c r="E180" s="705"/>
      <c r="F180" s="326"/>
      <c r="G180" s="516"/>
      <c r="H180" s="516"/>
      <c r="I180" s="326"/>
      <c r="J180" s="431"/>
      <c r="K180" s="431"/>
      <c r="L180" s="431"/>
      <c r="M180" s="468"/>
      <c r="N180" s="141"/>
      <c r="O180" s="159">
        <f t="shared" si="64"/>
        <v>0</v>
      </c>
      <c r="P180" s="168"/>
      <c r="Q180" s="168"/>
    </row>
    <row r="181" spans="1:17" ht="25.5" hidden="1" customHeight="1" x14ac:dyDescent="0.25">
      <c r="B181" s="54"/>
      <c r="C181" s="2"/>
      <c r="D181" s="706" t="s">
        <v>542</v>
      </c>
      <c r="E181" s="706"/>
      <c r="F181" s="329"/>
      <c r="G181" s="519"/>
      <c r="H181" s="519"/>
      <c r="I181" s="329"/>
      <c r="J181" s="434"/>
      <c r="K181" s="434"/>
      <c r="L181" s="434"/>
      <c r="M181" s="471"/>
      <c r="N181" s="151"/>
      <c r="O181" s="159">
        <f t="shared" si="64"/>
        <v>0</v>
      </c>
      <c r="P181" s="168"/>
      <c r="Q181" s="168"/>
    </row>
    <row r="182" spans="1:17" hidden="1" x14ac:dyDescent="0.25">
      <c r="B182" s="54"/>
      <c r="C182" s="2"/>
      <c r="D182" s="705" t="s">
        <v>543</v>
      </c>
      <c r="E182" s="705"/>
      <c r="F182" s="326"/>
      <c r="G182" s="516"/>
      <c r="H182" s="516"/>
      <c r="I182" s="326"/>
      <c r="J182" s="431"/>
      <c r="K182" s="431"/>
      <c r="L182" s="431"/>
      <c r="M182" s="468"/>
      <c r="N182" s="141"/>
      <c r="O182" s="159">
        <f t="shared" si="64"/>
        <v>0</v>
      </c>
      <c r="P182" s="168"/>
      <c r="Q182" s="168"/>
    </row>
    <row r="183" spans="1:17" s="41" customFormat="1" ht="15.75" thickBot="1" x14ac:dyDescent="0.3">
      <c r="A183" s="125" t="s">
        <v>243</v>
      </c>
      <c r="B183" s="106" t="s">
        <v>671</v>
      </c>
      <c r="C183" s="730" t="s">
        <v>244</v>
      </c>
      <c r="D183" s="731"/>
      <c r="E183" s="731"/>
      <c r="F183" s="330">
        <f t="shared" ref="F183:N183" si="65">SUM(F184:F186)</f>
        <v>46256439</v>
      </c>
      <c r="G183" s="520">
        <f t="shared" si="65"/>
        <v>36719698</v>
      </c>
      <c r="H183" s="520">
        <f t="shared" si="65"/>
        <v>44948025.019999996</v>
      </c>
      <c r="I183" s="330">
        <f t="shared" ref="I183:J183" si="66">SUM(I184:I186)</f>
        <v>95445812</v>
      </c>
      <c r="J183" s="435">
        <f t="shared" si="66"/>
        <v>95171360.699999988</v>
      </c>
      <c r="K183" s="435">
        <f t="shared" si="65"/>
        <v>113154522</v>
      </c>
      <c r="L183" s="435">
        <f t="shared" ref="L183" si="67">SUM(L184:L186)</f>
        <v>113154522</v>
      </c>
      <c r="M183" s="472">
        <f t="shared" si="65"/>
        <v>0</v>
      </c>
      <c r="N183" s="152">
        <f t="shared" si="65"/>
        <v>0</v>
      </c>
      <c r="O183" s="162">
        <f t="shared" si="64"/>
        <v>0</v>
      </c>
      <c r="P183" s="168"/>
      <c r="Q183" s="168"/>
    </row>
    <row r="184" spans="1:17" hidden="1" x14ac:dyDescent="0.25">
      <c r="B184" s="54"/>
      <c r="C184" s="220"/>
      <c r="D184" s="295" t="s">
        <v>1007</v>
      </c>
      <c r="E184" s="295"/>
      <c r="F184" s="326">
        <v>8592757</v>
      </c>
      <c r="G184" s="516">
        <v>8592757</v>
      </c>
      <c r="H184" s="516">
        <v>8592757</v>
      </c>
      <c r="I184" s="326">
        <v>11643980</v>
      </c>
      <c r="J184" s="431">
        <v>11643980</v>
      </c>
      <c r="K184" s="431">
        <v>11643980</v>
      </c>
      <c r="L184" s="431">
        <v>11643980</v>
      </c>
      <c r="M184" s="468">
        <v>0</v>
      </c>
      <c r="N184" s="141"/>
      <c r="O184" s="159">
        <f t="shared" si="64"/>
        <v>0</v>
      </c>
      <c r="P184" s="168"/>
      <c r="Q184" s="168"/>
    </row>
    <row r="185" spans="1:17" hidden="1" x14ac:dyDescent="0.25">
      <c r="B185" s="300"/>
      <c r="C185" s="301"/>
      <c r="D185" s="302" t="s">
        <v>1113</v>
      </c>
      <c r="E185" s="302"/>
      <c r="F185" s="481">
        <v>1000000</v>
      </c>
      <c r="G185" s="558">
        <v>0</v>
      </c>
      <c r="H185" s="558">
        <v>0</v>
      </c>
      <c r="I185" s="481">
        <v>33528946</v>
      </c>
      <c r="J185" s="559">
        <v>33528946</v>
      </c>
      <c r="K185" s="559">
        <v>45128946</v>
      </c>
      <c r="L185" s="559">
        <v>45128946</v>
      </c>
      <c r="M185" s="484">
        <v>0</v>
      </c>
      <c r="N185" s="303"/>
      <c r="O185" s="304">
        <f t="shared" ref="O185:O186" si="68">SUM(M185:N185)</f>
        <v>0</v>
      </c>
      <c r="P185" s="168"/>
      <c r="Q185" s="168"/>
    </row>
    <row r="186" spans="1:17" ht="15.75" hidden="1" thickBot="1" x14ac:dyDescent="0.3">
      <c r="B186" s="269"/>
      <c r="C186" s="270"/>
      <c r="D186" s="271" t="s">
        <v>1006</v>
      </c>
      <c r="E186" s="271"/>
      <c r="F186" s="378">
        <v>36663682</v>
      </c>
      <c r="G186" s="555">
        <v>28126941</v>
      </c>
      <c r="H186" s="555">
        <v>36355268.019999996</v>
      </c>
      <c r="I186" s="378">
        <v>50272886</v>
      </c>
      <c r="J186" s="501">
        <v>49998434.699999988</v>
      </c>
      <c r="K186" s="501">
        <v>56381596</v>
      </c>
      <c r="L186" s="501">
        <v>56381596</v>
      </c>
      <c r="M186" s="485">
        <v>0</v>
      </c>
      <c r="N186" s="272"/>
      <c r="O186" s="273">
        <f t="shared" si="68"/>
        <v>0</v>
      </c>
      <c r="P186" s="168"/>
      <c r="Q186" s="168"/>
    </row>
    <row r="187" spans="1:17" ht="15.75" thickBot="1" x14ac:dyDescent="0.3">
      <c r="B187" s="98" t="s">
        <v>245</v>
      </c>
      <c r="C187" s="708" t="s">
        <v>246</v>
      </c>
      <c r="D187" s="709"/>
      <c r="E187" s="709"/>
      <c r="F187" s="322">
        <f t="shared" ref="F187:N187" si="69">F188+F189+F192+F194+F197+F198+F199</f>
        <v>5000000</v>
      </c>
      <c r="G187" s="512">
        <f t="shared" si="69"/>
        <v>0</v>
      </c>
      <c r="H187" s="512">
        <f t="shared" si="69"/>
        <v>379730</v>
      </c>
      <c r="I187" s="322">
        <f t="shared" si="69"/>
        <v>649730</v>
      </c>
      <c r="J187" s="427">
        <f t="shared" si="69"/>
        <v>922780</v>
      </c>
      <c r="K187" s="427">
        <f t="shared" si="69"/>
        <v>649730</v>
      </c>
      <c r="L187" s="427">
        <f t="shared" si="69"/>
        <v>649730</v>
      </c>
      <c r="M187" s="464">
        <f t="shared" si="69"/>
        <v>3002214</v>
      </c>
      <c r="N187" s="144">
        <f t="shared" si="69"/>
        <v>0</v>
      </c>
      <c r="O187" s="156">
        <f t="shared" ref="O187:O192" si="70">SUM(M187:N187)</f>
        <v>3002214</v>
      </c>
      <c r="P187" s="168"/>
      <c r="Q187" s="168"/>
    </row>
    <row r="188" spans="1:17" s="18" customFormat="1" hidden="1" x14ac:dyDescent="0.25">
      <c r="A188" s="125" t="s">
        <v>247</v>
      </c>
      <c r="B188" s="114" t="s">
        <v>672</v>
      </c>
      <c r="C188" s="710" t="s">
        <v>248</v>
      </c>
      <c r="D188" s="711"/>
      <c r="E188" s="711"/>
      <c r="F188" s="317"/>
      <c r="G188" s="507"/>
      <c r="H188" s="507"/>
      <c r="I188" s="317"/>
      <c r="J188" s="422"/>
      <c r="K188" s="422"/>
      <c r="L188" s="422"/>
      <c r="M188" s="459"/>
      <c r="N188" s="140"/>
      <c r="O188" s="158">
        <f t="shared" si="70"/>
        <v>0</v>
      </c>
      <c r="P188" s="168"/>
      <c r="Q188" s="168"/>
    </row>
    <row r="189" spans="1:17" s="18" customFormat="1" hidden="1" x14ac:dyDescent="0.25">
      <c r="A189" s="125" t="s">
        <v>249</v>
      </c>
      <c r="B189" s="90" t="s">
        <v>673</v>
      </c>
      <c r="C189" s="712" t="s">
        <v>250</v>
      </c>
      <c r="D189" s="713"/>
      <c r="E189" s="713"/>
      <c r="F189" s="319">
        <f t="shared" ref="F189:M189" si="71">F190+F191</f>
        <v>0</v>
      </c>
      <c r="G189" s="509">
        <f t="shared" si="71"/>
        <v>0</v>
      </c>
      <c r="H189" s="509">
        <f t="shared" si="71"/>
        <v>0</v>
      </c>
      <c r="I189" s="319">
        <f t="shared" si="71"/>
        <v>0</v>
      </c>
      <c r="J189" s="424">
        <f t="shared" ref="J189" si="72">J190+J191</f>
        <v>0</v>
      </c>
      <c r="K189" s="424">
        <f t="shared" si="71"/>
        <v>0</v>
      </c>
      <c r="L189" s="424">
        <f t="shared" ref="L189" si="73">L190+L191</f>
        <v>0</v>
      </c>
      <c r="M189" s="461">
        <f t="shared" si="71"/>
        <v>0</v>
      </c>
      <c r="N189" s="142">
        <f t="shared" ref="N189" si="74">N190+N191</f>
        <v>0</v>
      </c>
      <c r="O189" s="158">
        <f t="shared" si="70"/>
        <v>0</v>
      </c>
      <c r="P189" s="168"/>
      <c r="Q189" s="168"/>
    </row>
    <row r="190" spans="1:17" hidden="1" x14ac:dyDescent="0.25">
      <c r="B190" s="54"/>
      <c r="C190" s="2"/>
      <c r="D190" s="705" t="s">
        <v>250</v>
      </c>
      <c r="E190" s="705"/>
      <c r="F190" s="326"/>
      <c r="G190" s="516"/>
      <c r="H190" s="516"/>
      <c r="I190" s="326"/>
      <c r="J190" s="431"/>
      <c r="K190" s="431"/>
      <c r="L190" s="431"/>
      <c r="M190" s="468"/>
      <c r="N190" s="141"/>
      <c r="O190" s="159">
        <f t="shared" si="70"/>
        <v>0</v>
      </c>
      <c r="P190" s="168"/>
      <c r="Q190" s="168"/>
    </row>
    <row r="191" spans="1:17" hidden="1" x14ac:dyDescent="0.25">
      <c r="B191" s="54"/>
      <c r="C191" s="2"/>
      <c r="D191" s="705" t="s">
        <v>349</v>
      </c>
      <c r="E191" s="705"/>
      <c r="F191" s="326"/>
      <c r="G191" s="516"/>
      <c r="H191" s="516"/>
      <c r="I191" s="326"/>
      <c r="J191" s="431"/>
      <c r="K191" s="431"/>
      <c r="L191" s="431"/>
      <c r="M191" s="468"/>
      <c r="N191" s="141"/>
      <c r="O191" s="159">
        <f t="shared" si="70"/>
        <v>0</v>
      </c>
      <c r="P191" s="168"/>
      <c r="Q191" s="168"/>
    </row>
    <row r="192" spans="1:17" s="18" customFormat="1" x14ac:dyDescent="0.25">
      <c r="A192" s="125" t="s">
        <v>251</v>
      </c>
      <c r="B192" s="90" t="s">
        <v>674</v>
      </c>
      <c r="C192" s="712" t="s">
        <v>252</v>
      </c>
      <c r="D192" s="713"/>
      <c r="E192" s="713"/>
      <c r="F192" s="319">
        <f>F193</f>
        <v>3937008</v>
      </c>
      <c r="G192" s="509">
        <f>G193</f>
        <v>0</v>
      </c>
      <c r="H192" s="509">
        <v>299000</v>
      </c>
      <c r="I192" s="319">
        <v>299000</v>
      </c>
      <c r="J192" s="424">
        <v>299000</v>
      </c>
      <c r="K192" s="424">
        <v>299000</v>
      </c>
      <c r="L192" s="424">
        <v>299000</v>
      </c>
      <c r="M192" s="461">
        <v>0</v>
      </c>
      <c r="N192" s="142">
        <f>N193</f>
        <v>0</v>
      </c>
      <c r="O192" s="158">
        <f t="shared" si="70"/>
        <v>0</v>
      </c>
      <c r="P192" s="168"/>
      <c r="Q192" s="168"/>
    </row>
    <row r="193" spans="1:17" hidden="1" x14ac:dyDescent="0.25">
      <c r="B193" s="54"/>
      <c r="C193" s="220"/>
      <c r="D193" s="295" t="s">
        <v>1067</v>
      </c>
      <c r="E193" s="295"/>
      <c r="F193" s="326">
        <v>3937008</v>
      </c>
      <c r="G193" s="516">
        <v>0</v>
      </c>
      <c r="H193" s="516">
        <v>0</v>
      </c>
      <c r="I193" s="326">
        <v>0</v>
      </c>
      <c r="J193" s="431">
        <v>0</v>
      </c>
      <c r="K193" s="431">
        <v>0</v>
      </c>
      <c r="L193" s="431">
        <v>0</v>
      </c>
      <c r="M193" s="468">
        <v>0</v>
      </c>
      <c r="N193" s="141"/>
      <c r="O193" s="159">
        <f t="shared" ref="O193" si="75">SUM(M193:N193)</f>
        <v>0</v>
      </c>
      <c r="P193" s="168"/>
      <c r="Q193" s="168"/>
    </row>
    <row r="194" spans="1:17" s="18" customFormat="1" x14ac:dyDescent="0.25">
      <c r="A194" s="125" t="s">
        <v>253</v>
      </c>
      <c r="B194" s="90" t="s">
        <v>675</v>
      </c>
      <c r="C194" s="712" t="s">
        <v>254</v>
      </c>
      <c r="D194" s="713"/>
      <c r="E194" s="713"/>
      <c r="F194" s="319">
        <v>0</v>
      </c>
      <c r="G194" s="509">
        <v>0</v>
      </c>
      <c r="H194" s="509">
        <v>0</v>
      </c>
      <c r="I194" s="319">
        <v>270000</v>
      </c>
      <c r="J194" s="424">
        <v>485000</v>
      </c>
      <c r="K194" s="424">
        <f>485000-215000</f>
        <v>270000</v>
      </c>
      <c r="L194" s="424">
        <f>485000-215000</f>
        <v>270000</v>
      </c>
      <c r="M194" s="461">
        <f>M195+M196</f>
        <v>2363947</v>
      </c>
      <c r="N194" s="142"/>
      <c r="O194" s="158">
        <f t="shared" ref="O194:O199" si="76">SUM(M194:N194)</f>
        <v>2363947</v>
      </c>
      <c r="P194" s="168"/>
      <c r="Q194" s="168"/>
    </row>
    <row r="195" spans="1:17" s="18" customFormat="1" x14ac:dyDescent="0.25">
      <c r="A195" s="125"/>
      <c r="B195" s="90"/>
      <c r="C195" s="712" t="s">
        <v>1140</v>
      </c>
      <c r="D195" s="713"/>
      <c r="E195" s="713"/>
      <c r="F195" s="319"/>
      <c r="G195" s="509"/>
      <c r="H195" s="509"/>
      <c r="I195" s="319"/>
      <c r="J195" s="424"/>
      <c r="K195" s="424"/>
      <c r="L195" s="424"/>
      <c r="M195" s="461">
        <v>114020</v>
      </c>
      <c r="N195" s="142"/>
      <c r="O195" s="158">
        <f t="shared" si="76"/>
        <v>114020</v>
      </c>
      <c r="P195" s="168"/>
      <c r="Q195" s="168"/>
    </row>
    <row r="196" spans="1:17" s="18" customFormat="1" x14ac:dyDescent="0.25">
      <c r="A196" s="125"/>
      <c r="B196" s="90"/>
      <c r="C196" s="712" t="s">
        <v>1141</v>
      </c>
      <c r="D196" s="713"/>
      <c r="E196" s="713"/>
      <c r="F196" s="319"/>
      <c r="G196" s="509"/>
      <c r="H196" s="509"/>
      <c r="I196" s="319"/>
      <c r="J196" s="424"/>
      <c r="K196" s="424"/>
      <c r="L196" s="424"/>
      <c r="M196" s="461">
        <v>2249927</v>
      </c>
      <c r="N196" s="142"/>
      <c r="O196" s="158">
        <f t="shared" si="76"/>
        <v>2249927</v>
      </c>
      <c r="P196" s="168"/>
      <c r="Q196" s="168"/>
    </row>
    <row r="197" spans="1:17" s="18" customFormat="1" x14ac:dyDescent="0.25">
      <c r="A197" s="125" t="s">
        <v>255</v>
      </c>
      <c r="B197" s="90" t="s">
        <v>676</v>
      </c>
      <c r="C197" s="712" t="s">
        <v>256</v>
      </c>
      <c r="D197" s="713"/>
      <c r="E197" s="713"/>
      <c r="F197" s="319"/>
      <c r="G197" s="509"/>
      <c r="H197" s="509"/>
      <c r="I197" s="319"/>
      <c r="J197" s="424"/>
      <c r="K197" s="424"/>
      <c r="L197" s="424"/>
      <c r="M197" s="461"/>
      <c r="N197" s="142"/>
      <c r="O197" s="158">
        <f t="shared" si="76"/>
        <v>0</v>
      </c>
      <c r="P197" s="168"/>
      <c r="Q197" s="168"/>
    </row>
    <row r="198" spans="1:17" s="18" customFormat="1" x14ac:dyDescent="0.25">
      <c r="A198" s="125" t="s">
        <v>257</v>
      </c>
      <c r="B198" s="90" t="s">
        <v>677</v>
      </c>
      <c r="C198" s="712" t="s">
        <v>258</v>
      </c>
      <c r="D198" s="713"/>
      <c r="E198" s="713"/>
      <c r="F198" s="319"/>
      <c r="G198" s="509"/>
      <c r="H198" s="509"/>
      <c r="I198" s="319"/>
      <c r="J198" s="424"/>
      <c r="K198" s="424"/>
      <c r="L198" s="424"/>
      <c r="M198" s="461"/>
      <c r="N198" s="142"/>
      <c r="O198" s="158">
        <f t="shared" si="76"/>
        <v>0</v>
      </c>
      <c r="P198" s="168"/>
      <c r="Q198" s="168"/>
    </row>
    <row r="199" spans="1:17" s="18" customFormat="1" x14ac:dyDescent="0.25">
      <c r="A199" s="125" t="s">
        <v>259</v>
      </c>
      <c r="B199" s="90" t="s">
        <v>678</v>
      </c>
      <c r="C199" s="712" t="s">
        <v>260</v>
      </c>
      <c r="D199" s="713"/>
      <c r="E199" s="713"/>
      <c r="F199" s="319">
        <f t="shared" ref="F199:N199" si="77">F201</f>
        <v>1062992</v>
      </c>
      <c r="G199" s="509">
        <f t="shared" si="77"/>
        <v>0</v>
      </c>
      <c r="H199" s="509">
        <v>80730</v>
      </c>
      <c r="I199" s="319">
        <v>80730</v>
      </c>
      <c r="J199" s="424">
        <v>138780</v>
      </c>
      <c r="K199" s="424">
        <f>138780-58050</f>
        <v>80730</v>
      </c>
      <c r="L199" s="424">
        <f>138780-58050</f>
        <v>80730</v>
      </c>
      <c r="M199" s="461">
        <f>M200+M201</f>
        <v>638267</v>
      </c>
      <c r="N199" s="142">
        <f t="shared" si="77"/>
        <v>0</v>
      </c>
      <c r="O199" s="158">
        <f t="shared" si="76"/>
        <v>638267</v>
      </c>
      <c r="P199" s="168"/>
      <c r="Q199" s="168"/>
    </row>
    <row r="200" spans="1:17" s="18" customFormat="1" x14ac:dyDescent="0.25">
      <c r="A200" s="125"/>
      <c r="B200" s="124"/>
      <c r="C200" s="712" t="s">
        <v>1140</v>
      </c>
      <c r="D200" s="713"/>
      <c r="E200" s="713"/>
      <c r="F200" s="332"/>
      <c r="G200" s="522"/>
      <c r="H200" s="522"/>
      <c r="I200" s="332"/>
      <c r="J200" s="437"/>
      <c r="K200" s="437"/>
      <c r="L200" s="437"/>
      <c r="M200" s="474">
        <v>30786</v>
      </c>
      <c r="N200" s="154"/>
      <c r="O200" s="632">
        <f>N200+M200</f>
        <v>30786</v>
      </c>
      <c r="P200" s="168"/>
      <c r="Q200" s="168"/>
    </row>
    <row r="201" spans="1:17" ht="15.75" thickBot="1" x14ac:dyDescent="0.3">
      <c r="B201" s="124"/>
      <c r="C201" s="712" t="s">
        <v>1141</v>
      </c>
      <c r="D201" s="713"/>
      <c r="E201" s="713"/>
      <c r="F201" s="378">
        <v>1062992</v>
      </c>
      <c r="G201" s="555">
        <v>0</v>
      </c>
      <c r="H201" s="555">
        <v>0</v>
      </c>
      <c r="I201" s="378">
        <v>0</v>
      </c>
      <c r="J201" s="501">
        <v>0</v>
      </c>
      <c r="K201" s="501">
        <v>0</v>
      </c>
      <c r="L201" s="501">
        <v>0</v>
      </c>
      <c r="M201" s="474">
        <v>607481</v>
      </c>
      <c r="N201" s="154"/>
      <c r="O201" s="632">
        <f>N201+M201</f>
        <v>607481</v>
      </c>
      <c r="P201" s="168"/>
      <c r="Q201" s="168"/>
    </row>
    <row r="202" spans="1:17" ht="15.75" thickBot="1" x14ac:dyDescent="0.3">
      <c r="B202" s="98" t="s">
        <v>261</v>
      </c>
      <c r="C202" s="708" t="s">
        <v>262</v>
      </c>
      <c r="D202" s="709"/>
      <c r="E202" s="709"/>
      <c r="F202" s="322">
        <f t="shared" ref="F202:M202" si="78">F203+F204+F206+F208</f>
        <v>0</v>
      </c>
      <c r="G202" s="512">
        <f t="shared" si="78"/>
        <v>0</v>
      </c>
      <c r="H202" s="512">
        <f t="shared" si="78"/>
        <v>0</v>
      </c>
      <c r="I202" s="322">
        <f t="shared" si="78"/>
        <v>0</v>
      </c>
      <c r="J202" s="427">
        <f t="shared" ref="J202" si="79">J203+J204+J206+J208</f>
        <v>0</v>
      </c>
      <c r="K202" s="427">
        <f t="shared" si="78"/>
        <v>0</v>
      </c>
      <c r="L202" s="427">
        <f t="shared" ref="L202" si="80">L203+L204+L206+L208</f>
        <v>0</v>
      </c>
      <c r="M202" s="464">
        <f t="shared" si="78"/>
        <v>35909001</v>
      </c>
      <c r="N202" s="144">
        <f t="shared" ref="N202" si="81">N203+N204+N206+N208</f>
        <v>0</v>
      </c>
      <c r="O202" s="156">
        <f t="shared" ref="O202:O246" si="82">SUM(M202:N202)</f>
        <v>35909001</v>
      </c>
      <c r="P202" s="168"/>
      <c r="Q202" s="168"/>
    </row>
    <row r="203" spans="1:17" s="18" customFormat="1" x14ac:dyDescent="0.25">
      <c r="A203" s="125" t="s">
        <v>263</v>
      </c>
      <c r="B203" s="124" t="s">
        <v>679</v>
      </c>
      <c r="C203" s="712" t="s">
        <v>264</v>
      </c>
      <c r="D203" s="713"/>
      <c r="E203" s="713"/>
      <c r="F203" s="332"/>
      <c r="G203" s="522"/>
      <c r="H203" s="522"/>
      <c r="I203" s="332"/>
      <c r="J203" s="437"/>
      <c r="K203" s="437"/>
      <c r="L203" s="437"/>
      <c r="M203" s="474">
        <f>M205+M207</f>
        <v>28357080</v>
      </c>
      <c r="N203" s="154"/>
      <c r="O203" s="632">
        <f t="shared" si="82"/>
        <v>28357080</v>
      </c>
      <c r="P203" s="168"/>
      <c r="Q203" s="168"/>
    </row>
    <row r="204" spans="1:17" s="18" customFormat="1" ht="15" hidden="1" customHeight="1" x14ac:dyDescent="0.25">
      <c r="A204" s="125" t="s">
        <v>265</v>
      </c>
      <c r="B204" s="124" t="s">
        <v>680</v>
      </c>
      <c r="C204" s="712" t="s">
        <v>870</v>
      </c>
      <c r="D204" s="713"/>
      <c r="E204" s="713"/>
      <c r="F204" s="332"/>
      <c r="G204" s="522"/>
      <c r="H204" s="522"/>
      <c r="I204" s="332"/>
      <c r="J204" s="437"/>
      <c r="K204" s="437"/>
      <c r="L204" s="437"/>
      <c r="M204" s="474">
        <v>0</v>
      </c>
      <c r="N204" s="154"/>
      <c r="O204" s="632">
        <f t="shared" si="82"/>
        <v>0</v>
      </c>
      <c r="P204" s="168"/>
      <c r="Q204" s="168"/>
    </row>
    <row r="205" spans="1:17" s="18" customFormat="1" x14ac:dyDescent="0.25">
      <c r="A205" s="125"/>
      <c r="B205" s="124"/>
      <c r="C205" s="712" t="s">
        <v>1140</v>
      </c>
      <c r="D205" s="713"/>
      <c r="E205" s="713"/>
      <c r="F205" s="332"/>
      <c r="G205" s="522"/>
      <c r="H205" s="522"/>
      <c r="I205" s="332"/>
      <c r="J205" s="437"/>
      <c r="K205" s="437"/>
      <c r="L205" s="437"/>
      <c r="M205" s="474">
        <v>2180000</v>
      </c>
      <c r="N205" s="154"/>
      <c r="O205" s="632">
        <f t="shared" si="82"/>
        <v>2180000</v>
      </c>
      <c r="P205" s="168"/>
      <c r="Q205" s="168"/>
    </row>
    <row r="206" spans="1:17" s="18" customFormat="1" ht="15" hidden="1" customHeight="1" x14ac:dyDescent="0.25">
      <c r="A206" s="125" t="s">
        <v>266</v>
      </c>
      <c r="B206" s="124" t="s">
        <v>681</v>
      </c>
      <c r="C206" s="712" t="s">
        <v>1141</v>
      </c>
      <c r="D206" s="713"/>
      <c r="E206" s="713"/>
      <c r="F206" s="332"/>
      <c r="G206" s="522"/>
      <c r="H206" s="522"/>
      <c r="I206" s="332"/>
      <c r="J206" s="437"/>
      <c r="K206" s="437"/>
      <c r="L206" s="437"/>
      <c r="M206" s="474"/>
      <c r="N206" s="154"/>
      <c r="O206" s="632">
        <f t="shared" si="82"/>
        <v>0</v>
      </c>
      <c r="P206" s="168"/>
      <c r="Q206" s="168"/>
    </row>
    <row r="207" spans="1:17" s="18" customFormat="1" x14ac:dyDescent="0.25">
      <c r="A207" s="125"/>
      <c r="B207" s="124"/>
      <c r="C207" s="712" t="s">
        <v>1141</v>
      </c>
      <c r="D207" s="713"/>
      <c r="E207" s="713"/>
      <c r="F207" s="332"/>
      <c r="G207" s="522"/>
      <c r="H207" s="522"/>
      <c r="I207" s="332"/>
      <c r="J207" s="437"/>
      <c r="K207" s="437"/>
      <c r="L207" s="437"/>
      <c r="M207" s="474">
        <v>26177080</v>
      </c>
      <c r="N207" s="154"/>
      <c r="O207" s="632">
        <f t="shared" si="82"/>
        <v>26177080</v>
      </c>
      <c r="P207" s="168"/>
      <c r="Q207" s="168"/>
    </row>
    <row r="208" spans="1:17" s="18" customFormat="1" x14ac:dyDescent="0.25">
      <c r="A208" s="125" t="s">
        <v>268</v>
      </c>
      <c r="B208" s="124" t="s">
        <v>682</v>
      </c>
      <c r="C208" s="712" t="s">
        <v>366</v>
      </c>
      <c r="D208" s="713"/>
      <c r="E208" s="713"/>
      <c r="F208" s="332"/>
      <c r="G208" s="522"/>
      <c r="H208" s="522"/>
      <c r="I208" s="332"/>
      <c r="J208" s="437"/>
      <c r="K208" s="437"/>
      <c r="L208" s="437"/>
      <c r="M208" s="474">
        <f>M209+M210</f>
        <v>7551921</v>
      </c>
      <c r="N208" s="154"/>
      <c r="O208" s="632">
        <f t="shared" si="82"/>
        <v>7551921</v>
      </c>
      <c r="P208" s="168"/>
      <c r="Q208" s="168"/>
    </row>
    <row r="209" spans="1:17" s="18" customFormat="1" x14ac:dyDescent="0.25">
      <c r="A209" s="125"/>
      <c r="B209" s="124"/>
      <c r="C209" s="712" t="s">
        <v>1140</v>
      </c>
      <c r="D209" s="713"/>
      <c r="E209" s="713"/>
      <c r="F209" s="633"/>
      <c r="G209" s="634"/>
      <c r="H209" s="634"/>
      <c r="I209" s="633"/>
      <c r="J209" s="635"/>
      <c r="K209" s="635"/>
      <c r="L209" s="635"/>
      <c r="M209" s="474">
        <v>588600</v>
      </c>
      <c r="N209" s="154"/>
      <c r="O209" s="632">
        <f t="shared" si="82"/>
        <v>588600</v>
      </c>
      <c r="P209" s="168"/>
      <c r="Q209" s="168"/>
    </row>
    <row r="210" spans="1:17" s="18" customFormat="1" ht="15.75" thickBot="1" x14ac:dyDescent="0.3">
      <c r="A210" s="125"/>
      <c r="B210" s="124"/>
      <c r="C210" s="712" t="s">
        <v>1141</v>
      </c>
      <c r="D210" s="713"/>
      <c r="E210" s="713"/>
      <c r="F210" s="633"/>
      <c r="G210" s="634"/>
      <c r="H210" s="634"/>
      <c r="I210" s="633"/>
      <c r="J210" s="635"/>
      <c r="K210" s="635"/>
      <c r="L210" s="635"/>
      <c r="M210" s="474">
        <v>6963321</v>
      </c>
      <c r="N210" s="154"/>
      <c r="O210" s="632">
        <f t="shared" si="82"/>
        <v>6963321</v>
      </c>
      <c r="P210" s="168"/>
      <c r="Q210" s="168"/>
    </row>
    <row r="211" spans="1:17" ht="15.75" thickBot="1" x14ac:dyDescent="0.3">
      <c r="B211" s="98" t="s">
        <v>269</v>
      </c>
      <c r="C211" s="708" t="s">
        <v>270</v>
      </c>
      <c r="D211" s="709"/>
      <c r="E211" s="809"/>
      <c r="F211" s="322">
        <f t="shared" ref="F211:M211" si="83">F212+F213+F224+F235+F246+F249+F261+F262+F263</f>
        <v>0</v>
      </c>
      <c r="G211" s="512">
        <f t="shared" si="83"/>
        <v>0</v>
      </c>
      <c r="H211" s="512">
        <f t="shared" si="83"/>
        <v>0</v>
      </c>
      <c r="I211" s="322">
        <f t="shared" si="83"/>
        <v>0</v>
      </c>
      <c r="J211" s="427">
        <f t="shared" ref="J211" si="84">J212+J213+J224+J235+J246+J249+J261+J262+J263</f>
        <v>0</v>
      </c>
      <c r="K211" s="427">
        <f t="shared" si="83"/>
        <v>0</v>
      </c>
      <c r="L211" s="427">
        <f t="shared" ref="L211" si="85">L212+L213+L224+L235+L246+L249+L261+L262+L263</f>
        <v>0</v>
      </c>
      <c r="M211" s="464">
        <f t="shared" si="83"/>
        <v>0</v>
      </c>
      <c r="N211" s="144">
        <f t="shared" ref="N211" si="86">N212+N213+N224+N235+N246+N249+N261+N262+N263</f>
        <v>0</v>
      </c>
      <c r="O211" s="156">
        <f t="shared" si="82"/>
        <v>0</v>
      </c>
      <c r="P211" s="168"/>
      <c r="Q211" s="168"/>
    </row>
    <row r="212" spans="1:17" s="18" customFormat="1" ht="25.5" hidden="1" customHeight="1" x14ac:dyDescent="0.25">
      <c r="A212" s="125" t="s">
        <v>271</v>
      </c>
      <c r="B212" s="90" t="s">
        <v>683</v>
      </c>
      <c r="C212" s="723" t="s">
        <v>367</v>
      </c>
      <c r="D212" s="724"/>
      <c r="E212" s="724"/>
      <c r="F212" s="336"/>
      <c r="G212" s="526"/>
      <c r="H212" s="526"/>
      <c r="I212" s="336"/>
      <c r="J212" s="441"/>
      <c r="K212" s="441"/>
      <c r="L212" s="441"/>
      <c r="M212" s="478"/>
      <c r="N212" s="155"/>
      <c r="O212" s="158">
        <f t="shared" si="82"/>
        <v>0</v>
      </c>
      <c r="P212" s="168"/>
      <c r="Q212" s="168"/>
    </row>
    <row r="213" spans="1:17" s="18" customFormat="1" ht="16.350000000000001" hidden="1" customHeight="1" x14ac:dyDescent="0.25">
      <c r="A213" s="125" t="s">
        <v>272</v>
      </c>
      <c r="B213" s="90" t="s">
        <v>684</v>
      </c>
      <c r="C213" s="800" t="s">
        <v>812</v>
      </c>
      <c r="D213" s="801"/>
      <c r="E213" s="801"/>
      <c r="F213" s="336">
        <f t="shared" ref="F213:M213" si="87">F214+F215+F216+F217+F218+F219+F220+F221+F222+F223</f>
        <v>0</v>
      </c>
      <c r="G213" s="526">
        <f t="shared" si="87"/>
        <v>0</v>
      </c>
      <c r="H213" s="526">
        <f t="shared" si="87"/>
        <v>0</v>
      </c>
      <c r="I213" s="336">
        <f t="shared" si="87"/>
        <v>0</v>
      </c>
      <c r="J213" s="441">
        <f t="shared" ref="J213" si="88">J214+J215+J216+J217+J218+J219+J220+J221+J222+J223</f>
        <v>0</v>
      </c>
      <c r="K213" s="441">
        <f t="shared" si="87"/>
        <v>0</v>
      </c>
      <c r="L213" s="441">
        <f t="shared" ref="L213" si="89">L214+L215+L216+L217+L218+L219+L220+L221+L222+L223</f>
        <v>0</v>
      </c>
      <c r="M213" s="478">
        <f t="shared" si="87"/>
        <v>0</v>
      </c>
      <c r="N213" s="155">
        <f t="shared" ref="N213" si="90">N214+N215+N216+N217+N218+N219+N220+N221+N222+N223</f>
        <v>0</v>
      </c>
      <c r="O213" s="158">
        <f t="shared" si="82"/>
        <v>0</v>
      </c>
      <c r="P213" s="168"/>
      <c r="Q213" s="168"/>
    </row>
    <row r="214" spans="1:17" ht="15.75" hidden="1" thickBot="1" x14ac:dyDescent="0.3">
      <c r="B214" s="54"/>
      <c r="C214" s="2"/>
      <c r="D214" s="705" t="s">
        <v>813</v>
      </c>
      <c r="E214" s="705"/>
      <c r="F214" s="326"/>
      <c r="G214" s="516"/>
      <c r="H214" s="516"/>
      <c r="I214" s="326"/>
      <c r="J214" s="431"/>
      <c r="K214" s="431"/>
      <c r="L214" s="431"/>
      <c r="M214" s="468"/>
      <c r="N214" s="141"/>
      <c r="O214" s="159">
        <f t="shared" si="82"/>
        <v>0</v>
      </c>
      <c r="P214" s="168"/>
      <c r="Q214" s="168"/>
    </row>
    <row r="215" spans="1:17" ht="15.75" hidden="1" thickBot="1" x14ac:dyDescent="0.3">
      <c r="B215" s="54"/>
      <c r="C215" s="2"/>
      <c r="D215" s="705" t="s">
        <v>814</v>
      </c>
      <c r="E215" s="705"/>
      <c r="F215" s="326"/>
      <c r="G215" s="516"/>
      <c r="H215" s="516"/>
      <c r="I215" s="326"/>
      <c r="J215" s="431"/>
      <c r="K215" s="431"/>
      <c r="L215" s="431"/>
      <c r="M215" s="468"/>
      <c r="N215" s="141"/>
      <c r="O215" s="159">
        <f t="shared" si="82"/>
        <v>0</v>
      </c>
      <c r="P215" s="168"/>
      <c r="Q215" s="168"/>
    </row>
    <row r="216" spans="1:17" ht="15.75" hidden="1" thickBot="1" x14ac:dyDescent="0.3">
      <c r="B216" s="54"/>
      <c r="C216" s="2"/>
      <c r="D216" s="705" t="s">
        <v>545</v>
      </c>
      <c r="E216" s="705"/>
      <c r="F216" s="326"/>
      <c r="G216" s="516"/>
      <c r="H216" s="516"/>
      <c r="I216" s="326"/>
      <c r="J216" s="431"/>
      <c r="K216" s="431"/>
      <c r="L216" s="431"/>
      <c r="M216" s="468"/>
      <c r="N216" s="141"/>
      <c r="O216" s="159">
        <f t="shared" si="82"/>
        <v>0</v>
      </c>
      <c r="P216" s="168"/>
      <c r="Q216" s="168"/>
    </row>
    <row r="217" spans="1:17" ht="25.5" hidden="1" customHeight="1" x14ac:dyDescent="0.25">
      <c r="B217" s="54"/>
      <c r="C217" s="2"/>
      <c r="D217" s="706" t="s">
        <v>548</v>
      </c>
      <c r="E217" s="706"/>
      <c r="F217" s="329"/>
      <c r="G217" s="519"/>
      <c r="H217" s="519"/>
      <c r="I217" s="329"/>
      <c r="J217" s="434"/>
      <c r="K217" s="434"/>
      <c r="L217" s="434"/>
      <c r="M217" s="471"/>
      <c r="N217" s="151"/>
      <c r="O217" s="159">
        <f t="shared" si="82"/>
        <v>0</v>
      </c>
      <c r="P217" s="168"/>
      <c r="Q217" s="168"/>
    </row>
    <row r="218" spans="1:17" ht="15.75" hidden="1" thickBot="1" x14ac:dyDescent="0.3">
      <c r="B218" s="54"/>
      <c r="C218" s="2"/>
      <c r="D218" s="705" t="s">
        <v>550</v>
      </c>
      <c r="E218" s="705"/>
      <c r="F218" s="326"/>
      <c r="G218" s="516"/>
      <c r="H218" s="516"/>
      <c r="I218" s="326"/>
      <c r="J218" s="431"/>
      <c r="K218" s="431"/>
      <c r="L218" s="431"/>
      <c r="M218" s="468"/>
      <c r="N218" s="141"/>
      <c r="O218" s="159">
        <f t="shared" si="82"/>
        <v>0</v>
      </c>
      <c r="P218" s="168"/>
      <c r="Q218" s="168"/>
    </row>
    <row r="219" spans="1:17" ht="15.75" hidden="1" thickBot="1" x14ac:dyDescent="0.3">
      <c r="B219" s="54"/>
      <c r="C219" s="2"/>
      <c r="D219" s="705" t="s">
        <v>551</v>
      </c>
      <c r="E219" s="705"/>
      <c r="F219" s="326"/>
      <c r="G219" s="516"/>
      <c r="H219" s="516"/>
      <c r="I219" s="326"/>
      <c r="J219" s="431"/>
      <c r="K219" s="431"/>
      <c r="L219" s="431"/>
      <c r="M219" s="468"/>
      <c r="N219" s="141"/>
      <c r="O219" s="159">
        <f t="shared" si="82"/>
        <v>0</v>
      </c>
      <c r="P219" s="168"/>
      <c r="Q219" s="168"/>
    </row>
    <row r="220" spans="1:17" ht="25.5" hidden="1" customHeight="1" x14ac:dyDescent="0.25">
      <c r="B220" s="54"/>
      <c r="C220" s="2"/>
      <c r="D220" s="706" t="s">
        <v>555</v>
      </c>
      <c r="E220" s="706"/>
      <c r="F220" s="329"/>
      <c r="G220" s="519"/>
      <c r="H220" s="519"/>
      <c r="I220" s="329"/>
      <c r="J220" s="434"/>
      <c r="K220" s="434"/>
      <c r="L220" s="434"/>
      <c r="M220" s="471"/>
      <c r="N220" s="151"/>
      <c r="O220" s="159">
        <f t="shared" si="82"/>
        <v>0</v>
      </c>
      <c r="P220" s="168"/>
      <c r="Q220" s="168"/>
    </row>
    <row r="221" spans="1:17" ht="25.5" hidden="1" customHeight="1" x14ac:dyDescent="0.25">
      <c r="B221" s="54"/>
      <c r="C221" s="2"/>
      <c r="D221" s="706" t="s">
        <v>558</v>
      </c>
      <c r="E221" s="706"/>
      <c r="F221" s="329"/>
      <c r="G221" s="519"/>
      <c r="H221" s="519"/>
      <c r="I221" s="329"/>
      <c r="J221" s="434"/>
      <c r="K221" s="434"/>
      <c r="L221" s="434"/>
      <c r="M221" s="471"/>
      <c r="N221" s="151"/>
      <c r="O221" s="159">
        <f t="shared" si="82"/>
        <v>0</v>
      </c>
      <c r="P221" s="168"/>
      <c r="Q221" s="168"/>
    </row>
    <row r="222" spans="1:17" ht="25.5" hidden="1" customHeight="1" x14ac:dyDescent="0.25">
      <c r="B222" s="54"/>
      <c r="C222" s="2"/>
      <c r="D222" s="706" t="s">
        <v>560</v>
      </c>
      <c r="E222" s="706"/>
      <c r="F222" s="329"/>
      <c r="G222" s="519"/>
      <c r="H222" s="519"/>
      <c r="I222" s="329"/>
      <c r="J222" s="434"/>
      <c r="K222" s="434"/>
      <c r="L222" s="434"/>
      <c r="M222" s="471"/>
      <c r="N222" s="151"/>
      <c r="O222" s="159">
        <f t="shared" si="82"/>
        <v>0</v>
      </c>
      <c r="P222" s="168"/>
      <c r="Q222" s="168"/>
    </row>
    <row r="223" spans="1:17" ht="25.5" hidden="1" customHeight="1" x14ac:dyDescent="0.25">
      <c r="B223" s="54"/>
      <c r="C223" s="2"/>
      <c r="D223" s="706" t="s">
        <v>563</v>
      </c>
      <c r="E223" s="706"/>
      <c r="F223" s="329"/>
      <c r="G223" s="519"/>
      <c r="H223" s="519"/>
      <c r="I223" s="329"/>
      <c r="J223" s="434"/>
      <c r="K223" s="434"/>
      <c r="L223" s="434"/>
      <c r="M223" s="471"/>
      <c r="N223" s="151"/>
      <c r="O223" s="159">
        <f t="shared" si="82"/>
        <v>0</v>
      </c>
      <c r="P223" s="168"/>
      <c r="Q223" s="168"/>
    </row>
    <row r="224" spans="1:17" s="18" customFormat="1" ht="25.5" hidden="1" customHeight="1" x14ac:dyDescent="0.25">
      <c r="A224" s="128" t="s">
        <v>273</v>
      </c>
      <c r="B224" s="90" t="s">
        <v>685</v>
      </c>
      <c r="C224" s="800" t="s">
        <v>606</v>
      </c>
      <c r="D224" s="801"/>
      <c r="E224" s="801"/>
      <c r="F224" s="336">
        <f t="shared" ref="F224:M224" si="91">F225+F226+F227+F228+F229+F230+F231+F232+F233+F234</f>
        <v>0</v>
      </c>
      <c r="G224" s="526">
        <f t="shared" si="91"/>
        <v>0</v>
      </c>
      <c r="H224" s="526">
        <f t="shared" si="91"/>
        <v>0</v>
      </c>
      <c r="I224" s="336">
        <f t="shared" si="91"/>
        <v>0</v>
      </c>
      <c r="J224" s="441">
        <f t="shared" ref="J224" si="92">J225+J226+J227+J228+J229+J230+J231+J232+J233+J234</f>
        <v>0</v>
      </c>
      <c r="K224" s="441">
        <f t="shared" si="91"/>
        <v>0</v>
      </c>
      <c r="L224" s="441">
        <f t="shared" ref="L224" si="93">L225+L226+L227+L228+L229+L230+L231+L232+L233+L234</f>
        <v>0</v>
      </c>
      <c r="M224" s="478">
        <f t="shared" si="91"/>
        <v>0</v>
      </c>
      <c r="N224" s="155">
        <f t="shared" ref="N224" si="94">N225+N226+N227+N228+N229+N230+N231+N232+N233+N234</f>
        <v>0</v>
      </c>
      <c r="O224" s="158">
        <f t="shared" si="82"/>
        <v>0</v>
      </c>
      <c r="P224" s="168"/>
      <c r="Q224" s="168"/>
    </row>
    <row r="225" spans="1:17" ht="15.75" hidden="1" thickBot="1" x14ac:dyDescent="0.3">
      <c r="B225" s="54"/>
      <c r="C225" s="2"/>
      <c r="D225" s="705" t="s">
        <v>815</v>
      </c>
      <c r="E225" s="705"/>
      <c r="F225" s="326"/>
      <c r="G225" s="516"/>
      <c r="H225" s="516"/>
      <c r="I225" s="326"/>
      <c r="J225" s="431"/>
      <c r="K225" s="431"/>
      <c r="L225" s="431"/>
      <c r="M225" s="468"/>
      <c r="N225" s="141"/>
      <c r="O225" s="159">
        <f t="shared" si="82"/>
        <v>0</v>
      </c>
      <c r="P225" s="168"/>
      <c r="Q225" s="168"/>
    </row>
    <row r="226" spans="1:17" ht="15.75" hidden="1" thickBot="1" x14ac:dyDescent="0.3">
      <c r="B226" s="54"/>
      <c r="C226" s="2"/>
      <c r="D226" s="705" t="s">
        <v>816</v>
      </c>
      <c r="E226" s="705"/>
      <c r="F226" s="326"/>
      <c r="G226" s="516"/>
      <c r="H226" s="516"/>
      <c r="I226" s="326"/>
      <c r="J226" s="431"/>
      <c r="K226" s="431"/>
      <c r="L226" s="431"/>
      <c r="M226" s="468"/>
      <c r="N226" s="141"/>
      <c r="O226" s="159">
        <f t="shared" si="82"/>
        <v>0</v>
      </c>
      <c r="P226" s="168"/>
      <c r="Q226" s="168"/>
    </row>
    <row r="227" spans="1:17" ht="15.75" hidden="1" thickBot="1" x14ac:dyDescent="0.3">
      <c r="B227" s="54"/>
      <c r="C227" s="2"/>
      <c r="D227" s="705" t="s">
        <v>546</v>
      </c>
      <c r="E227" s="705"/>
      <c r="F227" s="326"/>
      <c r="G227" s="516"/>
      <c r="H227" s="516"/>
      <c r="I227" s="326"/>
      <c r="J227" s="431"/>
      <c r="K227" s="431"/>
      <c r="L227" s="431"/>
      <c r="M227" s="468"/>
      <c r="N227" s="141"/>
      <c r="O227" s="159">
        <f t="shared" si="82"/>
        <v>0</v>
      </c>
      <c r="P227" s="168"/>
      <c r="Q227" s="168"/>
    </row>
    <row r="228" spans="1:17" ht="25.5" hidden="1" customHeight="1" x14ac:dyDescent="0.25">
      <c r="B228" s="54"/>
      <c r="C228" s="2"/>
      <c r="D228" s="706" t="s">
        <v>549</v>
      </c>
      <c r="E228" s="706"/>
      <c r="F228" s="329"/>
      <c r="G228" s="519"/>
      <c r="H228" s="519"/>
      <c r="I228" s="329"/>
      <c r="J228" s="434"/>
      <c r="K228" s="434"/>
      <c r="L228" s="434"/>
      <c r="M228" s="471"/>
      <c r="N228" s="151"/>
      <c r="O228" s="159">
        <f t="shared" si="82"/>
        <v>0</v>
      </c>
      <c r="P228" s="168"/>
      <c r="Q228" s="168"/>
    </row>
    <row r="229" spans="1:17" ht="15.75" hidden="1" thickBot="1" x14ac:dyDescent="0.3">
      <c r="B229" s="54"/>
      <c r="C229" s="2"/>
      <c r="D229" s="705" t="s">
        <v>552</v>
      </c>
      <c r="E229" s="705"/>
      <c r="F229" s="326"/>
      <c r="G229" s="516"/>
      <c r="H229" s="516"/>
      <c r="I229" s="326"/>
      <c r="J229" s="431"/>
      <c r="K229" s="431"/>
      <c r="L229" s="431"/>
      <c r="M229" s="468"/>
      <c r="N229" s="141"/>
      <c r="O229" s="159">
        <f t="shared" si="82"/>
        <v>0</v>
      </c>
      <c r="P229" s="168"/>
      <c r="Q229" s="168"/>
    </row>
    <row r="230" spans="1:17" ht="15.75" hidden="1" thickBot="1" x14ac:dyDescent="0.3">
      <c r="B230" s="54"/>
      <c r="C230" s="2"/>
      <c r="D230" s="705" t="s">
        <v>817</v>
      </c>
      <c r="E230" s="705"/>
      <c r="F230" s="326"/>
      <c r="G230" s="516"/>
      <c r="H230" s="516"/>
      <c r="I230" s="326"/>
      <c r="J230" s="431"/>
      <c r="K230" s="431"/>
      <c r="L230" s="431"/>
      <c r="M230" s="468"/>
      <c r="N230" s="141"/>
      <c r="O230" s="159">
        <f t="shared" si="82"/>
        <v>0</v>
      </c>
      <c r="P230" s="168"/>
      <c r="Q230" s="168"/>
    </row>
    <row r="231" spans="1:17" ht="25.5" hidden="1" customHeight="1" x14ac:dyDescent="0.25">
      <c r="B231" s="54"/>
      <c r="C231" s="2"/>
      <c r="D231" s="706" t="s">
        <v>556</v>
      </c>
      <c r="E231" s="706"/>
      <c r="F231" s="329"/>
      <c r="G231" s="519"/>
      <c r="H231" s="519"/>
      <c r="I231" s="329"/>
      <c r="J231" s="434"/>
      <c r="K231" s="434"/>
      <c r="L231" s="434"/>
      <c r="M231" s="471"/>
      <c r="N231" s="151"/>
      <c r="O231" s="159">
        <f t="shared" si="82"/>
        <v>0</v>
      </c>
      <c r="P231" s="168"/>
      <c r="Q231" s="168"/>
    </row>
    <row r="232" spans="1:17" ht="25.5" hidden="1" customHeight="1" x14ac:dyDescent="0.25">
      <c r="B232" s="54"/>
      <c r="C232" s="2"/>
      <c r="D232" s="706" t="s">
        <v>559</v>
      </c>
      <c r="E232" s="706"/>
      <c r="F232" s="329"/>
      <c r="G232" s="519"/>
      <c r="H232" s="519"/>
      <c r="I232" s="329"/>
      <c r="J232" s="434"/>
      <c r="K232" s="434"/>
      <c r="L232" s="434"/>
      <c r="M232" s="471"/>
      <c r="N232" s="151"/>
      <c r="O232" s="159">
        <f t="shared" si="82"/>
        <v>0</v>
      </c>
      <c r="P232" s="168"/>
      <c r="Q232" s="168"/>
    </row>
    <row r="233" spans="1:17" ht="25.5" hidden="1" customHeight="1" x14ac:dyDescent="0.25">
      <c r="B233" s="54"/>
      <c r="C233" s="2"/>
      <c r="D233" s="706" t="s">
        <v>561</v>
      </c>
      <c r="E233" s="706"/>
      <c r="F233" s="329"/>
      <c r="G233" s="519"/>
      <c r="H233" s="519"/>
      <c r="I233" s="329"/>
      <c r="J233" s="434"/>
      <c r="K233" s="434"/>
      <c r="L233" s="434"/>
      <c r="M233" s="471"/>
      <c r="N233" s="151"/>
      <c r="O233" s="159">
        <f t="shared" si="82"/>
        <v>0</v>
      </c>
      <c r="P233" s="168"/>
      <c r="Q233" s="168"/>
    </row>
    <row r="234" spans="1:17" ht="25.5" hidden="1" customHeight="1" x14ac:dyDescent="0.25">
      <c r="B234" s="54"/>
      <c r="C234" s="2"/>
      <c r="D234" s="706" t="s">
        <v>564</v>
      </c>
      <c r="E234" s="706"/>
      <c r="F234" s="329"/>
      <c r="G234" s="519"/>
      <c r="H234" s="519"/>
      <c r="I234" s="329"/>
      <c r="J234" s="434"/>
      <c r="K234" s="434"/>
      <c r="L234" s="434"/>
      <c r="M234" s="471"/>
      <c r="N234" s="151"/>
      <c r="O234" s="159">
        <f t="shared" si="82"/>
        <v>0</v>
      </c>
      <c r="P234" s="168"/>
      <c r="Q234" s="168"/>
    </row>
    <row r="235" spans="1:17" s="18" customFormat="1" ht="15.75" hidden="1" thickBot="1" x14ac:dyDescent="0.3">
      <c r="A235" s="125" t="s">
        <v>274</v>
      </c>
      <c r="B235" s="90" t="s">
        <v>686</v>
      </c>
      <c r="C235" s="712" t="s">
        <v>275</v>
      </c>
      <c r="D235" s="713"/>
      <c r="E235" s="713"/>
      <c r="F235" s="319">
        <f t="shared" ref="F235:M235" si="95">F236+F237+F238+F239+F240+F241+F242+F243+F244+F245</f>
        <v>0</v>
      </c>
      <c r="G235" s="509">
        <f t="shared" si="95"/>
        <v>0</v>
      </c>
      <c r="H235" s="509">
        <f t="shared" si="95"/>
        <v>0</v>
      </c>
      <c r="I235" s="319">
        <f t="shared" si="95"/>
        <v>0</v>
      </c>
      <c r="J235" s="424">
        <f t="shared" ref="J235" si="96">J236+J237+J238+J239+J240+J241+J242+J243+J244+J245</f>
        <v>0</v>
      </c>
      <c r="K235" s="424">
        <f t="shared" si="95"/>
        <v>0</v>
      </c>
      <c r="L235" s="424">
        <f t="shared" ref="L235" si="97">L236+L237+L238+L239+L240+L241+L242+L243+L244+L245</f>
        <v>0</v>
      </c>
      <c r="M235" s="461">
        <f t="shared" si="95"/>
        <v>0</v>
      </c>
      <c r="N235" s="142">
        <f t="shared" ref="N235" si="98">N236+N237+N238+N239+N240+N241+N242+N243+N244+N245</f>
        <v>0</v>
      </c>
      <c r="O235" s="158">
        <f t="shared" si="82"/>
        <v>0</v>
      </c>
      <c r="P235" s="168"/>
      <c r="Q235" s="168"/>
    </row>
    <row r="236" spans="1:17" ht="15.75" hidden="1" thickBot="1" x14ac:dyDescent="0.3">
      <c r="B236" s="54"/>
      <c r="C236" s="2"/>
      <c r="D236" s="705" t="s">
        <v>371</v>
      </c>
      <c r="E236" s="705"/>
      <c r="F236" s="326"/>
      <c r="G236" s="516"/>
      <c r="H236" s="516"/>
      <c r="I236" s="326"/>
      <c r="J236" s="431"/>
      <c r="K236" s="431"/>
      <c r="L236" s="431"/>
      <c r="M236" s="468"/>
      <c r="N236" s="141"/>
      <c r="O236" s="159">
        <f t="shared" si="82"/>
        <v>0</v>
      </c>
      <c r="P236" s="168"/>
      <c r="Q236" s="168"/>
    </row>
    <row r="237" spans="1:17" ht="15.75" hidden="1" thickBot="1" x14ac:dyDescent="0.3">
      <c r="B237" s="54"/>
      <c r="C237" s="2"/>
      <c r="D237" s="705" t="s">
        <v>544</v>
      </c>
      <c r="E237" s="705"/>
      <c r="F237" s="326"/>
      <c r="G237" s="516"/>
      <c r="H237" s="516"/>
      <c r="I237" s="326"/>
      <c r="J237" s="431"/>
      <c r="K237" s="431"/>
      <c r="L237" s="431"/>
      <c r="M237" s="468"/>
      <c r="N237" s="141"/>
      <c r="O237" s="159">
        <f t="shared" si="82"/>
        <v>0</v>
      </c>
      <c r="P237" s="168"/>
      <c r="Q237" s="168"/>
    </row>
    <row r="238" spans="1:17" ht="15.75" hidden="1" thickBot="1" x14ac:dyDescent="0.3">
      <c r="B238" s="54"/>
      <c r="C238" s="2"/>
      <c r="D238" s="705" t="s">
        <v>547</v>
      </c>
      <c r="E238" s="705"/>
      <c r="F238" s="326"/>
      <c r="G238" s="516"/>
      <c r="H238" s="516"/>
      <c r="I238" s="326"/>
      <c r="J238" s="431"/>
      <c r="K238" s="431"/>
      <c r="L238" s="431"/>
      <c r="M238" s="468"/>
      <c r="N238" s="141"/>
      <c r="O238" s="159">
        <f t="shared" si="82"/>
        <v>0</v>
      </c>
      <c r="P238" s="168"/>
      <c r="Q238" s="168"/>
    </row>
    <row r="239" spans="1:17" ht="15.75" hidden="1" thickBot="1" x14ac:dyDescent="0.3">
      <c r="B239" s="54"/>
      <c r="C239" s="2"/>
      <c r="D239" s="706" t="s">
        <v>818</v>
      </c>
      <c r="E239" s="706"/>
      <c r="F239" s="329"/>
      <c r="G239" s="519"/>
      <c r="H239" s="519"/>
      <c r="I239" s="329"/>
      <c r="J239" s="434"/>
      <c r="K239" s="434"/>
      <c r="L239" s="434"/>
      <c r="M239" s="471"/>
      <c r="N239" s="151"/>
      <c r="O239" s="159">
        <f t="shared" si="82"/>
        <v>0</v>
      </c>
      <c r="P239" s="168"/>
      <c r="Q239" s="168"/>
    </row>
    <row r="240" spans="1:17" ht="15.75" hidden="1" thickBot="1" x14ac:dyDescent="0.3">
      <c r="B240" s="54"/>
      <c r="C240" s="2"/>
      <c r="D240" s="705" t="s">
        <v>554</v>
      </c>
      <c r="E240" s="705"/>
      <c r="F240" s="326"/>
      <c r="G240" s="516"/>
      <c r="H240" s="516"/>
      <c r="I240" s="326"/>
      <c r="J240" s="431"/>
      <c r="K240" s="431"/>
      <c r="L240" s="431"/>
      <c r="M240" s="468"/>
      <c r="N240" s="141"/>
      <c r="O240" s="159">
        <f t="shared" si="82"/>
        <v>0</v>
      </c>
      <c r="P240" s="168"/>
      <c r="Q240" s="168"/>
    </row>
    <row r="241" spans="1:17" ht="15.75" hidden="1" thickBot="1" x14ac:dyDescent="0.3">
      <c r="B241" s="54"/>
      <c r="C241" s="2"/>
      <c r="D241" s="705" t="s">
        <v>553</v>
      </c>
      <c r="E241" s="705"/>
      <c r="F241" s="326"/>
      <c r="G241" s="516"/>
      <c r="H241" s="516"/>
      <c r="I241" s="326"/>
      <c r="J241" s="431"/>
      <c r="K241" s="431"/>
      <c r="L241" s="431"/>
      <c r="M241" s="468"/>
      <c r="N241" s="141"/>
      <c r="O241" s="159">
        <f t="shared" si="82"/>
        <v>0</v>
      </c>
      <c r="P241" s="168"/>
      <c r="Q241" s="168"/>
    </row>
    <row r="242" spans="1:17" ht="25.5" hidden="1" customHeight="1" x14ac:dyDescent="0.25">
      <c r="B242" s="54"/>
      <c r="C242" s="2"/>
      <c r="D242" s="706" t="s">
        <v>557</v>
      </c>
      <c r="E242" s="706"/>
      <c r="F242" s="329"/>
      <c r="G242" s="519"/>
      <c r="H242" s="519"/>
      <c r="I242" s="329"/>
      <c r="J242" s="434"/>
      <c r="K242" s="434"/>
      <c r="L242" s="434"/>
      <c r="M242" s="471"/>
      <c r="N242" s="151"/>
      <c r="O242" s="159">
        <f t="shared" si="82"/>
        <v>0</v>
      </c>
      <c r="P242" s="168"/>
      <c r="Q242" s="168"/>
    </row>
    <row r="243" spans="1:17" ht="15.75" hidden="1" thickBot="1" x14ac:dyDescent="0.3">
      <c r="B243" s="54"/>
      <c r="C243" s="2"/>
      <c r="D243" s="705" t="s">
        <v>819</v>
      </c>
      <c r="E243" s="705"/>
      <c r="F243" s="326"/>
      <c r="G243" s="516"/>
      <c r="H243" s="516"/>
      <c r="I243" s="326"/>
      <c r="J243" s="431"/>
      <c r="K243" s="431"/>
      <c r="L243" s="431"/>
      <c r="M243" s="468"/>
      <c r="N243" s="141"/>
      <c r="O243" s="159">
        <f t="shared" si="82"/>
        <v>0</v>
      </c>
      <c r="P243" s="168"/>
      <c r="Q243" s="168"/>
    </row>
    <row r="244" spans="1:17" ht="25.5" hidden="1" customHeight="1" x14ac:dyDescent="0.25">
      <c r="B244" s="54"/>
      <c r="C244" s="2"/>
      <c r="D244" s="706" t="s">
        <v>562</v>
      </c>
      <c r="E244" s="706"/>
      <c r="F244" s="329"/>
      <c r="G244" s="519"/>
      <c r="H244" s="519"/>
      <c r="I244" s="329"/>
      <c r="J244" s="434"/>
      <c r="K244" s="434"/>
      <c r="L244" s="434"/>
      <c r="M244" s="471"/>
      <c r="N244" s="151"/>
      <c r="O244" s="159">
        <f t="shared" si="82"/>
        <v>0</v>
      </c>
      <c r="P244" s="168"/>
      <c r="Q244" s="168"/>
    </row>
    <row r="245" spans="1:17" ht="25.5" hidden="1" customHeight="1" x14ac:dyDescent="0.25">
      <c r="B245" s="54"/>
      <c r="C245" s="2"/>
      <c r="D245" s="706" t="s">
        <v>565</v>
      </c>
      <c r="E245" s="706"/>
      <c r="F245" s="329"/>
      <c r="G245" s="519"/>
      <c r="H245" s="519"/>
      <c r="I245" s="329"/>
      <c r="J245" s="434"/>
      <c r="K245" s="434"/>
      <c r="L245" s="434"/>
      <c r="M245" s="471"/>
      <c r="N245" s="151"/>
      <c r="O245" s="159">
        <f t="shared" si="82"/>
        <v>0</v>
      </c>
      <c r="P245" s="168"/>
      <c r="Q245" s="168"/>
    </row>
    <row r="246" spans="1:17" s="18" customFormat="1" ht="25.5" hidden="1" customHeight="1" x14ac:dyDescent="0.25">
      <c r="A246" s="125" t="s">
        <v>276</v>
      </c>
      <c r="B246" s="90" t="s">
        <v>687</v>
      </c>
      <c r="C246" s="800" t="s">
        <v>607</v>
      </c>
      <c r="D246" s="801"/>
      <c r="E246" s="801"/>
      <c r="F246" s="336">
        <f t="shared" ref="F246:M246" si="99">F247+F248</f>
        <v>0</v>
      </c>
      <c r="G246" s="526">
        <f t="shared" si="99"/>
        <v>0</v>
      </c>
      <c r="H246" s="526">
        <f t="shared" si="99"/>
        <v>0</v>
      </c>
      <c r="I246" s="336">
        <f t="shared" si="99"/>
        <v>0</v>
      </c>
      <c r="J246" s="441">
        <f t="shared" ref="J246" si="100">J247+J248</f>
        <v>0</v>
      </c>
      <c r="K246" s="441">
        <f t="shared" si="99"/>
        <v>0</v>
      </c>
      <c r="L246" s="441">
        <f t="shared" ref="L246" si="101">L247+L248</f>
        <v>0</v>
      </c>
      <c r="M246" s="478">
        <f t="shared" si="99"/>
        <v>0</v>
      </c>
      <c r="N246" s="155">
        <f t="shared" ref="N246" si="102">N247+N248</f>
        <v>0</v>
      </c>
      <c r="O246" s="158">
        <f t="shared" si="82"/>
        <v>0</v>
      </c>
      <c r="P246" s="168"/>
      <c r="Q246" s="168"/>
    </row>
    <row r="247" spans="1:17" ht="25.5" hidden="1" customHeight="1" x14ac:dyDescent="0.25">
      <c r="B247" s="54"/>
      <c r="C247" s="2"/>
      <c r="D247" s="706" t="s">
        <v>568</v>
      </c>
      <c r="E247" s="706"/>
      <c r="F247" s="329"/>
      <c r="G247" s="519"/>
      <c r="H247" s="519"/>
      <c r="I247" s="329"/>
      <c r="J247" s="434"/>
      <c r="K247" s="434"/>
      <c r="L247" s="434"/>
      <c r="M247" s="471"/>
      <c r="N247" s="151"/>
      <c r="O247" s="159">
        <f t="shared" ref="O247:O303" si="103">SUM(M247:N247)</f>
        <v>0</v>
      </c>
      <c r="P247" s="168"/>
      <c r="Q247" s="168"/>
    </row>
    <row r="248" spans="1:17" ht="25.5" hidden="1" customHeight="1" x14ac:dyDescent="0.25">
      <c r="B248" s="54"/>
      <c r="C248" s="2"/>
      <c r="D248" s="706" t="s">
        <v>569</v>
      </c>
      <c r="E248" s="706"/>
      <c r="F248" s="329"/>
      <c r="G248" s="519"/>
      <c r="H248" s="519"/>
      <c r="I248" s="329"/>
      <c r="J248" s="434"/>
      <c r="K248" s="434"/>
      <c r="L248" s="434"/>
      <c r="M248" s="471"/>
      <c r="N248" s="151"/>
      <c r="O248" s="159">
        <f t="shared" si="103"/>
        <v>0</v>
      </c>
      <c r="P248" s="168"/>
      <c r="Q248" s="168"/>
    </row>
    <row r="249" spans="1:17" s="18" customFormat="1" ht="15" hidden="1" customHeight="1" x14ac:dyDescent="0.25">
      <c r="A249" s="125" t="s">
        <v>277</v>
      </c>
      <c r="B249" s="90" t="s">
        <v>688</v>
      </c>
      <c r="C249" s="800" t="s">
        <v>820</v>
      </c>
      <c r="D249" s="801"/>
      <c r="E249" s="801"/>
      <c r="F249" s="336">
        <f t="shared" ref="F249:M249" si="104">F250+F251+F252+F253+F254+F255+F256+F257+F258+F259+F260</f>
        <v>0</v>
      </c>
      <c r="G249" s="526">
        <f t="shared" si="104"/>
        <v>0</v>
      </c>
      <c r="H249" s="526">
        <f t="shared" si="104"/>
        <v>0</v>
      </c>
      <c r="I249" s="336">
        <f t="shared" si="104"/>
        <v>0</v>
      </c>
      <c r="J249" s="441">
        <f t="shared" ref="J249" si="105">J250+J251+J252+J253+J254+J255+J256+J257+J258+J259+J260</f>
        <v>0</v>
      </c>
      <c r="K249" s="441">
        <f t="shared" si="104"/>
        <v>0</v>
      </c>
      <c r="L249" s="441">
        <f t="shared" ref="L249" si="106">L250+L251+L252+L253+L254+L255+L256+L257+L258+L259+L260</f>
        <v>0</v>
      </c>
      <c r="M249" s="478">
        <f t="shared" si="104"/>
        <v>0</v>
      </c>
      <c r="N249" s="155">
        <f t="shared" ref="N249" si="107">N250+N251+N252+N253+N254+N255+N256+N257+N258+N259+N260</f>
        <v>0</v>
      </c>
      <c r="O249" s="158">
        <f t="shared" si="103"/>
        <v>0</v>
      </c>
      <c r="P249" s="168"/>
      <c r="Q249" s="168"/>
    </row>
    <row r="250" spans="1:17" ht="15.75" hidden="1" thickBot="1" x14ac:dyDescent="0.3">
      <c r="B250" s="54"/>
      <c r="C250" s="2"/>
      <c r="D250" s="705" t="s">
        <v>372</v>
      </c>
      <c r="E250" s="705"/>
      <c r="F250" s="326"/>
      <c r="G250" s="516"/>
      <c r="H250" s="516"/>
      <c r="I250" s="326"/>
      <c r="J250" s="431"/>
      <c r="K250" s="431"/>
      <c r="L250" s="431"/>
      <c r="M250" s="468"/>
      <c r="N250" s="141"/>
      <c r="O250" s="159">
        <f t="shared" si="103"/>
        <v>0</v>
      </c>
      <c r="P250" s="168"/>
      <c r="Q250" s="168"/>
    </row>
    <row r="251" spans="1:17" ht="15.75" hidden="1" thickBot="1" x14ac:dyDescent="0.3">
      <c r="B251" s="54"/>
      <c r="C251" s="2"/>
      <c r="D251" s="705" t="s">
        <v>821</v>
      </c>
      <c r="E251" s="705"/>
      <c r="F251" s="326"/>
      <c r="G251" s="516"/>
      <c r="H251" s="516"/>
      <c r="I251" s="326"/>
      <c r="J251" s="431"/>
      <c r="K251" s="431"/>
      <c r="L251" s="431"/>
      <c r="M251" s="468"/>
      <c r="N251" s="141"/>
      <c r="O251" s="159">
        <f t="shared" si="103"/>
        <v>0</v>
      </c>
      <c r="P251" s="168"/>
      <c r="Q251" s="168"/>
    </row>
    <row r="252" spans="1:17" ht="15.75" hidden="1" thickBot="1" x14ac:dyDescent="0.3">
      <c r="B252" s="54"/>
      <c r="C252" s="2"/>
      <c r="D252" s="705" t="s">
        <v>375</v>
      </c>
      <c r="E252" s="705"/>
      <c r="F252" s="326"/>
      <c r="G252" s="516"/>
      <c r="H252" s="516"/>
      <c r="I252" s="326"/>
      <c r="J252" s="431"/>
      <c r="K252" s="431"/>
      <c r="L252" s="431"/>
      <c r="M252" s="468"/>
      <c r="N252" s="141"/>
      <c r="O252" s="159">
        <f t="shared" si="103"/>
        <v>0</v>
      </c>
      <c r="P252" s="168"/>
      <c r="Q252" s="168"/>
    </row>
    <row r="253" spans="1:17" ht="15.75" hidden="1" thickBot="1" x14ac:dyDescent="0.3">
      <c r="B253" s="54"/>
      <c r="C253" s="2"/>
      <c r="D253" s="705" t="s">
        <v>373</v>
      </c>
      <c r="E253" s="705"/>
      <c r="F253" s="326"/>
      <c r="G253" s="516"/>
      <c r="H253" s="516"/>
      <c r="I253" s="326"/>
      <c r="J253" s="431"/>
      <c r="K253" s="431"/>
      <c r="L253" s="431"/>
      <c r="M253" s="468"/>
      <c r="N253" s="141"/>
      <c r="O253" s="159">
        <f t="shared" si="103"/>
        <v>0</v>
      </c>
      <c r="P253" s="168"/>
      <c r="Q253" s="168"/>
    </row>
    <row r="254" spans="1:17" ht="15.75" hidden="1" thickBot="1" x14ac:dyDescent="0.3">
      <c r="B254" s="54"/>
      <c r="C254" s="2"/>
      <c r="D254" s="705" t="s">
        <v>822</v>
      </c>
      <c r="E254" s="705"/>
      <c r="F254" s="326"/>
      <c r="G254" s="516"/>
      <c r="H254" s="516"/>
      <c r="I254" s="326"/>
      <c r="J254" s="431"/>
      <c r="K254" s="431"/>
      <c r="L254" s="431"/>
      <c r="M254" s="468"/>
      <c r="N254" s="141"/>
      <c r="O254" s="159">
        <f t="shared" si="103"/>
        <v>0</v>
      </c>
      <c r="P254" s="168"/>
      <c r="Q254" s="168"/>
    </row>
    <row r="255" spans="1:17" ht="25.5" hidden="1" customHeight="1" x14ac:dyDescent="0.25">
      <c r="B255" s="54"/>
      <c r="C255" s="2"/>
      <c r="D255" s="706" t="s">
        <v>537</v>
      </c>
      <c r="E255" s="706"/>
      <c r="F255" s="329"/>
      <c r="G255" s="519"/>
      <c r="H255" s="519"/>
      <c r="I255" s="329"/>
      <c r="J255" s="434"/>
      <c r="K255" s="434"/>
      <c r="L255" s="434"/>
      <c r="M255" s="471"/>
      <c r="N255" s="151"/>
      <c r="O255" s="159">
        <f t="shared" si="103"/>
        <v>0</v>
      </c>
      <c r="P255" s="168"/>
      <c r="Q255" s="168"/>
    </row>
    <row r="256" spans="1:17" ht="25.5" hidden="1" customHeight="1" x14ac:dyDescent="0.25">
      <c r="B256" s="54"/>
      <c r="C256" s="2"/>
      <c r="D256" s="706" t="s">
        <v>540</v>
      </c>
      <c r="E256" s="706"/>
      <c r="F256" s="329"/>
      <c r="G256" s="519"/>
      <c r="H256" s="519"/>
      <c r="I256" s="329"/>
      <c r="J256" s="434"/>
      <c r="K256" s="434"/>
      <c r="L256" s="434"/>
      <c r="M256" s="471"/>
      <c r="N256" s="151"/>
      <c r="O256" s="159">
        <f t="shared" si="103"/>
        <v>0</v>
      </c>
      <c r="P256" s="168"/>
      <c r="Q256" s="168"/>
    </row>
    <row r="257" spans="1:17" ht="15.75" hidden="1" thickBot="1" x14ac:dyDescent="0.3">
      <c r="B257" s="54"/>
      <c r="C257" s="2"/>
      <c r="D257" s="705" t="s">
        <v>823</v>
      </c>
      <c r="E257" s="705"/>
      <c r="F257" s="326"/>
      <c r="G257" s="516"/>
      <c r="H257" s="516"/>
      <c r="I257" s="326"/>
      <c r="J257" s="431"/>
      <c r="K257" s="431"/>
      <c r="L257" s="431"/>
      <c r="M257" s="468"/>
      <c r="N257" s="141"/>
      <c r="O257" s="159">
        <f t="shared" si="103"/>
        <v>0</v>
      </c>
      <c r="P257" s="168"/>
      <c r="Q257" s="168"/>
    </row>
    <row r="258" spans="1:17" ht="15.75" hidden="1" thickBot="1" x14ac:dyDescent="0.3">
      <c r="B258" s="54"/>
      <c r="C258" s="2"/>
      <c r="D258" s="705" t="s">
        <v>374</v>
      </c>
      <c r="E258" s="705"/>
      <c r="F258" s="326"/>
      <c r="G258" s="516"/>
      <c r="H258" s="516"/>
      <c r="I258" s="326"/>
      <c r="J258" s="431"/>
      <c r="K258" s="431"/>
      <c r="L258" s="431"/>
      <c r="M258" s="468"/>
      <c r="N258" s="141"/>
      <c r="O258" s="159">
        <f t="shared" si="103"/>
        <v>0</v>
      </c>
      <c r="P258" s="168"/>
      <c r="Q258" s="168"/>
    </row>
    <row r="259" spans="1:17" ht="15.75" hidden="1" thickBot="1" x14ac:dyDescent="0.3">
      <c r="B259" s="54"/>
      <c r="C259" s="2"/>
      <c r="D259" s="705" t="s">
        <v>824</v>
      </c>
      <c r="E259" s="705"/>
      <c r="F259" s="326"/>
      <c r="G259" s="516"/>
      <c r="H259" s="516"/>
      <c r="I259" s="326"/>
      <c r="J259" s="431"/>
      <c r="K259" s="431"/>
      <c r="L259" s="431"/>
      <c r="M259" s="468"/>
      <c r="N259" s="141"/>
      <c r="O259" s="159">
        <f t="shared" si="103"/>
        <v>0</v>
      </c>
      <c r="P259" s="168"/>
      <c r="Q259" s="168"/>
    </row>
    <row r="260" spans="1:17" ht="15.75" hidden="1" thickBot="1" x14ac:dyDescent="0.3">
      <c r="B260" s="54"/>
      <c r="C260" s="2"/>
      <c r="D260" s="705" t="s">
        <v>566</v>
      </c>
      <c r="E260" s="705"/>
      <c r="F260" s="326"/>
      <c r="G260" s="516"/>
      <c r="H260" s="516"/>
      <c r="I260" s="326"/>
      <c r="J260" s="431"/>
      <c r="K260" s="431"/>
      <c r="L260" s="431"/>
      <c r="M260" s="468"/>
      <c r="N260" s="141"/>
      <c r="O260" s="159">
        <f t="shared" si="103"/>
        <v>0</v>
      </c>
      <c r="P260" s="168"/>
      <c r="Q260" s="168"/>
    </row>
    <row r="261" spans="1:17" s="18" customFormat="1" ht="15.75" hidden="1" thickBot="1" x14ac:dyDescent="0.3">
      <c r="A261" s="125" t="s">
        <v>278</v>
      </c>
      <c r="B261" s="90" t="s">
        <v>689</v>
      </c>
      <c r="C261" s="712" t="s">
        <v>279</v>
      </c>
      <c r="D261" s="713"/>
      <c r="E261" s="713"/>
      <c r="F261" s="319"/>
      <c r="G261" s="509"/>
      <c r="H261" s="509"/>
      <c r="I261" s="319"/>
      <c r="J261" s="424"/>
      <c r="K261" s="424"/>
      <c r="L261" s="424"/>
      <c r="M261" s="461"/>
      <c r="N261" s="142"/>
      <c r="O261" s="158">
        <f t="shared" si="103"/>
        <v>0</v>
      </c>
      <c r="P261" s="168"/>
      <c r="Q261" s="168"/>
    </row>
    <row r="262" spans="1:17" s="18" customFormat="1" ht="15.75" hidden="1" thickBot="1" x14ac:dyDescent="0.3">
      <c r="A262" s="125" t="s">
        <v>280</v>
      </c>
      <c r="B262" s="90" t="s">
        <v>690</v>
      </c>
      <c r="C262" s="712" t="s">
        <v>281</v>
      </c>
      <c r="D262" s="713"/>
      <c r="E262" s="713"/>
      <c r="F262" s="319"/>
      <c r="G262" s="509"/>
      <c r="H262" s="509"/>
      <c r="I262" s="319"/>
      <c r="J262" s="424"/>
      <c r="K262" s="424"/>
      <c r="L262" s="424"/>
      <c r="M262" s="461"/>
      <c r="N262" s="142"/>
      <c r="O262" s="158">
        <f t="shared" si="103"/>
        <v>0</v>
      </c>
      <c r="P262" s="168"/>
      <c r="Q262" s="168"/>
    </row>
    <row r="263" spans="1:17" s="18" customFormat="1" ht="15.75" hidden="1" thickBot="1" x14ac:dyDescent="0.3">
      <c r="A263" s="125" t="s">
        <v>282</v>
      </c>
      <c r="B263" s="90" t="s">
        <v>691</v>
      </c>
      <c r="C263" s="712" t="s">
        <v>283</v>
      </c>
      <c r="D263" s="713"/>
      <c r="E263" s="713"/>
      <c r="F263" s="319">
        <f t="shared" ref="F263:M263" si="108">F264+F265+F266+F267+F268+F269+F270+F271+F272+F273</f>
        <v>0</v>
      </c>
      <c r="G263" s="509">
        <f t="shared" si="108"/>
        <v>0</v>
      </c>
      <c r="H263" s="509">
        <f t="shared" si="108"/>
        <v>0</v>
      </c>
      <c r="I263" s="319">
        <f t="shared" si="108"/>
        <v>0</v>
      </c>
      <c r="J263" s="424">
        <f t="shared" ref="J263" si="109">J264+J265+J266+J267+J268+J269+J270+J271+J272+J273</f>
        <v>0</v>
      </c>
      <c r="K263" s="424">
        <f t="shared" si="108"/>
        <v>0</v>
      </c>
      <c r="L263" s="424">
        <f t="shared" ref="L263" si="110">L264+L265+L266+L267+L268+L269+L270+L271+L272+L273</f>
        <v>0</v>
      </c>
      <c r="M263" s="461">
        <f t="shared" si="108"/>
        <v>0</v>
      </c>
      <c r="N263" s="142">
        <f t="shared" ref="N263" si="111">N264+N265+N266+N267+N268+N269+N270+N271+N272+N273</f>
        <v>0</v>
      </c>
      <c r="O263" s="158">
        <f t="shared" si="103"/>
        <v>0</v>
      </c>
      <c r="P263" s="168"/>
      <c r="Q263" s="168"/>
    </row>
    <row r="264" spans="1:17" ht="15.75" hidden="1" thickBot="1" x14ac:dyDescent="0.3">
      <c r="B264" s="54"/>
      <c r="C264" s="2"/>
      <c r="D264" s="705" t="s">
        <v>376</v>
      </c>
      <c r="E264" s="705"/>
      <c r="F264" s="326"/>
      <c r="G264" s="516"/>
      <c r="H264" s="516"/>
      <c r="I264" s="326"/>
      <c r="J264" s="431"/>
      <c r="K264" s="431"/>
      <c r="L264" s="431"/>
      <c r="M264" s="468"/>
      <c r="N264" s="141"/>
      <c r="O264" s="159">
        <f t="shared" si="103"/>
        <v>0</v>
      </c>
      <c r="P264" s="168"/>
      <c r="Q264" s="168"/>
    </row>
    <row r="265" spans="1:17" ht="15.75" hidden="1" thickBot="1" x14ac:dyDescent="0.3">
      <c r="B265" s="54"/>
      <c r="C265" s="2"/>
      <c r="D265" s="705" t="s">
        <v>377</v>
      </c>
      <c r="E265" s="705"/>
      <c r="F265" s="326"/>
      <c r="G265" s="516"/>
      <c r="H265" s="516"/>
      <c r="I265" s="326"/>
      <c r="J265" s="431"/>
      <c r="K265" s="431"/>
      <c r="L265" s="431"/>
      <c r="M265" s="468"/>
      <c r="N265" s="141"/>
      <c r="O265" s="159">
        <f t="shared" si="103"/>
        <v>0</v>
      </c>
      <c r="P265" s="168"/>
      <c r="Q265" s="168"/>
    </row>
    <row r="266" spans="1:17" ht="15.75" hidden="1" thickBot="1" x14ac:dyDescent="0.3">
      <c r="B266" s="54"/>
      <c r="C266" s="2"/>
      <c r="D266" s="705" t="s">
        <v>378</v>
      </c>
      <c r="E266" s="705"/>
      <c r="F266" s="326"/>
      <c r="G266" s="516"/>
      <c r="H266" s="516"/>
      <c r="I266" s="326"/>
      <c r="J266" s="431"/>
      <c r="K266" s="431"/>
      <c r="L266" s="431"/>
      <c r="M266" s="468"/>
      <c r="N266" s="141"/>
      <c r="O266" s="159">
        <f t="shared" si="103"/>
        <v>0</v>
      </c>
      <c r="P266" s="168"/>
      <c r="Q266" s="168"/>
    </row>
    <row r="267" spans="1:17" ht="15.75" hidden="1" thickBot="1" x14ac:dyDescent="0.3">
      <c r="B267" s="54"/>
      <c r="C267" s="2"/>
      <c r="D267" s="705" t="s">
        <v>379</v>
      </c>
      <c r="E267" s="705"/>
      <c r="F267" s="326"/>
      <c r="G267" s="516"/>
      <c r="H267" s="516"/>
      <c r="I267" s="326"/>
      <c r="J267" s="431"/>
      <c r="K267" s="431"/>
      <c r="L267" s="431"/>
      <c r="M267" s="468"/>
      <c r="N267" s="141"/>
      <c r="O267" s="159">
        <f t="shared" si="103"/>
        <v>0</v>
      </c>
      <c r="P267" s="168"/>
      <c r="Q267" s="168"/>
    </row>
    <row r="268" spans="1:17" ht="15.75" hidden="1" thickBot="1" x14ac:dyDescent="0.3">
      <c r="B268" s="54"/>
      <c r="C268" s="2"/>
      <c r="D268" s="705" t="s">
        <v>380</v>
      </c>
      <c r="E268" s="705"/>
      <c r="F268" s="326"/>
      <c r="G268" s="516"/>
      <c r="H268" s="516"/>
      <c r="I268" s="326"/>
      <c r="J268" s="431"/>
      <c r="K268" s="431"/>
      <c r="L268" s="431"/>
      <c r="M268" s="468"/>
      <c r="N268" s="141"/>
      <c r="O268" s="159">
        <f t="shared" si="103"/>
        <v>0</v>
      </c>
      <c r="P268" s="168"/>
      <c r="Q268" s="168"/>
    </row>
    <row r="269" spans="1:17" ht="25.5" hidden="1" customHeight="1" x14ac:dyDescent="0.25">
      <c r="B269" s="54"/>
      <c r="C269" s="2"/>
      <c r="D269" s="706" t="s">
        <v>538</v>
      </c>
      <c r="E269" s="706"/>
      <c r="F269" s="329"/>
      <c r="G269" s="519"/>
      <c r="H269" s="519"/>
      <c r="I269" s="329"/>
      <c r="J269" s="434"/>
      <c r="K269" s="434"/>
      <c r="L269" s="434"/>
      <c r="M269" s="471"/>
      <c r="N269" s="151"/>
      <c r="O269" s="159">
        <f t="shared" si="103"/>
        <v>0</v>
      </c>
      <c r="P269" s="168"/>
      <c r="Q269" s="168"/>
    </row>
    <row r="270" spans="1:17" ht="25.5" hidden="1" customHeight="1" x14ac:dyDescent="0.25">
      <c r="B270" s="54"/>
      <c r="C270" s="2"/>
      <c r="D270" s="706" t="s">
        <v>541</v>
      </c>
      <c r="E270" s="706"/>
      <c r="F270" s="329"/>
      <c r="G270" s="519"/>
      <c r="H270" s="519"/>
      <c r="I270" s="329"/>
      <c r="J270" s="434"/>
      <c r="K270" s="434"/>
      <c r="L270" s="434"/>
      <c r="M270" s="471"/>
      <c r="N270" s="151"/>
      <c r="O270" s="159">
        <f t="shared" si="103"/>
        <v>0</v>
      </c>
      <c r="P270" s="168"/>
      <c r="Q270" s="168"/>
    </row>
    <row r="271" spans="1:17" ht="15.75" hidden="1" thickBot="1" x14ac:dyDescent="0.3">
      <c r="B271" s="54"/>
      <c r="C271" s="2"/>
      <c r="D271" s="705" t="s">
        <v>381</v>
      </c>
      <c r="E271" s="705"/>
      <c r="F271" s="326"/>
      <c r="G271" s="516"/>
      <c r="H271" s="516"/>
      <c r="I271" s="326"/>
      <c r="J271" s="431"/>
      <c r="K271" s="431"/>
      <c r="L271" s="431"/>
      <c r="M271" s="468"/>
      <c r="N271" s="141"/>
      <c r="O271" s="159">
        <f t="shared" si="103"/>
        <v>0</v>
      </c>
      <c r="P271" s="168"/>
      <c r="Q271" s="168"/>
    </row>
    <row r="272" spans="1:17" ht="15.75" hidden="1" thickBot="1" x14ac:dyDescent="0.3">
      <c r="B272" s="54"/>
      <c r="C272" s="2"/>
      <c r="D272" s="705" t="s">
        <v>382</v>
      </c>
      <c r="E272" s="705"/>
      <c r="F272" s="326"/>
      <c r="G272" s="516"/>
      <c r="H272" s="516"/>
      <c r="I272" s="326"/>
      <c r="J272" s="431"/>
      <c r="K272" s="431"/>
      <c r="L272" s="431"/>
      <c r="M272" s="468"/>
      <c r="N272" s="141"/>
      <c r="O272" s="159">
        <f t="shared" si="103"/>
        <v>0</v>
      </c>
      <c r="P272" s="168"/>
      <c r="Q272" s="168"/>
    </row>
    <row r="273" spans="1:17" ht="15.75" hidden="1" thickBot="1" x14ac:dyDescent="0.3">
      <c r="B273" s="56"/>
      <c r="C273" s="20"/>
      <c r="D273" s="707" t="s">
        <v>567</v>
      </c>
      <c r="E273" s="707"/>
      <c r="F273" s="337"/>
      <c r="G273" s="527"/>
      <c r="H273" s="527"/>
      <c r="I273" s="337"/>
      <c r="J273" s="442"/>
      <c r="K273" s="442"/>
      <c r="L273" s="442"/>
      <c r="M273" s="479"/>
      <c r="N273" s="143"/>
      <c r="O273" s="159">
        <f t="shared" si="103"/>
        <v>0</v>
      </c>
      <c r="P273" s="168"/>
      <c r="Q273" s="168"/>
    </row>
    <row r="274" spans="1:17" ht="15.75" thickBot="1" x14ac:dyDescent="0.3">
      <c r="B274" s="98" t="s">
        <v>284</v>
      </c>
      <c r="C274" s="708" t="s">
        <v>285</v>
      </c>
      <c r="D274" s="709"/>
      <c r="E274" s="709"/>
      <c r="F274" s="322">
        <f t="shared" ref="F274:M274" si="112">F275+F296+F302+F303</f>
        <v>0</v>
      </c>
      <c r="G274" s="512">
        <f t="shared" si="112"/>
        <v>0</v>
      </c>
      <c r="H274" s="512">
        <f t="shared" si="112"/>
        <v>0</v>
      </c>
      <c r="I274" s="322">
        <f t="shared" si="112"/>
        <v>0</v>
      </c>
      <c r="J274" s="427">
        <f t="shared" ref="J274" si="113">J275+J296+J302+J303</f>
        <v>0</v>
      </c>
      <c r="K274" s="427">
        <f t="shared" si="112"/>
        <v>0</v>
      </c>
      <c r="L274" s="427">
        <f t="shared" ref="L274" si="114">L275+L296+L302+L303</f>
        <v>0</v>
      </c>
      <c r="M274" s="464">
        <f t="shared" si="112"/>
        <v>0</v>
      </c>
      <c r="N274" s="144">
        <f t="shared" ref="N274" si="115">N275+N296+N302+N303</f>
        <v>0</v>
      </c>
      <c r="O274" s="156">
        <f t="shared" si="103"/>
        <v>0</v>
      </c>
      <c r="P274" s="168"/>
      <c r="Q274" s="168"/>
    </row>
    <row r="275" spans="1:17" ht="15.75" hidden="1" thickBot="1" x14ac:dyDescent="0.3">
      <c r="B275" s="114" t="s">
        <v>692</v>
      </c>
      <c r="C275" s="710" t="s">
        <v>286</v>
      </c>
      <c r="D275" s="711"/>
      <c r="E275" s="711"/>
      <c r="F275" s="317">
        <f t="shared" ref="F275:M275" si="116">F276+F280+F287+F288+F289+F290+F291+F292+F293</f>
        <v>0</v>
      </c>
      <c r="G275" s="507">
        <f t="shared" si="116"/>
        <v>0</v>
      </c>
      <c r="H275" s="507">
        <f t="shared" si="116"/>
        <v>0</v>
      </c>
      <c r="I275" s="317">
        <f t="shared" si="116"/>
        <v>0</v>
      </c>
      <c r="J275" s="422">
        <f t="shared" ref="J275" si="117">J276+J280+J287+J288+J289+J290+J291+J292+J293</f>
        <v>0</v>
      </c>
      <c r="K275" s="422">
        <f t="shared" si="116"/>
        <v>0</v>
      </c>
      <c r="L275" s="422">
        <f t="shared" ref="L275" si="118">L276+L280+L287+L288+L289+L290+L291+L292+L293</f>
        <v>0</v>
      </c>
      <c r="M275" s="459">
        <f t="shared" si="116"/>
        <v>0</v>
      </c>
      <c r="N275" s="140">
        <f t="shared" ref="N275" si="119">N276+N280+N287+N288+N289+N290+N291+N292+N293</f>
        <v>0</v>
      </c>
      <c r="O275" s="157">
        <f t="shared" si="103"/>
        <v>0</v>
      </c>
      <c r="P275" s="168"/>
      <c r="Q275" s="168"/>
    </row>
    <row r="276" spans="1:17" s="18" customFormat="1" ht="15.75" hidden="1" thickBot="1" x14ac:dyDescent="0.3">
      <c r="A276" s="125"/>
      <c r="B276" s="52" t="s">
        <v>693</v>
      </c>
      <c r="C276" s="702" t="s">
        <v>287</v>
      </c>
      <c r="D276" s="703"/>
      <c r="E276" s="703"/>
      <c r="F276" s="320">
        <f t="shared" ref="F276:M276" si="120">F277+F278+F279</f>
        <v>0</v>
      </c>
      <c r="G276" s="510">
        <f t="shared" si="120"/>
        <v>0</v>
      </c>
      <c r="H276" s="510">
        <f t="shared" si="120"/>
        <v>0</v>
      </c>
      <c r="I276" s="320">
        <f t="shared" si="120"/>
        <v>0</v>
      </c>
      <c r="J276" s="425">
        <f t="shared" ref="J276" si="121">J277+J278+J279</f>
        <v>0</v>
      </c>
      <c r="K276" s="425">
        <f t="shared" si="120"/>
        <v>0</v>
      </c>
      <c r="L276" s="425">
        <f t="shared" ref="L276" si="122">L277+L278+L279</f>
        <v>0</v>
      </c>
      <c r="M276" s="462">
        <f t="shared" si="120"/>
        <v>0</v>
      </c>
      <c r="N276" s="148">
        <f t="shared" ref="N276" si="123">N277+N278+N279</f>
        <v>0</v>
      </c>
      <c r="O276" s="160">
        <f t="shared" si="103"/>
        <v>0</v>
      </c>
      <c r="P276" s="168"/>
      <c r="Q276" s="168"/>
    </row>
    <row r="277" spans="1:17" s="189" customFormat="1" ht="15.75" hidden="1" thickBot="1" x14ac:dyDescent="0.3">
      <c r="A277" s="125" t="s">
        <v>288</v>
      </c>
      <c r="B277" s="169" t="s">
        <v>694</v>
      </c>
      <c r="C277" s="213"/>
      <c r="D277" s="808" t="s">
        <v>706</v>
      </c>
      <c r="E277" s="808"/>
      <c r="F277" s="338"/>
      <c r="G277" s="528"/>
      <c r="H277" s="528"/>
      <c r="I277" s="338"/>
      <c r="J277" s="443"/>
      <c r="K277" s="443"/>
      <c r="L277" s="443"/>
      <c r="M277" s="480"/>
      <c r="N277" s="233"/>
      <c r="O277" s="171">
        <f t="shared" si="103"/>
        <v>0</v>
      </c>
      <c r="P277" s="168"/>
      <c r="Q277" s="168"/>
    </row>
    <row r="278" spans="1:17" s="189" customFormat="1" ht="15.75" hidden="1" thickBot="1" x14ac:dyDescent="0.3">
      <c r="A278" s="125" t="s">
        <v>289</v>
      </c>
      <c r="B278" s="169" t="s">
        <v>695</v>
      </c>
      <c r="C278" s="178"/>
      <c r="D278" s="704" t="s">
        <v>707</v>
      </c>
      <c r="E278" s="704"/>
      <c r="F278" s="318"/>
      <c r="G278" s="508"/>
      <c r="H278" s="508"/>
      <c r="I278" s="318"/>
      <c r="J278" s="423"/>
      <c r="K278" s="423"/>
      <c r="L278" s="423"/>
      <c r="M278" s="460"/>
      <c r="N278" s="170"/>
      <c r="O278" s="171">
        <f t="shared" si="103"/>
        <v>0</v>
      </c>
      <c r="P278" s="168"/>
      <c r="Q278" s="168"/>
    </row>
    <row r="279" spans="1:17" s="189" customFormat="1" ht="15.75" hidden="1" thickBot="1" x14ac:dyDescent="0.3">
      <c r="A279" s="125" t="s">
        <v>290</v>
      </c>
      <c r="B279" s="169" t="s">
        <v>696</v>
      </c>
      <c r="C279" s="178"/>
      <c r="D279" s="704" t="s">
        <v>708</v>
      </c>
      <c r="E279" s="704"/>
      <c r="F279" s="318"/>
      <c r="G279" s="508"/>
      <c r="H279" s="508"/>
      <c r="I279" s="318"/>
      <c r="J279" s="423"/>
      <c r="K279" s="423"/>
      <c r="L279" s="423"/>
      <c r="M279" s="460"/>
      <c r="N279" s="170"/>
      <c r="O279" s="171">
        <f t="shared" si="103"/>
        <v>0</v>
      </c>
      <c r="P279" s="168"/>
      <c r="Q279" s="168"/>
    </row>
    <row r="280" spans="1:17" s="18" customFormat="1" ht="15.75" hidden="1" thickBot="1" x14ac:dyDescent="0.3">
      <c r="A280" s="125"/>
      <c r="B280" s="52" t="s">
        <v>697</v>
      </c>
      <c r="C280" s="702" t="s">
        <v>291</v>
      </c>
      <c r="D280" s="703"/>
      <c r="E280" s="703"/>
      <c r="F280" s="320">
        <f t="shared" ref="F280:M280" si="124">F281+F282+F283+F284+F285+F286</f>
        <v>0</v>
      </c>
      <c r="G280" s="510">
        <f t="shared" si="124"/>
        <v>0</v>
      </c>
      <c r="H280" s="510">
        <f t="shared" si="124"/>
        <v>0</v>
      </c>
      <c r="I280" s="320">
        <f t="shared" si="124"/>
        <v>0</v>
      </c>
      <c r="J280" s="425">
        <f t="shared" ref="J280" si="125">J281+J282+J283+J284+J285+J286</f>
        <v>0</v>
      </c>
      <c r="K280" s="425">
        <f t="shared" si="124"/>
        <v>0</v>
      </c>
      <c r="L280" s="425">
        <f t="shared" ref="L280" si="126">L281+L282+L283+L284+L285+L286</f>
        <v>0</v>
      </c>
      <c r="M280" s="462">
        <f t="shared" si="124"/>
        <v>0</v>
      </c>
      <c r="N280" s="148">
        <f t="shared" ref="N280" si="127">N281+N282+N283+N284+N285+N286</f>
        <v>0</v>
      </c>
      <c r="O280" s="160">
        <f t="shared" si="103"/>
        <v>0</v>
      </c>
      <c r="P280" s="168"/>
      <c r="Q280" s="168"/>
    </row>
    <row r="281" spans="1:17" s="189" customFormat="1" ht="15.75" hidden="1" thickBot="1" x14ac:dyDescent="0.3">
      <c r="A281" s="125" t="s">
        <v>292</v>
      </c>
      <c r="B281" s="169" t="s">
        <v>698</v>
      </c>
      <c r="C281" s="178"/>
      <c r="D281" s="704" t="s">
        <v>383</v>
      </c>
      <c r="E281" s="704"/>
      <c r="F281" s="318"/>
      <c r="G281" s="508"/>
      <c r="H281" s="508"/>
      <c r="I281" s="318"/>
      <c r="J281" s="423"/>
      <c r="K281" s="423"/>
      <c r="L281" s="423"/>
      <c r="M281" s="460"/>
      <c r="N281" s="170"/>
      <c r="O281" s="171">
        <f t="shared" si="103"/>
        <v>0</v>
      </c>
      <c r="P281" s="168"/>
      <c r="Q281" s="168"/>
    </row>
    <row r="282" spans="1:17" s="189" customFormat="1" ht="15.75" hidden="1" thickBot="1" x14ac:dyDescent="0.3">
      <c r="A282" s="125" t="s">
        <v>293</v>
      </c>
      <c r="B282" s="169" t="s">
        <v>699</v>
      </c>
      <c r="C282" s="178"/>
      <c r="D282" s="704" t="s">
        <v>384</v>
      </c>
      <c r="E282" s="704"/>
      <c r="F282" s="318"/>
      <c r="G282" s="508"/>
      <c r="H282" s="508"/>
      <c r="I282" s="318"/>
      <c r="J282" s="423"/>
      <c r="K282" s="423"/>
      <c r="L282" s="423"/>
      <c r="M282" s="460"/>
      <c r="N282" s="170"/>
      <c r="O282" s="171">
        <f t="shared" si="103"/>
        <v>0</v>
      </c>
      <c r="P282" s="168"/>
      <c r="Q282" s="168"/>
    </row>
    <row r="283" spans="1:17" s="189" customFormat="1" ht="15.75" hidden="1" thickBot="1" x14ac:dyDescent="0.3">
      <c r="A283" s="125" t="s">
        <v>871</v>
      </c>
      <c r="B283" s="169" t="s">
        <v>872</v>
      </c>
      <c r="C283" s="178"/>
      <c r="D283" s="704" t="s">
        <v>873</v>
      </c>
      <c r="E283" s="704"/>
      <c r="F283" s="318"/>
      <c r="G283" s="508"/>
      <c r="H283" s="508"/>
      <c r="I283" s="318"/>
      <c r="J283" s="423"/>
      <c r="K283" s="423"/>
      <c r="L283" s="423"/>
      <c r="M283" s="460"/>
      <c r="N283" s="170"/>
      <c r="O283" s="171">
        <f t="shared" si="103"/>
        <v>0</v>
      </c>
      <c r="P283" s="168"/>
      <c r="Q283" s="168"/>
    </row>
    <row r="284" spans="1:17" s="189" customFormat="1" ht="15.75" hidden="1" thickBot="1" x14ac:dyDescent="0.3">
      <c r="A284" s="125" t="s">
        <v>294</v>
      </c>
      <c r="B284" s="169" t="s">
        <v>700</v>
      </c>
      <c r="C284" s="178"/>
      <c r="D284" s="704" t="s">
        <v>295</v>
      </c>
      <c r="E284" s="704"/>
      <c r="F284" s="318"/>
      <c r="G284" s="508"/>
      <c r="H284" s="508"/>
      <c r="I284" s="318"/>
      <c r="J284" s="423"/>
      <c r="K284" s="423"/>
      <c r="L284" s="423"/>
      <c r="M284" s="460"/>
      <c r="N284" s="170"/>
      <c r="O284" s="171">
        <f t="shared" si="103"/>
        <v>0</v>
      </c>
      <c r="P284" s="168"/>
      <c r="Q284" s="168"/>
    </row>
    <row r="285" spans="1:17" s="189" customFormat="1" ht="15.75" hidden="1" thickBot="1" x14ac:dyDescent="0.3">
      <c r="A285" s="125" t="s">
        <v>296</v>
      </c>
      <c r="B285" s="169" t="s">
        <v>701</v>
      </c>
      <c r="C285" s="178"/>
      <c r="D285" s="704" t="s">
        <v>297</v>
      </c>
      <c r="E285" s="704"/>
      <c r="F285" s="318"/>
      <c r="G285" s="508"/>
      <c r="H285" s="508"/>
      <c r="I285" s="318"/>
      <c r="J285" s="423"/>
      <c r="K285" s="423"/>
      <c r="L285" s="423"/>
      <c r="M285" s="460"/>
      <c r="N285" s="170"/>
      <c r="O285" s="171">
        <f t="shared" si="103"/>
        <v>0</v>
      </c>
      <c r="P285" s="168"/>
      <c r="Q285" s="168"/>
    </row>
    <row r="286" spans="1:17" s="189" customFormat="1" ht="15.75" hidden="1" thickBot="1" x14ac:dyDescent="0.3">
      <c r="A286" s="125" t="s">
        <v>874</v>
      </c>
      <c r="B286" s="169" t="s">
        <v>875</v>
      </c>
      <c r="C286" s="178"/>
      <c r="D286" s="704" t="s">
        <v>876</v>
      </c>
      <c r="E286" s="704"/>
      <c r="F286" s="318"/>
      <c r="G286" s="508"/>
      <c r="H286" s="508"/>
      <c r="I286" s="318"/>
      <c r="J286" s="423"/>
      <c r="K286" s="423"/>
      <c r="L286" s="423"/>
      <c r="M286" s="460"/>
      <c r="N286" s="170"/>
      <c r="O286" s="171">
        <f t="shared" si="103"/>
        <v>0</v>
      </c>
      <c r="P286" s="168"/>
      <c r="Q286" s="168"/>
    </row>
    <row r="287" spans="1:17" s="41" customFormat="1" ht="15.75" hidden="1" thickBot="1" x14ac:dyDescent="0.3">
      <c r="A287" s="125" t="s">
        <v>877</v>
      </c>
      <c r="B287" s="52" t="s">
        <v>878</v>
      </c>
      <c r="C287" s="702" t="s">
        <v>879</v>
      </c>
      <c r="D287" s="703"/>
      <c r="E287" s="703"/>
      <c r="F287" s="320"/>
      <c r="G287" s="510"/>
      <c r="H287" s="510"/>
      <c r="I287" s="320"/>
      <c r="J287" s="425"/>
      <c r="K287" s="425"/>
      <c r="L287" s="425"/>
      <c r="M287" s="462"/>
      <c r="N287" s="148"/>
      <c r="O287" s="160">
        <f t="shared" si="103"/>
        <v>0</v>
      </c>
      <c r="P287" s="168"/>
      <c r="Q287" s="168"/>
    </row>
    <row r="288" spans="1:17" s="41" customFormat="1" ht="15.75" hidden="1" thickBot="1" x14ac:dyDescent="0.3">
      <c r="A288" s="125" t="s">
        <v>298</v>
      </c>
      <c r="B288" s="52" t="s">
        <v>702</v>
      </c>
      <c r="C288" s="702" t="s">
        <v>299</v>
      </c>
      <c r="D288" s="703"/>
      <c r="E288" s="703"/>
      <c r="F288" s="320"/>
      <c r="G288" s="510"/>
      <c r="H288" s="510"/>
      <c r="I288" s="320"/>
      <c r="J288" s="425"/>
      <c r="K288" s="425"/>
      <c r="L288" s="425"/>
      <c r="M288" s="462"/>
      <c r="N288" s="148"/>
      <c r="O288" s="160">
        <f t="shared" si="103"/>
        <v>0</v>
      </c>
      <c r="P288" s="168"/>
      <c r="Q288" s="168"/>
    </row>
    <row r="289" spans="1:17" s="41" customFormat="1" ht="15.75" hidden="1" thickBot="1" x14ac:dyDescent="0.3">
      <c r="A289" s="125" t="s">
        <v>300</v>
      </c>
      <c r="B289" s="52" t="s">
        <v>703</v>
      </c>
      <c r="C289" s="702" t="s">
        <v>880</v>
      </c>
      <c r="D289" s="703"/>
      <c r="E289" s="703"/>
      <c r="F289" s="320"/>
      <c r="G289" s="510"/>
      <c r="H289" s="510"/>
      <c r="I289" s="320"/>
      <c r="J289" s="425"/>
      <c r="K289" s="425"/>
      <c r="L289" s="425"/>
      <c r="M289" s="462"/>
      <c r="N289" s="148"/>
      <c r="O289" s="160">
        <f t="shared" si="103"/>
        <v>0</v>
      </c>
      <c r="P289" s="168"/>
      <c r="Q289" s="168"/>
    </row>
    <row r="290" spans="1:17" s="41" customFormat="1" ht="15.75" hidden="1" thickBot="1" x14ac:dyDescent="0.3">
      <c r="A290" s="125" t="s">
        <v>301</v>
      </c>
      <c r="B290" s="52" t="s">
        <v>704</v>
      </c>
      <c r="C290" s="702" t="s">
        <v>881</v>
      </c>
      <c r="D290" s="703"/>
      <c r="E290" s="703"/>
      <c r="F290" s="320"/>
      <c r="G290" s="510"/>
      <c r="H290" s="510"/>
      <c r="I290" s="320"/>
      <c r="J290" s="425"/>
      <c r="K290" s="425"/>
      <c r="L290" s="425"/>
      <c r="M290" s="462"/>
      <c r="N290" s="148"/>
      <c r="O290" s="160">
        <f t="shared" si="103"/>
        <v>0</v>
      </c>
      <c r="P290" s="168"/>
      <c r="Q290" s="168"/>
    </row>
    <row r="291" spans="1:17" s="41" customFormat="1" ht="15.75" hidden="1" thickBot="1" x14ac:dyDescent="0.3">
      <c r="A291" s="125" t="s">
        <v>302</v>
      </c>
      <c r="B291" s="52" t="s">
        <v>705</v>
      </c>
      <c r="C291" s="702" t="s">
        <v>303</v>
      </c>
      <c r="D291" s="703"/>
      <c r="E291" s="703"/>
      <c r="F291" s="320"/>
      <c r="G291" s="510"/>
      <c r="H291" s="510"/>
      <c r="I291" s="320"/>
      <c r="J291" s="425"/>
      <c r="K291" s="425"/>
      <c r="L291" s="425"/>
      <c r="M291" s="462"/>
      <c r="N291" s="148"/>
      <c r="O291" s="160">
        <f t="shared" si="103"/>
        <v>0</v>
      </c>
      <c r="P291" s="168"/>
      <c r="Q291" s="168"/>
    </row>
    <row r="292" spans="1:17" s="41" customFormat="1" ht="15.75" hidden="1" thickBot="1" x14ac:dyDescent="0.3">
      <c r="A292" s="125" t="s">
        <v>882</v>
      </c>
      <c r="B292" s="52" t="s">
        <v>883</v>
      </c>
      <c r="C292" s="702" t="s">
        <v>885</v>
      </c>
      <c r="D292" s="703"/>
      <c r="E292" s="703"/>
      <c r="F292" s="320"/>
      <c r="G292" s="510"/>
      <c r="H292" s="510"/>
      <c r="I292" s="320"/>
      <c r="J292" s="425"/>
      <c r="K292" s="425"/>
      <c r="L292" s="425"/>
      <c r="M292" s="462"/>
      <c r="N292" s="148"/>
      <c r="O292" s="160">
        <f t="shared" si="103"/>
        <v>0</v>
      </c>
      <c r="P292" s="168"/>
      <c r="Q292" s="168"/>
    </row>
    <row r="293" spans="1:17" s="41" customFormat="1" ht="15.75" hidden="1" thickBot="1" x14ac:dyDescent="0.3">
      <c r="A293" s="125"/>
      <c r="B293" s="52" t="s">
        <v>884</v>
      </c>
      <c r="C293" s="702" t="s">
        <v>886</v>
      </c>
      <c r="D293" s="703"/>
      <c r="E293" s="703"/>
      <c r="F293" s="320">
        <f t="shared" ref="F293:M293" si="128">F294+F295</f>
        <v>0</v>
      </c>
      <c r="G293" s="510">
        <f t="shared" si="128"/>
        <v>0</v>
      </c>
      <c r="H293" s="510">
        <f t="shared" si="128"/>
        <v>0</v>
      </c>
      <c r="I293" s="320">
        <f t="shared" si="128"/>
        <v>0</v>
      </c>
      <c r="J293" s="425">
        <f t="shared" ref="J293" si="129">J294+J295</f>
        <v>0</v>
      </c>
      <c r="K293" s="425">
        <f t="shared" si="128"/>
        <v>0</v>
      </c>
      <c r="L293" s="425">
        <f t="shared" ref="L293" si="130">L294+L295</f>
        <v>0</v>
      </c>
      <c r="M293" s="462">
        <f t="shared" si="128"/>
        <v>0</v>
      </c>
      <c r="N293" s="148">
        <f t="shared" ref="N293" si="131">N294+N295</f>
        <v>0</v>
      </c>
      <c r="O293" s="160">
        <f t="shared" si="103"/>
        <v>0</v>
      </c>
      <c r="P293" s="168"/>
      <c r="Q293" s="168"/>
    </row>
    <row r="294" spans="1:17" s="189" customFormat="1" ht="15.75" hidden="1" thickBot="1" x14ac:dyDescent="0.3">
      <c r="A294" s="125" t="s">
        <v>888</v>
      </c>
      <c r="B294" s="169" t="s">
        <v>887</v>
      </c>
      <c r="C294" s="178"/>
      <c r="D294" s="704" t="s">
        <v>891</v>
      </c>
      <c r="E294" s="704"/>
      <c r="F294" s="318"/>
      <c r="G294" s="508"/>
      <c r="H294" s="508"/>
      <c r="I294" s="318"/>
      <c r="J294" s="423"/>
      <c r="K294" s="423"/>
      <c r="L294" s="423"/>
      <c r="M294" s="460"/>
      <c r="N294" s="170"/>
      <c r="O294" s="171">
        <f t="shared" si="103"/>
        <v>0</v>
      </c>
      <c r="P294" s="168"/>
      <c r="Q294" s="168"/>
    </row>
    <row r="295" spans="1:17" s="189" customFormat="1" ht="15.75" hidden="1" thickBot="1" x14ac:dyDescent="0.3">
      <c r="A295" s="125" t="s">
        <v>889</v>
      </c>
      <c r="B295" s="169" t="s">
        <v>890</v>
      </c>
      <c r="C295" s="178"/>
      <c r="D295" s="704" t="s">
        <v>892</v>
      </c>
      <c r="E295" s="704"/>
      <c r="F295" s="318"/>
      <c r="G295" s="508"/>
      <c r="H295" s="508"/>
      <c r="I295" s="318"/>
      <c r="J295" s="423"/>
      <c r="K295" s="423"/>
      <c r="L295" s="423"/>
      <c r="M295" s="460"/>
      <c r="N295" s="170"/>
      <c r="O295" s="171">
        <f t="shared" si="103"/>
        <v>0</v>
      </c>
      <c r="P295" s="168"/>
      <c r="Q295" s="168"/>
    </row>
    <row r="296" spans="1:17" ht="15.75" hidden="1" thickBot="1" x14ac:dyDescent="0.3">
      <c r="B296" s="90" t="s">
        <v>709</v>
      </c>
      <c r="C296" s="712" t="s">
        <v>304</v>
      </c>
      <c r="D296" s="713"/>
      <c r="E296" s="713"/>
      <c r="F296" s="319">
        <f t="shared" ref="F296:M296" si="132">F297+F298+F299+F300+F301</f>
        <v>0</v>
      </c>
      <c r="G296" s="509">
        <f t="shared" si="132"/>
        <v>0</v>
      </c>
      <c r="H296" s="509">
        <f t="shared" si="132"/>
        <v>0</v>
      </c>
      <c r="I296" s="319">
        <f t="shared" si="132"/>
        <v>0</v>
      </c>
      <c r="J296" s="424">
        <f t="shared" ref="J296" si="133">J297+J298+J299+J300+J301</f>
        <v>0</v>
      </c>
      <c r="K296" s="424">
        <f t="shared" si="132"/>
        <v>0</v>
      </c>
      <c r="L296" s="424">
        <f t="shared" ref="L296" si="134">L297+L298+L299+L300+L301</f>
        <v>0</v>
      </c>
      <c r="M296" s="461">
        <f t="shared" si="132"/>
        <v>0</v>
      </c>
      <c r="N296" s="142">
        <f t="shared" ref="N296" si="135">N297+N298+N299+N300+N301</f>
        <v>0</v>
      </c>
      <c r="O296" s="158">
        <f t="shared" si="103"/>
        <v>0</v>
      </c>
      <c r="P296" s="168"/>
      <c r="Q296" s="168"/>
    </row>
    <row r="297" spans="1:17" s="41" customFormat="1" ht="15.75" hidden="1" thickBot="1" x14ac:dyDescent="0.3">
      <c r="A297" s="125" t="s">
        <v>305</v>
      </c>
      <c r="B297" s="176" t="s">
        <v>710</v>
      </c>
      <c r="C297" s="782" t="s">
        <v>385</v>
      </c>
      <c r="D297" s="783"/>
      <c r="E297" s="783"/>
      <c r="F297" s="321"/>
      <c r="G297" s="511"/>
      <c r="H297" s="511"/>
      <c r="I297" s="321"/>
      <c r="J297" s="426"/>
      <c r="K297" s="426"/>
      <c r="L297" s="426"/>
      <c r="M297" s="463"/>
      <c r="N297" s="177"/>
      <c r="O297" s="191">
        <f t="shared" si="103"/>
        <v>0</v>
      </c>
      <c r="P297" s="168"/>
      <c r="Q297" s="168"/>
    </row>
    <row r="298" spans="1:17" s="41" customFormat="1" ht="15.75" hidden="1" thickBot="1" x14ac:dyDescent="0.3">
      <c r="A298" s="125" t="s">
        <v>306</v>
      </c>
      <c r="B298" s="176" t="s">
        <v>711</v>
      </c>
      <c r="C298" s="782" t="s">
        <v>386</v>
      </c>
      <c r="D298" s="783"/>
      <c r="E298" s="783"/>
      <c r="F298" s="321"/>
      <c r="G298" s="511"/>
      <c r="H298" s="511"/>
      <c r="I298" s="321"/>
      <c r="J298" s="426"/>
      <c r="K298" s="426"/>
      <c r="L298" s="426"/>
      <c r="M298" s="463"/>
      <c r="N298" s="177"/>
      <c r="O298" s="191">
        <f t="shared" si="103"/>
        <v>0</v>
      </c>
      <c r="P298" s="168"/>
      <c r="Q298" s="168"/>
    </row>
    <row r="299" spans="1:17" s="41" customFormat="1" ht="15.75" hidden="1" thickBot="1" x14ac:dyDescent="0.3">
      <c r="A299" s="125" t="s">
        <v>307</v>
      </c>
      <c r="B299" s="176" t="s">
        <v>712</v>
      </c>
      <c r="C299" s="782" t="s">
        <v>308</v>
      </c>
      <c r="D299" s="783"/>
      <c r="E299" s="783"/>
      <c r="F299" s="321"/>
      <c r="G299" s="511"/>
      <c r="H299" s="511"/>
      <c r="I299" s="321"/>
      <c r="J299" s="426"/>
      <c r="K299" s="426"/>
      <c r="L299" s="426"/>
      <c r="M299" s="463"/>
      <c r="N299" s="177"/>
      <c r="O299" s="191">
        <f t="shared" si="103"/>
        <v>0</v>
      </c>
      <c r="P299" s="168"/>
      <c r="Q299" s="168"/>
    </row>
    <row r="300" spans="1:17" s="41" customFormat="1" ht="15.75" hidden="1" thickBot="1" x14ac:dyDescent="0.3">
      <c r="A300" s="125" t="s">
        <v>309</v>
      </c>
      <c r="B300" s="176" t="s">
        <v>713</v>
      </c>
      <c r="C300" s="782" t="s">
        <v>310</v>
      </c>
      <c r="D300" s="783"/>
      <c r="E300" s="783"/>
      <c r="F300" s="321"/>
      <c r="G300" s="511"/>
      <c r="H300" s="511"/>
      <c r="I300" s="321"/>
      <c r="J300" s="426"/>
      <c r="K300" s="426"/>
      <c r="L300" s="426"/>
      <c r="M300" s="463"/>
      <c r="N300" s="177"/>
      <c r="O300" s="191">
        <f t="shared" si="103"/>
        <v>0</v>
      </c>
      <c r="P300" s="168"/>
      <c r="Q300" s="168"/>
    </row>
    <row r="301" spans="1:17" s="41" customFormat="1" ht="15.75" hidden="1" thickBot="1" x14ac:dyDescent="0.3">
      <c r="A301" s="125" t="s">
        <v>311</v>
      </c>
      <c r="B301" s="176" t="s">
        <v>714</v>
      </c>
      <c r="C301" s="782" t="s">
        <v>387</v>
      </c>
      <c r="D301" s="783"/>
      <c r="E301" s="783"/>
      <c r="F301" s="321"/>
      <c r="G301" s="511"/>
      <c r="H301" s="511"/>
      <c r="I301" s="321"/>
      <c r="J301" s="426"/>
      <c r="K301" s="426"/>
      <c r="L301" s="426"/>
      <c r="M301" s="463"/>
      <c r="N301" s="177"/>
      <c r="O301" s="191">
        <f t="shared" si="103"/>
        <v>0</v>
      </c>
      <c r="P301" s="168"/>
      <c r="Q301" s="168"/>
    </row>
    <row r="302" spans="1:17" ht="15.75" hidden="1" thickBot="1" x14ac:dyDescent="0.3">
      <c r="A302" s="125" t="s">
        <v>313</v>
      </c>
      <c r="B302" s="90" t="s">
        <v>715</v>
      </c>
      <c r="C302" s="712" t="s">
        <v>312</v>
      </c>
      <c r="D302" s="713"/>
      <c r="E302" s="713"/>
      <c r="F302" s="319"/>
      <c r="G302" s="509"/>
      <c r="H302" s="509"/>
      <c r="I302" s="319"/>
      <c r="J302" s="424"/>
      <c r="K302" s="424"/>
      <c r="L302" s="424"/>
      <c r="M302" s="461"/>
      <c r="N302" s="142"/>
      <c r="O302" s="158">
        <f t="shared" si="103"/>
        <v>0</v>
      </c>
      <c r="P302" s="168"/>
      <c r="Q302" s="168"/>
    </row>
    <row r="303" spans="1:17" ht="15.75" hidden="1" thickBot="1" x14ac:dyDescent="0.3">
      <c r="A303" s="125" t="s">
        <v>893</v>
      </c>
      <c r="B303" s="90" t="s">
        <v>894</v>
      </c>
      <c r="C303" s="712" t="s">
        <v>895</v>
      </c>
      <c r="D303" s="713"/>
      <c r="E303" s="713"/>
      <c r="F303" s="319"/>
      <c r="G303" s="509"/>
      <c r="H303" s="509"/>
      <c r="I303" s="319"/>
      <c r="J303" s="424"/>
      <c r="K303" s="424"/>
      <c r="L303" s="424"/>
      <c r="M303" s="461"/>
      <c r="N303" s="142"/>
      <c r="O303" s="158">
        <f t="shared" si="103"/>
        <v>0</v>
      </c>
      <c r="P303" s="168"/>
      <c r="Q303" s="168"/>
    </row>
    <row r="304" spans="1:17" ht="15.75" thickBot="1" x14ac:dyDescent="0.3">
      <c r="B304" s="806" t="s">
        <v>314</v>
      </c>
      <c r="C304" s="807"/>
      <c r="D304" s="807"/>
      <c r="E304" s="807"/>
      <c r="F304" s="316">
        <f>F5+F28+F38+F96+F112+F187+F202+F211+F274+1</f>
        <v>73474346</v>
      </c>
      <c r="G304" s="506">
        <f t="shared" ref="G304:N304" si="136">G5+G28+G38+G96+G112+G187+G202+G211+G274</f>
        <v>62324840</v>
      </c>
      <c r="H304" s="506">
        <f t="shared" si="136"/>
        <v>70917069.019999996</v>
      </c>
      <c r="I304" s="316">
        <f t="shared" si="136"/>
        <v>123815963</v>
      </c>
      <c r="J304" s="421">
        <f t="shared" si="136"/>
        <v>126200266.69999999</v>
      </c>
      <c r="K304" s="421">
        <f t="shared" si="136"/>
        <v>143911271</v>
      </c>
      <c r="L304" s="421">
        <f t="shared" si="136"/>
        <v>143623023</v>
      </c>
      <c r="M304" s="458">
        <f t="shared" si="136"/>
        <v>66923295</v>
      </c>
      <c r="N304" s="139">
        <f t="shared" si="136"/>
        <v>151214</v>
      </c>
      <c r="O304" s="156">
        <f>O274+O38+O211+O202+O187+O112+O96+O28+O5</f>
        <v>67074509</v>
      </c>
      <c r="P304" s="168"/>
      <c r="Q304" s="168"/>
    </row>
    <row r="305" spans="1:17" x14ac:dyDescent="0.25">
      <c r="B305" s="22"/>
      <c r="C305" s="23"/>
      <c r="D305" s="23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Q305" s="168"/>
    </row>
    <row r="306" spans="1:17" x14ac:dyDescent="0.25">
      <c r="B306" s="25"/>
      <c r="C306" s="26"/>
      <c r="D306" s="26"/>
      <c r="E306" s="24"/>
      <c r="F306" s="24"/>
      <c r="G306" s="24"/>
      <c r="H306" s="38"/>
      <c r="I306" s="38"/>
      <c r="J306" s="38"/>
      <c r="K306" s="38"/>
      <c r="L306" s="38"/>
      <c r="M306" s="24"/>
      <c r="N306" s="24"/>
      <c r="O306" s="59"/>
      <c r="Q306" s="168"/>
    </row>
    <row r="307" spans="1:17" x14ac:dyDescent="0.25"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Q307" s="168"/>
    </row>
    <row r="308" spans="1:17" x14ac:dyDescent="0.25"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Q308" s="168"/>
    </row>
    <row r="309" spans="1:17" x14ac:dyDescent="0.25"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Q309" s="168"/>
    </row>
    <row r="310" spans="1:17" x14ac:dyDescent="0.25"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Q310" s="168"/>
    </row>
    <row r="311" spans="1:17" x14ac:dyDescent="0.25"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Q311" s="168"/>
    </row>
    <row r="312" spans="1:17" x14ac:dyDescent="0.25"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Q312" s="168"/>
    </row>
    <row r="313" spans="1:17" x14ac:dyDescent="0.25"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306"/>
      <c r="Q313" s="168"/>
    </row>
    <row r="314" spans="1:17" x14ac:dyDescent="0.25"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59"/>
      <c r="Q314" s="168"/>
    </row>
    <row r="315" spans="1:17" x14ac:dyDescent="0.25"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59"/>
      <c r="Q315" s="168"/>
    </row>
    <row r="316" spans="1:17" x14ac:dyDescent="0.25"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Q316" s="168"/>
    </row>
    <row r="317" spans="1:17" x14ac:dyDescent="0.25"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Q317" s="168"/>
    </row>
    <row r="318" spans="1:17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Q318" s="168"/>
    </row>
    <row r="319" spans="1:1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Q319" s="168"/>
    </row>
    <row r="320" spans="1:1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Q320" s="168"/>
    </row>
    <row r="321" spans="1:17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Q321" s="168"/>
    </row>
    <row r="322" spans="1:17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59"/>
      <c r="Q322" s="168"/>
    </row>
    <row r="323" spans="1:17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59"/>
      <c r="Q323" s="168"/>
    </row>
    <row r="324" spans="1:17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59"/>
      <c r="Q324" s="168"/>
    </row>
    <row r="325" spans="1:17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59"/>
      <c r="Q325" s="168"/>
    </row>
    <row r="326" spans="1:17" x14ac:dyDescent="0.25">
      <c r="A326" s="127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59"/>
      <c r="Q326" s="168"/>
    </row>
    <row r="327" spans="1:17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59"/>
      <c r="Q327" s="168"/>
    </row>
    <row r="328" spans="1:17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Q328" s="168"/>
    </row>
    <row r="329" spans="1:17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Q329" s="168"/>
    </row>
    <row r="330" spans="1:17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Q330" s="168"/>
    </row>
    <row r="331" spans="1:17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59"/>
      <c r="Q331" s="168"/>
    </row>
    <row r="332" spans="1:17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59"/>
      <c r="Q332" s="168"/>
    </row>
    <row r="333" spans="1:17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59"/>
      <c r="Q333" s="168"/>
    </row>
    <row r="334" spans="1:17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59"/>
      <c r="Q334" s="168"/>
    </row>
    <row r="335" spans="1:17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59"/>
      <c r="Q335" s="168"/>
    </row>
    <row r="336" spans="1:17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59"/>
      <c r="Q336" s="168"/>
    </row>
    <row r="337" spans="1:17" x14ac:dyDescent="0.25">
      <c r="A337" s="127"/>
      <c r="B337" s="27"/>
      <c r="C337" s="28"/>
      <c r="D337" s="28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59"/>
      <c r="Q337" s="168"/>
    </row>
    <row r="338" spans="1:17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59"/>
      <c r="Q338" s="168"/>
    </row>
    <row r="339" spans="1:17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59"/>
      <c r="Q339" s="168"/>
    </row>
    <row r="340" spans="1:17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59"/>
      <c r="Q340" s="168"/>
    </row>
    <row r="341" spans="1:17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59"/>
      <c r="Q341" s="168"/>
    </row>
    <row r="342" spans="1:17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59"/>
      <c r="Q342" s="168"/>
    </row>
    <row r="343" spans="1:17" x14ac:dyDescent="0.25">
      <c r="A343" s="127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59"/>
      <c r="Q343" s="168"/>
    </row>
    <row r="344" spans="1:17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Q344" s="168"/>
    </row>
    <row r="345" spans="1:17" x14ac:dyDescent="0.25">
      <c r="A345" s="127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Q345" s="168"/>
    </row>
    <row r="346" spans="1:17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59"/>
      <c r="Q346" s="168"/>
    </row>
    <row r="347" spans="1:17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Q347" s="168"/>
    </row>
    <row r="348" spans="1:17" x14ac:dyDescent="0.25">
      <c r="A348" s="127"/>
      <c r="B348" s="29"/>
      <c r="C348" s="23"/>
      <c r="D348" s="23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59"/>
      <c r="Q348" s="168"/>
    </row>
    <row r="349" spans="1:17" x14ac:dyDescent="0.25">
      <c r="A349" s="127"/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Q349" s="168"/>
    </row>
    <row r="350" spans="1:17" x14ac:dyDescent="0.25">
      <c r="A350" s="127"/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Q350" s="168"/>
    </row>
    <row r="351" spans="1:17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Q351" s="168"/>
    </row>
    <row r="352" spans="1:17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Q352" s="168"/>
    </row>
    <row r="353" spans="1:1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Q353" s="168"/>
    </row>
    <row r="354" spans="1:1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Q354" s="168"/>
    </row>
    <row r="355" spans="1:1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Q355" s="168"/>
    </row>
    <row r="356" spans="1:1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Q356" s="168"/>
    </row>
    <row r="357" spans="1:1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Q357" s="168"/>
    </row>
    <row r="358" spans="1:1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Q358" s="168"/>
    </row>
    <row r="359" spans="1:1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Q359" s="168"/>
    </row>
    <row r="360" spans="1:1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Q360" s="168"/>
    </row>
    <row r="361" spans="1:1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Q361" s="168"/>
    </row>
    <row r="362" spans="1:17" x14ac:dyDescent="0.25">
      <c r="A362" s="127"/>
      <c r="B362" s="27"/>
      <c r="C362" s="28"/>
      <c r="D362" s="28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  <c r="Q362" s="168"/>
    </row>
    <row r="363" spans="1:1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Q363" s="168"/>
    </row>
    <row r="364" spans="1:1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Q364" s="168"/>
    </row>
    <row r="365" spans="1:1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Q365" s="168"/>
    </row>
    <row r="366" spans="1:1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Q366" s="168"/>
    </row>
    <row r="367" spans="1:17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18"/>
      <c r="Q367" s="168"/>
    </row>
    <row r="368" spans="1:17" s="12" customFormat="1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49"/>
      <c r="Q368" s="168"/>
    </row>
    <row r="369" spans="1:17" s="12" customFormat="1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49"/>
      <c r="Q369" s="168"/>
    </row>
    <row r="370" spans="1:17" s="12" customFormat="1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49"/>
      <c r="Q370" s="168"/>
    </row>
    <row r="371" spans="1:17" s="12" customFormat="1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49"/>
      <c r="Q371" s="168"/>
    </row>
    <row r="372" spans="1:17" s="12" customFormat="1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49"/>
      <c r="Q372" s="168"/>
    </row>
    <row r="373" spans="1:17" s="12" customFormat="1" x14ac:dyDescent="0.25">
      <c r="A373" s="128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49"/>
      <c r="Q373" s="168"/>
    </row>
    <row r="374" spans="1:17" s="12" customFormat="1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49"/>
      <c r="Q374" s="168"/>
    </row>
    <row r="375" spans="1:17" s="12" customFormat="1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49"/>
      <c r="Q375" s="168"/>
    </row>
    <row r="376" spans="1:17" s="12" customFormat="1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49"/>
      <c r="Q376" s="168"/>
    </row>
    <row r="377" spans="1:17" s="12" customFormat="1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49"/>
      <c r="Q377" s="168"/>
    </row>
    <row r="378" spans="1:17" s="12" customFormat="1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49"/>
      <c r="Q378" s="168"/>
    </row>
    <row r="379" spans="1:17" s="12" customFormat="1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49"/>
      <c r="Q379" s="168"/>
    </row>
    <row r="380" spans="1:17" s="12" customFormat="1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49"/>
    </row>
    <row r="381" spans="1:17" s="12" customFormat="1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49"/>
    </row>
    <row r="382" spans="1:17" s="12" customFormat="1" x14ac:dyDescent="0.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49"/>
    </row>
    <row r="383" spans="1:17" s="12" customFormat="1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49"/>
    </row>
    <row r="384" spans="1:17" x14ac:dyDescent="0.25">
      <c r="B384" s="29"/>
      <c r="C384" s="23"/>
      <c r="D384" s="23"/>
      <c r="E384" s="28"/>
      <c r="F384" s="28"/>
      <c r="G384" s="28"/>
      <c r="H384" s="28"/>
      <c r="I384" s="28"/>
      <c r="J384" s="28"/>
      <c r="K384" s="28"/>
      <c r="L384" s="28"/>
      <c r="M384" s="28"/>
      <c r="N384" s="28"/>
    </row>
    <row r="385" spans="1:15" x14ac:dyDescent="0.25">
      <c r="B385" s="30"/>
      <c r="C385" s="26"/>
      <c r="D385" s="26"/>
      <c r="E385" s="24"/>
      <c r="F385" s="24"/>
      <c r="G385" s="24"/>
      <c r="H385" s="24"/>
      <c r="I385" s="24"/>
      <c r="J385" s="24"/>
      <c r="K385" s="24"/>
      <c r="L385" s="24"/>
      <c r="M385" s="24"/>
      <c r="N385" s="24"/>
    </row>
    <row r="386" spans="1:15" x14ac:dyDescent="0.25"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</row>
    <row r="387" spans="1:15" x14ac:dyDescent="0.25"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</row>
    <row r="388" spans="1:15" x14ac:dyDescent="0.25"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</row>
    <row r="389" spans="1:15" x14ac:dyDescent="0.25"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</row>
    <row r="390" spans="1:15" x14ac:dyDescent="0.25"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</row>
    <row r="391" spans="1:15" x14ac:dyDescent="0.25"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</row>
    <row r="392" spans="1:15" x14ac:dyDescent="0.25"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59"/>
    </row>
    <row r="393" spans="1:15" x14ac:dyDescent="0.25"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</row>
    <row r="394" spans="1:15" x14ac:dyDescent="0.25"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</row>
    <row r="395" spans="1:15" x14ac:dyDescent="0.25"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59"/>
    </row>
    <row r="396" spans="1:15" x14ac:dyDescent="0.25"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</row>
    <row r="397" spans="1:15" x14ac:dyDescent="0.25"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</row>
    <row r="398" spans="1:15" x14ac:dyDescent="0.25"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</row>
    <row r="399" spans="1:15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</row>
    <row r="400" spans="1:1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</row>
    <row r="401" spans="1:1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</row>
    <row r="402" spans="1:1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</row>
    <row r="403" spans="1:15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59"/>
    </row>
    <row r="404" spans="1:15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</row>
    <row r="405" spans="1:1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</row>
    <row r="406" spans="1:1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</row>
    <row r="407" spans="1:15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</row>
    <row r="408" spans="1:15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</row>
    <row r="409" spans="1:15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</row>
    <row r="410" spans="1:15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</row>
    <row r="411" spans="1:15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</row>
    <row r="412" spans="1:1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</row>
    <row r="413" spans="1:15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</row>
    <row r="414" spans="1:1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</row>
    <row r="415" spans="1:1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</row>
    <row r="416" spans="1:1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</row>
    <row r="417" spans="1:15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59"/>
    </row>
    <row r="418" spans="1:1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</row>
    <row r="419" spans="1:1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</row>
    <row r="420" spans="1:15" x14ac:dyDescent="0.25">
      <c r="A420" s="127"/>
      <c r="B420" s="27"/>
      <c r="C420" s="28"/>
      <c r="D420" s="28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59"/>
    </row>
    <row r="421" spans="1:1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</row>
    <row r="422" spans="1:15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</row>
    <row r="423" spans="1:1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</row>
    <row r="424" spans="1:1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</row>
    <row r="425" spans="1:1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</row>
    <row r="426" spans="1:1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</row>
    <row r="427" spans="1:1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</row>
    <row r="428" spans="1:15" x14ac:dyDescent="0.25">
      <c r="A428" s="127"/>
      <c r="B428" s="27"/>
      <c r="C428" s="28"/>
      <c r="D428" s="28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59"/>
    </row>
    <row r="429" spans="1:15" x14ac:dyDescent="0.25">
      <c r="A429" s="127"/>
      <c r="B429" s="27"/>
      <c r="C429" s="28"/>
      <c r="D429" s="28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59"/>
    </row>
    <row r="430" spans="1:15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59"/>
    </row>
    <row r="431" spans="1:15" x14ac:dyDescent="0.25">
      <c r="A431" s="127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59"/>
    </row>
    <row r="432" spans="1:1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</row>
    <row r="433" spans="1:1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</row>
    <row r="434" spans="1:15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</row>
    <row r="435" spans="1:15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</row>
    <row r="436" spans="1:1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</row>
    <row r="437" spans="1:15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</row>
    <row r="438" spans="1:15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</row>
    <row r="439" spans="1:1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</row>
    <row r="440" spans="1:1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</row>
    <row r="441" spans="1:1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</row>
    <row r="442" spans="1:15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</row>
    <row r="443" spans="1:15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59"/>
    </row>
    <row r="444" spans="1:1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</row>
    <row r="445" spans="1:1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</row>
    <row r="446" spans="1:1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</row>
    <row r="447" spans="1:15" x14ac:dyDescent="0.25">
      <c r="A447" s="127"/>
      <c r="B447" s="29"/>
      <c r="C447" s="23"/>
      <c r="D447" s="23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59"/>
    </row>
    <row r="448" spans="1:1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</row>
    <row r="449" spans="1:15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59"/>
    </row>
    <row r="450" spans="1:1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</row>
    <row r="451" spans="1:1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</row>
    <row r="452" spans="1:15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</row>
    <row r="453" spans="1:15" x14ac:dyDescent="0.25">
      <c r="A453" s="127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59"/>
    </row>
    <row r="454" spans="1:1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</row>
    <row r="455" spans="1:1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</row>
    <row r="456" spans="1:15" x14ac:dyDescent="0.25">
      <c r="A456" s="127"/>
      <c r="B456" s="27"/>
      <c r="C456" s="28"/>
      <c r="D456" s="28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59"/>
    </row>
    <row r="457" spans="1:15" x14ac:dyDescent="0.25">
      <c r="A457" s="127"/>
      <c r="B457" s="29"/>
      <c r="C457" s="23"/>
      <c r="D457" s="23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59"/>
    </row>
    <row r="458" spans="1:15" x14ac:dyDescent="0.25">
      <c r="A458" s="127"/>
      <c r="B458" s="27"/>
      <c r="C458" s="28"/>
      <c r="D458" s="28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59"/>
    </row>
    <row r="459" spans="1:15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59"/>
    </row>
    <row r="460" spans="1:15" x14ac:dyDescent="0.25">
      <c r="A460" s="127"/>
      <c r="B460" s="27"/>
      <c r="C460" s="28"/>
      <c r="D460" s="28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</row>
    <row r="461" spans="1:15" x14ac:dyDescent="0.25">
      <c r="A461" s="127"/>
      <c r="B461" s="27"/>
      <c r="C461" s="28"/>
      <c r="D461" s="28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</row>
    <row r="462" spans="1:15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</row>
    <row r="463" spans="1:15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</row>
    <row r="464" spans="1:15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</row>
    <row r="465" spans="1:15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</row>
    <row r="466" spans="1:15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59"/>
    </row>
    <row r="467" spans="1:15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59"/>
    </row>
    <row r="468" spans="1:15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59"/>
    </row>
    <row r="469" spans="1:15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59"/>
    </row>
    <row r="470" spans="1:15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59"/>
    </row>
    <row r="471" spans="1:15" x14ac:dyDescent="0.25">
      <c r="A471" s="127"/>
      <c r="B471" s="27"/>
      <c r="C471" s="28"/>
      <c r="D471" s="28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</row>
    <row r="472" spans="1:15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</row>
    <row r="473" spans="1:15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</row>
    <row r="474" spans="1:15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59"/>
    </row>
    <row r="475" spans="1:15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59"/>
    </row>
    <row r="476" spans="1:15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59"/>
    </row>
    <row r="477" spans="1:15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59"/>
    </row>
    <row r="478" spans="1:15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59"/>
    </row>
    <row r="479" spans="1:15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59"/>
    </row>
    <row r="480" spans="1:15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59"/>
    </row>
    <row r="481" spans="1:15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59"/>
    </row>
    <row r="482" spans="1:15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59"/>
    </row>
    <row r="483" spans="1:15" x14ac:dyDescent="0.25">
      <c r="A483" s="127"/>
      <c r="B483" s="29"/>
      <c r="C483" s="23"/>
      <c r="D483" s="2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59"/>
    </row>
    <row r="484" spans="1:15" x14ac:dyDescent="0.25">
      <c r="A484" s="127"/>
      <c r="B484" s="27"/>
      <c r="C484" s="28"/>
      <c r="D484" s="28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59"/>
    </row>
    <row r="485" spans="1:15" x14ac:dyDescent="0.25">
      <c r="A485" s="127"/>
      <c r="B485" s="27"/>
      <c r="C485" s="28"/>
      <c r="D485" s="28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59"/>
    </row>
    <row r="486" spans="1:15" x14ac:dyDescent="0.25">
      <c r="A486" s="127"/>
      <c r="B486" s="27"/>
      <c r="C486" s="28"/>
      <c r="D486" s="28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59"/>
    </row>
    <row r="487" spans="1:15" x14ac:dyDescent="0.25">
      <c r="A487" s="127"/>
      <c r="B487" s="27"/>
      <c r="C487" s="28"/>
      <c r="D487" s="28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59"/>
    </row>
    <row r="488" spans="1:15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59"/>
    </row>
    <row r="489" spans="1:15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59"/>
    </row>
    <row r="490" spans="1:15" x14ac:dyDescent="0.25">
      <c r="A490" s="127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59"/>
    </row>
    <row r="491" spans="1:15" x14ac:dyDescent="0.25">
      <c r="A491" s="127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59"/>
    </row>
    <row r="492" spans="1:15" x14ac:dyDescent="0.25">
      <c r="A492" s="127"/>
      <c r="B492" s="27"/>
      <c r="C492" s="24"/>
      <c r="D492" s="24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59"/>
    </row>
    <row r="493" spans="1:15" x14ac:dyDescent="0.25">
      <c r="A493" s="127"/>
      <c r="B493" s="27"/>
      <c r="C493" s="24"/>
      <c r="D493" s="24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59"/>
    </row>
    <row r="494" spans="1:15" x14ac:dyDescent="0.25">
      <c r="A494" s="127"/>
      <c r="B494" s="27"/>
      <c r="C494" s="24"/>
      <c r="D494" s="24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59"/>
    </row>
    <row r="495" spans="1:15" x14ac:dyDescent="0.25">
      <c r="A495" s="127"/>
      <c r="B495" s="27"/>
      <c r="C495" s="24"/>
      <c r="D495" s="24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59"/>
    </row>
    <row r="496" spans="1:15" x14ac:dyDescent="0.25">
      <c r="A496" s="127"/>
      <c r="B496" s="27"/>
      <c r="C496" s="24"/>
      <c r="D496" s="24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59"/>
    </row>
    <row r="497" spans="1:15" x14ac:dyDescent="0.25">
      <c r="A497" s="127"/>
      <c r="B497" s="27"/>
      <c r="C497" s="28"/>
      <c r="D497" s="28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59"/>
    </row>
    <row r="498" spans="1:15" x14ac:dyDescent="0.25">
      <c r="A498" s="127"/>
      <c r="B498" s="27"/>
      <c r="C498" s="24"/>
      <c r="D498" s="24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59"/>
    </row>
    <row r="499" spans="1:15" x14ac:dyDescent="0.25">
      <c r="A499" s="127"/>
      <c r="B499" s="27"/>
      <c r="C499" s="24"/>
      <c r="D499" s="24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59"/>
    </row>
    <row r="500" spans="1:15" x14ac:dyDescent="0.25">
      <c r="A500" s="127"/>
      <c r="B500" s="27"/>
      <c r="C500" s="24"/>
      <c r="D500" s="24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59"/>
    </row>
    <row r="501" spans="1:15" x14ac:dyDescent="0.25">
      <c r="A501" s="127"/>
      <c r="B501" s="27"/>
      <c r="C501" s="24"/>
      <c r="D501" s="24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59"/>
    </row>
    <row r="502" spans="1:15" x14ac:dyDescent="0.25">
      <c r="A502" s="127"/>
      <c r="B502" s="27"/>
      <c r="C502" s="24"/>
      <c r="D502" s="24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59"/>
    </row>
    <row r="503" spans="1:15" x14ac:dyDescent="0.25">
      <c r="A503" s="127"/>
      <c r="B503" s="27"/>
      <c r="C503" s="24"/>
      <c r="D503" s="24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59"/>
    </row>
    <row r="504" spans="1:15" x14ac:dyDescent="0.25">
      <c r="A504" s="127"/>
      <c r="B504" s="27"/>
      <c r="C504" s="24"/>
      <c r="D504" s="24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59"/>
    </row>
    <row r="505" spans="1:15" x14ac:dyDescent="0.25">
      <c r="A505" s="127"/>
      <c r="B505" s="27"/>
      <c r="C505" s="24"/>
      <c r="D505" s="24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59"/>
    </row>
    <row r="506" spans="1:15" x14ac:dyDescent="0.25">
      <c r="A506" s="127"/>
      <c r="B506" s="27"/>
      <c r="C506" s="24"/>
      <c r="D506" s="24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59"/>
    </row>
    <row r="507" spans="1:15" x14ac:dyDescent="0.25">
      <c r="A507" s="127"/>
      <c r="B507" s="27"/>
      <c r="C507" s="24"/>
      <c r="D507" s="24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59"/>
    </row>
    <row r="508" spans="1:15" x14ac:dyDescent="0.25">
      <c r="A508" s="127"/>
      <c r="B508" s="27"/>
      <c r="C508" s="24"/>
      <c r="D508" s="24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59"/>
    </row>
    <row r="509" spans="1:15" x14ac:dyDescent="0.25">
      <c r="A509" s="127"/>
      <c r="B509" s="29"/>
      <c r="C509" s="23"/>
      <c r="D509" s="23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59"/>
    </row>
    <row r="510" spans="1:15" x14ac:dyDescent="0.25">
      <c r="A510" s="127"/>
      <c r="B510" s="32"/>
      <c r="C510" s="33"/>
      <c r="D510" s="33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59"/>
    </row>
    <row r="511" spans="1:15" x14ac:dyDescent="0.25">
      <c r="A511" s="127"/>
      <c r="B511" s="34"/>
      <c r="C511" s="35"/>
      <c r="D511" s="35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59"/>
    </row>
    <row r="512" spans="1:15" x14ac:dyDescent="0.25">
      <c r="A512" s="127"/>
      <c r="B512" s="19"/>
      <c r="C512" s="37"/>
      <c r="D512" s="37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59"/>
    </row>
    <row r="513" spans="1:15" x14ac:dyDescent="0.25">
      <c r="A513" s="127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59"/>
    </row>
    <row r="514" spans="1:15" x14ac:dyDescent="0.25">
      <c r="A514" s="127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59"/>
    </row>
    <row r="515" spans="1:15" x14ac:dyDescent="0.25">
      <c r="A515" s="127"/>
      <c r="B515" s="34"/>
      <c r="C515" s="35"/>
      <c r="D515" s="35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59"/>
    </row>
    <row r="516" spans="1:15" x14ac:dyDescent="0.25">
      <c r="A516" s="127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59"/>
    </row>
    <row r="517" spans="1:15" x14ac:dyDescent="0.25">
      <c r="A517" s="127"/>
      <c r="B517" s="19"/>
      <c r="C517" s="24"/>
      <c r="D517" s="24"/>
      <c r="E517" s="37"/>
      <c r="F517" s="37"/>
      <c r="G517" s="37"/>
      <c r="H517" s="37"/>
      <c r="I517" s="37"/>
      <c r="J517" s="37"/>
      <c r="K517" s="37"/>
      <c r="L517" s="37"/>
      <c r="M517" s="37"/>
      <c r="N517" s="37"/>
    </row>
    <row r="518" spans="1:15" x14ac:dyDescent="0.25">
      <c r="A518" s="127"/>
      <c r="B518" s="19"/>
      <c r="C518" s="24"/>
      <c r="D518" s="24"/>
      <c r="E518" s="37"/>
      <c r="F518" s="37"/>
      <c r="G518" s="37"/>
      <c r="H518" s="37"/>
      <c r="I518" s="37"/>
      <c r="J518" s="37"/>
      <c r="K518" s="37"/>
      <c r="L518" s="37"/>
      <c r="M518" s="37"/>
      <c r="N518" s="37"/>
    </row>
    <row r="519" spans="1:15" x14ac:dyDescent="0.25">
      <c r="A519" s="127"/>
      <c r="B519" s="19"/>
      <c r="C519" s="24"/>
      <c r="D519" s="24"/>
      <c r="E519" s="37"/>
      <c r="F519" s="37"/>
      <c r="G519" s="37"/>
      <c r="H519" s="37"/>
      <c r="I519" s="37"/>
      <c r="J519" s="37"/>
      <c r="K519" s="37"/>
      <c r="L519" s="37"/>
      <c r="M519" s="37"/>
      <c r="N519" s="37"/>
    </row>
    <row r="520" spans="1:15" x14ac:dyDescent="0.25">
      <c r="A520" s="127"/>
      <c r="B520" s="19"/>
      <c r="C520" s="24"/>
      <c r="D520" s="24"/>
      <c r="E520" s="37"/>
      <c r="F520" s="37"/>
      <c r="G520" s="37"/>
      <c r="H520" s="37"/>
      <c r="I520" s="37"/>
      <c r="J520" s="37"/>
      <c r="K520" s="37"/>
      <c r="L520" s="37"/>
      <c r="M520" s="37"/>
      <c r="N520" s="37"/>
    </row>
    <row r="521" spans="1:15" x14ac:dyDescent="0.25">
      <c r="A521" s="127"/>
      <c r="B521" s="19"/>
      <c r="C521" s="24"/>
      <c r="D521" s="24"/>
      <c r="E521" s="37"/>
      <c r="F521" s="37"/>
      <c r="G521" s="37"/>
      <c r="H521" s="37"/>
      <c r="I521" s="37"/>
      <c r="J521" s="37"/>
      <c r="K521" s="37"/>
      <c r="L521" s="37"/>
      <c r="M521" s="37"/>
      <c r="N521" s="37"/>
    </row>
    <row r="522" spans="1:15" x14ac:dyDescent="0.25">
      <c r="A522" s="127"/>
      <c r="B522" s="19"/>
      <c r="C522" s="24"/>
      <c r="D522" s="24"/>
      <c r="E522" s="37"/>
      <c r="F522" s="37"/>
      <c r="G522" s="37"/>
      <c r="H522" s="37"/>
      <c r="I522" s="37"/>
      <c r="J522" s="37"/>
      <c r="K522" s="37"/>
      <c r="L522" s="37"/>
      <c r="M522" s="37"/>
      <c r="N522" s="37"/>
    </row>
    <row r="523" spans="1:15" x14ac:dyDescent="0.25">
      <c r="A523" s="127"/>
      <c r="B523" s="34"/>
      <c r="C523" s="35"/>
      <c r="D523" s="35"/>
      <c r="E523" s="36"/>
      <c r="F523" s="36"/>
      <c r="G523" s="36"/>
      <c r="H523" s="36"/>
      <c r="I523" s="36"/>
      <c r="J523" s="36"/>
      <c r="K523" s="36"/>
      <c r="L523" s="36"/>
      <c r="M523" s="36"/>
      <c r="N523" s="36"/>
    </row>
    <row r="524" spans="1:15" x14ac:dyDescent="0.25">
      <c r="A524" s="127"/>
      <c r="B524" s="19"/>
      <c r="C524" s="37"/>
      <c r="D524" s="37"/>
      <c r="E524" s="24"/>
      <c r="F524" s="24"/>
      <c r="G524" s="24"/>
      <c r="H524" s="24"/>
      <c r="I524" s="24"/>
      <c r="J524" s="24"/>
      <c r="K524" s="24"/>
      <c r="L524" s="24"/>
      <c r="M524" s="24"/>
      <c r="N524" s="24"/>
    </row>
    <row r="525" spans="1:15" x14ac:dyDescent="0.25">
      <c r="A525" s="127"/>
      <c r="B525" s="19"/>
      <c r="C525" s="37"/>
      <c r="D525" s="37"/>
      <c r="E525" s="24"/>
      <c r="F525" s="24"/>
      <c r="G525" s="24"/>
      <c r="H525" s="24"/>
      <c r="I525" s="24"/>
      <c r="J525" s="24"/>
      <c r="K525" s="24"/>
      <c r="L525" s="24"/>
      <c r="M525" s="24"/>
      <c r="N525" s="24"/>
    </row>
    <row r="526" spans="1:15" x14ac:dyDescent="0.25">
      <c r="A526" s="127"/>
      <c r="B526" s="19"/>
      <c r="C526" s="37"/>
      <c r="D526" s="37"/>
      <c r="E526" s="24"/>
      <c r="F526" s="24"/>
      <c r="G526" s="24"/>
      <c r="H526" s="24"/>
      <c r="I526" s="24"/>
      <c r="J526" s="24"/>
      <c r="K526" s="24"/>
      <c r="L526" s="24"/>
      <c r="M526" s="24"/>
      <c r="N526" s="24"/>
    </row>
    <row r="527" spans="1:15" x14ac:dyDescent="0.25">
      <c r="B527" s="19"/>
      <c r="C527" s="37"/>
      <c r="D527" s="37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18"/>
    </row>
    <row r="528" spans="1:15" s="12" customFormat="1" x14ac:dyDescent="0.25">
      <c r="A528" s="128"/>
      <c r="B528" s="19"/>
      <c r="C528" s="37"/>
      <c r="D528" s="37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49"/>
    </row>
    <row r="529" spans="1:15" s="12" customFormat="1" x14ac:dyDescent="0.25">
      <c r="A529" s="128"/>
      <c r="B529" s="32"/>
      <c r="C529" s="33"/>
      <c r="D529" s="33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49"/>
    </row>
    <row r="530" spans="1:15" s="12" customFormat="1" x14ac:dyDescent="0.25">
      <c r="A530" s="128"/>
      <c r="B530" s="19"/>
      <c r="C530" s="37"/>
      <c r="D530" s="37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49"/>
    </row>
    <row r="531" spans="1:15" s="12" customFormat="1" x14ac:dyDescent="0.25">
      <c r="A531" s="128"/>
      <c r="B531" s="19"/>
      <c r="C531" s="37"/>
      <c r="D531" s="37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49"/>
    </row>
    <row r="532" spans="1:15" s="12" customFormat="1" x14ac:dyDescent="0.25">
      <c r="A532" s="128"/>
      <c r="B532" s="19"/>
      <c r="C532" s="37"/>
      <c r="D532" s="37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49"/>
    </row>
    <row r="533" spans="1:15" s="12" customFormat="1" x14ac:dyDescent="0.25">
      <c r="A533" s="128"/>
      <c r="B533" s="19"/>
      <c r="C533" s="37"/>
      <c r="D533" s="37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49"/>
    </row>
    <row r="534" spans="1:15" s="12" customFormat="1" x14ac:dyDescent="0.25">
      <c r="A534" s="128"/>
      <c r="B534" s="19"/>
      <c r="C534" s="37"/>
      <c r="D534" s="37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49"/>
    </row>
    <row r="535" spans="1:15" s="12" customFormat="1" x14ac:dyDescent="0.25">
      <c r="A535" s="128"/>
      <c r="B535" s="19"/>
      <c r="C535" s="37"/>
      <c r="D535" s="37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49"/>
    </row>
    <row r="536" spans="1:1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</row>
    <row r="537" spans="1:1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</row>
    <row r="538" spans="1:1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</row>
    <row r="539" spans="1:1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</row>
    <row r="540" spans="1:1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</row>
    <row r="541" spans="1:1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</row>
    <row r="542" spans="1:1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</row>
    <row r="543" spans="1:1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</row>
    <row r="544" spans="1:1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</row>
    <row r="545" spans="1:1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</row>
    <row r="546" spans="1:1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</row>
    <row r="547" spans="1:1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</row>
    <row r="548" spans="1:1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</row>
    <row r="549" spans="1:1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</row>
    <row r="550" spans="1:1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</row>
    <row r="551" spans="1:1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</row>
    <row r="552" spans="1:1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</row>
    <row r="553" spans="1:1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</row>
    <row r="554" spans="1:1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</row>
    <row r="555" spans="1:1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</row>
    <row r="556" spans="1:1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</row>
    <row r="557" spans="1:1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</row>
    <row r="558" spans="1:1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</row>
    <row r="559" spans="1:1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</row>
    <row r="560" spans="1:1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</row>
    <row r="561" spans="1:1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</row>
    <row r="562" spans="1:1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</row>
    <row r="563" spans="1:1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</row>
    <row r="564" spans="1:1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</row>
    <row r="565" spans="1:1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</row>
    <row r="566" spans="1:1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</row>
    <row r="567" spans="1:1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</row>
    <row r="568" spans="1:1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</row>
    <row r="569" spans="1:1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</row>
    <row r="570" spans="1:1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</row>
    <row r="571" spans="1:1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</row>
    <row r="572" spans="1:1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</row>
    <row r="573" spans="1:1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</row>
    <row r="574" spans="1:1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</row>
    <row r="575" spans="1:1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</row>
    <row r="576" spans="1:1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</row>
    <row r="577" spans="1:1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</row>
    <row r="578" spans="1:1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</row>
    <row r="579" spans="1:1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</row>
    <row r="580" spans="1:1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</row>
    <row r="581" spans="1:1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</row>
    <row r="582" spans="1:1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</row>
    <row r="583" spans="1:1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</row>
    <row r="584" spans="1:1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</row>
    <row r="585" spans="1:1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</row>
    <row r="586" spans="1:1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</row>
    <row r="587" spans="1:1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</row>
    <row r="588" spans="1:1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</row>
    <row r="589" spans="1:1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</row>
    <row r="590" spans="1:1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</row>
    <row r="591" spans="1:1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</row>
    <row r="592" spans="1:1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</row>
    <row r="593" spans="1:1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</row>
    <row r="594" spans="1:1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</row>
    <row r="595" spans="1:1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</row>
    <row r="596" spans="1:1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</row>
    <row r="597" spans="1:1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</row>
    <row r="598" spans="1:1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</row>
    <row r="599" spans="1:1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</row>
    <row r="600" spans="1:1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</row>
    <row r="601" spans="1:1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</row>
    <row r="602" spans="1:1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</row>
    <row r="603" spans="1:1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</row>
    <row r="604" spans="1:1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</row>
    <row r="605" spans="1:1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</row>
    <row r="606" spans="1:1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</row>
    <row r="607" spans="1:1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</row>
    <row r="608" spans="1:1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</row>
    <row r="609" spans="1:1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</row>
    <row r="610" spans="1:1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</row>
    <row r="611" spans="1:1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</row>
    <row r="612" spans="1:1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</row>
    <row r="613" spans="1:1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</row>
    <row r="614" spans="1:1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</row>
    <row r="615" spans="1:1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</row>
    <row r="616" spans="1:1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</row>
    <row r="617" spans="1:1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</row>
    <row r="618" spans="1:1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</row>
    <row r="619" spans="1:1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</row>
    <row r="620" spans="1:1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</row>
    <row r="621" spans="1:1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</row>
    <row r="622" spans="1:1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</row>
    <row r="623" spans="1:1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</row>
    <row r="624" spans="1:1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</row>
    <row r="625" spans="1:1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</row>
    <row r="626" spans="1:1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</row>
    <row r="627" spans="1:1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</row>
    <row r="628" spans="1:1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</row>
    <row r="629" spans="1:1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</row>
    <row r="630" spans="1:1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</row>
    <row r="631" spans="1:1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</row>
    <row r="632" spans="1:1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</row>
    <row r="633" spans="1:1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</row>
    <row r="634" spans="1:1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</row>
    <row r="635" spans="1:1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</row>
    <row r="636" spans="1:1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</row>
    <row r="637" spans="1:1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</row>
    <row r="638" spans="1:1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</row>
    <row r="639" spans="1:1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</row>
    <row r="640" spans="1:1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</row>
    <row r="641" spans="1:1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</row>
    <row r="642" spans="1:1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</row>
    <row r="643" spans="1:1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</row>
    <row r="644" spans="1:1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</row>
    <row r="645" spans="1:1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</row>
    <row r="646" spans="1:1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</row>
    <row r="647" spans="1:1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</row>
    <row r="648" spans="1:1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</row>
    <row r="649" spans="1:1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</row>
    <row r="650" spans="1:1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</row>
    <row r="651" spans="1:1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</row>
    <row r="652" spans="1:1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</row>
    <row r="653" spans="1:1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</row>
    <row r="654" spans="1:1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</row>
    <row r="655" spans="1:1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</row>
    <row r="656" spans="1:1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</row>
    <row r="657" spans="1:1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</row>
    <row r="658" spans="1:1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</row>
    <row r="659" spans="1:1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</row>
    <row r="660" spans="1:1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</row>
    <row r="661" spans="1:1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</row>
    <row r="662" spans="1:1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</row>
    <row r="663" spans="1:1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</row>
    <row r="664" spans="1:1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</row>
    <row r="665" spans="1:1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</row>
    <row r="666" spans="1:1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</row>
    <row r="667" spans="1:1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</row>
    <row r="668" spans="1:1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</row>
    <row r="669" spans="1:1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</row>
    <row r="670" spans="1:1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</row>
    <row r="671" spans="1:1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</row>
    <row r="672" spans="1:1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</row>
    <row r="673" spans="1:1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</row>
    <row r="674" spans="1:1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</row>
    <row r="675" spans="1:1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</row>
    <row r="676" spans="1:1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</row>
    <row r="677" spans="1:1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</row>
    <row r="678" spans="1:1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</row>
    <row r="679" spans="1:1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</row>
    <row r="680" spans="1:1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</row>
    <row r="681" spans="1:1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</row>
    <row r="682" spans="1:1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</row>
    <row r="683" spans="1:1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</row>
    <row r="684" spans="1:1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</row>
    <row r="685" spans="1:1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</row>
    <row r="686" spans="1:1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</row>
    <row r="687" spans="1:1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</row>
    <row r="688" spans="1:1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</row>
    <row r="689" spans="1:1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</row>
    <row r="690" spans="1:1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</row>
    <row r="691" spans="1:1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</row>
    <row r="692" spans="1:1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</row>
    <row r="693" spans="1:1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</row>
    <row r="694" spans="1:1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</row>
    <row r="695" spans="1:1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</row>
    <row r="696" spans="1:1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</row>
    <row r="697" spans="1:1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</row>
    <row r="698" spans="1:1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</row>
    <row r="699" spans="1:1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</row>
    <row r="700" spans="1:1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</row>
    <row r="701" spans="1:1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</row>
    <row r="702" spans="1:1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</row>
    <row r="703" spans="1:1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</row>
    <row r="704" spans="1:1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</row>
    <row r="705" spans="1:1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</row>
    <row r="706" spans="1:1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</row>
    <row r="707" spans="1:1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</row>
    <row r="708" spans="1:1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</row>
    <row r="709" spans="1:1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</row>
    <row r="710" spans="1:1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</row>
    <row r="711" spans="1:1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</row>
    <row r="712" spans="1:1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</row>
    <row r="713" spans="1:1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</row>
    <row r="714" spans="1:1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</row>
    <row r="715" spans="1:1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</row>
    <row r="716" spans="1:1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</row>
    <row r="717" spans="1:1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</row>
    <row r="718" spans="1:1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</row>
    <row r="719" spans="1:1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</row>
    <row r="720" spans="1:15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</row>
    <row r="721" spans="1:15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</row>
    <row r="722" spans="1:15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</row>
    <row r="723" spans="1:15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</row>
    <row r="724" spans="1:15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</row>
    <row r="725" spans="1:15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</row>
    <row r="726" spans="1:15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</row>
    <row r="727" spans="1:15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</row>
    <row r="728" spans="1:15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</row>
    <row r="729" spans="1:15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</row>
    <row r="730" spans="1:15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</row>
    <row r="731" spans="1:15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</row>
    <row r="732" spans="1:15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</row>
    <row r="733" spans="1:15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</row>
    <row r="734" spans="1:15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8"/>
    </row>
    <row r="735" spans="1:15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</row>
    <row r="736" spans="1:15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8"/>
    </row>
    <row r="737" spans="1:15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</row>
    <row r="738" spans="1:15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8"/>
    </row>
    <row r="739" spans="1:15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</row>
    <row r="740" spans="1:15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8"/>
    </row>
    <row r="741" spans="1:15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</row>
    <row r="742" spans="1:15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8"/>
    </row>
    <row r="743" spans="1:15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8"/>
    </row>
    <row r="744" spans="1:15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8"/>
    </row>
    <row r="745" spans="1:15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8"/>
    </row>
    <row r="746" spans="1:15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8"/>
    </row>
    <row r="747" spans="1:15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8"/>
    </row>
    <row r="748" spans="1:15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8"/>
    </row>
    <row r="749" spans="1:15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8"/>
    </row>
    <row r="750" spans="1:15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8"/>
    </row>
    <row r="751" spans="1:15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8"/>
    </row>
    <row r="752" spans="1:15" x14ac:dyDescent="0.25">
      <c r="A752" s="12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8"/>
    </row>
    <row r="753" spans="1:15" x14ac:dyDescent="0.25">
      <c r="A753" s="12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8"/>
    </row>
    <row r="754" spans="1:15" x14ac:dyDescent="0.25">
      <c r="A754" s="12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8"/>
    </row>
    <row r="755" spans="1:15" x14ac:dyDescent="0.25">
      <c r="A755" s="12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8"/>
    </row>
    <row r="756" spans="1:15" x14ac:dyDescent="0.25">
      <c r="A756" s="12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8"/>
    </row>
    <row r="757" spans="1:15" x14ac:dyDescent="0.25">
      <c r="A757" s="12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8"/>
    </row>
    <row r="758" spans="1:15" x14ac:dyDescent="0.25">
      <c r="A758" s="12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8"/>
    </row>
    <row r="759" spans="1:15" x14ac:dyDescent="0.25">
      <c r="A759" s="12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8"/>
    </row>
    <row r="760" spans="1:15" x14ac:dyDescent="0.25">
      <c r="A760" s="12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8"/>
    </row>
    <row r="761" spans="1:15" x14ac:dyDescent="0.25">
      <c r="A761" s="12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8"/>
    </row>
    <row r="762" spans="1:15" x14ac:dyDescent="0.25">
      <c r="A762" s="12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8"/>
    </row>
    <row r="763" spans="1:15" x14ac:dyDescent="0.25">
      <c r="A763" s="12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8"/>
    </row>
    <row r="764" spans="1:15" x14ac:dyDescent="0.25">
      <c r="A764" s="12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8"/>
    </row>
    <row r="765" spans="1:15" x14ac:dyDescent="0.25">
      <c r="A765" s="12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8"/>
    </row>
    <row r="766" spans="1:15" x14ac:dyDescent="0.25">
      <c r="A766" s="12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8"/>
    </row>
    <row r="767" spans="1:15" x14ac:dyDescent="0.25">
      <c r="A767" s="12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8"/>
    </row>
    <row r="768" spans="1:15" x14ac:dyDescent="0.25">
      <c r="A768" s="12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8"/>
    </row>
  </sheetData>
  <mergeCells count="255">
    <mergeCell ref="J2:J4"/>
    <mergeCell ref="M2:O2"/>
    <mergeCell ref="M3:M4"/>
    <mergeCell ref="N3:N4"/>
    <mergeCell ref="O3:O4"/>
    <mergeCell ref="C28:E28"/>
    <mergeCell ref="C29:E29"/>
    <mergeCell ref="K2:K4"/>
    <mergeCell ref="H2:H4"/>
    <mergeCell ref="I2:I4"/>
    <mergeCell ref="L2:L4"/>
    <mergeCell ref="C36:E36"/>
    <mergeCell ref="C37:E37"/>
    <mergeCell ref="C38:E38"/>
    <mergeCell ref="C39:E39"/>
    <mergeCell ref="C40:E40"/>
    <mergeCell ref="C43:E43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F2:F4"/>
    <mergeCell ref="B2:E4"/>
    <mergeCell ref="C55:E55"/>
    <mergeCell ref="C56:E56"/>
    <mergeCell ref="C57:E57"/>
    <mergeCell ref="C60:E60"/>
    <mergeCell ref="D61:E61"/>
    <mergeCell ref="D64:E64"/>
    <mergeCell ref="C46:E46"/>
    <mergeCell ref="C47:E47"/>
    <mergeCell ref="C48:E48"/>
    <mergeCell ref="C52:E52"/>
    <mergeCell ref="C53:E53"/>
    <mergeCell ref="C54:E54"/>
    <mergeCell ref="C89:E89"/>
    <mergeCell ref="C92:E92"/>
    <mergeCell ref="C93:E93"/>
    <mergeCell ref="C94:E94"/>
    <mergeCell ref="C95:E95"/>
    <mergeCell ref="C96:E96"/>
    <mergeCell ref="C65:E65"/>
    <mergeCell ref="C74:E74"/>
    <mergeCell ref="C82:E82"/>
    <mergeCell ref="C83:E83"/>
    <mergeCell ref="C84:E84"/>
    <mergeCell ref="C88:E88"/>
    <mergeCell ref="C103:E103"/>
    <mergeCell ref="D104:E104"/>
    <mergeCell ref="D105:E105"/>
    <mergeCell ref="D106:E106"/>
    <mergeCell ref="C107:E107"/>
    <mergeCell ref="D108:E108"/>
    <mergeCell ref="C97:E97"/>
    <mergeCell ref="C98:E98"/>
    <mergeCell ref="C99:E99"/>
    <mergeCell ref="C100:E100"/>
    <mergeCell ref="C101:E101"/>
    <mergeCell ref="C102:E102"/>
    <mergeCell ref="D115:E115"/>
    <mergeCell ref="C116:E116"/>
    <mergeCell ref="C120:E120"/>
    <mergeCell ref="C121:E121"/>
    <mergeCell ref="D122:E122"/>
    <mergeCell ref="D123:E123"/>
    <mergeCell ref="D109:E109"/>
    <mergeCell ref="D110:E110"/>
    <mergeCell ref="D111:E111"/>
    <mergeCell ref="C112:E112"/>
    <mergeCell ref="C113:E113"/>
    <mergeCell ref="D114:E114"/>
    <mergeCell ref="D130:E130"/>
    <mergeCell ref="D131:E131"/>
    <mergeCell ref="C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42:E142"/>
    <mergeCell ref="C143:E143"/>
    <mergeCell ref="D144:E144"/>
    <mergeCell ref="D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C154:E154"/>
    <mergeCell ref="D155:E155"/>
    <mergeCell ref="D156:E156"/>
    <mergeCell ref="C157:E157"/>
    <mergeCell ref="D158:E158"/>
    <mergeCell ref="D159:E159"/>
    <mergeCell ref="D148:E148"/>
    <mergeCell ref="D149:E149"/>
    <mergeCell ref="D150:E150"/>
    <mergeCell ref="D151:E151"/>
    <mergeCell ref="D152:E152"/>
    <mergeCell ref="D153:E153"/>
    <mergeCell ref="D166:E166"/>
    <mergeCell ref="D167:E167"/>
    <mergeCell ref="D168:E168"/>
    <mergeCell ref="C169:E169"/>
    <mergeCell ref="C170:E170"/>
    <mergeCell ref="C171:E171"/>
    <mergeCell ref="D160:E160"/>
    <mergeCell ref="D161:E161"/>
    <mergeCell ref="D162:E162"/>
    <mergeCell ref="D163:E163"/>
    <mergeCell ref="D164:E164"/>
    <mergeCell ref="D165:E165"/>
    <mergeCell ref="D178:E178"/>
    <mergeCell ref="D179:E179"/>
    <mergeCell ref="D180:E180"/>
    <mergeCell ref="D181:E181"/>
    <mergeCell ref="D182:E182"/>
    <mergeCell ref="C183:E183"/>
    <mergeCell ref="C172:E172"/>
    <mergeCell ref="D173:E173"/>
    <mergeCell ref="D174:E174"/>
    <mergeCell ref="D175:E175"/>
    <mergeCell ref="D176:E176"/>
    <mergeCell ref="D177:E177"/>
    <mergeCell ref="C194:E194"/>
    <mergeCell ref="C197:E197"/>
    <mergeCell ref="C198:E198"/>
    <mergeCell ref="C199:E199"/>
    <mergeCell ref="C202:E202"/>
    <mergeCell ref="C203:E203"/>
    <mergeCell ref="C187:E187"/>
    <mergeCell ref="C188:E188"/>
    <mergeCell ref="C189:E189"/>
    <mergeCell ref="D190:E190"/>
    <mergeCell ref="D191:E191"/>
    <mergeCell ref="C192:E192"/>
    <mergeCell ref="C195:E195"/>
    <mergeCell ref="C196:E196"/>
    <mergeCell ref="C200:E200"/>
    <mergeCell ref="C201:E201"/>
    <mergeCell ref="D214:E214"/>
    <mergeCell ref="D215:E215"/>
    <mergeCell ref="D216:E216"/>
    <mergeCell ref="D217:E217"/>
    <mergeCell ref="D218:E218"/>
    <mergeCell ref="D219:E219"/>
    <mergeCell ref="C204:E204"/>
    <mergeCell ref="C206:E206"/>
    <mergeCell ref="C208:E208"/>
    <mergeCell ref="C211:E211"/>
    <mergeCell ref="C212:E212"/>
    <mergeCell ref="C213:E213"/>
    <mergeCell ref="C205:E205"/>
    <mergeCell ref="C207:E207"/>
    <mergeCell ref="C209:E209"/>
    <mergeCell ref="C210:E210"/>
    <mergeCell ref="D226:E226"/>
    <mergeCell ref="D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C224:E224"/>
    <mergeCell ref="D225:E225"/>
    <mergeCell ref="D238:E238"/>
    <mergeCell ref="D239:E239"/>
    <mergeCell ref="D240:E240"/>
    <mergeCell ref="D241:E241"/>
    <mergeCell ref="D242:E242"/>
    <mergeCell ref="D243:E243"/>
    <mergeCell ref="D232:E232"/>
    <mergeCell ref="D233:E233"/>
    <mergeCell ref="D234:E234"/>
    <mergeCell ref="C235:E235"/>
    <mergeCell ref="D236:E236"/>
    <mergeCell ref="D237:E237"/>
    <mergeCell ref="D250:E250"/>
    <mergeCell ref="D251:E251"/>
    <mergeCell ref="D252:E252"/>
    <mergeCell ref="D253:E253"/>
    <mergeCell ref="D254:E254"/>
    <mergeCell ref="D255:E255"/>
    <mergeCell ref="D244:E244"/>
    <mergeCell ref="D245:E245"/>
    <mergeCell ref="C246:E246"/>
    <mergeCell ref="D247:E247"/>
    <mergeCell ref="D248:E248"/>
    <mergeCell ref="C249:E249"/>
    <mergeCell ref="C262:E262"/>
    <mergeCell ref="C263:E263"/>
    <mergeCell ref="D264:E264"/>
    <mergeCell ref="D265:E265"/>
    <mergeCell ref="D266:E266"/>
    <mergeCell ref="D267:E267"/>
    <mergeCell ref="D256:E256"/>
    <mergeCell ref="D257:E257"/>
    <mergeCell ref="D258:E258"/>
    <mergeCell ref="D259:E259"/>
    <mergeCell ref="D260:E260"/>
    <mergeCell ref="C261:E261"/>
    <mergeCell ref="D285:E285"/>
    <mergeCell ref="C274:E274"/>
    <mergeCell ref="C275:E275"/>
    <mergeCell ref="C276:E276"/>
    <mergeCell ref="D277:E277"/>
    <mergeCell ref="D278:E278"/>
    <mergeCell ref="D279:E279"/>
    <mergeCell ref="D268:E268"/>
    <mergeCell ref="D269:E269"/>
    <mergeCell ref="D270:E270"/>
    <mergeCell ref="D271:E271"/>
    <mergeCell ref="D272:E272"/>
    <mergeCell ref="D273:E273"/>
    <mergeCell ref="D286:E286"/>
    <mergeCell ref="C287:E287"/>
    <mergeCell ref="C288:E288"/>
    <mergeCell ref="C289:E289"/>
    <mergeCell ref="C290:E290"/>
    <mergeCell ref="C291:E291"/>
    <mergeCell ref="C280:E280"/>
    <mergeCell ref="B304:E304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D294:E294"/>
    <mergeCell ref="D295:E295"/>
    <mergeCell ref="C296:E296"/>
    <mergeCell ref="C297:E297"/>
    <mergeCell ref="D281:E281"/>
    <mergeCell ref="D282:E282"/>
    <mergeCell ref="D283:E283"/>
    <mergeCell ref="D284:E284"/>
  </mergeCells>
  <pageMargins left="0.25" right="0.25" top="0.75" bottom="0.75" header="0.3" footer="0.3"/>
  <pageSetup paperSize="9" scale="49" orientation="landscape" horizontalDpi="4294967293" r:id="rId1"/>
  <headerFooter>
    <oddHeader>&amp;C&amp;"Times New Roman,Félkövér"&amp;12 011130 Önkormányzatok és önkormányzati hivatalok jogalkotó és általános igazgatási tevékenységeKiadások -096015 Gyermekétkeztetés
 2018.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718"/>
  <sheetViews>
    <sheetView zoomScaleNormal="100" workbookViewId="0">
      <selection activeCell="P155" sqref="P15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hidden="1" customWidth="1"/>
    <col min="13" max="13" width="11.85546875" style="12" bestFit="1" customWidth="1"/>
    <col min="14" max="14" width="11.140625" style="12" customWidth="1"/>
    <col min="15" max="15" width="11.7109375" style="49" customWidth="1"/>
    <col min="16" max="16384" width="9.140625" style="17"/>
  </cols>
  <sheetData>
    <row r="1" spans="1:15" ht="15.75" thickBot="1" x14ac:dyDescent="0.3"/>
    <row r="2" spans="1:15" ht="15" customHeight="1" x14ac:dyDescent="0.25">
      <c r="B2" s="750" t="s">
        <v>0</v>
      </c>
      <c r="C2" s="695"/>
      <c r="D2" s="695"/>
      <c r="E2" s="695"/>
      <c r="F2" s="750" t="s">
        <v>1074</v>
      </c>
      <c r="G2" s="742" t="s">
        <v>1085</v>
      </c>
      <c r="H2" s="742" t="s">
        <v>1092</v>
      </c>
      <c r="I2" s="750" t="s">
        <v>1099</v>
      </c>
      <c r="J2" s="763" t="s">
        <v>1106</v>
      </c>
      <c r="K2" s="763" t="s">
        <v>1117</v>
      </c>
      <c r="L2" s="766" t="s">
        <v>1118</v>
      </c>
      <c r="M2" s="756" t="s">
        <v>1076</v>
      </c>
      <c r="N2" s="756"/>
      <c r="O2" s="757"/>
    </row>
    <row r="3" spans="1:15" ht="22.5" customHeight="1" x14ac:dyDescent="0.25">
      <c r="B3" s="751"/>
      <c r="C3" s="752"/>
      <c r="D3" s="752"/>
      <c r="E3" s="752"/>
      <c r="F3" s="751"/>
      <c r="G3" s="743"/>
      <c r="H3" s="743"/>
      <c r="I3" s="751"/>
      <c r="J3" s="764"/>
      <c r="K3" s="764"/>
      <c r="L3" s="767"/>
      <c r="M3" s="790" t="s">
        <v>1068</v>
      </c>
      <c r="N3" s="771" t="s">
        <v>847</v>
      </c>
      <c r="O3" s="773" t="s">
        <v>571</v>
      </c>
    </row>
    <row r="4" spans="1:15" ht="21" customHeight="1" thickBot="1" x14ac:dyDescent="0.3">
      <c r="B4" s="753"/>
      <c r="C4" s="754"/>
      <c r="D4" s="754"/>
      <c r="E4" s="754"/>
      <c r="F4" s="753"/>
      <c r="G4" s="744"/>
      <c r="H4" s="744"/>
      <c r="I4" s="753"/>
      <c r="J4" s="765"/>
      <c r="K4" s="765"/>
      <c r="L4" s="768"/>
      <c r="M4" s="791"/>
      <c r="N4" s="772"/>
      <c r="O4" s="774"/>
    </row>
    <row r="5" spans="1:15" ht="15.75" thickBot="1" x14ac:dyDescent="0.3">
      <c r="B5" s="82" t="s">
        <v>118</v>
      </c>
      <c r="C5" s="775" t="s">
        <v>119</v>
      </c>
      <c r="D5" s="776"/>
      <c r="E5" s="820"/>
      <c r="F5" s="569">
        <f t="shared" ref="F5:K5" si="0">F6+F20</f>
        <v>0</v>
      </c>
      <c r="G5" s="506">
        <f t="shared" si="0"/>
        <v>0</v>
      </c>
      <c r="H5" s="506">
        <f t="shared" si="0"/>
        <v>0</v>
      </c>
      <c r="I5" s="316">
        <f t="shared" ref="I5:J5" si="1">I6+I20</f>
        <v>0</v>
      </c>
      <c r="J5" s="421">
        <f t="shared" si="1"/>
        <v>0</v>
      </c>
      <c r="K5" s="421">
        <f t="shared" si="0"/>
        <v>0</v>
      </c>
      <c r="L5" s="421">
        <f t="shared" ref="L5" si="2">L6+L20</f>
        <v>0</v>
      </c>
      <c r="M5" s="458">
        <v>0</v>
      </c>
      <c r="N5" s="139">
        <v>0</v>
      </c>
      <c r="O5" s="156">
        <f>SUM(M5:N5)</f>
        <v>0</v>
      </c>
    </row>
    <row r="6" spans="1:15" ht="15.75" hidden="1" customHeight="1" thickBot="1" x14ac:dyDescent="0.3">
      <c r="B6" s="122" t="s">
        <v>609</v>
      </c>
      <c r="C6" s="733" t="s">
        <v>120</v>
      </c>
      <c r="D6" s="734"/>
      <c r="E6" s="821"/>
      <c r="F6" s="570">
        <f t="shared" ref="F6:N6" si="3">F7+F8+F9+F10+F11+F12+F13+F14+F15+F16+F17+F18+F19</f>
        <v>0</v>
      </c>
      <c r="G6" s="507">
        <f t="shared" si="3"/>
        <v>0</v>
      </c>
      <c r="H6" s="507">
        <f t="shared" si="3"/>
        <v>0</v>
      </c>
      <c r="I6" s="317">
        <f t="shared" ref="I6:J6" si="4">I7+I8+I9+I10+I11+I12+I13+I14+I15+I16+I17+I18+I19</f>
        <v>0</v>
      </c>
      <c r="J6" s="422">
        <f t="shared" si="4"/>
        <v>0</v>
      </c>
      <c r="K6" s="422">
        <f t="shared" si="3"/>
        <v>0</v>
      </c>
      <c r="L6" s="422">
        <f t="shared" ref="L6" si="5">L7+L8+L9+L10+L11+L12+L13+L14+L15+L16+L17+L18+L19</f>
        <v>0</v>
      </c>
      <c r="M6" s="459" t="e">
        <f t="shared" si="3"/>
        <v>#REF!</v>
      </c>
      <c r="N6" s="140">
        <f t="shared" si="3"/>
        <v>0</v>
      </c>
      <c r="O6" s="157" t="e">
        <f t="shared" ref="O6:O68" si="6">SUM(M6:N6)</f>
        <v>#REF!</v>
      </c>
    </row>
    <row r="7" spans="1:15" s="189" customFormat="1" ht="15.75" hidden="1" customHeight="1" thickBot="1" x14ac:dyDescent="0.3">
      <c r="A7" s="125" t="s">
        <v>121</v>
      </c>
      <c r="B7" s="169" t="s">
        <v>610</v>
      </c>
      <c r="C7" s="182"/>
      <c r="D7" s="216" t="s">
        <v>122</v>
      </c>
      <c r="E7" s="636"/>
      <c r="F7" s="571"/>
      <c r="G7" s="508"/>
      <c r="H7" s="508"/>
      <c r="I7" s="318"/>
      <c r="J7" s="423"/>
      <c r="K7" s="423"/>
      <c r="L7" s="423"/>
      <c r="M7" s="460" t="e">
        <f>SUM(#REF!)</f>
        <v>#REF!</v>
      </c>
      <c r="N7" s="170"/>
      <c r="O7" s="171" t="e">
        <f t="shared" ref="O7:O8" si="7">SUM(M7:N7)</f>
        <v>#REF!</v>
      </c>
    </row>
    <row r="8" spans="1:15" s="189" customFormat="1" ht="15.75" hidden="1" customHeight="1" thickBot="1" x14ac:dyDescent="0.3">
      <c r="A8" s="125" t="s">
        <v>123</v>
      </c>
      <c r="B8" s="169" t="s">
        <v>611</v>
      </c>
      <c r="C8" s="182"/>
      <c r="D8" s="216" t="s">
        <v>124</v>
      </c>
      <c r="E8" s="636"/>
      <c r="F8" s="571"/>
      <c r="G8" s="508"/>
      <c r="H8" s="508"/>
      <c r="I8" s="318"/>
      <c r="J8" s="423"/>
      <c r="K8" s="423"/>
      <c r="L8" s="423"/>
      <c r="M8" s="460" t="e">
        <f>SUM(#REF!)</f>
        <v>#REF!</v>
      </c>
      <c r="N8" s="170"/>
      <c r="O8" s="171" t="e">
        <f t="shared" si="7"/>
        <v>#REF!</v>
      </c>
    </row>
    <row r="9" spans="1:15" s="189" customFormat="1" ht="15.75" hidden="1" customHeight="1" thickBot="1" x14ac:dyDescent="0.3">
      <c r="A9" s="125" t="s">
        <v>125</v>
      </c>
      <c r="B9" s="169" t="s">
        <v>612</v>
      </c>
      <c r="C9" s="182"/>
      <c r="D9" s="216" t="s">
        <v>126</v>
      </c>
      <c r="E9" s="636"/>
      <c r="F9" s="571"/>
      <c r="G9" s="508"/>
      <c r="H9" s="508"/>
      <c r="I9" s="318"/>
      <c r="J9" s="423"/>
      <c r="K9" s="423"/>
      <c r="L9" s="423"/>
      <c r="M9" s="460" t="e">
        <f>SUM(#REF!)</f>
        <v>#REF!</v>
      </c>
      <c r="N9" s="170"/>
      <c r="O9" s="171" t="e">
        <f t="shared" si="6"/>
        <v>#REF!</v>
      </c>
    </row>
    <row r="10" spans="1:15" s="189" customFormat="1" ht="15.75" hidden="1" customHeight="1" thickBot="1" x14ac:dyDescent="0.3">
      <c r="A10" s="125" t="s">
        <v>127</v>
      </c>
      <c r="B10" s="169" t="s">
        <v>613</v>
      </c>
      <c r="C10" s="182"/>
      <c r="D10" s="216" t="s">
        <v>351</v>
      </c>
      <c r="E10" s="636"/>
      <c r="F10" s="571"/>
      <c r="G10" s="508"/>
      <c r="H10" s="508"/>
      <c r="I10" s="318"/>
      <c r="J10" s="423"/>
      <c r="K10" s="423"/>
      <c r="L10" s="423"/>
      <c r="M10" s="460" t="e">
        <f>SUM(#REF!)</f>
        <v>#REF!</v>
      </c>
      <c r="N10" s="170"/>
      <c r="O10" s="171" t="e">
        <f t="shared" si="6"/>
        <v>#REF!</v>
      </c>
    </row>
    <row r="11" spans="1:15" s="189" customFormat="1" ht="15.75" hidden="1" customHeight="1" thickBot="1" x14ac:dyDescent="0.3">
      <c r="A11" s="125" t="s">
        <v>128</v>
      </c>
      <c r="B11" s="169" t="s">
        <v>614</v>
      </c>
      <c r="C11" s="182"/>
      <c r="D11" s="216" t="s">
        <v>129</v>
      </c>
      <c r="E11" s="636"/>
      <c r="F11" s="571"/>
      <c r="G11" s="508"/>
      <c r="H11" s="508"/>
      <c r="I11" s="318"/>
      <c r="J11" s="423"/>
      <c r="K11" s="423"/>
      <c r="L11" s="423"/>
      <c r="M11" s="460" t="e">
        <f>SUM(#REF!)</f>
        <v>#REF!</v>
      </c>
      <c r="N11" s="170"/>
      <c r="O11" s="171" t="e">
        <f t="shared" si="6"/>
        <v>#REF!</v>
      </c>
    </row>
    <row r="12" spans="1:15" s="189" customFormat="1" ht="15.75" hidden="1" customHeight="1" thickBot="1" x14ac:dyDescent="0.3">
      <c r="A12" s="125" t="s">
        <v>130</v>
      </c>
      <c r="B12" s="169" t="s">
        <v>615</v>
      </c>
      <c r="C12" s="182"/>
      <c r="D12" s="216" t="s">
        <v>131</v>
      </c>
      <c r="E12" s="636"/>
      <c r="F12" s="571"/>
      <c r="G12" s="508"/>
      <c r="H12" s="508"/>
      <c r="I12" s="318"/>
      <c r="J12" s="423"/>
      <c r="K12" s="423"/>
      <c r="L12" s="423"/>
      <c r="M12" s="460" t="e">
        <f>SUM(#REF!)</f>
        <v>#REF!</v>
      </c>
      <c r="N12" s="170"/>
      <c r="O12" s="171" t="e">
        <f t="shared" si="6"/>
        <v>#REF!</v>
      </c>
    </row>
    <row r="13" spans="1:15" s="189" customFormat="1" ht="15.75" hidden="1" customHeight="1" thickBot="1" x14ac:dyDescent="0.3">
      <c r="A13" s="125" t="s">
        <v>132</v>
      </c>
      <c r="B13" s="169" t="s">
        <v>616</v>
      </c>
      <c r="C13" s="182"/>
      <c r="D13" s="216" t="s">
        <v>133</v>
      </c>
      <c r="E13" s="636"/>
      <c r="F13" s="571"/>
      <c r="G13" s="508"/>
      <c r="H13" s="508"/>
      <c r="I13" s="318"/>
      <c r="J13" s="423"/>
      <c r="K13" s="423"/>
      <c r="L13" s="423"/>
      <c r="M13" s="460" t="e">
        <f>SUM(#REF!)</f>
        <v>#REF!</v>
      </c>
      <c r="N13" s="170"/>
      <c r="O13" s="171" t="e">
        <f t="shared" si="6"/>
        <v>#REF!</v>
      </c>
    </row>
    <row r="14" spans="1:15" s="189" customFormat="1" ht="15.75" hidden="1" customHeight="1" thickBot="1" x14ac:dyDescent="0.3">
      <c r="A14" s="125" t="s">
        <v>134</v>
      </c>
      <c r="B14" s="169" t="s">
        <v>617</v>
      </c>
      <c r="C14" s="182"/>
      <c r="D14" s="216" t="s">
        <v>135</v>
      </c>
      <c r="E14" s="636"/>
      <c r="F14" s="571"/>
      <c r="G14" s="508"/>
      <c r="H14" s="508"/>
      <c r="I14" s="318"/>
      <c r="J14" s="423"/>
      <c r="K14" s="423"/>
      <c r="L14" s="423"/>
      <c r="M14" s="460" t="e">
        <f>SUM(#REF!)</f>
        <v>#REF!</v>
      </c>
      <c r="N14" s="170"/>
      <c r="O14" s="171" t="e">
        <f t="shared" si="6"/>
        <v>#REF!</v>
      </c>
    </row>
    <row r="15" spans="1:15" s="189" customFormat="1" ht="15.75" hidden="1" customHeight="1" thickBot="1" x14ac:dyDescent="0.3">
      <c r="A15" s="125" t="s">
        <v>136</v>
      </c>
      <c r="B15" s="169" t="s">
        <v>618</v>
      </c>
      <c r="C15" s="182"/>
      <c r="D15" s="216" t="s">
        <v>137</v>
      </c>
      <c r="E15" s="636"/>
      <c r="F15" s="571"/>
      <c r="G15" s="508"/>
      <c r="H15" s="508"/>
      <c r="I15" s="318"/>
      <c r="J15" s="423"/>
      <c r="K15" s="423"/>
      <c r="L15" s="423"/>
      <c r="M15" s="460" t="e">
        <f>SUM(#REF!)</f>
        <v>#REF!</v>
      </c>
      <c r="N15" s="170"/>
      <c r="O15" s="171" t="e">
        <f t="shared" si="6"/>
        <v>#REF!</v>
      </c>
    </row>
    <row r="16" spans="1:15" s="189" customFormat="1" ht="15.75" hidden="1" customHeight="1" thickBot="1" x14ac:dyDescent="0.3">
      <c r="A16" s="125" t="s">
        <v>138</v>
      </c>
      <c r="B16" s="169" t="s">
        <v>619</v>
      </c>
      <c r="C16" s="182"/>
      <c r="D16" s="216" t="s">
        <v>139</v>
      </c>
      <c r="E16" s="636"/>
      <c r="F16" s="571"/>
      <c r="G16" s="508"/>
      <c r="H16" s="508"/>
      <c r="I16" s="318"/>
      <c r="J16" s="423"/>
      <c r="K16" s="423"/>
      <c r="L16" s="423"/>
      <c r="M16" s="460" t="e">
        <f>SUM(#REF!)</f>
        <v>#REF!</v>
      </c>
      <c r="N16" s="170"/>
      <c r="O16" s="171" t="e">
        <f t="shared" si="6"/>
        <v>#REF!</v>
      </c>
    </row>
    <row r="17" spans="1:15" s="189" customFormat="1" ht="15.75" hidden="1" customHeight="1" thickBot="1" x14ac:dyDescent="0.3">
      <c r="A17" s="125" t="s">
        <v>140</v>
      </c>
      <c r="B17" s="169" t="s">
        <v>620</v>
      </c>
      <c r="C17" s="182"/>
      <c r="D17" s="216" t="s">
        <v>141</v>
      </c>
      <c r="E17" s="636"/>
      <c r="F17" s="571"/>
      <c r="G17" s="508"/>
      <c r="H17" s="508"/>
      <c r="I17" s="318"/>
      <c r="J17" s="423"/>
      <c r="K17" s="423"/>
      <c r="L17" s="423"/>
      <c r="M17" s="460" t="e">
        <f>SUM(#REF!)</f>
        <v>#REF!</v>
      </c>
      <c r="N17" s="170"/>
      <c r="O17" s="171" t="e">
        <f t="shared" si="6"/>
        <v>#REF!</v>
      </c>
    </row>
    <row r="18" spans="1:15" s="189" customFormat="1" ht="14.25" hidden="1" customHeight="1" x14ac:dyDescent="0.25">
      <c r="A18" s="125" t="s">
        <v>142</v>
      </c>
      <c r="B18" s="169" t="s">
        <v>621</v>
      </c>
      <c r="C18" s="182"/>
      <c r="D18" s="216" t="s">
        <v>143</v>
      </c>
      <c r="E18" s="636"/>
      <c r="F18" s="571"/>
      <c r="G18" s="508"/>
      <c r="H18" s="508"/>
      <c r="I18" s="318"/>
      <c r="J18" s="423"/>
      <c r="K18" s="423"/>
      <c r="L18" s="423"/>
      <c r="M18" s="460" t="e">
        <f>SUM(#REF!)</f>
        <v>#REF!</v>
      </c>
      <c r="N18" s="170"/>
      <c r="O18" s="171" t="e">
        <f t="shared" si="6"/>
        <v>#REF!</v>
      </c>
    </row>
    <row r="19" spans="1:15" s="189" customFormat="1" ht="15.75" hidden="1" customHeight="1" thickBot="1" x14ac:dyDescent="0.3">
      <c r="A19" s="125" t="s">
        <v>144</v>
      </c>
      <c r="B19" s="169" t="s">
        <v>622</v>
      </c>
      <c r="C19" s="182"/>
      <c r="D19" s="216" t="s">
        <v>145</v>
      </c>
      <c r="E19" s="636"/>
      <c r="F19" s="571"/>
      <c r="G19" s="508"/>
      <c r="H19" s="508"/>
      <c r="I19" s="318"/>
      <c r="J19" s="423"/>
      <c r="K19" s="423"/>
      <c r="L19" s="423"/>
      <c r="M19" s="460" t="e">
        <f>SUM(#REF!)</f>
        <v>#REF!</v>
      </c>
      <c r="N19" s="170"/>
      <c r="O19" s="171" t="e">
        <f t="shared" si="6"/>
        <v>#REF!</v>
      </c>
    </row>
    <row r="20" spans="1:15" ht="15.75" hidden="1" customHeight="1" thickBot="1" x14ac:dyDescent="0.3">
      <c r="B20" s="90" t="s">
        <v>623</v>
      </c>
      <c r="C20" s="716" t="s">
        <v>146</v>
      </c>
      <c r="D20" s="717"/>
      <c r="E20" s="822"/>
      <c r="F20" s="572">
        <f t="shared" ref="F20:M20" si="8">F21+F22+F23</f>
        <v>0</v>
      </c>
      <c r="G20" s="509">
        <f t="shared" si="8"/>
        <v>0</v>
      </c>
      <c r="H20" s="509">
        <f t="shared" si="8"/>
        <v>0</v>
      </c>
      <c r="I20" s="319">
        <f t="shared" si="8"/>
        <v>0</v>
      </c>
      <c r="J20" s="424">
        <f t="shared" ref="J20" si="9">J21+J22+J23</f>
        <v>0</v>
      </c>
      <c r="K20" s="424">
        <f t="shared" si="8"/>
        <v>0</v>
      </c>
      <c r="L20" s="424">
        <f t="shared" ref="L20" si="10">L21+L22+L23</f>
        <v>0</v>
      </c>
      <c r="M20" s="461" t="e">
        <f t="shared" si="8"/>
        <v>#REF!</v>
      </c>
      <c r="N20" s="142" t="e">
        <f t="shared" ref="N20" si="11">N21+N22+N23</f>
        <v>#REF!</v>
      </c>
      <c r="O20" s="158" t="e">
        <f t="shared" si="6"/>
        <v>#REF!</v>
      </c>
    </row>
    <row r="21" spans="1:15" s="41" customFormat="1" ht="15.75" hidden="1" customHeight="1" thickBot="1" x14ac:dyDescent="0.3">
      <c r="A21" s="125" t="s">
        <v>147</v>
      </c>
      <c r="B21" s="52" t="s">
        <v>624</v>
      </c>
      <c r="C21" s="718" t="s">
        <v>148</v>
      </c>
      <c r="D21" s="719"/>
      <c r="E21" s="816"/>
      <c r="F21" s="573"/>
      <c r="G21" s="510"/>
      <c r="H21" s="510"/>
      <c r="I21" s="320"/>
      <c r="J21" s="425"/>
      <c r="K21" s="425"/>
      <c r="L21" s="425"/>
      <c r="M21" s="462" t="e">
        <f>SUM(#REF!)</f>
        <v>#REF!</v>
      </c>
      <c r="N21" s="148"/>
      <c r="O21" s="160" t="e">
        <f t="shared" si="6"/>
        <v>#REF!</v>
      </c>
    </row>
    <row r="22" spans="1:15" s="41" customFormat="1" ht="25.5" hidden="1" customHeight="1" x14ac:dyDescent="0.25">
      <c r="A22" s="125" t="s">
        <v>149</v>
      </c>
      <c r="B22" s="52" t="s">
        <v>625</v>
      </c>
      <c r="C22" s="720" t="s">
        <v>861</v>
      </c>
      <c r="D22" s="721"/>
      <c r="E22" s="817"/>
      <c r="F22" s="573"/>
      <c r="G22" s="510"/>
      <c r="H22" s="510"/>
      <c r="I22" s="320"/>
      <c r="J22" s="425"/>
      <c r="K22" s="425"/>
      <c r="L22" s="425"/>
      <c r="M22" s="462" t="e">
        <f>SUM(#REF!)</f>
        <v>#REF!</v>
      </c>
      <c r="N22" s="148"/>
      <c r="O22" s="160" t="e">
        <f t="shared" si="6"/>
        <v>#REF!</v>
      </c>
    </row>
    <row r="23" spans="1:15" s="41" customFormat="1" ht="15.75" hidden="1" customHeight="1" thickBot="1" x14ac:dyDescent="0.3">
      <c r="A23" s="125" t="s">
        <v>150</v>
      </c>
      <c r="B23" s="176" t="s">
        <v>626</v>
      </c>
      <c r="C23" s="777" t="s">
        <v>151</v>
      </c>
      <c r="D23" s="778"/>
      <c r="E23" s="818"/>
      <c r="F23" s="574"/>
      <c r="G23" s="511"/>
      <c r="H23" s="511"/>
      <c r="I23" s="321"/>
      <c r="J23" s="426"/>
      <c r="K23" s="426"/>
      <c r="L23" s="426"/>
      <c r="M23" s="463"/>
      <c r="N23" s="177" t="e">
        <f>SUM(#REF!)</f>
        <v>#REF!</v>
      </c>
      <c r="O23" s="160" t="e">
        <f t="shared" si="6"/>
        <v>#REF!</v>
      </c>
    </row>
    <row r="24" spans="1:15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39"/>
      <c r="F24" s="575">
        <f t="shared" ref="F24:N24" si="12">F25+F26+F27+F28+F29+F30+F31</f>
        <v>0</v>
      </c>
      <c r="G24" s="512">
        <f t="shared" si="12"/>
        <v>0</v>
      </c>
      <c r="H24" s="512">
        <f t="shared" si="12"/>
        <v>0</v>
      </c>
      <c r="I24" s="322">
        <f t="shared" ref="I24:J24" si="13">I25+I26+I27+I28+I29+I30+I31</f>
        <v>0</v>
      </c>
      <c r="J24" s="427">
        <f t="shared" si="13"/>
        <v>0</v>
      </c>
      <c r="K24" s="427">
        <f t="shared" si="12"/>
        <v>0</v>
      </c>
      <c r="L24" s="427">
        <f t="shared" ref="L24" si="14">L25+L26+L27+L28+L29+L30+L31</f>
        <v>0</v>
      </c>
      <c r="M24" s="464">
        <v>0</v>
      </c>
      <c r="N24" s="144">
        <f t="shared" si="12"/>
        <v>0</v>
      </c>
      <c r="O24" s="156">
        <f t="shared" si="6"/>
        <v>0</v>
      </c>
    </row>
    <row r="25" spans="1:15" ht="15.75" hidden="1" customHeight="1" thickBot="1" x14ac:dyDescent="0.3">
      <c r="B25" s="60"/>
      <c r="C25" s="788" t="s">
        <v>154</v>
      </c>
      <c r="D25" s="789"/>
      <c r="E25" s="825"/>
      <c r="F25" s="576"/>
      <c r="G25" s="513"/>
      <c r="H25" s="513"/>
      <c r="I25" s="323"/>
      <c r="J25" s="428"/>
      <c r="K25" s="428"/>
      <c r="L25" s="428"/>
      <c r="M25" s="465" t="e">
        <f>SUM(#REF!)</f>
        <v>#REF!</v>
      </c>
      <c r="N25" s="145"/>
      <c r="O25" s="159" t="e">
        <f t="shared" ref="O25" si="15">SUM(M25:N25)</f>
        <v>#REF!</v>
      </c>
    </row>
    <row r="26" spans="1:15" ht="15.75" hidden="1" customHeight="1" thickBot="1" x14ac:dyDescent="0.3">
      <c r="B26" s="61"/>
      <c r="C26" s="784" t="s">
        <v>155</v>
      </c>
      <c r="D26" s="785"/>
      <c r="E26" s="819"/>
      <c r="F26" s="577"/>
      <c r="G26" s="514"/>
      <c r="H26" s="514"/>
      <c r="I26" s="324"/>
      <c r="J26" s="429"/>
      <c r="K26" s="429"/>
      <c r="L26" s="429"/>
      <c r="M26" s="466" t="e">
        <f>SUM(#REF!)</f>
        <v>#REF!</v>
      </c>
      <c r="N26" s="146"/>
      <c r="O26" s="159" t="e">
        <f t="shared" si="6"/>
        <v>#REF!</v>
      </c>
    </row>
    <row r="27" spans="1:15" ht="15.75" hidden="1" customHeight="1" thickBot="1" x14ac:dyDescent="0.3">
      <c r="B27" s="61"/>
      <c r="C27" s="784" t="s">
        <v>156</v>
      </c>
      <c r="D27" s="785"/>
      <c r="E27" s="819"/>
      <c r="F27" s="577"/>
      <c r="G27" s="514"/>
      <c r="H27" s="514"/>
      <c r="I27" s="324"/>
      <c r="J27" s="429"/>
      <c r="K27" s="429"/>
      <c r="L27" s="429"/>
      <c r="M27" s="466" t="e">
        <f>SUM(#REF!)</f>
        <v>#REF!</v>
      </c>
      <c r="N27" s="146"/>
      <c r="O27" s="159" t="e">
        <f t="shared" si="6"/>
        <v>#REF!</v>
      </c>
    </row>
    <row r="28" spans="1:15" ht="15.75" hidden="1" customHeight="1" thickBot="1" x14ac:dyDescent="0.3">
      <c r="B28" s="61"/>
      <c r="C28" s="784" t="s">
        <v>157</v>
      </c>
      <c r="D28" s="785"/>
      <c r="E28" s="819"/>
      <c r="F28" s="577"/>
      <c r="G28" s="514"/>
      <c r="H28" s="514"/>
      <c r="I28" s="324"/>
      <c r="J28" s="429"/>
      <c r="K28" s="429"/>
      <c r="L28" s="429"/>
      <c r="M28" s="466" t="e">
        <f>SUM(#REF!)</f>
        <v>#REF!</v>
      </c>
      <c r="N28" s="146"/>
      <c r="O28" s="159" t="e">
        <f t="shared" si="6"/>
        <v>#REF!</v>
      </c>
    </row>
    <row r="29" spans="1:15" ht="15.75" hidden="1" customHeight="1" thickBot="1" x14ac:dyDescent="0.3">
      <c r="B29" s="61"/>
      <c r="C29" s="784" t="s">
        <v>158</v>
      </c>
      <c r="D29" s="785"/>
      <c r="E29" s="819"/>
      <c r="F29" s="577"/>
      <c r="G29" s="514"/>
      <c r="H29" s="514"/>
      <c r="I29" s="324"/>
      <c r="J29" s="429"/>
      <c r="K29" s="429"/>
      <c r="L29" s="429"/>
      <c r="M29" s="466" t="e">
        <f>SUM(#REF!)</f>
        <v>#REF!</v>
      </c>
      <c r="N29" s="146"/>
      <c r="O29" s="159" t="e">
        <f t="shared" si="6"/>
        <v>#REF!</v>
      </c>
    </row>
    <row r="30" spans="1:15" ht="15.75" hidden="1" customHeight="1" thickBot="1" x14ac:dyDescent="0.3">
      <c r="B30" s="61"/>
      <c r="C30" s="784" t="s">
        <v>159</v>
      </c>
      <c r="D30" s="785"/>
      <c r="E30" s="819"/>
      <c r="F30" s="577"/>
      <c r="G30" s="514"/>
      <c r="H30" s="514"/>
      <c r="I30" s="324"/>
      <c r="J30" s="429"/>
      <c r="K30" s="429"/>
      <c r="L30" s="429"/>
      <c r="M30" s="466" t="e">
        <f>SUM(#REF!)</f>
        <v>#REF!</v>
      </c>
      <c r="N30" s="146"/>
      <c r="O30" s="159" t="e">
        <f t="shared" si="6"/>
        <v>#REF!</v>
      </c>
    </row>
    <row r="31" spans="1:15" ht="15.75" hidden="1" customHeight="1" thickBot="1" x14ac:dyDescent="0.3">
      <c r="B31" s="62"/>
      <c r="C31" s="786" t="s">
        <v>160</v>
      </c>
      <c r="D31" s="787"/>
      <c r="E31" s="823"/>
      <c r="F31" s="578"/>
      <c r="G31" s="515"/>
      <c r="H31" s="515"/>
      <c r="I31" s="325"/>
      <c r="J31" s="430"/>
      <c r="K31" s="430"/>
      <c r="L31" s="430"/>
      <c r="M31" s="467" t="e">
        <f>SUM(#REF!)</f>
        <v>#REF!</v>
      </c>
      <c r="N31" s="147"/>
      <c r="O31" s="159" t="e">
        <f t="shared" si="6"/>
        <v>#REF!</v>
      </c>
    </row>
    <row r="32" spans="1:15" ht="15.75" thickBot="1" x14ac:dyDescent="0.3">
      <c r="B32" s="82" t="s">
        <v>161</v>
      </c>
      <c r="C32" s="725" t="s">
        <v>162</v>
      </c>
      <c r="D32" s="726"/>
      <c r="E32" s="824"/>
      <c r="F32" s="575" t="e">
        <f t="shared" ref="F32:L32" si="16">F33+F37+F40+F49+F52</f>
        <v>#REF!</v>
      </c>
      <c r="G32" s="512" t="e">
        <f t="shared" si="16"/>
        <v>#REF!</v>
      </c>
      <c r="H32" s="512" t="e">
        <f t="shared" si="16"/>
        <v>#REF!</v>
      </c>
      <c r="I32" s="322" t="e">
        <f t="shared" si="16"/>
        <v>#REF!</v>
      </c>
      <c r="J32" s="427" t="e">
        <f t="shared" si="16"/>
        <v>#REF!</v>
      </c>
      <c r="K32" s="427" t="e">
        <f t="shared" si="16"/>
        <v>#REF!</v>
      </c>
      <c r="L32" s="427" t="e">
        <f t="shared" si="16"/>
        <v>#REF!</v>
      </c>
      <c r="M32" s="464">
        <f>M37+M40+M52</f>
        <v>196356</v>
      </c>
      <c r="N32" s="144">
        <f>N33+N37+N40+N49+N52</f>
        <v>0</v>
      </c>
      <c r="O32" s="156">
        <f t="shared" si="6"/>
        <v>196356</v>
      </c>
    </row>
    <row r="33" spans="1:16" ht="15" hidden="1" customHeight="1" x14ac:dyDescent="0.25">
      <c r="B33" s="122" t="s">
        <v>627</v>
      </c>
      <c r="C33" s="733" t="s">
        <v>163</v>
      </c>
      <c r="D33" s="734"/>
      <c r="E33" s="821"/>
      <c r="F33" s="570">
        <f t="shared" ref="F33:N33" si="17">F34+F35+F36</f>
        <v>0</v>
      </c>
      <c r="G33" s="507">
        <f t="shared" si="17"/>
        <v>0</v>
      </c>
      <c r="H33" s="507">
        <f t="shared" si="17"/>
        <v>0</v>
      </c>
      <c r="I33" s="317">
        <f t="shared" ref="I33:J33" si="18">I34+I35+I36</f>
        <v>0</v>
      </c>
      <c r="J33" s="422">
        <f t="shared" si="18"/>
        <v>0</v>
      </c>
      <c r="K33" s="422">
        <f t="shared" si="17"/>
        <v>0</v>
      </c>
      <c r="L33" s="422">
        <f t="shared" ref="L33" si="19">L34+L35+L36</f>
        <v>0</v>
      </c>
      <c r="M33" s="459" t="e">
        <f t="shared" si="17"/>
        <v>#REF!</v>
      </c>
      <c r="N33" s="140">
        <f t="shared" si="17"/>
        <v>0</v>
      </c>
      <c r="O33" s="157" t="e">
        <f t="shared" si="6"/>
        <v>#REF!</v>
      </c>
    </row>
    <row r="34" spans="1:16" s="41" customFormat="1" ht="15" hidden="1" customHeight="1" x14ac:dyDescent="0.25">
      <c r="A34" s="125" t="s">
        <v>164</v>
      </c>
      <c r="B34" s="52" t="s">
        <v>628</v>
      </c>
      <c r="C34" s="718" t="s">
        <v>165</v>
      </c>
      <c r="D34" s="719"/>
      <c r="E34" s="816"/>
      <c r="F34" s="573"/>
      <c r="G34" s="510"/>
      <c r="H34" s="510"/>
      <c r="I34" s="320"/>
      <c r="J34" s="425"/>
      <c r="K34" s="425"/>
      <c r="L34" s="425"/>
      <c r="M34" s="462" t="e">
        <f>SUM(#REF!)</f>
        <v>#REF!</v>
      </c>
      <c r="N34" s="148"/>
      <c r="O34" s="160" t="e">
        <f t="shared" si="6"/>
        <v>#REF!</v>
      </c>
    </row>
    <row r="35" spans="1:16" s="41" customFormat="1" ht="15" hidden="1" customHeight="1" x14ac:dyDescent="0.25">
      <c r="A35" s="125" t="s">
        <v>166</v>
      </c>
      <c r="B35" s="52" t="s">
        <v>629</v>
      </c>
      <c r="C35" s="718" t="s">
        <v>167</v>
      </c>
      <c r="D35" s="719"/>
      <c r="E35" s="816"/>
      <c r="F35" s="573"/>
      <c r="G35" s="510"/>
      <c r="H35" s="510"/>
      <c r="I35" s="320"/>
      <c r="J35" s="425"/>
      <c r="K35" s="425"/>
      <c r="L35" s="425"/>
      <c r="M35" s="462" t="e">
        <f>SUM(#REF!)</f>
        <v>#REF!</v>
      </c>
      <c r="N35" s="148"/>
      <c r="O35" s="160" t="e">
        <f t="shared" ref="O35" si="20">SUM(M35:N35)</f>
        <v>#REF!</v>
      </c>
    </row>
    <row r="36" spans="1:16" s="41" customFormat="1" ht="15" hidden="1" customHeight="1" x14ac:dyDescent="0.25">
      <c r="A36" s="125" t="s">
        <v>168</v>
      </c>
      <c r="B36" s="52" t="s">
        <v>630</v>
      </c>
      <c r="C36" s="718" t="s">
        <v>169</v>
      </c>
      <c r="D36" s="719"/>
      <c r="E36" s="816"/>
      <c r="F36" s="573"/>
      <c r="G36" s="510"/>
      <c r="H36" s="510"/>
      <c r="I36" s="320"/>
      <c r="J36" s="425"/>
      <c r="K36" s="425"/>
      <c r="L36" s="425"/>
      <c r="M36" s="462" t="e">
        <f>SUM(#REF!)</f>
        <v>#REF!</v>
      </c>
      <c r="N36" s="148"/>
      <c r="O36" s="160" t="e">
        <f t="shared" si="6"/>
        <v>#REF!</v>
      </c>
    </row>
    <row r="37" spans="1:16" ht="15" customHeight="1" x14ac:dyDescent="0.25">
      <c r="B37" s="90" t="s">
        <v>631</v>
      </c>
      <c r="C37" s="716" t="s">
        <v>170</v>
      </c>
      <c r="D37" s="717"/>
      <c r="E37" s="822"/>
      <c r="F37" s="572">
        <f t="shared" ref="F37:N37" si="21">F38+F39</f>
        <v>0</v>
      </c>
      <c r="G37" s="509">
        <f t="shared" si="21"/>
        <v>0</v>
      </c>
      <c r="H37" s="509">
        <f t="shared" si="21"/>
        <v>0</v>
      </c>
      <c r="I37" s="319">
        <f t="shared" ref="I37:J37" si="22">I38+I39</f>
        <v>0</v>
      </c>
      <c r="J37" s="424">
        <f t="shared" si="22"/>
        <v>0</v>
      </c>
      <c r="K37" s="424">
        <f t="shared" si="21"/>
        <v>0</v>
      </c>
      <c r="L37" s="424">
        <f t="shared" ref="L37" si="23">L38+L39</f>
        <v>0</v>
      </c>
      <c r="M37" s="461">
        <f>M38</f>
        <v>36500</v>
      </c>
      <c r="N37" s="142">
        <f t="shared" si="21"/>
        <v>0</v>
      </c>
      <c r="O37" s="158">
        <f t="shared" si="6"/>
        <v>36500</v>
      </c>
    </row>
    <row r="38" spans="1:16" s="41" customFormat="1" ht="15" customHeight="1" x14ac:dyDescent="0.25">
      <c r="A38" s="125" t="s">
        <v>171</v>
      </c>
      <c r="B38" s="52" t="s">
        <v>632</v>
      </c>
      <c r="C38" s="718" t="s">
        <v>172</v>
      </c>
      <c r="D38" s="719"/>
      <c r="E38" s="816"/>
      <c r="F38" s="573"/>
      <c r="G38" s="510"/>
      <c r="H38" s="510"/>
      <c r="I38" s="320"/>
      <c r="J38" s="425"/>
      <c r="K38" s="425"/>
      <c r="L38" s="425"/>
      <c r="M38" s="462">
        <v>36500</v>
      </c>
      <c r="N38" s="148"/>
      <c r="O38" s="160">
        <f t="shared" si="6"/>
        <v>36500</v>
      </c>
    </row>
    <row r="39" spans="1:16" s="41" customFormat="1" ht="15" hidden="1" customHeight="1" x14ac:dyDescent="0.25">
      <c r="A39" s="125" t="s">
        <v>173</v>
      </c>
      <c r="B39" s="52" t="s">
        <v>633</v>
      </c>
      <c r="C39" s="718" t="s">
        <v>174</v>
      </c>
      <c r="D39" s="719"/>
      <c r="E39" s="816"/>
      <c r="F39" s="573"/>
      <c r="G39" s="510"/>
      <c r="H39" s="510"/>
      <c r="I39" s="320"/>
      <c r="J39" s="425"/>
      <c r="K39" s="425"/>
      <c r="L39" s="425"/>
      <c r="M39" s="462" t="e">
        <f>SUM(#REF!)</f>
        <v>#REF!</v>
      </c>
      <c r="N39" s="148"/>
      <c r="O39" s="160" t="e">
        <f t="shared" si="6"/>
        <v>#REF!</v>
      </c>
    </row>
    <row r="40" spans="1:16" x14ac:dyDescent="0.25">
      <c r="B40" s="90" t="s">
        <v>634</v>
      </c>
      <c r="C40" s="716" t="s">
        <v>175</v>
      </c>
      <c r="D40" s="717"/>
      <c r="E40" s="822"/>
      <c r="F40" s="572" t="e">
        <f>F41+F42+F43+F44+F45+F48+#REF!</f>
        <v>#REF!</v>
      </c>
      <c r="G40" s="509" t="e">
        <f>G41+G42+G43+G44+G45+G48+#REF!</f>
        <v>#REF!</v>
      </c>
      <c r="H40" s="509" t="e">
        <f>H41+H42+H43+H44+H45+H48+#REF!</f>
        <v>#REF!</v>
      </c>
      <c r="I40" s="319" t="e">
        <f>I41+I42+I43+I44+I45+I48+#REF!</f>
        <v>#REF!</v>
      </c>
      <c r="J40" s="424" t="e">
        <f>J41+J42+J43+J44+J45+J48+#REF!</f>
        <v>#REF!</v>
      </c>
      <c r="K40" s="424" t="e">
        <f>K41+K42+K43+K44+K45+K48+#REF!</f>
        <v>#REF!</v>
      </c>
      <c r="L40" s="424" t="e">
        <f>L41+L42+L43+L44+L45+L48+#REF!</f>
        <v>#REF!</v>
      </c>
      <c r="M40" s="461">
        <f>M48</f>
        <v>150000</v>
      </c>
      <c r="N40" s="461">
        <f>N48+N52</f>
        <v>0</v>
      </c>
      <c r="O40" s="158">
        <f t="shared" si="6"/>
        <v>150000</v>
      </c>
    </row>
    <row r="41" spans="1:16" s="41" customFormat="1" ht="15" hidden="1" customHeight="1" x14ac:dyDescent="0.25">
      <c r="A41" s="125" t="s">
        <v>176</v>
      </c>
      <c r="B41" s="52" t="s">
        <v>635</v>
      </c>
      <c r="C41" s="718" t="s">
        <v>177</v>
      </c>
      <c r="D41" s="719"/>
      <c r="E41" s="816"/>
      <c r="F41" s="573"/>
      <c r="G41" s="510"/>
      <c r="H41" s="510"/>
      <c r="I41" s="320"/>
      <c r="J41" s="425"/>
      <c r="K41" s="425"/>
      <c r="L41" s="425"/>
      <c r="M41" s="462" t="e">
        <f>SUM(#REF!)</f>
        <v>#REF!</v>
      </c>
      <c r="N41" s="148"/>
      <c r="O41" s="160" t="e">
        <f t="shared" ref="O41" si="24">SUM(M41:N41)</f>
        <v>#REF!</v>
      </c>
    </row>
    <row r="42" spans="1:16" s="41" customFormat="1" ht="15" hidden="1" customHeight="1" x14ac:dyDescent="0.25">
      <c r="A42" s="125" t="s">
        <v>178</v>
      </c>
      <c r="B42" s="52" t="s">
        <v>636</v>
      </c>
      <c r="C42" s="718" t="s">
        <v>179</v>
      </c>
      <c r="D42" s="719"/>
      <c r="E42" s="816"/>
      <c r="F42" s="573"/>
      <c r="G42" s="510"/>
      <c r="H42" s="510"/>
      <c r="I42" s="320"/>
      <c r="J42" s="425"/>
      <c r="K42" s="425"/>
      <c r="L42" s="425"/>
      <c r="M42" s="462" t="e">
        <f>SUM(#REF!)</f>
        <v>#REF!</v>
      </c>
      <c r="N42" s="148"/>
      <c r="O42" s="160" t="e">
        <f t="shared" si="6"/>
        <v>#REF!</v>
      </c>
    </row>
    <row r="43" spans="1:16" s="41" customFormat="1" ht="15" hidden="1" customHeight="1" x14ac:dyDescent="0.25">
      <c r="A43" s="125" t="s">
        <v>180</v>
      </c>
      <c r="B43" s="52" t="s">
        <v>637</v>
      </c>
      <c r="C43" s="718" t="s">
        <v>181</v>
      </c>
      <c r="D43" s="719"/>
      <c r="E43" s="816"/>
      <c r="F43" s="573"/>
      <c r="G43" s="510"/>
      <c r="H43" s="510"/>
      <c r="I43" s="320"/>
      <c r="J43" s="425"/>
      <c r="K43" s="425"/>
      <c r="L43" s="425"/>
      <c r="M43" s="462" t="e">
        <f>SUM(#REF!)</f>
        <v>#REF!</v>
      </c>
      <c r="N43" s="148"/>
      <c r="O43" s="160" t="e">
        <f t="shared" si="6"/>
        <v>#REF!</v>
      </c>
    </row>
    <row r="44" spans="1:16" s="41" customFormat="1" ht="15" hidden="1" customHeight="1" x14ac:dyDescent="0.25">
      <c r="A44" s="125" t="s">
        <v>182</v>
      </c>
      <c r="B44" s="52" t="s">
        <v>638</v>
      </c>
      <c r="C44" s="718" t="s">
        <v>183</v>
      </c>
      <c r="D44" s="719"/>
      <c r="E44" s="816"/>
      <c r="F44" s="573"/>
      <c r="G44" s="510"/>
      <c r="H44" s="510"/>
      <c r="I44" s="320"/>
      <c r="J44" s="425"/>
      <c r="K44" s="425"/>
      <c r="L44" s="425"/>
      <c r="M44" s="462" t="e">
        <f>SUM(#REF!)</f>
        <v>#REF!</v>
      </c>
      <c r="N44" s="148"/>
      <c r="O44" s="160" t="e">
        <f t="shared" si="6"/>
        <v>#REF!</v>
      </c>
    </row>
    <row r="45" spans="1:16" s="18" customFormat="1" hidden="1" x14ac:dyDescent="0.25">
      <c r="A45" s="125" t="s">
        <v>184</v>
      </c>
      <c r="B45" s="52" t="s">
        <v>639</v>
      </c>
      <c r="C45" s="718" t="s">
        <v>185</v>
      </c>
      <c r="D45" s="719"/>
      <c r="E45" s="816"/>
      <c r="F45" s="573">
        <f t="shared" ref="F45:N45" si="25">F46+F47</f>
        <v>0</v>
      </c>
      <c r="G45" s="510">
        <f t="shared" si="25"/>
        <v>0</v>
      </c>
      <c r="H45" s="510">
        <f t="shared" si="25"/>
        <v>0</v>
      </c>
      <c r="I45" s="320">
        <f t="shared" ref="I45:J45" si="26">I46+I47</f>
        <v>0</v>
      </c>
      <c r="J45" s="425">
        <f t="shared" si="26"/>
        <v>65424</v>
      </c>
      <c r="K45" s="425">
        <f t="shared" si="25"/>
        <v>65424</v>
      </c>
      <c r="L45" s="425">
        <f t="shared" ref="L45" si="27">L46+L47</f>
        <v>65424</v>
      </c>
      <c r="M45" s="462" t="e">
        <f t="shared" si="25"/>
        <v>#REF!</v>
      </c>
      <c r="N45" s="148">
        <f t="shared" si="25"/>
        <v>0</v>
      </c>
      <c r="O45" s="160" t="e">
        <f t="shared" si="6"/>
        <v>#REF!</v>
      </c>
      <c r="P45" s="396"/>
    </row>
    <row r="46" spans="1:16" hidden="1" x14ac:dyDescent="0.25">
      <c r="B46" s="54"/>
      <c r="C46" s="220"/>
      <c r="D46" s="705" t="s">
        <v>186</v>
      </c>
      <c r="E46" s="826"/>
      <c r="F46" s="579"/>
      <c r="G46" s="516"/>
      <c r="H46" s="516"/>
      <c r="I46" s="326"/>
      <c r="J46" s="431">
        <v>65424</v>
      </c>
      <c r="K46" s="431">
        <v>65424</v>
      </c>
      <c r="L46" s="431">
        <v>65424</v>
      </c>
      <c r="M46" s="468" t="e">
        <f>SUM(#REF!)</f>
        <v>#REF!</v>
      </c>
      <c r="N46" s="141"/>
      <c r="O46" s="159" t="e">
        <f t="shared" ref="O46" si="28">SUM(M46:N46)</f>
        <v>#REF!</v>
      </c>
      <c r="P46" s="396"/>
    </row>
    <row r="47" spans="1:16" ht="15" hidden="1" customHeight="1" x14ac:dyDescent="0.25">
      <c r="B47" s="54"/>
      <c r="C47" s="220"/>
      <c r="D47" s="705" t="s">
        <v>187</v>
      </c>
      <c r="E47" s="826"/>
      <c r="F47" s="579"/>
      <c r="G47" s="516"/>
      <c r="H47" s="516"/>
      <c r="I47" s="326"/>
      <c r="J47" s="431">
        <v>0</v>
      </c>
      <c r="K47" s="431">
        <v>0</v>
      </c>
      <c r="L47" s="431">
        <v>0</v>
      </c>
      <c r="M47" s="468" t="e">
        <f>SUM(#REF!)</f>
        <v>#REF!</v>
      </c>
      <c r="N47" s="141"/>
      <c r="O47" s="159" t="e">
        <f t="shared" si="6"/>
        <v>#REF!</v>
      </c>
      <c r="P47" s="396"/>
    </row>
    <row r="48" spans="1:16" s="41" customFormat="1" ht="15" customHeight="1" x14ac:dyDescent="0.25">
      <c r="A48" s="125" t="s">
        <v>188</v>
      </c>
      <c r="B48" s="52" t="s">
        <v>640</v>
      </c>
      <c r="C48" s="702" t="s">
        <v>189</v>
      </c>
      <c r="D48" s="703"/>
      <c r="E48" s="827"/>
      <c r="F48" s="573"/>
      <c r="G48" s="510"/>
      <c r="H48" s="510"/>
      <c r="I48" s="320"/>
      <c r="J48" s="425">
        <v>0</v>
      </c>
      <c r="K48" s="425">
        <v>0</v>
      </c>
      <c r="L48" s="425">
        <v>0</v>
      </c>
      <c r="M48" s="462">
        <v>150000</v>
      </c>
      <c r="N48" s="148">
        <v>0</v>
      </c>
      <c r="O48" s="160">
        <f t="shared" si="6"/>
        <v>150000</v>
      </c>
      <c r="P48" s="396"/>
    </row>
    <row r="49" spans="1:16" ht="15" hidden="1" customHeight="1" x14ac:dyDescent="0.25">
      <c r="B49" s="90" t="s">
        <v>642</v>
      </c>
      <c r="C49" s="712" t="s">
        <v>192</v>
      </c>
      <c r="D49" s="713"/>
      <c r="E49" s="830"/>
      <c r="F49" s="572">
        <f t="shared" ref="F49:M49" si="29">F50+F51</f>
        <v>0</v>
      </c>
      <c r="G49" s="509">
        <f t="shared" si="29"/>
        <v>0</v>
      </c>
      <c r="H49" s="509">
        <f t="shared" si="29"/>
        <v>0</v>
      </c>
      <c r="I49" s="319">
        <f t="shared" si="29"/>
        <v>0</v>
      </c>
      <c r="J49" s="424">
        <f t="shared" ref="J49" si="30">J50+J51</f>
        <v>0</v>
      </c>
      <c r="K49" s="424">
        <f t="shared" si="29"/>
        <v>0</v>
      </c>
      <c r="L49" s="424">
        <f t="shared" ref="L49" si="31">L50+L51</f>
        <v>0</v>
      </c>
      <c r="M49" s="461" t="e">
        <f t="shared" si="29"/>
        <v>#REF!</v>
      </c>
      <c r="N49" s="142">
        <f t="shared" ref="N49" si="32">N50+N51</f>
        <v>0</v>
      </c>
      <c r="O49" s="158" t="e">
        <f t="shared" si="6"/>
        <v>#REF!</v>
      </c>
      <c r="P49" s="396"/>
    </row>
    <row r="50" spans="1:16" s="41" customFormat="1" ht="15" hidden="1" customHeight="1" x14ac:dyDescent="0.25">
      <c r="A50" s="125" t="s">
        <v>193</v>
      </c>
      <c r="B50" s="52" t="s">
        <v>643</v>
      </c>
      <c r="C50" s="702" t="s">
        <v>194</v>
      </c>
      <c r="D50" s="703"/>
      <c r="E50" s="827"/>
      <c r="F50" s="573"/>
      <c r="G50" s="510"/>
      <c r="H50" s="510"/>
      <c r="I50" s="320"/>
      <c r="J50" s="425"/>
      <c r="K50" s="425"/>
      <c r="L50" s="425"/>
      <c r="M50" s="462" t="e">
        <f>SUM(#REF!)</f>
        <v>#REF!</v>
      </c>
      <c r="N50" s="148"/>
      <c r="O50" s="160" t="e">
        <f t="shared" si="6"/>
        <v>#REF!</v>
      </c>
      <c r="P50" s="396"/>
    </row>
    <row r="51" spans="1:16" s="41" customFormat="1" ht="15" hidden="1" customHeight="1" x14ac:dyDescent="0.25">
      <c r="A51" s="125" t="s">
        <v>195</v>
      </c>
      <c r="B51" s="52" t="s">
        <v>644</v>
      </c>
      <c r="C51" s="702" t="s">
        <v>196</v>
      </c>
      <c r="D51" s="703"/>
      <c r="E51" s="827"/>
      <c r="F51" s="573"/>
      <c r="G51" s="510"/>
      <c r="H51" s="510"/>
      <c r="I51" s="320"/>
      <c r="J51" s="425"/>
      <c r="K51" s="425"/>
      <c r="L51" s="425"/>
      <c r="M51" s="462" t="e">
        <f>SUM(#REF!)</f>
        <v>#REF!</v>
      </c>
      <c r="N51" s="148"/>
      <c r="O51" s="160" t="e">
        <f t="shared" ref="O51" si="33">SUM(M51:N51)</f>
        <v>#REF!</v>
      </c>
      <c r="P51" s="396"/>
    </row>
    <row r="52" spans="1:16" x14ac:dyDescent="0.25">
      <c r="B52" s="90" t="s">
        <v>645</v>
      </c>
      <c r="C52" s="712" t="s">
        <v>197</v>
      </c>
      <c r="D52" s="713"/>
      <c r="E52" s="830"/>
      <c r="F52" s="572">
        <f t="shared" ref="F52:N52" si="34">F53+F54+F55+F56+F57</f>
        <v>0</v>
      </c>
      <c r="G52" s="509">
        <f t="shared" si="34"/>
        <v>0</v>
      </c>
      <c r="H52" s="509">
        <f t="shared" si="34"/>
        <v>0</v>
      </c>
      <c r="I52" s="319">
        <f t="shared" ref="I52:J52" si="35">I53+I54+I55+I56+I57</f>
        <v>0</v>
      </c>
      <c r="J52" s="424">
        <f t="shared" si="35"/>
        <v>129600</v>
      </c>
      <c r="K52" s="424">
        <f t="shared" si="34"/>
        <v>129600</v>
      </c>
      <c r="L52" s="424">
        <f t="shared" ref="L52" si="36">L53+L54+L55+L56+L57</f>
        <v>129600</v>
      </c>
      <c r="M52" s="461">
        <f>M53+M57</f>
        <v>9856</v>
      </c>
      <c r="N52" s="142">
        <f t="shared" si="34"/>
        <v>0</v>
      </c>
      <c r="O52" s="158">
        <f t="shared" si="6"/>
        <v>9856</v>
      </c>
      <c r="P52" s="396"/>
    </row>
    <row r="53" spans="1:16" s="41" customFormat="1" x14ac:dyDescent="0.25">
      <c r="A53" s="125" t="s">
        <v>198</v>
      </c>
      <c r="B53" s="52" t="s">
        <v>646</v>
      </c>
      <c r="C53" s="702" t="s">
        <v>862</v>
      </c>
      <c r="D53" s="703"/>
      <c r="E53" s="827"/>
      <c r="F53" s="573"/>
      <c r="G53" s="510"/>
      <c r="H53" s="510"/>
      <c r="I53" s="320"/>
      <c r="J53" s="425">
        <v>129600</v>
      </c>
      <c r="K53" s="425">
        <v>129600</v>
      </c>
      <c r="L53" s="425">
        <v>129600</v>
      </c>
      <c r="M53" s="462">
        <v>9855</v>
      </c>
      <c r="N53" s="148">
        <v>0</v>
      </c>
      <c r="O53" s="160">
        <f t="shared" ref="O53" si="37">SUM(M53:N53)</f>
        <v>9855</v>
      </c>
      <c r="P53" s="396"/>
    </row>
    <row r="54" spans="1:16" s="41" customFormat="1" ht="15.75" hidden="1" customHeight="1" x14ac:dyDescent="0.25">
      <c r="A54" s="125" t="s">
        <v>199</v>
      </c>
      <c r="B54" s="52" t="s">
        <v>647</v>
      </c>
      <c r="C54" s="702" t="s">
        <v>200</v>
      </c>
      <c r="D54" s="703"/>
      <c r="E54" s="827"/>
      <c r="F54" s="573"/>
      <c r="G54" s="510"/>
      <c r="H54" s="510"/>
      <c r="I54" s="320"/>
      <c r="J54" s="425"/>
      <c r="K54" s="425"/>
      <c r="L54" s="425"/>
      <c r="M54" s="462" t="e">
        <f>SUM(#REF!)</f>
        <v>#REF!</v>
      </c>
      <c r="N54" s="148"/>
      <c r="O54" s="160" t="e">
        <f t="shared" si="6"/>
        <v>#REF!</v>
      </c>
      <c r="P54" s="396"/>
    </row>
    <row r="55" spans="1:16" s="41" customFormat="1" ht="15.75" hidden="1" customHeight="1" x14ac:dyDescent="0.25">
      <c r="A55" s="125" t="s">
        <v>201</v>
      </c>
      <c r="B55" s="52" t="s">
        <v>648</v>
      </c>
      <c r="C55" s="702" t="s">
        <v>202</v>
      </c>
      <c r="D55" s="703"/>
      <c r="E55" s="827"/>
      <c r="F55" s="573"/>
      <c r="G55" s="510"/>
      <c r="H55" s="510"/>
      <c r="I55" s="320"/>
      <c r="J55" s="425"/>
      <c r="K55" s="425"/>
      <c r="L55" s="425"/>
      <c r="M55" s="462" t="e">
        <f>SUM(#REF!)</f>
        <v>#REF!</v>
      </c>
      <c r="N55" s="148"/>
      <c r="O55" s="160" t="e">
        <f t="shared" si="6"/>
        <v>#REF!</v>
      </c>
      <c r="P55" s="396"/>
    </row>
    <row r="56" spans="1:16" s="41" customFormat="1" ht="15.75" hidden="1" customHeight="1" x14ac:dyDescent="0.25">
      <c r="A56" s="125" t="s">
        <v>203</v>
      </c>
      <c r="B56" s="52" t="s">
        <v>649</v>
      </c>
      <c r="C56" s="702" t="s">
        <v>204</v>
      </c>
      <c r="D56" s="703"/>
      <c r="E56" s="827"/>
      <c r="F56" s="573"/>
      <c r="G56" s="510"/>
      <c r="H56" s="510"/>
      <c r="I56" s="320"/>
      <c r="J56" s="425"/>
      <c r="K56" s="425"/>
      <c r="L56" s="425"/>
      <c r="M56" s="462" t="e">
        <f>SUM(#REF!)</f>
        <v>#REF!</v>
      </c>
      <c r="N56" s="148"/>
      <c r="O56" s="160" t="e">
        <f t="shared" si="6"/>
        <v>#REF!</v>
      </c>
      <c r="P56" s="396"/>
    </row>
    <row r="57" spans="1:16" s="41" customFormat="1" ht="15.75" customHeight="1" thickBot="1" x14ac:dyDescent="0.3">
      <c r="A57" s="125" t="s">
        <v>205</v>
      </c>
      <c r="B57" s="176" t="s">
        <v>650</v>
      </c>
      <c r="C57" s="782" t="s">
        <v>206</v>
      </c>
      <c r="D57" s="783"/>
      <c r="E57" s="828"/>
      <c r="F57" s="574"/>
      <c r="G57" s="511"/>
      <c r="H57" s="511"/>
      <c r="I57" s="321"/>
      <c r="J57" s="426"/>
      <c r="K57" s="426"/>
      <c r="L57" s="426"/>
      <c r="M57" s="463">
        <v>1</v>
      </c>
      <c r="N57" s="177">
        <v>0</v>
      </c>
      <c r="O57" s="160">
        <f t="shared" si="6"/>
        <v>1</v>
      </c>
      <c r="P57" s="396"/>
    </row>
    <row r="58" spans="1:16" ht="15.75" thickBot="1" x14ac:dyDescent="0.3">
      <c r="B58" s="82" t="s">
        <v>207</v>
      </c>
      <c r="C58" s="708" t="s">
        <v>208</v>
      </c>
      <c r="D58" s="709"/>
      <c r="E58" s="829"/>
      <c r="F58" s="575">
        <f t="shared" ref="F58:K58" si="38">F59+F60+F61+F62+F63+F64+F65+F69</f>
        <v>0</v>
      </c>
      <c r="G58" s="512">
        <f t="shared" si="38"/>
        <v>0</v>
      </c>
      <c r="H58" s="512">
        <f t="shared" si="38"/>
        <v>0</v>
      </c>
      <c r="I58" s="322">
        <f t="shared" si="38"/>
        <v>0</v>
      </c>
      <c r="J58" s="427">
        <f t="shared" ref="J58" si="39">J59+J60+J61+J62+J63+J64+J65+J69</f>
        <v>0</v>
      </c>
      <c r="K58" s="427">
        <f t="shared" si="38"/>
        <v>0</v>
      </c>
      <c r="L58" s="427">
        <f t="shared" ref="L58" si="40">L59+L60+L61+L62+L63+L64+L65+L69</f>
        <v>0</v>
      </c>
      <c r="M58" s="464">
        <v>0</v>
      </c>
      <c r="N58" s="144">
        <f t="shared" ref="N58" si="41">N59+N60+N61+N62+N63+N64+N65+N69</f>
        <v>0</v>
      </c>
      <c r="O58" s="156">
        <f t="shared" si="6"/>
        <v>0</v>
      </c>
      <c r="P58" s="396"/>
    </row>
    <row r="59" spans="1:16" s="18" customFormat="1" ht="15.75" hidden="1" customHeight="1" thickBot="1" x14ac:dyDescent="0.3">
      <c r="A59" s="125" t="s">
        <v>863</v>
      </c>
      <c r="B59" s="114" t="s">
        <v>864</v>
      </c>
      <c r="C59" s="710" t="s">
        <v>865</v>
      </c>
      <c r="D59" s="711"/>
      <c r="E59" s="831"/>
      <c r="F59" s="570"/>
      <c r="G59" s="507"/>
      <c r="H59" s="507"/>
      <c r="I59" s="317"/>
      <c r="J59" s="422"/>
      <c r="K59" s="422"/>
      <c r="L59" s="422"/>
      <c r="M59" s="459" t="e">
        <f>SUM(#REF!)</f>
        <v>#REF!</v>
      </c>
      <c r="N59" s="140"/>
      <c r="O59" s="158" t="e">
        <f t="shared" si="6"/>
        <v>#REF!</v>
      </c>
      <c r="P59" s="396"/>
    </row>
    <row r="60" spans="1:16" s="18" customFormat="1" ht="15.75" hidden="1" customHeight="1" thickBot="1" x14ac:dyDescent="0.3">
      <c r="A60" s="125" t="s">
        <v>209</v>
      </c>
      <c r="B60" s="114" t="s">
        <v>651</v>
      </c>
      <c r="C60" s="710" t="s">
        <v>210</v>
      </c>
      <c r="D60" s="711"/>
      <c r="E60" s="831"/>
      <c r="F60" s="570"/>
      <c r="G60" s="507"/>
      <c r="H60" s="507"/>
      <c r="I60" s="317"/>
      <c r="J60" s="422"/>
      <c r="K60" s="422"/>
      <c r="L60" s="422"/>
      <c r="M60" s="459" t="e">
        <f>SUM(#REF!)</f>
        <v>#REF!</v>
      </c>
      <c r="N60" s="140"/>
      <c r="O60" s="158" t="e">
        <f t="shared" si="6"/>
        <v>#REF!</v>
      </c>
      <c r="P60" s="396"/>
    </row>
    <row r="61" spans="1:16" s="18" customFormat="1" ht="15.75" hidden="1" customHeight="1" thickBot="1" x14ac:dyDescent="0.3">
      <c r="A61" s="125" t="s">
        <v>211</v>
      </c>
      <c r="B61" s="90" t="s">
        <v>652</v>
      </c>
      <c r="C61" s="712" t="s">
        <v>352</v>
      </c>
      <c r="D61" s="713"/>
      <c r="E61" s="830"/>
      <c r="F61" s="572"/>
      <c r="G61" s="509"/>
      <c r="H61" s="509"/>
      <c r="I61" s="319"/>
      <c r="J61" s="424"/>
      <c r="K61" s="424"/>
      <c r="L61" s="424"/>
      <c r="M61" s="461" t="e">
        <f>SUM(#REF!)</f>
        <v>#REF!</v>
      </c>
      <c r="N61" s="142"/>
      <c r="O61" s="158" t="e">
        <f t="shared" si="6"/>
        <v>#REF!</v>
      </c>
      <c r="P61" s="396"/>
    </row>
    <row r="62" spans="1:16" s="18" customFormat="1" ht="15.75" hidden="1" customHeight="1" thickBot="1" x14ac:dyDescent="0.3">
      <c r="A62" s="125" t="s">
        <v>212</v>
      </c>
      <c r="B62" s="114" t="s">
        <v>653</v>
      </c>
      <c r="C62" s="712" t="s">
        <v>866</v>
      </c>
      <c r="D62" s="713"/>
      <c r="E62" s="830"/>
      <c r="F62" s="572"/>
      <c r="G62" s="509"/>
      <c r="H62" s="509"/>
      <c r="I62" s="319"/>
      <c r="J62" s="424"/>
      <c r="K62" s="424"/>
      <c r="L62" s="424"/>
      <c r="M62" s="461" t="e">
        <f>SUM(#REF!)</f>
        <v>#REF!</v>
      </c>
      <c r="N62" s="142"/>
      <c r="O62" s="158" t="e">
        <f t="shared" si="6"/>
        <v>#REF!</v>
      </c>
      <c r="P62" s="396"/>
    </row>
    <row r="63" spans="1:16" s="18" customFormat="1" ht="15.75" hidden="1" customHeight="1" thickBot="1" x14ac:dyDescent="0.3">
      <c r="A63" s="125" t="s">
        <v>213</v>
      </c>
      <c r="B63" s="90" t="s">
        <v>654</v>
      </c>
      <c r="C63" s="712" t="s">
        <v>867</v>
      </c>
      <c r="D63" s="713"/>
      <c r="E63" s="830"/>
      <c r="F63" s="572"/>
      <c r="G63" s="509"/>
      <c r="H63" s="509"/>
      <c r="I63" s="319"/>
      <c r="J63" s="424"/>
      <c r="K63" s="424"/>
      <c r="L63" s="424"/>
      <c r="M63" s="461" t="e">
        <f>SUM(#REF!)</f>
        <v>#REF!</v>
      </c>
      <c r="N63" s="142"/>
      <c r="O63" s="158" t="e">
        <f t="shared" si="6"/>
        <v>#REF!</v>
      </c>
      <c r="P63" s="396"/>
    </row>
    <row r="64" spans="1:16" s="18" customFormat="1" ht="15.75" hidden="1" customHeight="1" thickBot="1" x14ac:dyDescent="0.3">
      <c r="A64" s="125" t="s">
        <v>214</v>
      </c>
      <c r="B64" s="114" t="s">
        <v>655</v>
      </c>
      <c r="C64" s="712" t="s">
        <v>215</v>
      </c>
      <c r="D64" s="713"/>
      <c r="E64" s="830"/>
      <c r="F64" s="572"/>
      <c r="G64" s="509"/>
      <c r="H64" s="509"/>
      <c r="I64" s="319"/>
      <c r="J64" s="424"/>
      <c r="K64" s="424"/>
      <c r="L64" s="424"/>
      <c r="M64" s="461" t="e">
        <f>SUM(#REF!)</f>
        <v>#REF!</v>
      </c>
      <c r="N64" s="142"/>
      <c r="O64" s="158" t="e">
        <f t="shared" si="6"/>
        <v>#REF!</v>
      </c>
      <c r="P64" s="396"/>
    </row>
    <row r="65" spans="1:16" s="18" customFormat="1" ht="15.75" hidden="1" customHeight="1" thickBot="1" x14ac:dyDescent="0.3">
      <c r="A65" s="125" t="s">
        <v>216</v>
      </c>
      <c r="B65" s="90" t="s">
        <v>656</v>
      </c>
      <c r="C65" s="712" t="s">
        <v>217</v>
      </c>
      <c r="D65" s="713"/>
      <c r="E65" s="830"/>
      <c r="F65" s="572">
        <f t="shared" ref="F65:M65" si="42">F66+F67+F68</f>
        <v>0</v>
      </c>
      <c r="G65" s="509">
        <f t="shared" si="42"/>
        <v>0</v>
      </c>
      <c r="H65" s="509">
        <f t="shared" si="42"/>
        <v>0</v>
      </c>
      <c r="I65" s="319">
        <f t="shared" si="42"/>
        <v>0</v>
      </c>
      <c r="J65" s="424">
        <f t="shared" ref="J65" si="43">J66+J67+J68</f>
        <v>0</v>
      </c>
      <c r="K65" s="424">
        <f t="shared" si="42"/>
        <v>0</v>
      </c>
      <c r="L65" s="424">
        <f t="shared" ref="L65" si="44">L66+L67+L68</f>
        <v>0</v>
      </c>
      <c r="M65" s="461" t="e">
        <f t="shared" si="42"/>
        <v>#REF!</v>
      </c>
      <c r="N65" s="142">
        <f t="shared" ref="N65" si="45">N66+N67+N68</f>
        <v>0</v>
      </c>
      <c r="O65" s="158" t="e">
        <f t="shared" si="6"/>
        <v>#REF!</v>
      </c>
      <c r="P65" s="396"/>
    </row>
    <row r="66" spans="1:16" ht="15.75" hidden="1" customHeight="1" thickBot="1" x14ac:dyDescent="0.3">
      <c r="B66" s="54"/>
      <c r="C66" s="2"/>
      <c r="D66" s="705" t="s">
        <v>343</v>
      </c>
      <c r="E66" s="826"/>
      <c r="F66" s="579"/>
      <c r="G66" s="516"/>
      <c r="H66" s="516"/>
      <c r="I66" s="326"/>
      <c r="J66" s="431"/>
      <c r="K66" s="431"/>
      <c r="L66" s="431"/>
      <c r="M66" s="468" t="e">
        <f>SUM(#REF!)</f>
        <v>#REF!</v>
      </c>
      <c r="N66" s="141"/>
      <c r="O66" s="159" t="e">
        <f t="shared" si="6"/>
        <v>#REF!</v>
      </c>
      <c r="P66" s="396"/>
    </row>
    <row r="67" spans="1:16" ht="15.75" hidden="1" customHeight="1" thickBot="1" x14ac:dyDescent="0.3">
      <c r="B67" s="54"/>
      <c r="C67" s="2"/>
      <c r="D67" s="705" t="s">
        <v>344</v>
      </c>
      <c r="E67" s="826"/>
      <c r="F67" s="579"/>
      <c r="G67" s="516"/>
      <c r="H67" s="516"/>
      <c r="I67" s="326"/>
      <c r="J67" s="431"/>
      <c r="K67" s="431"/>
      <c r="L67" s="431"/>
      <c r="M67" s="468" t="e">
        <f>SUM(#REF!)</f>
        <v>#REF!</v>
      </c>
      <c r="N67" s="141"/>
      <c r="O67" s="159" t="e">
        <f t="shared" si="6"/>
        <v>#REF!</v>
      </c>
      <c r="P67" s="396"/>
    </row>
    <row r="68" spans="1:16" ht="15.75" hidden="1" customHeight="1" thickBot="1" x14ac:dyDescent="0.3">
      <c r="B68" s="54"/>
      <c r="C68" s="2"/>
      <c r="D68" s="705" t="s">
        <v>345</v>
      </c>
      <c r="E68" s="826"/>
      <c r="F68" s="579"/>
      <c r="G68" s="516"/>
      <c r="H68" s="516"/>
      <c r="I68" s="326"/>
      <c r="J68" s="431"/>
      <c r="K68" s="431"/>
      <c r="L68" s="431"/>
      <c r="M68" s="468" t="e">
        <f>SUM(#REF!)</f>
        <v>#REF!</v>
      </c>
      <c r="N68" s="141"/>
      <c r="O68" s="159" t="e">
        <f t="shared" si="6"/>
        <v>#REF!</v>
      </c>
      <c r="P68" s="396"/>
    </row>
    <row r="69" spans="1:16" s="18" customFormat="1" ht="15.75" hidden="1" customHeight="1" thickBot="1" x14ac:dyDescent="0.3">
      <c r="A69" s="125" t="s">
        <v>218</v>
      </c>
      <c r="B69" s="90" t="s">
        <v>657</v>
      </c>
      <c r="C69" s="712" t="s">
        <v>219</v>
      </c>
      <c r="D69" s="713"/>
      <c r="E69" s="830"/>
      <c r="F69" s="572">
        <f t="shared" ref="F69:M69" si="46">F70+F71+F72+F73</f>
        <v>0</v>
      </c>
      <c r="G69" s="509">
        <f t="shared" si="46"/>
        <v>0</v>
      </c>
      <c r="H69" s="509">
        <f t="shared" si="46"/>
        <v>0</v>
      </c>
      <c r="I69" s="319">
        <f t="shared" si="46"/>
        <v>0</v>
      </c>
      <c r="J69" s="424">
        <f t="shared" ref="J69" si="47">J70+J71+J72+J73</f>
        <v>0</v>
      </c>
      <c r="K69" s="424">
        <f t="shared" si="46"/>
        <v>0</v>
      </c>
      <c r="L69" s="424">
        <f t="shared" ref="L69" si="48">L70+L71+L72+L73</f>
        <v>0</v>
      </c>
      <c r="M69" s="461" t="e">
        <f t="shared" si="46"/>
        <v>#REF!</v>
      </c>
      <c r="N69" s="142">
        <f t="shared" ref="N69" si="49">N70+N71+N72+N73</f>
        <v>0</v>
      </c>
      <c r="O69" s="158" t="e">
        <f t="shared" ref="O69:O132" si="50">SUM(M69:N69)</f>
        <v>#REF!</v>
      </c>
      <c r="P69" s="396"/>
    </row>
    <row r="70" spans="1:16" ht="15.75" hidden="1" customHeight="1" thickBot="1" x14ac:dyDescent="0.3">
      <c r="B70" s="54"/>
      <c r="C70" s="2"/>
      <c r="D70" s="705" t="s">
        <v>835</v>
      </c>
      <c r="E70" s="826"/>
      <c r="F70" s="579"/>
      <c r="G70" s="516"/>
      <c r="H70" s="516"/>
      <c r="I70" s="326"/>
      <c r="J70" s="431"/>
      <c r="K70" s="431"/>
      <c r="L70" s="431"/>
      <c r="M70" s="468" t="e">
        <f>SUM(#REF!)</f>
        <v>#REF!</v>
      </c>
      <c r="N70" s="141"/>
      <c r="O70" s="159" t="e">
        <f t="shared" si="50"/>
        <v>#REF!</v>
      </c>
      <c r="P70" s="396"/>
    </row>
    <row r="71" spans="1:16" ht="15.75" hidden="1" customHeight="1" thickBot="1" x14ac:dyDescent="0.3">
      <c r="B71" s="54"/>
      <c r="C71" s="2"/>
      <c r="D71" s="705" t="s">
        <v>346</v>
      </c>
      <c r="E71" s="826"/>
      <c r="F71" s="579"/>
      <c r="G71" s="516"/>
      <c r="H71" s="516"/>
      <c r="I71" s="326"/>
      <c r="J71" s="431"/>
      <c r="K71" s="431"/>
      <c r="L71" s="431"/>
      <c r="M71" s="468" t="e">
        <f>SUM(#REF!)</f>
        <v>#REF!</v>
      </c>
      <c r="N71" s="141"/>
      <c r="O71" s="159" t="e">
        <f t="shared" si="50"/>
        <v>#REF!</v>
      </c>
      <c r="P71" s="396"/>
    </row>
    <row r="72" spans="1:16" ht="15.75" hidden="1" customHeight="1" thickBot="1" x14ac:dyDescent="0.3">
      <c r="B72" s="54"/>
      <c r="C72" s="2"/>
      <c r="D72" s="705" t="s">
        <v>836</v>
      </c>
      <c r="E72" s="826"/>
      <c r="F72" s="579"/>
      <c r="G72" s="516"/>
      <c r="H72" s="516"/>
      <c r="I72" s="326"/>
      <c r="J72" s="431"/>
      <c r="K72" s="431"/>
      <c r="L72" s="431"/>
      <c r="M72" s="468" t="e">
        <f>SUM(#REF!)</f>
        <v>#REF!</v>
      </c>
      <c r="N72" s="141"/>
      <c r="O72" s="159" t="e">
        <f t="shared" si="50"/>
        <v>#REF!</v>
      </c>
      <c r="P72" s="396"/>
    </row>
    <row r="73" spans="1:16" ht="15.75" hidden="1" customHeight="1" thickBot="1" x14ac:dyDescent="0.3">
      <c r="B73" s="54"/>
      <c r="C73" s="2"/>
      <c r="D73" s="705" t="s">
        <v>834</v>
      </c>
      <c r="E73" s="826"/>
      <c r="F73" s="579"/>
      <c r="G73" s="516"/>
      <c r="H73" s="516"/>
      <c r="I73" s="326"/>
      <c r="J73" s="431"/>
      <c r="K73" s="431"/>
      <c r="L73" s="431"/>
      <c r="M73" s="468" t="e">
        <f>SUM(#REF!)</f>
        <v>#REF!</v>
      </c>
      <c r="N73" s="141"/>
      <c r="O73" s="159" t="e">
        <f t="shared" si="50"/>
        <v>#REF!</v>
      </c>
      <c r="P73" s="396"/>
    </row>
    <row r="74" spans="1:16" ht="15.75" thickBot="1" x14ac:dyDescent="0.3">
      <c r="B74" s="98" t="s">
        <v>220</v>
      </c>
      <c r="C74" s="708" t="s">
        <v>221</v>
      </c>
      <c r="D74" s="709"/>
      <c r="E74" s="829"/>
      <c r="F74" s="575">
        <f t="shared" ref="F74:N74" si="51">F75+F78+F82+F83+F94+F105+F116+F119+F131+F132+F133+F134+F145</f>
        <v>0</v>
      </c>
      <c r="G74" s="512">
        <f t="shared" si="51"/>
        <v>1000000</v>
      </c>
      <c r="H74" s="512">
        <f t="shared" si="51"/>
        <v>1000000</v>
      </c>
      <c r="I74" s="322">
        <f t="shared" ref="I74:J74" si="52">I75+I78+I82+I83+I94+I105+I116+I119+I131+I132+I133+I134+I145</f>
        <v>1000000</v>
      </c>
      <c r="J74" s="427">
        <f t="shared" si="52"/>
        <v>324976</v>
      </c>
      <c r="K74" s="427">
        <f t="shared" si="51"/>
        <v>324976</v>
      </c>
      <c r="L74" s="427">
        <f t="shared" ref="L74" si="53">L75+L78+L82+L83+L94+L105+L116+L119+L131+L132+L133+L134+L145</f>
        <v>324976</v>
      </c>
      <c r="M74" s="464">
        <v>0</v>
      </c>
      <c r="N74" s="144">
        <f t="shared" si="51"/>
        <v>0</v>
      </c>
      <c r="O74" s="156">
        <f t="shared" si="50"/>
        <v>0</v>
      </c>
      <c r="P74" s="396"/>
    </row>
    <row r="75" spans="1:16" s="41" customFormat="1" ht="15.75" hidden="1" customHeight="1" thickBot="1" x14ac:dyDescent="0.3">
      <c r="A75" s="125" t="s">
        <v>222</v>
      </c>
      <c r="B75" s="123" t="s">
        <v>658</v>
      </c>
      <c r="C75" s="736" t="s">
        <v>223</v>
      </c>
      <c r="D75" s="737"/>
      <c r="E75" s="832"/>
      <c r="F75" s="580">
        <f t="shared" ref="F75:M75" si="54">F76+F77</f>
        <v>0</v>
      </c>
      <c r="G75" s="517">
        <f t="shared" si="54"/>
        <v>0</v>
      </c>
      <c r="H75" s="517">
        <f t="shared" si="54"/>
        <v>0</v>
      </c>
      <c r="I75" s="327">
        <f t="shared" si="54"/>
        <v>0</v>
      </c>
      <c r="J75" s="432">
        <f t="shared" ref="J75" si="55">J76+J77</f>
        <v>0</v>
      </c>
      <c r="K75" s="432">
        <f t="shared" si="54"/>
        <v>0</v>
      </c>
      <c r="L75" s="432">
        <f t="shared" ref="L75" si="56">L76+L77</f>
        <v>0</v>
      </c>
      <c r="M75" s="469" t="e">
        <f t="shared" si="54"/>
        <v>#REF!</v>
      </c>
      <c r="N75" s="149">
        <f t="shared" ref="N75" si="57">N76+N77</f>
        <v>0</v>
      </c>
      <c r="O75" s="161" t="e">
        <f t="shared" si="50"/>
        <v>#REF!</v>
      </c>
      <c r="P75" s="396"/>
    </row>
    <row r="76" spans="1:16" ht="15.75" hidden="1" customHeight="1" thickBot="1" x14ac:dyDescent="0.3">
      <c r="B76" s="54"/>
      <c r="C76" s="2"/>
      <c r="D76" s="705" t="s">
        <v>347</v>
      </c>
      <c r="E76" s="826"/>
      <c r="F76" s="579"/>
      <c r="G76" s="516"/>
      <c r="H76" s="516"/>
      <c r="I76" s="326"/>
      <c r="J76" s="431"/>
      <c r="K76" s="431"/>
      <c r="L76" s="431"/>
      <c r="M76" s="468" t="e">
        <f>SUM(#REF!)</f>
        <v>#REF!</v>
      </c>
      <c r="N76" s="141"/>
      <c r="O76" s="159" t="e">
        <f t="shared" si="50"/>
        <v>#REF!</v>
      </c>
      <c r="P76" s="396"/>
    </row>
    <row r="77" spans="1:16" ht="15.75" hidden="1" customHeight="1" thickBot="1" x14ac:dyDescent="0.3">
      <c r="B77" s="54"/>
      <c r="C77" s="2"/>
      <c r="D77" s="705" t="s">
        <v>348</v>
      </c>
      <c r="E77" s="826"/>
      <c r="F77" s="579"/>
      <c r="G77" s="516"/>
      <c r="H77" s="516"/>
      <c r="I77" s="326"/>
      <c r="J77" s="431"/>
      <c r="K77" s="431"/>
      <c r="L77" s="431"/>
      <c r="M77" s="468" t="e">
        <f>SUM(#REF!)</f>
        <v>#REF!</v>
      </c>
      <c r="N77" s="141"/>
      <c r="O77" s="159" t="e">
        <f t="shared" si="50"/>
        <v>#REF!</v>
      </c>
      <c r="P77" s="396"/>
    </row>
    <row r="78" spans="1:16" ht="15.75" hidden="1" customHeight="1" thickBot="1" x14ac:dyDescent="0.3">
      <c r="B78" s="123" t="s">
        <v>837</v>
      </c>
      <c r="C78" s="736" t="s">
        <v>838</v>
      </c>
      <c r="D78" s="737"/>
      <c r="E78" s="832"/>
      <c r="F78" s="580">
        <f t="shared" ref="F78:M78" si="58">F79+F80+F81</f>
        <v>0</v>
      </c>
      <c r="G78" s="517">
        <f t="shared" si="58"/>
        <v>0</v>
      </c>
      <c r="H78" s="517">
        <f t="shared" si="58"/>
        <v>0</v>
      </c>
      <c r="I78" s="327">
        <f t="shared" si="58"/>
        <v>0</v>
      </c>
      <c r="J78" s="432">
        <f t="shared" ref="J78" si="59">J79+J80+J81</f>
        <v>0</v>
      </c>
      <c r="K78" s="432">
        <f t="shared" si="58"/>
        <v>0</v>
      </c>
      <c r="L78" s="432">
        <f t="shared" ref="L78" si="60">L79+L80+L81</f>
        <v>0</v>
      </c>
      <c r="M78" s="469" t="e">
        <f t="shared" si="58"/>
        <v>#REF!</v>
      </c>
      <c r="N78" s="149">
        <f t="shared" ref="N78" si="61">N79+N80+N81</f>
        <v>0</v>
      </c>
      <c r="O78" s="161" t="e">
        <f t="shared" si="50"/>
        <v>#REF!</v>
      </c>
      <c r="P78" s="396"/>
    </row>
    <row r="79" spans="1:16" s="189" customFormat="1" ht="15.75" hidden="1" customHeight="1" thickBot="1" x14ac:dyDescent="0.3">
      <c r="A79" s="125" t="s">
        <v>868</v>
      </c>
      <c r="B79" s="169" t="s">
        <v>869</v>
      </c>
      <c r="C79" s="182"/>
      <c r="D79" s="216" t="s">
        <v>954</v>
      </c>
      <c r="E79" s="636"/>
      <c r="F79" s="571"/>
      <c r="G79" s="508"/>
      <c r="H79" s="508"/>
      <c r="I79" s="318"/>
      <c r="J79" s="423"/>
      <c r="K79" s="423"/>
      <c r="L79" s="423"/>
      <c r="M79" s="460" t="e">
        <f>SUM(#REF!)</f>
        <v>#REF!</v>
      </c>
      <c r="N79" s="170"/>
      <c r="O79" s="171" t="e">
        <f t="shared" si="50"/>
        <v>#REF!</v>
      </c>
      <c r="P79" s="396"/>
    </row>
    <row r="80" spans="1:16" s="189" customFormat="1" ht="15.75" hidden="1" customHeight="1" thickBot="1" x14ac:dyDescent="0.3">
      <c r="A80" s="125" t="s">
        <v>224</v>
      </c>
      <c r="B80" s="169" t="s">
        <v>659</v>
      </c>
      <c r="C80" s="182"/>
      <c r="D80" s="216" t="s">
        <v>225</v>
      </c>
      <c r="E80" s="636"/>
      <c r="F80" s="571"/>
      <c r="G80" s="508"/>
      <c r="H80" s="508"/>
      <c r="I80" s="318"/>
      <c r="J80" s="423"/>
      <c r="K80" s="423"/>
      <c r="L80" s="423"/>
      <c r="M80" s="460" t="e">
        <f>SUM(#REF!)</f>
        <v>#REF!</v>
      </c>
      <c r="N80" s="170"/>
      <c r="O80" s="171" t="e">
        <f t="shared" si="50"/>
        <v>#REF!</v>
      </c>
      <c r="P80" s="396"/>
    </row>
    <row r="81" spans="1:16" s="189" customFormat="1" ht="15.75" hidden="1" customHeight="1" thickBot="1" x14ac:dyDescent="0.3">
      <c r="A81" s="125" t="s">
        <v>226</v>
      </c>
      <c r="B81" s="169" t="s">
        <v>660</v>
      </c>
      <c r="C81" s="182"/>
      <c r="D81" s="216" t="s">
        <v>227</v>
      </c>
      <c r="E81" s="636"/>
      <c r="F81" s="571"/>
      <c r="G81" s="508"/>
      <c r="H81" s="508"/>
      <c r="I81" s="318"/>
      <c r="J81" s="423"/>
      <c r="K81" s="423"/>
      <c r="L81" s="423"/>
      <c r="M81" s="460" t="e">
        <f>SUM(#REF!)</f>
        <v>#REF!</v>
      </c>
      <c r="N81" s="170"/>
      <c r="O81" s="171" t="e">
        <f t="shared" si="50"/>
        <v>#REF!</v>
      </c>
      <c r="P81" s="396"/>
    </row>
    <row r="82" spans="1:16" s="41" customFormat="1" ht="27.75" hidden="1" customHeight="1" x14ac:dyDescent="0.25">
      <c r="A82" s="125" t="s">
        <v>228</v>
      </c>
      <c r="B82" s="106" t="s">
        <v>661</v>
      </c>
      <c r="C82" s="792" t="s">
        <v>353</v>
      </c>
      <c r="D82" s="793"/>
      <c r="E82" s="833"/>
      <c r="F82" s="581"/>
      <c r="G82" s="518"/>
      <c r="H82" s="518"/>
      <c r="I82" s="328"/>
      <c r="J82" s="433"/>
      <c r="K82" s="433"/>
      <c r="L82" s="433"/>
      <c r="M82" s="470" t="e">
        <f>SUM(#REF!)</f>
        <v>#REF!</v>
      </c>
      <c r="N82" s="150"/>
      <c r="O82" s="162" t="e">
        <f t="shared" si="50"/>
        <v>#REF!</v>
      </c>
      <c r="P82" s="396"/>
    </row>
    <row r="83" spans="1:16" s="41" customFormat="1" ht="15.75" hidden="1" customHeight="1" thickBot="1" x14ac:dyDescent="0.3">
      <c r="A83" s="125" t="s">
        <v>229</v>
      </c>
      <c r="B83" s="106" t="s">
        <v>662</v>
      </c>
      <c r="C83" s="792" t="s">
        <v>804</v>
      </c>
      <c r="D83" s="793"/>
      <c r="E83" s="833"/>
      <c r="F83" s="581">
        <f t="shared" ref="F83:M83" si="62">F84+F85+F86+F87+F88+F89+F90+F91+F92+F93</f>
        <v>0</v>
      </c>
      <c r="G83" s="518">
        <f t="shared" si="62"/>
        <v>0</v>
      </c>
      <c r="H83" s="518">
        <f t="shared" si="62"/>
        <v>0</v>
      </c>
      <c r="I83" s="328">
        <f t="shared" si="62"/>
        <v>0</v>
      </c>
      <c r="J83" s="433">
        <f t="shared" ref="J83" si="63">J84+J85+J86+J87+J88+J89+J90+J91+J92+J93</f>
        <v>0</v>
      </c>
      <c r="K83" s="433">
        <f t="shared" si="62"/>
        <v>0</v>
      </c>
      <c r="L83" s="433">
        <f t="shared" ref="L83" si="64">L84+L85+L86+L87+L88+L89+L90+L91+L92+L93</f>
        <v>0</v>
      </c>
      <c r="M83" s="470" t="e">
        <f t="shared" si="62"/>
        <v>#REF!</v>
      </c>
      <c r="N83" s="150">
        <f t="shared" ref="N83" si="65">N84+N85+N86+N87+N88+N89+N90+N91+N92+N93</f>
        <v>0</v>
      </c>
      <c r="O83" s="162" t="e">
        <f t="shared" si="50"/>
        <v>#REF!</v>
      </c>
      <c r="P83" s="396"/>
    </row>
    <row r="84" spans="1:16" ht="15.75" hidden="1" customHeight="1" thickBot="1" x14ac:dyDescent="0.3">
      <c r="B84" s="54"/>
      <c r="C84" s="2"/>
      <c r="D84" s="705" t="s">
        <v>370</v>
      </c>
      <c r="E84" s="826"/>
      <c r="F84" s="579"/>
      <c r="G84" s="516"/>
      <c r="H84" s="516"/>
      <c r="I84" s="326"/>
      <c r="J84" s="431"/>
      <c r="K84" s="431"/>
      <c r="L84" s="431"/>
      <c r="M84" s="468" t="e">
        <f>SUM(#REF!)</f>
        <v>#REF!</v>
      </c>
      <c r="N84" s="141"/>
      <c r="O84" s="159" t="e">
        <f t="shared" si="50"/>
        <v>#REF!</v>
      </c>
      <c r="P84" s="396"/>
    </row>
    <row r="85" spans="1:16" ht="15.75" hidden="1" customHeight="1" thickBot="1" x14ac:dyDescent="0.3">
      <c r="B85" s="54"/>
      <c r="C85" s="2"/>
      <c r="D85" s="705" t="s">
        <v>506</v>
      </c>
      <c r="E85" s="826"/>
      <c r="F85" s="579"/>
      <c r="G85" s="516"/>
      <c r="H85" s="516"/>
      <c r="I85" s="326"/>
      <c r="J85" s="431"/>
      <c r="K85" s="431"/>
      <c r="L85" s="431"/>
      <c r="M85" s="468" t="e">
        <f>SUM(#REF!)</f>
        <v>#REF!</v>
      </c>
      <c r="N85" s="141"/>
      <c r="O85" s="159" t="e">
        <f t="shared" si="50"/>
        <v>#REF!</v>
      </c>
      <c r="P85" s="396"/>
    </row>
    <row r="86" spans="1:16" ht="15.75" hidden="1" customHeight="1" thickBot="1" x14ac:dyDescent="0.3">
      <c r="B86" s="54"/>
      <c r="C86" s="2"/>
      <c r="D86" s="705" t="s">
        <v>507</v>
      </c>
      <c r="E86" s="826"/>
      <c r="F86" s="579"/>
      <c r="G86" s="516"/>
      <c r="H86" s="516"/>
      <c r="I86" s="326"/>
      <c r="J86" s="431"/>
      <c r="K86" s="431"/>
      <c r="L86" s="431"/>
      <c r="M86" s="468" t="e">
        <f>SUM(#REF!)</f>
        <v>#REF!</v>
      </c>
      <c r="N86" s="141"/>
      <c r="O86" s="159" t="e">
        <f t="shared" si="50"/>
        <v>#REF!</v>
      </c>
      <c r="P86" s="396"/>
    </row>
    <row r="87" spans="1:16" ht="15.75" hidden="1" customHeight="1" thickBot="1" x14ac:dyDescent="0.3">
      <c r="B87" s="54"/>
      <c r="C87" s="2"/>
      <c r="D87" s="705" t="s">
        <v>508</v>
      </c>
      <c r="E87" s="826"/>
      <c r="F87" s="579"/>
      <c r="G87" s="516"/>
      <c r="H87" s="516"/>
      <c r="I87" s="326"/>
      <c r="J87" s="431"/>
      <c r="K87" s="431"/>
      <c r="L87" s="431"/>
      <c r="M87" s="468" t="e">
        <f>SUM(#REF!)</f>
        <v>#REF!</v>
      </c>
      <c r="N87" s="141"/>
      <c r="O87" s="159" t="e">
        <f t="shared" si="50"/>
        <v>#REF!</v>
      </c>
      <c r="P87" s="396"/>
    </row>
    <row r="88" spans="1:16" ht="15.75" hidden="1" customHeight="1" thickBot="1" x14ac:dyDescent="0.3">
      <c r="B88" s="54"/>
      <c r="C88" s="2"/>
      <c r="D88" s="705" t="s">
        <v>509</v>
      </c>
      <c r="E88" s="826"/>
      <c r="F88" s="579"/>
      <c r="G88" s="516"/>
      <c r="H88" s="516"/>
      <c r="I88" s="326"/>
      <c r="J88" s="431"/>
      <c r="K88" s="431"/>
      <c r="L88" s="431"/>
      <c r="M88" s="468" t="e">
        <f>SUM(#REF!)</f>
        <v>#REF!</v>
      </c>
      <c r="N88" s="141"/>
      <c r="O88" s="159" t="e">
        <f t="shared" si="50"/>
        <v>#REF!</v>
      </c>
      <c r="P88" s="396"/>
    </row>
    <row r="89" spans="1:16" ht="15.75" hidden="1" customHeight="1" thickBot="1" x14ac:dyDescent="0.3">
      <c r="B89" s="54"/>
      <c r="C89" s="2"/>
      <c r="D89" s="705" t="s">
        <v>510</v>
      </c>
      <c r="E89" s="826"/>
      <c r="F89" s="579"/>
      <c r="G89" s="516"/>
      <c r="H89" s="516"/>
      <c r="I89" s="326"/>
      <c r="J89" s="431"/>
      <c r="K89" s="431"/>
      <c r="L89" s="431"/>
      <c r="M89" s="468" t="e">
        <f>SUM(#REF!)</f>
        <v>#REF!</v>
      </c>
      <c r="N89" s="141"/>
      <c r="O89" s="159" t="e">
        <f t="shared" si="50"/>
        <v>#REF!</v>
      </c>
      <c r="P89" s="396"/>
    </row>
    <row r="90" spans="1:16" ht="25.5" hidden="1" customHeight="1" x14ac:dyDescent="0.25">
      <c r="B90" s="54"/>
      <c r="C90" s="2"/>
      <c r="D90" s="706" t="s">
        <v>511</v>
      </c>
      <c r="E90" s="834"/>
      <c r="F90" s="582"/>
      <c r="G90" s="519"/>
      <c r="H90" s="519"/>
      <c r="I90" s="329"/>
      <c r="J90" s="434"/>
      <c r="K90" s="434"/>
      <c r="L90" s="434"/>
      <c r="M90" s="471" t="e">
        <f>SUM(#REF!)</f>
        <v>#REF!</v>
      </c>
      <c r="N90" s="151"/>
      <c r="O90" s="159" t="e">
        <f t="shared" si="50"/>
        <v>#REF!</v>
      </c>
      <c r="P90" s="396"/>
    </row>
    <row r="91" spans="1:16" ht="15.75" hidden="1" customHeight="1" thickBot="1" x14ac:dyDescent="0.3">
      <c r="B91" s="54"/>
      <c r="C91" s="2"/>
      <c r="D91" s="705" t="s">
        <v>805</v>
      </c>
      <c r="E91" s="826"/>
      <c r="F91" s="579"/>
      <c r="G91" s="516"/>
      <c r="H91" s="516"/>
      <c r="I91" s="326"/>
      <c r="J91" s="431"/>
      <c r="K91" s="431"/>
      <c r="L91" s="431"/>
      <c r="M91" s="468" t="e">
        <f>SUM(#REF!)</f>
        <v>#REF!</v>
      </c>
      <c r="N91" s="141"/>
      <c r="O91" s="159" t="e">
        <f t="shared" si="50"/>
        <v>#REF!</v>
      </c>
      <c r="P91" s="396"/>
    </row>
    <row r="92" spans="1:16" ht="25.5" hidden="1" customHeight="1" x14ac:dyDescent="0.25">
      <c r="B92" s="54"/>
      <c r="C92" s="2"/>
      <c r="D92" s="706" t="s">
        <v>512</v>
      </c>
      <c r="E92" s="834"/>
      <c r="F92" s="582"/>
      <c r="G92" s="519"/>
      <c r="H92" s="519"/>
      <c r="I92" s="329"/>
      <c r="J92" s="434"/>
      <c r="K92" s="434"/>
      <c r="L92" s="434"/>
      <c r="M92" s="471" t="e">
        <f>SUM(#REF!)</f>
        <v>#REF!</v>
      </c>
      <c r="N92" s="151"/>
      <c r="O92" s="159" t="e">
        <f t="shared" si="50"/>
        <v>#REF!</v>
      </c>
      <c r="P92" s="396"/>
    </row>
    <row r="93" spans="1:16" ht="25.5" hidden="1" customHeight="1" x14ac:dyDescent="0.25">
      <c r="B93" s="54"/>
      <c r="C93" s="2"/>
      <c r="D93" s="706" t="s">
        <v>513</v>
      </c>
      <c r="E93" s="834"/>
      <c r="F93" s="582"/>
      <c r="G93" s="519"/>
      <c r="H93" s="519"/>
      <c r="I93" s="329"/>
      <c r="J93" s="434"/>
      <c r="K93" s="434"/>
      <c r="L93" s="434"/>
      <c r="M93" s="471" t="e">
        <f>SUM(#REF!)</f>
        <v>#REF!</v>
      </c>
      <c r="N93" s="151"/>
      <c r="O93" s="159" t="e">
        <f t="shared" si="50"/>
        <v>#REF!</v>
      </c>
      <c r="P93" s="396"/>
    </row>
    <row r="94" spans="1:16" s="41" customFormat="1" ht="15" hidden="1" customHeight="1" x14ac:dyDescent="0.25">
      <c r="A94" s="125" t="s">
        <v>230</v>
      </c>
      <c r="B94" s="106" t="s">
        <v>663</v>
      </c>
      <c r="C94" s="792" t="s">
        <v>806</v>
      </c>
      <c r="D94" s="793"/>
      <c r="E94" s="833"/>
      <c r="F94" s="581">
        <f t="shared" ref="F94:M94" si="66">F95+F96+F97+F98+F99+F100+F101+F102+F103+F104</f>
        <v>0</v>
      </c>
      <c r="G94" s="518">
        <f t="shared" si="66"/>
        <v>0</v>
      </c>
      <c r="H94" s="518">
        <f t="shared" si="66"/>
        <v>0</v>
      </c>
      <c r="I94" s="328">
        <f t="shared" si="66"/>
        <v>0</v>
      </c>
      <c r="J94" s="433">
        <f t="shared" ref="J94" si="67">J95+J96+J97+J98+J99+J100+J101+J102+J103+J104</f>
        <v>0</v>
      </c>
      <c r="K94" s="433">
        <f t="shared" si="66"/>
        <v>0</v>
      </c>
      <c r="L94" s="433">
        <f t="shared" ref="L94" si="68">L95+L96+L97+L98+L99+L100+L101+L102+L103+L104</f>
        <v>0</v>
      </c>
      <c r="M94" s="470" t="e">
        <f t="shared" si="66"/>
        <v>#REF!</v>
      </c>
      <c r="N94" s="150">
        <f t="shared" ref="N94" si="69">N95+N96+N97+N98+N99+N100+N101+N102+N103+N104</f>
        <v>0</v>
      </c>
      <c r="O94" s="162" t="e">
        <f t="shared" si="50"/>
        <v>#REF!</v>
      </c>
      <c r="P94" s="396"/>
    </row>
    <row r="95" spans="1:16" ht="15.75" hidden="1" customHeight="1" thickBot="1" x14ac:dyDescent="0.3">
      <c r="B95" s="54"/>
      <c r="C95" s="2"/>
      <c r="D95" s="705" t="s">
        <v>369</v>
      </c>
      <c r="E95" s="826"/>
      <c r="F95" s="579"/>
      <c r="G95" s="516"/>
      <c r="H95" s="516"/>
      <c r="I95" s="326"/>
      <c r="J95" s="431"/>
      <c r="K95" s="431"/>
      <c r="L95" s="431"/>
      <c r="M95" s="468" t="e">
        <f>SUM(#REF!)</f>
        <v>#REF!</v>
      </c>
      <c r="N95" s="141"/>
      <c r="O95" s="159" t="e">
        <f t="shared" si="50"/>
        <v>#REF!</v>
      </c>
      <c r="P95" s="396"/>
    </row>
    <row r="96" spans="1:16" ht="15.75" hidden="1" customHeight="1" thickBot="1" x14ac:dyDescent="0.3">
      <c r="B96" s="54"/>
      <c r="C96" s="2"/>
      <c r="D96" s="705" t="s">
        <v>514</v>
      </c>
      <c r="E96" s="826"/>
      <c r="F96" s="579"/>
      <c r="G96" s="516"/>
      <c r="H96" s="516"/>
      <c r="I96" s="326"/>
      <c r="J96" s="431"/>
      <c r="K96" s="431"/>
      <c r="L96" s="431"/>
      <c r="M96" s="468" t="e">
        <f>SUM(#REF!)</f>
        <v>#REF!</v>
      </c>
      <c r="N96" s="141"/>
      <c r="O96" s="159" t="e">
        <f t="shared" si="50"/>
        <v>#REF!</v>
      </c>
      <c r="P96" s="396"/>
    </row>
    <row r="97" spans="1:16" ht="15.75" hidden="1" customHeight="1" thickBot="1" x14ac:dyDescent="0.3">
      <c r="B97" s="54"/>
      <c r="C97" s="2"/>
      <c r="D97" s="705" t="s">
        <v>516</v>
      </c>
      <c r="E97" s="826"/>
      <c r="F97" s="579"/>
      <c r="G97" s="516"/>
      <c r="H97" s="516"/>
      <c r="I97" s="326"/>
      <c r="J97" s="431"/>
      <c r="K97" s="431"/>
      <c r="L97" s="431"/>
      <c r="M97" s="468" t="e">
        <f>SUM(#REF!)</f>
        <v>#REF!</v>
      </c>
      <c r="N97" s="141"/>
      <c r="O97" s="159" t="e">
        <f t="shared" si="50"/>
        <v>#REF!</v>
      </c>
      <c r="P97" s="396"/>
    </row>
    <row r="98" spans="1:16" ht="15.75" hidden="1" customHeight="1" thickBot="1" x14ac:dyDescent="0.3">
      <c r="B98" s="54"/>
      <c r="C98" s="2"/>
      <c r="D98" s="705" t="s">
        <v>808</v>
      </c>
      <c r="E98" s="826"/>
      <c r="F98" s="579"/>
      <c r="G98" s="516"/>
      <c r="H98" s="516"/>
      <c r="I98" s="326"/>
      <c r="J98" s="431"/>
      <c r="K98" s="431"/>
      <c r="L98" s="431"/>
      <c r="M98" s="468" t="e">
        <f>SUM(#REF!)</f>
        <v>#REF!</v>
      </c>
      <c r="N98" s="141"/>
      <c r="O98" s="159" t="e">
        <f t="shared" si="50"/>
        <v>#REF!</v>
      </c>
      <c r="P98" s="396"/>
    </row>
    <row r="99" spans="1:16" ht="15.75" hidden="1" customHeight="1" thickBot="1" x14ac:dyDescent="0.3">
      <c r="B99" s="54"/>
      <c r="C99" s="2"/>
      <c r="D99" s="705" t="s">
        <v>521</v>
      </c>
      <c r="E99" s="826"/>
      <c r="F99" s="579"/>
      <c r="G99" s="516"/>
      <c r="H99" s="516"/>
      <c r="I99" s="326"/>
      <c r="J99" s="431"/>
      <c r="K99" s="431"/>
      <c r="L99" s="431"/>
      <c r="M99" s="468" t="e">
        <f>SUM(#REF!)</f>
        <v>#REF!</v>
      </c>
      <c r="N99" s="141"/>
      <c r="O99" s="159" t="e">
        <f t="shared" si="50"/>
        <v>#REF!</v>
      </c>
      <c r="P99" s="396"/>
    </row>
    <row r="100" spans="1:16" ht="15.75" hidden="1" customHeight="1" thickBot="1" x14ac:dyDescent="0.3">
      <c r="B100" s="54"/>
      <c r="C100" s="2"/>
      <c r="D100" s="705" t="s">
        <v>519</v>
      </c>
      <c r="E100" s="826"/>
      <c r="F100" s="579"/>
      <c r="G100" s="516"/>
      <c r="H100" s="516"/>
      <c r="I100" s="326"/>
      <c r="J100" s="431"/>
      <c r="K100" s="431"/>
      <c r="L100" s="431"/>
      <c r="M100" s="468" t="e">
        <f>SUM(#REF!)</f>
        <v>#REF!</v>
      </c>
      <c r="N100" s="141"/>
      <c r="O100" s="159" t="e">
        <f t="shared" si="50"/>
        <v>#REF!</v>
      </c>
      <c r="P100" s="396"/>
    </row>
    <row r="101" spans="1:16" ht="25.5" hidden="1" customHeight="1" x14ac:dyDescent="0.25">
      <c r="B101" s="54"/>
      <c r="C101" s="2"/>
      <c r="D101" s="706" t="s">
        <v>523</v>
      </c>
      <c r="E101" s="834"/>
      <c r="F101" s="582"/>
      <c r="G101" s="519"/>
      <c r="H101" s="519"/>
      <c r="I101" s="329"/>
      <c r="J101" s="434"/>
      <c r="K101" s="434"/>
      <c r="L101" s="434"/>
      <c r="M101" s="471" t="e">
        <f>SUM(#REF!)</f>
        <v>#REF!</v>
      </c>
      <c r="N101" s="151"/>
      <c r="O101" s="159" t="e">
        <f t="shared" si="50"/>
        <v>#REF!</v>
      </c>
      <c r="P101" s="396"/>
    </row>
    <row r="102" spans="1:16" ht="15.75" hidden="1" customHeight="1" thickBot="1" x14ac:dyDescent="0.3">
      <c r="B102" s="54"/>
      <c r="C102" s="2"/>
      <c r="D102" s="705" t="s">
        <v>807</v>
      </c>
      <c r="E102" s="826"/>
      <c r="F102" s="579"/>
      <c r="G102" s="516"/>
      <c r="H102" s="516"/>
      <c r="I102" s="326"/>
      <c r="J102" s="431"/>
      <c r="K102" s="431"/>
      <c r="L102" s="431"/>
      <c r="M102" s="468" t="e">
        <f>SUM(#REF!)</f>
        <v>#REF!</v>
      </c>
      <c r="N102" s="141"/>
      <c r="O102" s="159" t="e">
        <f t="shared" si="50"/>
        <v>#REF!</v>
      </c>
      <c r="P102" s="396"/>
    </row>
    <row r="103" spans="1:16" ht="25.5" hidden="1" customHeight="1" x14ac:dyDescent="0.25">
      <c r="B103" s="54"/>
      <c r="C103" s="2"/>
      <c r="D103" s="706" t="s">
        <v>526</v>
      </c>
      <c r="E103" s="834"/>
      <c r="F103" s="582"/>
      <c r="G103" s="519"/>
      <c r="H103" s="519"/>
      <c r="I103" s="329"/>
      <c r="J103" s="434"/>
      <c r="K103" s="434"/>
      <c r="L103" s="434"/>
      <c r="M103" s="471" t="e">
        <f>SUM(#REF!)</f>
        <v>#REF!</v>
      </c>
      <c r="N103" s="151"/>
      <c r="O103" s="159" t="e">
        <f t="shared" si="50"/>
        <v>#REF!</v>
      </c>
      <c r="P103" s="396"/>
    </row>
    <row r="104" spans="1:16" ht="25.5" hidden="1" customHeight="1" x14ac:dyDescent="0.25">
      <c r="B104" s="54"/>
      <c r="C104" s="2"/>
      <c r="D104" s="706" t="s">
        <v>528</v>
      </c>
      <c r="E104" s="834"/>
      <c r="F104" s="582"/>
      <c r="G104" s="519"/>
      <c r="H104" s="519"/>
      <c r="I104" s="329"/>
      <c r="J104" s="434"/>
      <c r="K104" s="434"/>
      <c r="L104" s="434"/>
      <c r="M104" s="471" t="e">
        <f>SUM(#REF!)</f>
        <v>#REF!</v>
      </c>
      <c r="N104" s="151"/>
      <c r="O104" s="159" t="e">
        <f t="shared" si="50"/>
        <v>#REF!</v>
      </c>
      <c r="P104" s="396"/>
    </row>
    <row r="105" spans="1:16" s="41" customFormat="1" ht="15.75" hidden="1" customHeight="1" thickBot="1" x14ac:dyDescent="0.3">
      <c r="A105" s="125" t="s">
        <v>231</v>
      </c>
      <c r="B105" s="106" t="s">
        <v>664</v>
      </c>
      <c r="C105" s="730" t="s">
        <v>232</v>
      </c>
      <c r="D105" s="731"/>
      <c r="E105" s="835"/>
      <c r="F105" s="583">
        <f t="shared" ref="F105:N105" si="70">F106+F107+F108+F109+F110+F111+F112+F113+F114+F115</f>
        <v>0</v>
      </c>
      <c r="G105" s="520">
        <f t="shared" si="70"/>
        <v>0</v>
      </c>
      <c r="H105" s="520">
        <f t="shared" si="70"/>
        <v>0</v>
      </c>
      <c r="I105" s="330">
        <f t="shared" ref="I105:J105" si="71">I106+I107+I108+I109+I110+I111+I112+I113+I114+I115</f>
        <v>0</v>
      </c>
      <c r="J105" s="435">
        <f t="shared" si="71"/>
        <v>0</v>
      </c>
      <c r="K105" s="435">
        <f t="shared" si="70"/>
        <v>0</v>
      </c>
      <c r="L105" s="435">
        <f t="shared" ref="L105" si="72">L106+L107+L108+L109+L110+L111+L112+L113+L114+L115</f>
        <v>0</v>
      </c>
      <c r="M105" s="472" t="e">
        <f t="shared" si="70"/>
        <v>#REF!</v>
      </c>
      <c r="N105" s="152">
        <f t="shared" si="70"/>
        <v>0</v>
      </c>
      <c r="O105" s="162" t="e">
        <f t="shared" si="50"/>
        <v>#REF!</v>
      </c>
      <c r="P105" s="396"/>
    </row>
    <row r="106" spans="1:16" ht="15.75" hidden="1" customHeight="1" thickBot="1" x14ac:dyDescent="0.3">
      <c r="B106" s="54"/>
      <c r="C106" s="2"/>
      <c r="D106" s="705" t="s">
        <v>368</v>
      </c>
      <c r="E106" s="826"/>
      <c r="F106" s="579"/>
      <c r="G106" s="516"/>
      <c r="H106" s="516"/>
      <c r="I106" s="326"/>
      <c r="J106" s="431"/>
      <c r="K106" s="431"/>
      <c r="L106" s="431"/>
      <c r="M106" s="468" t="e">
        <f>SUM(#REF!)</f>
        <v>#REF!</v>
      </c>
      <c r="N106" s="141"/>
      <c r="O106" s="159" t="e">
        <f t="shared" si="50"/>
        <v>#REF!</v>
      </c>
      <c r="P106" s="396"/>
    </row>
    <row r="107" spans="1:16" ht="15.75" hidden="1" customHeight="1" thickBot="1" x14ac:dyDescent="0.3">
      <c r="B107" s="54"/>
      <c r="C107" s="2"/>
      <c r="D107" s="705" t="s">
        <v>515</v>
      </c>
      <c r="E107" s="826"/>
      <c r="F107" s="579"/>
      <c r="G107" s="516"/>
      <c r="H107" s="516"/>
      <c r="I107" s="326"/>
      <c r="J107" s="431"/>
      <c r="K107" s="431"/>
      <c r="L107" s="431"/>
      <c r="M107" s="468" t="e">
        <f>SUM(#REF!)</f>
        <v>#REF!</v>
      </c>
      <c r="N107" s="141"/>
      <c r="O107" s="159" t="e">
        <f t="shared" si="50"/>
        <v>#REF!</v>
      </c>
      <c r="P107" s="396"/>
    </row>
    <row r="108" spans="1:16" ht="15.75" hidden="1" customHeight="1" thickBot="1" x14ac:dyDescent="0.3">
      <c r="B108" s="54"/>
      <c r="C108" s="2"/>
      <c r="D108" s="705" t="s">
        <v>517</v>
      </c>
      <c r="E108" s="826"/>
      <c r="F108" s="579"/>
      <c r="G108" s="516"/>
      <c r="H108" s="516"/>
      <c r="I108" s="326"/>
      <c r="J108" s="431"/>
      <c r="K108" s="431"/>
      <c r="L108" s="431"/>
      <c r="M108" s="468" t="e">
        <f>SUM(#REF!)</f>
        <v>#REF!</v>
      </c>
      <c r="N108" s="141"/>
      <c r="O108" s="159" t="e">
        <f t="shared" si="50"/>
        <v>#REF!</v>
      </c>
      <c r="P108" s="396"/>
    </row>
    <row r="109" spans="1:16" ht="15.75" hidden="1" customHeight="1" thickBot="1" x14ac:dyDescent="0.3">
      <c r="B109" s="54"/>
      <c r="C109" s="2"/>
      <c r="D109" s="705" t="s">
        <v>518</v>
      </c>
      <c r="E109" s="826"/>
      <c r="F109" s="579"/>
      <c r="G109" s="516"/>
      <c r="H109" s="516"/>
      <c r="I109" s="326"/>
      <c r="J109" s="431"/>
      <c r="K109" s="431"/>
      <c r="L109" s="431"/>
      <c r="M109" s="468" t="e">
        <f>SUM(#REF!)</f>
        <v>#REF!</v>
      </c>
      <c r="N109" s="141"/>
      <c r="O109" s="159" t="e">
        <f t="shared" si="50"/>
        <v>#REF!</v>
      </c>
      <c r="P109" s="396"/>
    </row>
    <row r="110" spans="1:16" ht="15.75" hidden="1" customHeight="1" thickBot="1" x14ac:dyDescent="0.3">
      <c r="B110" s="54"/>
      <c r="C110" s="2"/>
      <c r="D110" s="705" t="s">
        <v>522</v>
      </c>
      <c r="E110" s="826"/>
      <c r="F110" s="579"/>
      <c r="G110" s="516"/>
      <c r="H110" s="516"/>
      <c r="I110" s="326"/>
      <c r="J110" s="431"/>
      <c r="K110" s="431"/>
      <c r="L110" s="431"/>
      <c r="M110" s="468" t="e">
        <f>SUM(#REF!)</f>
        <v>#REF!</v>
      </c>
      <c r="N110" s="141"/>
      <c r="O110" s="159" t="e">
        <f t="shared" si="50"/>
        <v>#REF!</v>
      </c>
      <c r="P110" s="396"/>
    </row>
    <row r="111" spans="1:16" ht="15.75" hidden="1" customHeight="1" thickBot="1" x14ac:dyDescent="0.3">
      <c r="B111" s="54"/>
      <c r="C111" s="2"/>
      <c r="D111" s="705" t="s">
        <v>520</v>
      </c>
      <c r="E111" s="826"/>
      <c r="F111" s="579"/>
      <c r="G111" s="516"/>
      <c r="H111" s="516"/>
      <c r="I111" s="326"/>
      <c r="J111" s="431"/>
      <c r="K111" s="431"/>
      <c r="L111" s="431"/>
      <c r="M111" s="468" t="e">
        <f>SUM(#REF!)</f>
        <v>#REF!</v>
      </c>
      <c r="N111" s="141"/>
      <c r="O111" s="159" t="e">
        <f t="shared" si="50"/>
        <v>#REF!</v>
      </c>
      <c r="P111" s="396"/>
    </row>
    <row r="112" spans="1:16" ht="25.5" hidden="1" customHeight="1" x14ac:dyDescent="0.25">
      <c r="B112" s="54"/>
      <c r="C112" s="2"/>
      <c r="D112" s="706" t="s">
        <v>524</v>
      </c>
      <c r="E112" s="834"/>
      <c r="F112" s="582"/>
      <c r="G112" s="519"/>
      <c r="H112" s="519"/>
      <c r="I112" s="329"/>
      <c r="J112" s="434"/>
      <c r="K112" s="434"/>
      <c r="L112" s="434"/>
      <c r="M112" s="471" t="e">
        <f>SUM(#REF!)</f>
        <v>#REF!</v>
      </c>
      <c r="N112" s="151"/>
      <c r="O112" s="159" t="e">
        <f t="shared" si="50"/>
        <v>#REF!</v>
      </c>
      <c r="P112" s="396"/>
    </row>
    <row r="113" spans="1:16" ht="15.75" hidden="1" customHeight="1" thickBot="1" x14ac:dyDescent="0.3">
      <c r="B113" s="54"/>
      <c r="C113" s="2"/>
      <c r="D113" s="705" t="s">
        <v>525</v>
      </c>
      <c r="E113" s="826"/>
      <c r="F113" s="579"/>
      <c r="G113" s="516"/>
      <c r="H113" s="516"/>
      <c r="I113" s="326"/>
      <c r="J113" s="431"/>
      <c r="K113" s="431"/>
      <c r="L113" s="431"/>
      <c r="M113" s="468" t="e">
        <f>SUM(#REF!)</f>
        <v>#REF!</v>
      </c>
      <c r="N113" s="141"/>
      <c r="O113" s="159" t="e">
        <f t="shared" ref="O113" si="73">SUM(M113:N113)</f>
        <v>#REF!</v>
      </c>
      <c r="P113" s="396"/>
    </row>
    <row r="114" spans="1:16" ht="25.5" hidden="1" customHeight="1" x14ac:dyDescent="0.25">
      <c r="B114" s="54"/>
      <c r="C114" s="2"/>
      <c r="D114" s="706" t="s">
        <v>527</v>
      </c>
      <c r="E114" s="834"/>
      <c r="F114" s="582"/>
      <c r="G114" s="519"/>
      <c r="H114" s="519"/>
      <c r="I114" s="329"/>
      <c r="J114" s="434"/>
      <c r="K114" s="434"/>
      <c r="L114" s="434"/>
      <c r="M114" s="471" t="e">
        <f>SUM(#REF!)</f>
        <v>#REF!</v>
      </c>
      <c r="N114" s="151"/>
      <c r="O114" s="159" t="e">
        <f t="shared" si="50"/>
        <v>#REF!</v>
      </c>
      <c r="P114" s="396"/>
    </row>
    <row r="115" spans="1:16" ht="25.5" hidden="1" customHeight="1" x14ac:dyDescent="0.25">
      <c r="B115" s="54"/>
      <c r="C115" s="2"/>
      <c r="D115" s="706" t="s">
        <v>529</v>
      </c>
      <c r="E115" s="834"/>
      <c r="F115" s="582"/>
      <c r="G115" s="519"/>
      <c r="H115" s="519"/>
      <c r="I115" s="329"/>
      <c r="J115" s="434"/>
      <c r="K115" s="434"/>
      <c r="L115" s="434"/>
      <c r="M115" s="471" t="e">
        <f>SUM(#REF!)</f>
        <v>#REF!</v>
      </c>
      <c r="N115" s="151"/>
      <c r="O115" s="159" t="e">
        <f t="shared" si="50"/>
        <v>#REF!</v>
      </c>
      <c r="P115" s="396"/>
    </row>
    <row r="116" spans="1:16" s="41" customFormat="1" ht="27.75" hidden="1" customHeight="1" x14ac:dyDescent="0.25">
      <c r="A116" s="125" t="s">
        <v>233</v>
      </c>
      <c r="B116" s="106" t="s">
        <v>665</v>
      </c>
      <c r="C116" s="792" t="s">
        <v>809</v>
      </c>
      <c r="D116" s="793"/>
      <c r="E116" s="833"/>
      <c r="F116" s="581">
        <f t="shared" ref="F116:M116" si="74">F117+F118</f>
        <v>0</v>
      </c>
      <c r="G116" s="518">
        <f t="shared" si="74"/>
        <v>0</v>
      </c>
      <c r="H116" s="518">
        <f t="shared" si="74"/>
        <v>0</v>
      </c>
      <c r="I116" s="328">
        <f t="shared" si="74"/>
        <v>0</v>
      </c>
      <c r="J116" s="433">
        <f t="shared" ref="J116" si="75">J117+J118</f>
        <v>0</v>
      </c>
      <c r="K116" s="433">
        <f t="shared" si="74"/>
        <v>0</v>
      </c>
      <c r="L116" s="433">
        <f t="shared" ref="L116" si="76">L117+L118</f>
        <v>0</v>
      </c>
      <c r="M116" s="470" t="e">
        <f t="shared" si="74"/>
        <v>#REF!</v>
      </c>
      <c r="N116" s="150">
        <f t="shared" ref="N116" si="77">N117+N118</f>
        <v>0</v>
      </c>
      <c r="O116" s="162" t="e">
        <f t="shared" si="50"/>
        <v>#REF!</v>
      </c>
      <c r="P116" s="396"/>
    </row>
    <row r="117" spans="1:16" ht="15.75" hidden="1" customHeight="1" thickBot="1" x14ac:dyDescent="0.3">
      <c r="B117" s="54"/>
      <c r="C117" s="2"/>
      <c r="D117" s="705" t="s">
        <v>531</v>
      </c>
      <c r="E117" s="826"/>
      <c r="F117" s="579"/>
      <c r="G117" s="516"/>
      <c r="H117" s="516"/>
      <c r="I117" s="326"/>
      <c r="J117" s="431"/>
      <c r="K117" s="431"/>
      <c r="L117" s="431"/>
      <c r="M117" s="468" t="e">
        <f>SUM(#REF!)</f>
        <v>#REF!</v>
      </c>
      <c r="N117" s="141"/>
      <c r="O117" s="159" t="e">
        <f t="shared" si="50"/>
        <v>#REF!</v>
      </c>
      <c r="P117" s="396"/>
    </row>
    <row r="118" spans="1:16" ht="25.5" hidden="1" customHeight="1" x14ac:dyDescent="0.25">
      <c r="B118" s="54"/>
      <c r="C118" s="2"/>
      <c r="D118" s="706" t="s">
        <v>530</v>
      </c>
      <c r="E118" s="834"/>
      <c r="F118" s="582"/>
      <c r="G118" s="519"/>
      <c r="H118" s="519"/>
      <c r="I118" s="329"/>
      <c r="J118" s="434"/>
      <c r="K118" s="434"/>
      <c r="L118" s="434"/>
      <c r="M118" s="471" t="e">
        <f>SUM(#REF!)</f>
        <v>#REF!</v>
      </c>
      <c r="N118" s="151"/>
      <c r="O118" s="159" t="e">
        <f t="shared" si="50"/>
        <v>#REF!</v>
      </c>
      <c r="P118" s="396"/>
    </row>
    <row r="119" spans="1:16" s="41" customFormat="1" ht="15.75" hidden="1" customHeight="1" thickBot="1" x14ac:dyDescent="0.3">
      <c r="A119" s="125" t="s">
        <v>234</v>
      </c>
      <c r="B119" s="106" t="s">
        <v>667</v>
      </c>
      <c r="C119" s="792" t="s">
        <v>810</v>
      </c>
      <c r="D119" s="793"/>
      <c r="E119" s="833"/>
      <c r="F119" s="581">
        <f t="shared" ref="F119:M119" si="78">F120+F121+F122+F123+F124+F125+F126+F127+F128+F129+F130</f>
        <v>0</v>
      </c>
      <c r="G119" s="518">
        <f t="shared" si="78"/>
        <v>0</v>
      </c>
      <c r="H119" s="518">
        <f t="shared" si="78"/>
        <v>0</v>
      </c>
      <c r="I119" s="328">
        <f t="shared" si="78"/>
        <v>0</v>
      </c>
      <c r="J119" s="433">
        <f t="shared" ref="J119" si="79">J120+J121+J122+J123+J124+J125+J126+J127+J128+J129+J130</f>
        <v>0</v>
      </c>
      <c r="K119" s="433">
        <f t="shared" si="78"/>
        <v>0</v>
      </c>
      <c r="L119" s="433">
        <f t="shared" ref="L119" si="80">L120+L121+L122+L123+L124+L125+L126+L127+L128+L129+L130</f>
        <v>0</v>
      </c>
      <c r="M119" s="470" t="e">
        <f t="shared" si="78"/>
        <v>#REF!</v>
      </c>
      <c r="N119" s="150">
        <f t="shared" ref="N119" si="81">N120+N121+N122+N123+N124+N125+N126+N127+N128+N129+N130</f>
        <v>0</v>
      </c>
      <c r="O119" s="162" t="e">
        <f t="shared" si="50"/>
        <v>#REF!</v>
      </c>
      <c r="P119" s="396"/>
    </row>
    <row r="120" spans="1:16" ht="15.75" hidden="1" customHeight="1" thickBot="1" x14ac:dyDescent="0.3">
      <c r="B120" s="54"/>
      <c r="C120" s="2"/>
      <c r="D120" s="705" t="s">
        <v>354</v>
      </c>
      <c r="E120" s="826"/>
      <c r="F120" s="579"/>
      <c r="G120" s="516"/>
      <c r="H120" s="516"/>
      <c r="I120" s="326"/>
      <c r="J120" s="431"/>
      <c r="K120" s="431"/>
      <c r="L120" s="431"/>
      <c r="M120" s="468" t="e">
        <f>SUM(#REF!)</f>
        <v>#REF!</v>
      </c>
      <c r="N120" s="141"/>
      <c r="O120" s="159" t="e">
        <f t="shared" si="50"/>
        <v>#REF!</v>
      </c>
      <c r="P120" s="396"/>
    </row>
    <row r="121" spans="1:16" ht="15.75" hidden="1" customHeight="1" thickBot="1" x14ac:dyDescent="0.3">
      <c r="B121" s="54"/>
      <c r="C121" s="2"/>
      <c r="D121" s="705" t="s">
        <v>357</v>
      </c>
      <c r="E121" s="826"/>
      <c r="F121" s="579"/>
      <c r="G121" s="516"/>
      <c r="H121" s="516"/>
      <c r="I121" s="326"/>
      <c r="J121" s="431"/>
      <c r="K121" s="431"/>
      <c r="L121" s="431"/>
      <c r="M121" s="468" t="e">
        <f>SUM(#REF!)</f>
        <v>#REF!</v>
      </c>
      <c r="N121" s="141"/>
      <c r="O121" s="159" t="e">
        <f t="shared" si="50"/>
        <v>#REF!</v>
      </c>
      <c r="P121" s="396"/>
    </row>
    <row r="122" spans="1:16" ht="15.75" hidden="1" customHeight="1" thickBot="1" x14ac:dyDescent="0.3">
      <c r="B122" s="54"/>
      <c r="C122" s="2"/>
      <c r="D122" s="705" t="s">
        <v>358</v>
      </c>
      <c r="E122" s="826"/>
      <c r="F122" s="579"/>
      <c r="G122" s="516"/>
      <c r="H122" s="516"/>
      <c r="I122" s="326"/>
      <c r="J122" s="431"/>
      <c r="K122" s="431"/>
      <c r="L122" s="431"/>
      <c r="M122" s="468" t="e">
        <f>SUM(#REF!)</f>
        <v>#REF!</v>
      </c>
      <c r="N122" s="141"/>
      <c r="O122" s="159" t="e">
        <f t="shared" si="50"/>
        <v>#REF!</v>
      </c>
      <c r="P122" s="396"/>
    </row>
    <row r="123" spans="1:16" ht="15.75" hidden="1" customHeight="1" thickBot="1" x14ac:dyDescent="0.3">
      <c r="B123" s="54"/>
      <c r="C123" s="2"/>
      <c r="D123" s="705" t="s">
        <v>355</v>
      </c>
      <c r="E123" s="826"/>
      <c r="F123" s="579"/>
      <c r="G123" s="516"/>
      <c r="H123" s="516"/>
      <c r="I123" s="326"/>
      <c r="J123" s="431"/>
      <c r="K123" s="431"/>
      <c r="L123" s="431"/>
      <c r="M123" s="468" t="e">
        <f>SUM(#REF!)</f>
        <v>#REF!</v>
      </c>
      <c r="N123" s="141"/>
      <c r="O123" s="159" t="e">
        <f t="shared" si="50"/>
        <v>#REF!</v>
      </c>
      <c r="P123" s="396"/>
    </row>
    <row r="124" spans="1:16" ht="15.75" hidden="1" customHeight="1" thickBot="1" x14ac:dyDescent="0.3">
      <c r="B124" s="54"/>
      <c r="C124" s="2"/>
      <c r="D124" s="705" t="s">
        <v>811</v>
      </c>
      <c r="E124" s="826"/>
      <c r="F124" s="579"/>
      <c r="G124" s="516"/>
      <c r="H124" s="516"/>
      <c r="I124" s="326"/>
      <c r="J124" s="431"/>
      <c r="K124" s="431"/>
      <c r="L124" s="431"/>
      <c r="M124" s="468" t="e">
        <f>SUM(#REF!)</f>
        <v>#REF!</v>
      </c>
      <c r="N124" s="141"/>
      <c r="O124" s="159" t="e">
        <f t="shared" si="50"/>
        <v>#REF!</v>
      </c>
      <c r="P124" s="396"/>
    </row>
    <row r="125" spans="1:16" ht="25.5" hidden="1" customHeight="1" x14ac:dyDescent="0.25">
      <c r="B125" s="54"/>
      <c r="C125" s="2"/>
      <c r="D125" s="706" t="s">
        <v>532</v>
      </c>
      <c r="E125" s="834"/>
      <c r="F125" s="582"/>
      <c r="G125" s="519"/>
      <c r="H125" s="519"/>
      <c r="I125" s="329"/>
      <c r="J125" s="434"/>
      <c r="K125" s="434"/>
      <c r="L125" s="434"/>
      <c r="M125" s="471" t="e">
        <f>SUM(#REF!)</f>
        <v>#REF!</v>
      </c>
      <c r="N125" s="151"/>
      <c r="O125" s="159" t="e">
        <f t="shared" si="50"/>
        <v>#REF!</v>
      </c>
      <c r="P125" s="396"/>
    </row>
    <row r="126" spans="1:16" ht="25.5" hidden="1" customHeight="1" x14ac:dyDescent="0.25">
      <c r="B126" s="54"/>
      <c r="C126" s="2"/>
      <c r="D126" s="706" t="s">
        <v>533</v>
      </c>
      <c r="E126" s="834"/>
      <c r="F126" s="582"/>
      <c r="G126" s="519"/>
      <c r="H126" s="519"/>
      <c r="I126" s="329"/>
      <c r="J126" s="434"/>
      <c r="K126" s="434"/>
      <c r="L126" s="434"/>
      <c r="M126" s="471" t="e">
        <f>SUM(#REF!)</f>
        <v>#REF!</v>
      </c>
      <c r="N126" s="151"/>
      <c r="O126" s="159" t="e">
        <f t="shared" si="50"/>
        <v>#REF!</v>
      </c>
      <c r="P126" s="396"/>
    </row>
    <row r="127" spans="1:16" ht="15.75" hidden="1" customHeight="1" thickBot="1" x14ac:dyDescent="0.3">
      <c r="B127" s="54"/>
      <c r="C127" s="2"/>
      <c r="D127" s="705" t="s">
        <v>364</v>
      </c>
      <c r="E127" s="826"/>
      <c r="F127" s="579"/>
      <c r="G127" s="516"/>
      <c r="H127" s="516"/>
      <c r="I127" s="326"/>
      <c r="J127" s="431"/>
      <c r="K127" s="431"/>
      <c r="L127" s="431"/>
      <c r="M127" s="468" t="e">
        <f>SUM(#REF!)</f>
        <v>#REF!</v>
      </c>
      <c r="N127" s="141"/>
      <c r="O127" s="159" t="e">
        <f t="shared" si="50"/>
        <v>#REF!</v>
      </c>
      <c r="P127" s="396"/>
    </row>
    <row r="128" spans="1:16" ht="15.75" hidden="1" customHeight="1" thickBot="1" x14ac:dyDescent="0.3">
      <c r="B128" s="54"/>
      <c r="C128" s="2"/>
      <c r="D128" s="705" t="s">
        <v>356</v>
      </c>
      <c r="E128" s="826"/>
      <c r="F128" s="579"/>
      <c r="G128" s="516"/>
      <c r="H128" s="516"/>
      <c r="I128" s="326"/>
      <c r="J128" s="431"/>
      <c r="K128" s="431"/>
      <c r="L128" s="431"/>
      <c r="M128" s="468" t="e">
        <f>SUM(#REF!)</f>
        <v>#REF!</v>
      </c>
      <c r="N128" s="141"/>
      <c r="O128" s="159" t="e">
        <f t="shared" si="50"/>
        <v>#REF!</v>
      </c>
      <c r="P128" s="396"/>
    </row>
    <row r="129" spans="1:16" ht="25.5" hidden="1" customHeight="1" x14ac:dyDescent="0.25">
      <c r="B129" s="54"/>
      <c r="C129" s="2"/>
      <c r="D129" s="706" t="s">
        <v>534</v>
      </c>
      <c r="E129" s="834"/>
      <c r="F129" s="582"/>
      <c r="G129" s="519"/>
      <c r="H129" s="519"/>
      <c r="I129" s="329"/>
      <c r="J129" s="434"/>
      <c r="K129" s="434"/>
      <c r="L129" s="434"/>
      <c r="M129" s="471" t="e">
        <f>SUM(#REF!)</f>
        <v>#REF!</v>
      </c>
      <c r="N129" s="151"/>
      <c r="O129" s="159" t="e">
        <f t="shared" si="50"/>
        <v>#REF!</v>
      </c>
      <c r="P129" s="396"/>
    </row>
    <row r="130" spans="1:16" ht="15.75" hidden="1" customHeight="1" thickBot="1" x14ac:dyDescent="0.3">
      <c r="B130" s="54"/>
      <c r="C130" s="2"/>
      <c r="D130" s="705" t="s">
        <v>535</v>
      </c>
      <c r="E130" s="826"/>
      <c r="F130" s="579"/>
      <c r="G130" s="516"/>
      <c r="H130" s="516"/>
      <c r="I130" s="326"/>
      <c r="J130" s="431"/>
      <c r="K130" s="431"/>
      <c r="L130" s="431"/>
      <c r="M130" s="468" t="e">
        <f>SUM(#REF!)</f>
        <v>#REF!</v>
      </c>
      <c r="N130" s="141"/>
      <c r="O130" s="159" t="e">
        <f t="shared" si="50"/>
        <v>#REF!</v>
      </c>
      <c r="P130" s="396"/>
    </row>
    <row r="131" spans="1:16" s="41" customFormat="1" ht="15.75" hidden="1" customHeight="1" thickBot="1" x14ac:dyDescent="0.3">
      <c r="A131" s="125" t="s">
        <v>235</v>
      </c>
      <c r="B131" s="106" t="s">
        <v>666</v>
      </c>
      <c r="C131" s="730" t="s">
        <v>236</v>
      </c>
      <c r="D131" s="731"/>
      <c r="E131" s="835"/>
      <c r="F131" s="583"/>
      <c r="G131" s="520"/>
      <c r="H131" s="520"/>
      <c r="I131" s="330"/>
      <c r="J131" s="435"/>
      <c r="K131" s="435"/>
      <c r="L131" s="435"/>
      <c r="M131" s="472" t="e">
        <f>SUM(#REF!)</f>
        <v>#REF!</v>
      </c>
      <c r="N131" s="152"/>
      <c r="O131" s="162" t="e">
        <f t="shared" si="50"/>
        <v>#REF!</v>
      </c>
      <c r="P131" s="396"/>
    </row>
    <row r="132" spans="1:16" s="41" customFormat="1" ht="15.75" hidden="1" customHeight="1" thickBot="1" x14ac:dyDescent="0.3">
      <c r="A132" s="125" t="s">
        <v>237</v>
      </c>
      <c r="B132" s="106" t="s">
        <v>668</v>
      </c>
      <c r="C132" s="730" t="s">
        <v>238</v>
      </c>
      <c r="D132" s="731"/>
      <c r="E132" s="835"/>
      <c r="F132" s="583"/>
      <c r="G132" s="520"/>
      <c r="H132" s="520"/>
      <c r="I132" s="330"/>
      <c r="J132" s="435"/>
      <c r="K132" s="435"/>
      <c r="L132" s="435"/>
      <c r="M132" s="472" t="e">
        <f>SUM(#REF!)</f>
        <v>#REF!</v>
      </c>
      <c r="N132" s="152"/>
      <c r="O132" s="162" t="e">
        <f t="shared" si="50"/>
        <v>#REF!</v>
      </c>
      <c r="P132" s="396"/>
    </row>
    <row r="133" spans="1:16" s="41" customFormat="1" ht="15.75" hidden="1" customHeight="1" thickBot="1" x14ac:dyDescent="0.3">
      <c r="A133" s="125" t="s">
        <v>239</v>
      </c>
      <c r="B133" s="106" t="s">
        <v>669</v>
      </c>
      <c r="C133" s="730" t="s">
        <v>240</v>
      </c>
      <c r="D133" s="731"/>
      <c r="E133" s="835"/>
      <c r="F133" s="583"/>
      <c r="G133" s="520"/>
      <c r="H133" s="520"/>
      <c r="I133" s="330"/>
      <c r="J133" s="435"/>
      <c r="K133" s="435"/>
      <c r="L133" s="435"/>
      <c r="M133" s="472" t="e">
        <f>SUM(#REF!)</f>
        <v>#REF!</v>
      </c>
      <c r="N133" s="152"/>
      <c r="O133" s="162" t="e">
        <f t="shared" ref="O133:O196" si="82">SUM(M133:N133)</f>
        <v>#REF!</v>
      </c>
      <c r="P133" s="396"/>
    </row>
    <row r="134" spans="1:16" s="41" customFormat="1" ht="15.75" hidden="1" customHeight="1" thickBot="1" x14ac:dyDescent="0.3">
      <c r="A134" s="125" t="s">
        <v>241</v>
      </c>
      <c r="B134" s="106" t="s">
        <v>670</v>
      </c>
      <c r="C134" s="730" t="s">
        <v>242</v>
      </c>
      <c r="D134" s="731"/>
      <c r="E134" s="835"/>
      <c r="F134" s="583">
        <f t="shared" ref="F134:N134" si="83">F135+F136+F137+F138+F139+F140+F141+F142+F143+F144</f>
        <v>0</v>
      </c>
      <c r="G134" s="520">
        <f t="shared" si="83"/>
        <v>0</v>
      </c>
      <c r="H134" s="520">
        <f t="shared" si="83"/>
        <v>0</v>
      </c>
      <c r="I134" s="330">
        <f t="shared" ref="I134:J134" si="84">I135+I136+I137+I138+I139+I140+I141+I142+I143+I144</f>
        <v>0</v>
      </c>
      <c r="J134" s="435">
        <f t="shared" si="84"/>
        <v>0</v>
      </c>
      <c r="K134" s="435">
        <f t="shared" si="83"/>
        <v>0</v>
      </c>
      <c r="L134" s="435">
        <f t="shared" ref="L134" si="85">L135+L136+L137+L138+L139+L140+L141+L142+L143+L144</f>
        <v>0</v>
      </c>
      <c r="M134" s="472" t="e">
        <f t="shared" si="83"/>
        <v>#REF!</v>
      </c>
      <c r="N134" s="152">
        <f t="shared" si="83"/>
        <v>0</v>
      </c>
      <c r="O134" s="162" t="e">
        <f t="shared" si="82"/>
        <v>#REF!</v>
      </c>
      <c r="P134" s="396"/>
    </row>
    <row r="135" spans="1:16" ht="15.75" hidden="1" customHeight="1" thickBot="1" x14ac:dyDescent="0.3">
      <c r="B135" s="54"/>
      <c r="C135" s="2"/>
      <c r="D135" s="705" t="s">
        <v>359</v>
      </c>
      <c r="E135" s="826"/>
      <c r="F135" s="579"/>
      <c r="G135" s="516"/>
      <c r="H135" s="516"/>
      <c r="I135" s="326"/>
      <c r="J135" s="431"/>
      <c r="K135" s="431"/>
      <c r="L135" s="431"/>
      <c r="M135" s="468" t="e">
        <f>SUM(#REF!)</f>
        <v>#REF!</v>
      </c>
      <c r="N135" s="141"/>
      <c r="O135" s="159" t="e">
        <f t="shared" si="82"/>
        <v>#REF!</v>
      </c>
      <c r="P135" s="396"/>
    </row>
    <row r="136" spans="1:16" s="189" customFormat="1" ht="15.75" hidden="1" customHeight="1" thickBot="1" x14ac:dyDescent="0.3">
      <c r="A136" s="279"/>
      <c r="B136" s="169"/>
      <c r="C136" s="178"/>
      <c r="D136" s="704" t="s">
        <v>360</v>
      </c>
      <c r="E136" s="836"/>
      <c r="F136" s="571"/>
      <c r="G136" s="508"/>
      <c r="H136" s="508"/>
      <c r="I136" s="318"/>
      <c r="J136" s="423"/>
      <c r="K136" s="423"/>
      <c r="L136" s="423"/>
      <c r="M136" s="460" t="e">
        <f>SUM(#REF!)</f>
        <v>#REF!</v>
      </c>
      <c r="N136" s="170"/>
      <c r="O136" s="171" t="e">
        <f t="shared" ref="O136" si="86">SUM(M136:N136)</f>
        <v>#REF!</v>
      </c>
      <c r="P136" s="396"/>
    </row>
    <row r="137" spans="1:16" ht="15.75" hidden="1" customHeight="1" thickBot="1" x14ac:dyDescent="0.3">
      <c r="B137" s="54"/>
      <c r="C137" s="2"/>
      <c r="D137" s="705" t="s">
        <v>361</v>
      </c>
      <c r="E137" s="826"/>
      <c r="F137" s="579"/>
      <c r="G137" s="516"/>
      <c r="H137" s="516"/>
      <c r="I137" s="326"/>
      <c r="J137" s="431"/>
      <c r="K137" s="431"/>
      <c r="L137" s="431"/>
      <c r="M137" s="468" t="e">
        <f>SUM(#REF!)</f>
        <v>#REF!</v>
      </c>
      <c r="N137" s="141"/>
      <c r="O137" s="159" t="e">
        <f t="shared" si="82"/>
        <v>#REF!</v>
      </c>
      <c r="P137" s="396"/>
    </row>
    <row r="138" spans="1:16" ht="15.75" hidden="1" customHeight="1" thickBot="1" x14ac:dyDescent="0.3">
      <c r="B138" s="54"/>
      <c r="C138" s="2"/>
      <c r="D138" s="705" t="s">
        <v>362</v>
      </c>
      <c r="E138" s="826"/>
      <c r="F138" s="579"/>
      <c r="G138" s="516"/>
      <c r="H138" s="516"/>
      <c r="I138" s="326"/>
      <c r="J138" s="431"/>
      <c r="K138" s="431"/>
      <c r="L138" s="431"/>
      <c r="M138" s="468" t="e">
        <f>SUM(#REF!)</f>
        <v>#REF!</v>
      </c>
      <c r="N138" s="141"/>
      <c r="O138" s="159" t="e">
        <f t="shared" si="82"/>
        <v>#REF!</v>
      </c>
      <c r="P138" s="396"/>
    </row>
    <row r="139" spans="1:16" ht="15.75" hidden="1" customHeight="1" thickBot="1" x14ac:dyDescent="0.3">
      <c r="B139" s="54"/>
      <c r="C139" s="2"/>
      <c r="D139" s="705" t="s">
        <v>363</v>
      </c>
      <c r="E139" s="826"/>
      <c r="F139" s="579"/>
      <c r="G139" s="516"/>
      <c r="H139" s="516"/>
      <c r="I139" s="326"/>
      <c r="J139" s="431"/>
      <c r="K139" s="431"/>
      <c r="L139" s="431"/>
      <c r="M139" s="468" t="e">
        <f>SUM(#REF!)</f>
        <v>#REF!</v>
      </c>
      <c r="N139" s="141"/>
      <c r="O139" s="159" t="e">
        <f t="shared" si="82"/>
        <v>#REF!</v>
      </c>
      <c r="P139" s="396"/>
    </row>
    <row r="140" spans="1:16" ht="25.5" hidden="1" customHeight="1" x14ac:dyDescent="0.25">
      <c r="B140" s="54"/>
      <c r="C140" s="2"/>
      <c r="D140" s="706" t="s">
        <v>536</v>
      </c>
      <c r="E140" s="834"/>
      <c r="F140" s="582"/>
      <c r="G140" s="519"/>
      <c r="H140" s="519"/>
      <c r="I140" s="329"/>
      <c r="J140" s="434"/>
      <c r="K140" s="434"/>
      <c r="L140" s="434"/>
      <c r="M140" s="471" t="e">
        <f>SUM(#REF!)</f>
        <v>#REF!</v>
      </c>
      <c r="N140" s="151"/>
      <c r="O140" s="159" t="e">
        <f t="shared" si="82"/>
        <v>#REF!</v>
      </c>
      <c r="P140" s="396"/>
    </row>
    <row r="141" spans="1:16" ht="25.5" hidden="1" customHeight="1" x14ac:dyDescent="0.25">
      <c r="B141" s="54"/>
      <c r="C141" s="2"/>
      <c r="D141" s="706" t="s">
        <v>539</v>
      </c>
      <c r="E141" s="834"/>
      <c r="F141" s="582"/>
      <c r="G141" s="519"/>
      <c r="H141" s="519"/>
      <c r="I141" s="329"/>
      <c r="J141" s="434"/>
      <c r="K141" s="434"/>
      <c r="L141" s="434"/>
      <c r="M141" s="471" t="e">
        <f>SUM(#REF!)</f>
        <v>#REF!</v>
      </c>
      <c r="N141" s="151"/>
      <c r="O141" s="159" t="e">
        <f t="shared" si="82"/>
        <v>#REF!</v>
      </c>
      <c r="P141" s="396"/>
    </row>
    <row r="142" spans="1:16" ht="15.75" hidden="1" customHeight="1" thickBot="1" x14ac:dyDescent="0.3">
      <c r="B142" s="54"/>
      <c r="C142" s="2"/>
      <c r="D142" s="705" t="s">
        <v>365</v>
      </c>
      <c r="E142" s="826"/>
      <c r="F142" s="579"/>
      <c r="G142" s="516"/>
      <c r="H142" s="516"/>
      <c r="I142" s="326"/>
      <c r="J142" s="431"/>
      <c r="K142" s="431"/>
      <c r="L142" s="431"/>
      <c r="M142" s="468" t="e">
        <f>SUM(#REF!)</f>
        <v>#REF!</v>
      </c>
      <c r="N142" s="141"/>
      <c r="O142" s="159" t="e">
        <f t="shared" si="82"/>
        <v>#REF!</v>
      </c>
      <c r="P142" s="396"/>
    </row>
    <row r="143" spans="1:16" ht="25.5" hidden="1" customHeight="1" x14ac:dyDescent="0.25">
      <c r="B143" s="54"/>
      <c r="C143" s="2"/>
      <c r="D143" s="706" t="s">
        <v>542</v>
      </c>
      <c r="E143" s="834"/>
      <c r="F143" s="582"/>
      <c r="G143" s="519"/>
      <c r="H143" s="519"/>
      <c r="I143" s="329"/>
      <c r="J143" s="434"/>
      <c r="K143" s="434"/>
      <c r="L143" s="434"/>
      <c r="M143" s="471" t="e">
        <f>SUM(#REF!)</f>
        <v>#REF!</v>
      </c>
      <c r="N143" s="151"/>
      <c r="O143" s="159" t="e">
        <f t="shared" si="82"/>
        <v>#REF!</v>
      </c>
      <c r="P143" s="396"/>
    </row>
    <row r="144" spans="1:16" ht="15.75" hidden="1" customHeight="1" thickBot="1" x14ac:dyDescent="0.3">
      <c r="B144" s="54"/>
      <c r="C144" s="2"/>
      <c r="D144" s="705" t="s">
        <v>543</v>
      </c>
      <c r="E144" s="826"/>
      <c r="F144" s="579"/>
      <c r="G144" s="516"/>
      <c r="H144" s="516"/>
      <c r="I144" s="326"/>
      <c r="J144" s="431"/>
      <c r="K144" s="431"/>
      <c r="L144" s="431"/>
      <c r="M144" s="468" t="e">
        <f>SUM(#REF!)</f>
        <v>#REF!</v>
      </c>
      <c r="N144" s="141"/>
      <c r="O144" s="159" t="e">
        <f t="shared" si="82"/>
        <v>#REF!</v>
      </c>
      <c r="P144" s="396"/>
    </row>
    <row r="145" spans="1:17" s="41" customFormat="1" ht="15.75" thickBot="1" x14ac:dyDescent="0.3">
      <c r="A145" s="125" t="s">
        <v>243</v>
      </c>
      <c r="B145" s="106" t="s">
        <v>671</v>
      </c>
      <c r="C145" s="730" t="s">
        <v>244</v>
      </c>
      <c r="D145" s="731"/>
      <c r="E145" s="835"/>
      <c r="F145" s="583">
        <v>0</v>
      </c>
      <c r="G145" s="520">
        <v>1000000</v>
      </c>
      <c r="H145" s="520">
        <v>1000000</v>
      </c>
      <c r="I145" s="330">
        <v>1000000</v>
      </c>
      <c r="J145" s="435">
        <v>324976</v>
      </c>
      <c r="K145" s="435">
        <v>324976</v>
      </c>
      <c r="L145" s="435">
        <v>324976</v>
      </c>
      <c r="M145" s="472">
        <v>0</v>
      </c>
      <c r="N145" s="152"/>
      <c r="O145" s="162">
        <f>SUM(M145:N145)</f>
        <v>0</v>
      </c>
      <c r="P145" s="396"/>
    </row>
    <row r="146" spans="1:17" ht="15.75" thickBot="1" x14ac:dyDescent="0.3">
      <c r="B146" s="98" t="s">
        <v>245</v>
      </c>
      <c r="C146" s="708" t="s">
        <v>246</v>
      </c>
      <c r="D146" s="709"/>
      <c r="E146" s="829"/>
      <c r="F146" s="575">
        <f t="shared" ref="F146:N146" si="87">F147+F148+F151+F152+F153+F154+F155</f>
        <v>0</v>
      </c>
      <c r="G146" s="512">
        <f t="shared" si="87"/>
        <v>5000000</v>
      </c>
      <c r="H146" s="512">
        <f t="shared" si="87"/>
        <v>5000000</v>
      </c>
      <c r="I146" s="322">
        <f t="shared" ref="I146:J146" si="88">I147+I148+I151+I152+I153+I154+I155</f>
        <v>5000000</v>
      </c>
      <c r="J146" s="427">
        <f t="shared" si="88"/>
        <v>5000000</v>
      </c>
      <c r="K146" s="427">
        <f t="shared" si="87"/>
        <v>5000000</v>
      </c>
      <c r="L146" s="427">
        <f t="shared" ref="L146" si="89">L147+L148+L151+L152+L153+L154+L155</f>
        <v>5000000</v>
      </c>
      <c r="M146" s="464">
        <f>M147+M151+M155</f>
        <v>3348504</v>
      </c>
      <c r="N146" s="144">
        <f t="shared" si="87"/>
        <v>0</v>
      </c>
      <c r="O146" s="156">
        <f t="shared" si="82"/>
        <v>3348504</v>
      </c>
      <c r="P146" s="396"/>
    </row>
    <row r="147" spans="1:17" s="18" customFormat="1" ht="15" customHeight="1" x14ac:dyDescent="0.25">
      <c r="A147" s="125" t="s">
        <v>247</v>
      </c>
      <c r="B147" s="114" t="s">
        <v>672</v>
      </c>
      <c r="C147" s="710" t="s">
        <v>248</v>
      </c>
      <c r="D147" s="711"/>
      <c r="E147" s="831"/>
      <c r="F147" s="570"/>
      <c r="G147" s="507"/>
      <c r="H147" s="507"/>
      <c r="I147" s="317"/>
      <c r="J147" s="422"/>
      <c r="K147" s="422"/>
      <c r="L147" s="422"/>
      <c r="M147" s="459">
        <v>643000</v>
      </c>
      <c r="N147" s="140"/>
      <c r="O147" s="158">
        <f t="shared" si="82"/>
        <v>643000</v>
      </c>
      <c r="P147" s="396"/>
    </row>
    <row r="148" spans="1:17" s="18" customFormat="1" ht="15" hidden="1" customHeight="1" x14ac:dyDescent="0.25">
      <c r="A148" s="125" t="s">
        <v>249</v>
      </c>
      <c r="B148" s="90" t="s">
        <v>673</v>
      </c>
      <c r="C148" s="712" t="s">
        <v>250</v>
      </c>
      <c r="D148" s="713"/>
      <c r="E148" s="830"/>
      <c r="F148" s="572">
        <f t="shared" ref="F148:M148" si="90">F149+F150</f>
        <v>0</v>
      </c>
      <c r="G148" s="509">
        <f t="shared" si="90"/>
        <v>0</v>
      </c>
      <c r="H148" s="509">
        <f t="shared" si="90"/>
        <v>0</v>
      </c>
      <c r="I148" s="319">
        <f t="shared" si="90"/>
        <v>0</v>
      </c>
      <c r="J148" s="424">
        <f t="shared" ref="J148" si="91">J149+J150</f>
        <v>0</v>
      </c>
      <c r="K148" s="424">
        <f t="shared" si="90"/>
        <v>0</v>
      </c>
      <c r="L148" s="424">
        <f t="shared" ref="L148" si="92">L149+L150</f>
        <v>0</v>
      </c>
      <c r="M148" s="461" t="e">
        <f t="shared" si="90"/>
        <v>#REF!</v>
      </c>
      <c r="N148" s="142">
        <f t="shared" ref="N148" si="93">N149+N150</f>
        <v>0</v>
      </c>
      <c r="O148" s="158" t="e">
        <f t="shared" si="82"/>
        <v>#REF!</v>
      </c>
      <c r="P148" s="396"/>
    </row>
    <row r="149" spans="1:17" ht="15" hidden="1" customHeight="1" x14ac:dyDescent="0.25">
      <c r="B149" s="54"/>
      <c r="C149" s="2"/>
      <c r="D149" s="705" t="s">
        <v>250</v>
      </c>
      <c r="E149" s="826"/>
      <c r="F149" s="579"/>
      <c r="G149" s="516"/>
      <c r="H149" s="516"/>
      <c r="I149" s="326"/>
      <c r="J149" s="431"/>
      <c r="K149" s="431"/>
      <c r="L149" s="431"/>
      <c r="M149" s="468" t="e">
        <f>SUM(#REF!)</f>
        <v>#REF!</v>
      </c>
      <c r="N149" s="141"/>
      <c r="O149" s="159" t="e">
        <f t="shared" si="82"/>
        <v>#REF!</v>
      </c>
      <c r="P149" s="396"/>
    </row>
    <row r="150" spans="1:17" ht="15" hidden="1" customHeight="1" x14ac:dyDescent="0.25">
      <c r="B150" s="54"/>
      <c r="C150" s="2"/>
      <c r="D150" s="705" t="s">
        <v>349</v>
      </c>
      <c r="E150" s="826"/>
      <c r="F150" s="579"/>
      <c r="G150" s="516"/>
      <c r="H150" s="516"/>
      <c r="I150" s="326"/>
      <c r="J150" s="431"/>
      <c r="K150" s="431"/>
      <c r="L150" s="431"/>
      <c r="M150" s="468" t="e">
        <f>SUM(#REF!)</f>
        <v>#REF!</v>
      </c>
      <c r="N150" s="141"/>
      <c r="O150" s="159" t="e">
        <f t="shared" si="82"/>
        <v>#REF!</v>
      </c>
      <c r="P150" s="396"/>
    </row>
    <row r="151" spans="1:17" s="18" customFormat="1" x14ac:dyDescent="0.25">
      <c r="A151" s="125" t="s">
        <v>251</v>
      </c>
      <c r="B151" s="90" t="s">
        <v>674</v>
      </c>
      <c r="C151" s="712" t="s">
        <v>252</v>
      </c>
      <c r="D151" s="713"/>
      <c r="E151" s="830"/>
      <c r="F151" s="572">
        <v>0</v>
      </c>
      <c r="G151" s="509">
        <v>3937008</v>
      </c>
      <c r="H151" s="509">
        <v>3937008</v>
      </c>
      <c r="I151" s="319">
        <v>3937008</v>
      </c>
      <c r="J151" s="424">
        <v>3937008</v>
      </c>
      <c r="K151" s="424">
        <v>3937008</v>
      </c>
      <c r="L151" s="424">
        <v>3937008</v>
      </c>
      <c r="M151" s="461">
        <v>1993617</v>
      </c>
      <c r="N151" s="142"/>
      <c r="O151" s="158">
        <f t="shared" si="82"/>
        <v>1993617</v>
      </c>
      <c r="P151" s="396"/>
      <c r="Q151" s="396"/>
    </row>
    <row r="152" spans="1:17" s="18" customFormat="1" ht="15.75" hidden="1" customHeight="1" x14ac:dyDescent="0.25">
      <c r="A152" s="125" t="s">
        <v>253</v>
      </c>
      <c r="B152" s="90" t="s">
        <v>675</v>
      </c>
      <c r="C152" s="712" t="s">
        <v>254</v>
      </c>
      <c r="D152" s="713"/>
      <c r="E152" s="830"/>
      <c r="F152" s="572">
        <v>0</v>
      </c>
      <c r="G152" s="509">
        <v>0</v>
      </c>
      <c r="H152" s="509">
        <v>0</v>
      </c>
      <c r="I152" s="319">
        <v>0</v>
      </c>
      <c r="J152" s="424">
        <v>0</v>
      </c>
      <c r="K152" s="424">
        <v>0</v>
      </c>
      <c r="L152" s="424">
        <v>0</v>
      </c>
      <c r="M152" s="461" t="e">
        <f>SUM(#REF!)</f>
        <v>#REF!</v>
      </c>
      <c r="N152" s="142"/>
      <c r="O152" s="158" t="e">
        <f t="shared" si="82"/>
        <v>#REF!</v>
      </c>
      <c r="P152" s="396"/>
      <c r="Q152" s="396"/>
    </row>
    <row r="153" spans="1:17" s="18" customFormat="1" ht="15.75" hidden="1" customHeight="1" x14ac:dyDescent="0.25">
      <c r="A153" s="125" t="s">
        <v>255</v>
      </c>
      <c r="B153" s="90" t="s">
        <v>676</v>
      </c>
      <c r="C153" s="712" t="s">
        <v>256</v>
      </c>
      <c r="D153" s="713"/>
      <c r="E153" s="830"/>
      <c r="F153" s="572"/>
      <c r="G153" s="509"/>
      <c r="H153" s="509"/>
      <c r="I153" s="319"/>
      <c r="J153" s="424"/>
      <c r="K153" s="424"/>
      <c r="L153" s="424"/>
      <c r="M153" s="461" t="e">
        <f>SUM(#REF!)</f>
        <v>#REF!</v>
      </c>
      <c r="N153" s="142"/>
      <c r="O153" s="158" t="e">
        <f t="shared" si="82"/>
        <v>#REF!</v>
      </c>
      <c r="P153" s="396"/>
      <c r="Q153" s="396"/>
    </row>
    <row r="154" spans="1:17" s="18" customFormat="1" ht="15.75" hidden="1" customHeight="1" x14ac:dyDescent="0.25">
      <c r="A154" s="125" t="s">
        <v>257</v>
      </c>
      <c r="B154" s="90" t="s">
        <v>677</v>
      </c>
      <c r="C154" s="712" t="s">
        <v>258</v>
      </c>
      <c r="D154" s="713"/>
      <c r="E154" s="830"/>
      <c r="F154" s="572"/>
      <c r="G154" s="509"/>
      <c r="H154" s="509"/>
      <c r="I154" s="319"/>
      <c r="J154" s="424"/>
      <c r="K154" s="424"/>
      <c r="L154" s="424"/>
      <c r="M154" s="461" t="e">
        <f>SUM(#REF!)</f>
        <v>#REF!</v>
      </c>
      <c r="N154" s="142"/>
      <c r="O154" s="158" t="e">
        <f t="shared" si="82"/>
        <v>#REF!</v>
      </c>
      <c r="P154" s="396"/>
      <c r="Q154" s="396"/>
    </row>
    <row r="155" spans="1:17" s="18" customFormat="1" ht="15.75" thickBot="1" x14ac:dyDescent="0.3">
      <c r="A155" s="125" t="s">
        <v>259</v>
      </c>
      <c r="B155" s="90" t="s">
        <v>678</v>
      </c>
      <c r="C155" s="712" t="s">
        <v>260</v>
      </c>
      <c r="D155" s="713"/>
      <c r="E155" s="830"/>
      <c r="F155" s="572">
        <v>0</v>
      </c>
      <c r="G155" s="509">
        <v>1062992</v>
      </c>
      <c r="H155" s="509">
        <v>1062992</v>
      </c>
      <c r="I155" s="319">
        <v>1062992</v>
      </c>
      <c r="J155" s="424">
        <v>1062992</v>
      </c>
      <c r="K155" s="424">
        <v>1062992</v>
      </c>
      <c r="L155" s="424">
        <v>1062992</v>
      </c>
      <c r="M155" s="461">
        <v>711887</v>
      </c>
      <c r="N155" s="142"/>
      <c r="O155" s="158">
        <f t="shared" si="82"/>
        <v>711887</v>
      </c>
      <c r="P155" s="396"/>
      <c r="Q155" s="396"/>
    </row>
    <row r="156" spans="1:17" ht="15.75" thickBot="1" x14ac:dyDescent="0.3">
      <c r="B156" s="98" t="s">
        <v>261</v>
      </c>
      <c r="C156" s="708" t="s">
        <v>262</v>
      </c>
      <c r="D156" s="709"/>
      <c r="E156" s="829"/>
      <c r="F156" s="575">
        <f t="shared" ref="F156:K156" si="94">F157+F158+F159+F160</f>
        <v>0</v>
      </c>
      <c r="G156" s="512">
        <f t="shared" si="94"/>
        <v>0</v>
      </c>
      <c r="H156" s="512">
        <f t="shared" si="94"/>
        <v>0</v>
      </c>
      <c r="I156" s="322">
        <f t="shared" si="94"/>
        <v>0</v>
      </c>
      <c r="J156" s="427">
        <f t="shared" ref="J156" si="95">J157+J158+J159+J160</f>
        <v>0</v>
      </c>
      <c r="K156" s="427">
        <f t="shared" si="94"/>
        <v>0</v>
      </c>
      <c r="L156" s="427">
        <f t="shared" ref="L156" si="96">L157+L158+L159+L160</f>
        <v>0</v>
      </c>
      <c r="M156" s="464">
        <v>0</v>
      </c>
      <c r="N156" s="144">
        <f t="shared" ref="N156" si="97">N157+N158+N159+N160</f>
        <v>0</v>
      </c>
      <c r="O156" s="156">
        <f t="shared" si="82"/>
        <v>0</v>
      </c>
      <c r="P156" s="396"/>
    </row>
    <row r="157" spans="1:17" s="18" customFormat="1" ht="15.75" hidden="1" customHeight="1" thickBot="1" x14ac:dyDescent="0.3">
      <c r="A157" s="125" t="s">
        <v>263</v>
      </c>
      <c r="B157" s="221" t="s">
        <v>679</v>
      </c>
      <c r="C157" s="804" t="s">
        <v>264</v>
      </c>
      <c r="D157" s="805"/>
      <c r="E157" s="837"/>
      <c r="F157" s="586"/>
      <c r="G157" s="523"/>
      <c r="H157" s="523"/>
      <c r="I157" s="333"/>
      <c r="J157" s="438"/>
      <c r="K157" s="438"/>
      <c r="L157" s="438"/>
      <c r="M157" s="475" t="e">
        <f>SUM(#REF!)</f>
        <v>#REF!</v>
      </c>
      <c r="N157" s="222"/>
      <c r="O157" s="223" t="e">
        <f t="shared" si="82"/>
        <v>#REF!</v>
      </c>
      <c r="P157" s="396"/>
    </row>
    <row r="158" spans="1:17" s="18" customFormat="1" ht="15.75" hidden="1" customHeight="1" thickBot="1" x14ac:dyDescent="0.3">
      <c r="A158" s="125" t="s">
        <v>265</v>
      </c>
      <c r="B158" s="229" t="s">
        <v>680</v>
      </c>
      <c r="C158" s="796" t="s">
        <v>870</v>
      </c>
      <c r="D158" s="797"/>
      <c r="E158" s="838"/>
      <c r="F158" s="587"/>
      <c r="G158" s="524"/>
      <c r="H158" s="524"/>
      <c r="I158" s="334"/>
      <c r="J158" s="439"/>
      <c r="K158" s="439"/>
      <c r="L158" s="439"/>
      <c r="M158" s="476" t="e">
        <f>SUM(#REF!)</f>
        <v>#REF!</v>
      </c>
      <c r="N158" s="230"/>
      <c r="O158" s="223" t="e">
        <f t="shared" si="82"/>
        <v>#REF!</v>
      </c>
      <c r="P158" s="396"/>
    </row>
    <row r="159" spans="1:17" s="18" customFormat="1" ht="15.75" hidden="1" customHeight="1" thickBot="1" x14ac:dyDescent="0.3">
      <c r="A159" s="125" t="s">
        <v>266</v>
      </c>
      <c r="B159" s="229" t="s">
        <v>681</v>
      </c>
      <c r="C159" s="796" t="s">
        <v>267</v>
      </c>
      <c r="D159" s="797"/>
      <c r="E159" s="838"/>
      <c r="F159" s="587"/>
      <c r="G159" s="524"/>
      <c r="H159" s="524"/>
      <c r="I159" s="334"/>
      <c r="J159" s="439"/>
      <c r="K159" s="439"/>
      <c r="L159" s="439"/>
      <c r="M159" s="476" t="e">
        <f>SUM(#REF!)</f>
        <v>#REF!</v>
      </c>
      <c r="N159" s="230"/>
      <c r="O159" s="223" t="e">
        <f t="shared" si="82"/>
        <v>#REF!</v>
      </c>
      <c r="P159" s="396"/>
    </row>
    <row r="160" spans="1:17" s="18" customFormat="1" ht="15.75" hidden="1" customHeight="1" thickBot="1" x14ac:dyDescent="0.3">
      <c r="A160" s="125" t="s">
        <v>268</v>
      </c>
      <c r="B160" s="231" t="s">
        <v>682</v>
      </c>
      <c r="C160" s="798" t="s">
        <v>366</v>
      </c>
      <c r="D160" s="799"/>
      <c r="E160" s="839"/>
      <c r="F160" s="588"/>
      <c r="G160" s="525"/>
      <c r="H160" s="525"/>
      <c r="I160" s="335"/>
      <c r="J160" s="440"/>
      <c r="K160" s="440"/>
      <c r="L160" s="440"/>
      <c r="M160" s="477" t="e">
        <f>SUM(#REF!)</f>
        <v>#REF!</v>
      </c>
      <c r="N160" s="232"/>
      <c r="O160" s="223" t="e">
        <f t="shared" si="82"/>
        <v>#REF!</v>
      </c>
      <c r="P160" s="396"/>
    </row>
    <row r="161" spans="1:16" ht="15.75" thickBot="1" x14ac:dyDescent="0.3">
      <c r="B161" s="98" t="s">
        <v>269</v>
      </c>
      <c r="C161" s="708" t="s">
        <v>270</v>
      </c>
      <c r="D161" s="709"/>
      <c r="E161" s="829"/>
      <c r="F161" s="575">
        <f t="shared" ref="F161:K161" si="98">F162+F163+F174+F185+F196+F199+F211+F212+F213</f>
        <v>0</v>
      </c>
      <c r="G161" s="512">
        <f t="shared" si="98"/>
        <v>0</v>
      </c>
      <c r="H161" s="512">
        <f t="shared" si="98"/>
        <v>0</v>
      </c>
      <c r="I161" s="322">
        <f t="shared" si="98"/>
        <v>0</v>
      </c>
      <c r="J161" s="427">
        <f t="shared" ref="J161" si="99">J162+J163+J174+J185+J196+J199+J211+J212+J213</f>
        <v>0</v>
      </c>
      <c r="K161" s="427">
        <f t="shared" si="98"/>
        <v>0</v>
      </c>
      <c r="L161" s="427">
        <f t="shared" ref="L161" si="100">L162+L163+L174+L185+L196+L199+L211+L212+L213</f>
        <v>0</v>
      </c>
      <c r="M161" s="464">
        <v>0</v>
      </c>
      <c r="N161" s="144">
        <f t="shared" ref="N161" si="101">N162+N163+N174+N185+N196+N199+N211+N212+N213</f>
        <v>0</v>
      </c>
      <c r="O161" s="156">
        <f t="shared" si="82"/>
        <v>0</v>
      </c>
      <c r="P161" s="396"/>
    </row>
    <row r="162" spans="1:16" s="18" customFormat="1" ht="25.5" hidden="1" customHeight="1" x14ac:dyDescent="0.25">
      <c r="A162" s="125" t="s">
        <v>271</v>
      </c>
      <c r="B162" s="90" t="s">
        <v>683</v>
      </c>
      <c r="C162" s="723" t="s">
        <v>367</v>
      </c>
      <c r="D162" s="724"/>
      <c r="E162" s="840"/>
      <c r="F162" s="589"/>
      <c r="G162" s="526"/>
      <c r="H162" s="526"/>
      <c r="I162" s="336"/>
      <c r="J162" s="441"/>
      <c r="K162" s="441"/>
      <c r="L162" s="441"/>
      <c r="M162" s="478" t="e">
        <f>SUM(#REF!)</f>
        <v>#REF!</v>
      </c>
      <c r="N162" s="155"/>
      <c r="O162" s="158" t="e">
        <f t="shared" si="82"/>
        <v>#REF!</v>
      </c>
      <c r="P162" s="396"/>
    </row>
    <row r="163" spans="1:16" s="18" customFormat="1" ht="16.350000000000001" hidden="1" customHeight="1" x14ac:dyDescent="0.25">
      <c r="A163" s="125" t="s">
        <v>272</v>
      </c>
      <c r="B163" s="90" t="s">
        <v>684</v>
      </c>
      <c r="C163" s="800" t="s">
        <v>812</v>
      </c>
      <c r="D163" s="801"/>
      <c r="E163" s="841"/>
      <c r="F163" s="589">
        <f t="shared" ref="F163:M163" si="102">F164+F165+F166+F167+F168+F169+F170+F171+F172+F173</f>
        <v>0</v>
      </c>
      <c r="G163" s="526">
        <f t="shared" si="102"/>
        <v>0</v>
      </c>
      <c r="H163" s="526">
        <f t="shared" si="102"/>
        <v>0</v>
      </c>
      <c r="I163" s="336">
        <f t="shared" si="102"/>
        <v>0</v>
      </c>
      <c r="J163" s="441">
        <f t="shared" ref="J163" si="103">J164+J165+J166+J167+J168+J169+J170+J171+J172+J173</f>
        <v>0</v>
      </c>
      <c r="K163" s="441">
        <f t="shared" si="102"/>
        <v>0</v>
      </c>
      <c r="L163" s="441">
        <f t="shared" ref="L163" si="104">L164+L165+L166+L167+L168+L169+L170+L171+L172+L173</f>
        <v>0</v>
      </c>
      <c r="M163" s="478" t="e">
        <f t="shared" si="102"/>
        <v>#REF!</v>
      </c>
      <c r="N163" s="155">
        <f t="shared" ref="N163" si="105">N164+N165+N166+N167+N168+N169+N170+N171+N172+N173</f>
        <v>0</v>
      </c>
      <c r="O163" s="158" t="e">
        <f t="shared" si="82"/>
        <v>#REF!</v>
      </c>
      <c r="P163" s="396"/>
    </row>
    <row r="164" spans="1:16" ht="15.75" hidden="1" customHeight="1" thickBot="1" x14ac:dyDescent="0.3">
      <c r="B164" s="54"/>
      <c r="C164" s="2"/>
      <c r="D164" s="705" t="s">
        <v>813</v>
      </c>
      <c r="E164" s="826"/>
      <c r="F164" s="579"/>
      <c r="G164" s="516"/>
      <c r="H164" s="516"/>
      <c r="I164" s="326"/>
      <c r="J164" s="431"/>
      <c r="K164" s="431"/>
      <c r="L164" s="431"/>
      <c r="M164" s="468" t="e">
        <f>SUM(#REF!)</f>
        <v>#REF!</v>
      </c>
      <c r="N164" s="141"/>
      <c r="O164" s="159" t="e">
        <f t="shared" si="82"/>
        <v>#REF!</v>
      </c>
      <c r="P164" s="396"/>
    </row>
    <row r="165" spans="1:16" ht="15.75" hidden="1" customHeight="1" thickBot="1" x14ac:dyDescent="0.3">
      <c r="B165" s="54"/>
      <c r="C165" s="2"/>
      <c r="D165" s="705" t="s">
        <v>814</v>
      </c>
      <c r="E165" s="826"/>
      <c r="F165" s="579"/>
      <c r="G165" s="516"/>
      <c r="H165" s="516"/>
      <c r="I165" s="326"/>
      <c r="J165" s="431"/>
      <c r="K165" s="431"/>
      <c r="L165" s="431"/>
      <c r="M165" s="468" t="e">
        <f>SUM(#REF!)</f>
        <v>#REF!</v>
      </c>
      <c r="N165" s="141"/>
      <c r="O165" s="159" t="e">
        <f t="shared" si="82"/>
        <v>#REF!</v>
      </c>
      <c r="P165" s="396"/>
    </row>
    <row r="166" spans="1:16" ht="15.75" hidden="1" customHeight="1" thickBot="1" x14ac:dyDescent="0.3">
      <c r="B166" s="54"/>
      <c r="C166" s="2"/>
      <c r="D166" s="705" t="s">
        <v>545</v>
      </c>
      <c r="E166" s="826"/>
      <c r="F166" s="579"/>
      <c r="G166" s="516"/>
      <c r="H166" s="516"/>
      <c r="I166" s="326"/>
      <c r="J166" s="431"/>
      <c r="K166" s="431"/>
      <c r="L166" s="431"/>
      <c r="M166" s="468" t="e">
        <f>SUM(#REF!)</f>
        <v>#REF!</v>
      </c>
      <c r="N166" s="141"/>
      <c r="O166" s="159" t="e">
        <f t="shared" si="82"/>
        <v>#REF!</v>
      </c>
      <c r="P166" s="396"/>
    </row>
    <row r="167" spans="1:16" ht="25.5" hidden="1" customHeight="1" x14ac:dyDescent="0.25">
      <c r="B167" s="54"/>
      <c r="C167" s="2"/>
      <c r="D167" s="706" t="s">
        <v>548</v>
      </c>
      <c r="E167" s="834"/>
      <c r="F167" s="582"/>
      <c r="G167" s="519"/>
      <c r="H167" s="519"/>
      <c r="I167" s="329"/>
      <c r="J167" s="434"/>
      <c r="K167" s="434"/>
      <c r="L167" s="434"/>
      <c r="M167" s="471" t="e">
        <f>SUM(#REF!)</f>
        <v>#REF!</v>
      </c>
      <c r="N167" s="151"/>
      <c r="O167" s="159" t="e">
        <f t="shared" si="82"/>
        <v>#REF!</v>
      </c>
      <c r="P167" s="396"/>
    </row>
    <row r="168" spans="1:16" ht="15.75" hidden="1" customHeight="1" thickBot="1" x14ac:dyDescent="0.3">
      <c r="B168" s="54"/>
      <c r="C168" s="2"/>
      <c r="D168" s="705" t="s">
        <v>550</v>
      </c>
      <c r="E168" s="826"/>
      <c r="F168" s="579"/>
      <c r="G168" s="516"/>
      <c r="H168" s="516"/>
      <c r="I168" s="326"/>
      <c r="J168" s="431"/>
      <c r="K168" s="431"/>
      <c r="L168" s="431"/>
      <c r="M168" s="468" t="e">
        <f>SUM(#REF!)</f>
        <v>#REF!</v>
      </c>
      <c r="N168" s="141"/>
      <c r="O168" s="159" t="e">
        <f t="shared" si="82"/>
        <v>#REF!</v>
      </c>
      <c r="P168" s="396"/>
    </row>
    <row r="169" spans="1:16" ht="15.75" hidden="1" customHeight="1" thickBot="1" x14ac:dyDescent="0.3">
      <c r="B169" s="54"/>
      <c r="C169" s="2"/>
      <c r="D169" s="705" t="s">
        <v>551</v>
      </c>
      <c r="E169" s="826"/>
      <c r="F169" s="579"/>
      <c r="G169" s="516"/>
      <c r="H169" s="516"/>
      <c r="I169" s="326"/>
      <c r="J169" s="431"/>
      <c r="K169" s="431"/>
      <c r="L169" s="431"/>
      <c r="M169" s="468" t="e">
        <f>SUM(#REF!)</f>
        <v>#REF!</v>
      </c>
      <c r="N169" s="141"/>
      <c r="O169" s="159" t="e">
        <f t="shared" si="82"/>
        <v>#REF!</v>
      </c>
      <c r="P169" s="396"/>
    </row>
    <row r="170" spans="1:16" ht="25.5" hidden="1" customHeight="1" x14ac:dyDescent="0.25">
      <c r="B170" s="54"/>
      <c r="C170" s="2"/>
      <c r="D170" s="706" t="s">
        <v>555</v>
      </c>
      <c r="E170" s="834"/>
      <c r="F170" s="582"/>
      <c r="G170" s="519"/>
      <c r="H170" s="519"/>
      <c r="I170" s="329"/>
      <c r="J170" s="434"/>
      <c r="K170" s="434"/>
      <c r="L170" s="434"/>
      <c r="M170" s="471" t="e">
        <f>SUM(#REF!)</f>
        <v>#REF!</v>
      </c>
      <c r="N170" s="151"/>
      <c r="O170" s="159" t="e">
        <f t="shared" si="82"/>
        <v>#REF!</v>
      </c>
      <c r="P170" s="396"/>
    </row>
    <row r="171" spans="1:16" ht="25.5" hidden="1" customHeight="1" x14ac:dyDescent="0.25">
      <c r="B171" s="54"/>
      <c r="C171" s="2"/>
      <c r="D171" s="706" t="s">
        <v>558</v>
      </c>
      <c r="E171" s="834"/>
      <c r="F171" s="582"/>
      <c r="G171" s="519"/>
      <c r="H171" s="519"/>
      <c r="I171" s="329"/>
      <c r="J171" s="434"/>
      <c r="K171" s="434"/>
      <c r="L171" s="434"/>
      <c r="M171" s="471" t="e">
        <f>SUM(#REF!)</f>
        <v>#REF!</v>
      </c>
      <c r="N171" s="151"/>
      <c r="O171" s="159" t="e">
        <f t="shared" si="82"/>
        <v>#REF!</v>
      </c>
      <c r="P171" s="396"/>
    </row>
    <row r="172" spans="1:16" ht="25.5" hidden="1" customHeight="1" x14ac:dyDescent="0.25">
      <c r="B172" s="54"/>
      <c r="C172" s="2"/>
      <c r="D172" s="706" t="s">
        <v>560</v>
      </c>
      <c r="E172" s="834"/>
      <c r="F172" s="582"/>
      <c r="G172" s="519"/>
      <c r="H172" s="519"/>
      <c r="I172" s="329"/>
      <c r="J172" s="434"/>
      <c r="K172" s="434"/>
      <c r="L172" s="434"/>
      <c r="M172" s="471" t="e">
        <f>SUM(#REF!)</f>
        <v>#REF!</v>
      </c>
      <c r="N172" s="151"/>
      <c r="O172" s="159" t="e">
        <f t="shared" si="82"/>
        <v>#REF!</v>
      </c>
      <c r="P172" s="396"/>
    </row>
    <row r="173" spans="1:16" ht="25.5" hidden="1" customHeight="1" x14ac:dyDescent="0.25">
      <c r="B173" s="54"/>
      <c r="C173" s="2"/>
      <c r="D173" s="706" t="s">
        <v>563</v>
      </c>
      <c r="E173" s="834"/>
      <c r="F173" s="582"/>
      <c r="G173" s="519"/>
      <c r="H173" s="519"/>
      <c r="I173" s="329"/>
      <c r="J173" s="434"/>
      <c r="K173" s="434"/>
      <c r="L173" s="434"/>
      <c r="M173" s="471" t="e">
        <f>SUM(#REF!)</f>
        <v>#REF!</v>
      </c>
      <c r="N173" s="151"/>
      <c r="O173" s="159" t="e">
        <f t="shared" si="82"/>
        <v>#REF!</v>
      </c>
      <c r="P173" s="396"/>
    </row>
    <row r="174" spans="1:16" s="18" customFormat="1" ht="25.5" hidden="1" customHeight="1" x14ac:dyDescent="0.25">
      <c r="A174" s="128" t="s">
        <v>273</v>
      </c>
      <c r="B174" s="90" t="s">
        <v>685</v>
      </c>
      <c r="C174" s="800" t="s">
        <v>606</v>
      </c>
      <c r="D174" s="801"/>
      <c r="E174" s="841"/>
      <c r="F174" s="589">
        <f t="shared" ref="F174:M174" si="106">F175+F176+F177+F178+F179+F180+F181+F182+F183+F184</f>
        <v>0</v>
      </c>
      <c r="G174" s="526">
        <f t="shared" si="106"/>
        <v>0</v>
      </c>
      <c r="H174" s="526">
        <f t="shared" si="106"/>
        <v>0</v>
      </c>
      <c r="I174" s="336">
        <f t="shared" si="106"/>
        <v>0</v>
      </c>
      <c r="J174" s="441">
        <f t="shared" ref="J174" si="107">J175+J176+J177+J178+J179+J180+J181+J182+J183+J184</f>
        <v>0</v>
      </c>
      <c r="K174" s="441">
        <f t="shared" si="106"/>
        <v>0</v>
      </c>
      <c r="L174" s="441">
        <f t="shared" ref="L174" si="108">L175+L176+L177+L178+L179+L180+L181+L182+L183+L184</f>
        <v>0</v>
      </c>
      <c r="M174" s="478" t="e">
        <f t="shared" si="106"/>
        <v>#REF!</v>
      </c>
      <c r="N174" s="155">
        <f t="shared" ref="N174" si="109">N175+N176+N177+N178+N179+N180+N181+N182+N183+N184</f>
        <v>0</v>
      </c>
      <c r="O174" s="158" t="e">
        <f t="shared" si="82"/>
        <v>#REF!</v>
      </c>
      <c r="P174" s="396"/>
    </row>
    <row r="175" spans="1:16" ht="15.75" hidden="1" customHeight="1" thickBot="1" x14ac:dyDescent="0.3">
      <c r="B175" s="54"/>
      <c r="C175" s="2"/>
      <c r="D175" s="705" t="s">
        <v>815</v>
      </c>
      <c r="E175" s="826"/>
      <c r="F175" s="579"/>
      <c r="G175" s="516"/>
      <c r="H175" s="516"/>
      <c r="I175" s="326"/>
      <c r="J175" s="431"/>
      <c r="K175" s="431"/>
      <c r="L175" s="431"/>
      <c r="M175" s="468" t="e">
        <f>SUM(#REF!)</f>
        <v>#REF!</v>
      </c>
      <c r="N175" s="141"/>
      <c r="O175" s="159" t="e">
        <f t="shared" si="82"/>
        <v>#REF!</v>
      </c>
      <c r="P175" s="396"/>
    </row>
    <row r="176" spans="1:16" ht="15.75" hidden="1" customHeight="1" thickBot="1" x14ac:dyDescent="0.3">
      <c r="B176" s="54"/>
      <c r="C176" s="2"/>
      <c r="D176" s="705" t="s">
        <v>816</v>
      </c>
      <c r="E176" s="826"/>
      <c r="F176" s="579"/>
      <c r="G176" s="516"/>
      <c r="H176" s="516"/>
      <c r="I176" s="326"/>
      <c r="J176" s="431"/>
      <c r="K176" s="431"/>
      <c r="L176" s="431"/>
      <c r="M176" s="468" t="e">
        <f>SUM(#REF!)</f>
        <v>#REF!</v>
      </c>
      <c r="N176" s="141"/>
      <c r="O176" s="159" t="e">
        <f t="shared" si="82"/>
        <v>#REF!</v>
      </c>
      <c r="P176" s="396"/>
    </row>
    <row r="177" spans="1:16" ht="15.75" hidden="1" customHeight="1" thickBot="1" x14ac:dyDescent="0.3">
      <c r="B177" s="54"/>
      <c r="C177" s="2"/>
      <c r="D177" s="705" t="s">
        <v>546</v>
      </c>
      <c r="E177" s="826"/>
      <c r="F177" s="579"/>
      <c r="G177" s="516"/>
      <c r="H177" s="516"/>
      <c r="I177" s="326"/>
      <c r="J177" s="431"/>
      <c r="K177" s="431"/>
      <c r="L177" s="431"/>
      <c r="M177" s="468" t="e">
        <f>SUM(#REF!)</f>
        <v>#REF!</v>
      </c>
      <c r="N177" s="141"/>
      <c r="O177" s="159" t="e">
        <f t="shared" si="82"/>
        <v>#REF!</v>
      </c>
      <c r="P177" s="396"/>
    </row>
    <row r="178" spans="1:16" ht="25.5" hidden="1" customHeight="1" x14ac:dyDescent="0.25">
      <c r="B178" s="54"/>
      <c r="C178" s="2"/>
      <c r="D178" s="706" t="s">
        <v>549</v>
      </c>
      <c r="E178" s="834"/>
      <c r="F178" s="582"/>
      <c r="G178" s="519"/>
      <c r="H178" s="519"/>
      <c r="I178" s="329"/>
      <c r="J178" s="434"/>
      <c r="K178" s="434"/>
      <c r="L178" s="434"/>
      <c r="M178" s="471" t="e">
        <f>SUM(#REF!)</f>
        <v>#REF!</v>
      </c>
      <c r="N178" s="151"/>
      <c r="O178" s="159" t="e">
        <f t="shared" si="82"/>
        <v>#REF!</v>
      </c>
      <c r="P178" s="396"/>
    </row>
    <row r="179" spans="1:16" ht="15.75" hidden="1" customHeight="1" thickBot="1" x14ac:dyDescent="0.3">
      <c r="B179" s="54"/>
      <c r="C179" s="2"/>
      <c r="D179" s="705" t="s">
        <v>552</v>
      </c>
      <c r="E179" s="826"/>
      <c r="F179" s="579"/>
      <c r="G179" s="516"/>
      <c r="H179" s="516"/>
      <c r="I179" s="326"/>
      <c r="J179" s="431"/>
      <c r="K179" s="431"/>
      <c r="L179" s="431"/>
      <c r="M179" s="468" t="e">
        <f>SUM(#REF!)</f>
        <v>#REF!</v>
      </c>
      <c r="N179" s="141"/>
      <c r="O179" s="159" t="e">
        <f t="shared" si="82"/>
        <v>#REF!</v>
      </c>
      <c r="P179" s="396"/>
    </row>
    <row r="180" spans="1:16" ht="15.75" hidden="1" customHeight="1" thickBot="1" x14ac:dyDescent="0.3">
      <c r="B180" s="54"/>
      <c r="C180" s="2"/>
      <c r="D180" s="705" t="s">
        <v>817</v>
      </c>
      <c r="E180" s="826"/>
      <c r="F180" s="579"/>
      <c r="G180" s="516"/>
      <c r="H180" s="516"/>
      <c r="I180" s="326"/>
      <c r="J180" s="431"/>
      <c r="K180" s="431"/>
      <c r="L180" s="431"/>
      <c r="M180" s="468" t="e">
        <f>SUM(#REF!)</f>
        <v>#REF!</v>
      </c>
      <c r="N180" s="141"/>
      <c r="O180" s="159" t="e">
        <f t="shared" si="82"/>
        <v>#REF!</v>
      </c>
      <c r="P180" s="396"/>
    </row>
    <row r="181" spans="1:16" ht="25.5" hidden="1" customHeight="1" x14ac:dyDescent="0.25">
      <c r="B181" s="54"/>
      <c r="C181" s="2"/>
      <c r="D181" s="706" t="s">
        <v>556</v>
      </c>
      <c r="E181" s="834"/>
      <c r="F181" s="582"/>
      <c r="G181" s="519"/>
      <c r="H181" s="519"/>
      <c r="I181" s="329"/>
      <c r="J181" s="434"/>
      <c r="K181" s="434"/>
      <c r="L181" s="434"/>
      <c r="M181" s="471" t="e">
        <f>SUM(#REF!)</f>
        <v>#REF!</v>
      </c>
      <c r="N181" s="151"/>
      <c r="O181" s="159" t="e">
        <f t="shared" si="82"/>
        <v>#REF!</v>
      </c>
      <c r="P181" s="396"/>
    </row>
    <row r="182" spans="1:16" ht="25.5" hidden="1" customHeight="1" x14ac:dyDescent="0.25">
      <c r="B182" s="54"/>
      <c r="C182" s="2"/>
      <c r="D182" s="706" t="s">
        <v>559</v>
      </c>
      <c r="E182" s="834"/>
      <c r="F182" s="582"/>
      <c r="G182" s="519"/>
      <c r="H182" s="519"/>
      <c r="I182" s="329"/>
      <c r="J182" s="434"/>
      <c r="K182" s="434"/>
      <c r="L182" s="434"/>
      <c r="M182" s="471" t="e">
        <f>SUM(#REF!)</f>
        <v>#REF!</v>
      </c>
      <c r="N182" s="151"/>
      <c r="O182" s="159" t="e">
        <f t="shared" si="82"/>
        <v>#REF!</v>
      </c>
      <c r="P182" s="396"/>
    </row>
    <row r="183" spans="1:16" ht="25.5" hidden="1" customHeight="1" x14ac:dyDescent="0.25">
      <c r="B183" s="54"/>
      <c r="C183" s="2"/>
      <c r="D183" s="706" t="s">
        <v>561</v>
      </c>
      <c r="E183" s="834"/>
      <c r="F183" s="582"/>
      <c r="G183" s="519"/>
      <c r="H183" s="519"/>
      <c r="I183" s="329"/>
      <c r="J183" s="434"/>
      <c r="K183" s="434"/>
      <c r="L183" s="434"/>
      <c r="M183" s="471" t="e">
        <f>SUM(#REF!)</f>
        <v>#REF!</v>
      </c>
      <c r="N183" s="151"/>
      <c r="O183" s="159" t="e">
        <f t="shared" si="82"/>
        <v>#REF!</v>
      </c>
      <c r="P183" s="396"/>
    </row>
    <row r="184" spans="1:16" ht="25.5" hidden="1" customHeight="1" x14ac:dyDescent="0.25">
      <c r="B184" s="54"/>
      <c r="C184" s="2"/>
      <c r="D184" s="706" t="s">
        <v>564</v>
      </c>
      <c r="E184" s="834"/>
      <c r="F184" s="582"/>
      <c r="G184" s="519"/>
      <c r="H184" s="519"/>
      <c r="I184" s="329"/>
      <c r="J184" s="434"/>
      <c r="K184" s="434"/>
      <c r="L184" s="434"/>
      <c r="M184" s="471" t="e">
        <f>SUM(#REF!)</f>
        <v>#REF!</v>
      </c>
      <c r="N184" s="151"/>
      <c r="O184" s="159" t="e">
        <f t="shared" si="82"/>
        <v>#REF!</v>
      </c>
      <c r="P184" s="396"/>
    </row>
    <row r="185" spans="1:16" s="18" customFormat="1" ht="15.75" hidden="1" customHeight="1" thickBot="1" x14ac:dyDescent="0.3">
      <c r="A185" s="125" t="s">
        <v>274</v>
      </c>
      <c r="B185" s="90" t="s">
        <v>686</v>
      </c>
      <c r="C185" s="712" t="s">
        <v>275</v>
      </c>
      <c r="D185" s="713"/>
      <c r="E185" s="830"/>
      <c r="F185" s="572">
        <f t="shared" ref="F185:M185" si="110">F186+F187+F188+F189+F190+F191+F192+F193+F194+F195</f>
        <v>0</v>
      </c>
      <c r="G185" s="509">
        <f t="shared" si="110"/>
        <v>0</v>
      </c>
      <c r="H185" s="509">
        <f t="shared" si="110"/>
        <v>0</v>
      </c>
      <c r="I185" s="319">
        <f t="shared" si="110"/>
        <v>0</v>
      </c>
      <c r="J185" s="424">
        <f t="shared" ref="J185" si="111">J186+J187+J188+J189+J190+J191+J192+J193+J194+J195</f>
        <v>0</v>
      </c>
      <c r="K185" s="424">
        <f t="shared" si="110"/>
        <v>0</v>
      </c>
      <c r="L185" s="424">
        <f t="shared" ref="L185" si="112">L186+L187+L188+L189+L190+L191+L192+L193+L194+L195</f>
        <v>0</v>
      </c>
      <c r="M185" s="461" t="e">
        <f t="shared" si="110"/>
        <v>#REF!</v>
      </c>
      <c r="N185" s="142">
        <f t="shared" ref="N185" si="113">N186+N187+N188+N189+N190+N191+N192+N193+N194+N195</f>
        <v>0</v>
      </c>
      <c r="O185" s="158" t="e">
        <f t="shared" si="82"/>
        <v>#REF!</v>
      </c>
      <c r="P185" s="396"/>
    </row>
    <row r="186" spans="1:16" ht="15.75" hidden="1" customHeight="1" thickBot="1" x14ac:dyDescent="0.3">
      <c r="B186" s="54"/>
      <c r="C186" s="2"/>
      <c r="D186" s="705" t="s">
        <v>371</v>
      </c>
      <c r="E186" s="826"/>
      <c r="F186" s="579"/>
      <c r="G186" s="516"/>
      <c r="H186" s="516"/>
      <c r="I186" s="326"/>
      <c r="J186" s="431"/>
      <c r="K186" s="431"/>
      <c r="L186" s="431"/>
      <c r="M186" s="468" t="e">
        <f>SUM(#REF!)</f>
        <v>#REF!</v>
      </c>
      <c r="N186" s="141"/>
      <c r="O186" s="159" t="e">
        <f t="shared" si="82"/>
        <v>#REF!</v>
      </c>
      <c r="P186" s="396"/>
    </row>
    <row r="187" spans="1:16" ht="15.75" hidden="1" customHeight="1" thickBot="1" x14ac:dyDescent="0.3">
      <c r="B187" s="54"/>
      <c r="C187" s="2"/>
      <c r="D187" s="705" t="s">
        <v>544</v>
      </c>
      <c r="E187" s="826"/>
      <c r="F187" s="579"/>
      <c r="G187" s="516"/>
      <c r="H187" s="516"/>
      <c r="I187" s="326"/>
      <c r="J187" s="431"/>
      <c r="K187" s="431"/>
      <c r="L187" s="431"/>
      <c r="M187" s="468" t="e">
        <f>SUM(#REF!)</f>
        <v>#REF!</v>
      </c>
      <c r="N187" s="141"/>
      <c r="O187" s="159" t="e">
        <f t="shared" si="82"/>
        <v>#REF!</v>
      </c>
      <c r="P187" s="396"/>
    </row>
    <row r="188" spans="1:16" ht="15.75" hidden="1" customHeight="1" thickBot="1" x14ac:dyDescent="0.3">
      <c r="B188" s="54"/>
      <c r="C188" s="2"/>
      <c r="D188" s="705" t="s">
        <v>547</v>
      </c>
      <c r="E188" s="826"/>
      <c r="F188" s="579"/>
      <c r="G188" s="516"/>
      <c r="H188" s="516"/>
      <c r="I188" s="326"/>
      <c r="J188" s="431"/>
      <c r="K188" s="431"/>
      <c r="L188" s="431"/>
      <c r="M188" s="468" t="e">
        <f>SUM(#REF!)</f>
        <v>#REF!</v>
      </c>
      <c r="N188" s="141"/>
      <c r="O188" s="159" t="e">
        <f t="shared" si="82"/>
        <v>#REF!</v>
      </c>
      <c r="P188" s="396"/>
    </row>
    <row r="189" spans="1:16" ht="15.75" hidden="1" customHeight="1" thickBot="1" x14ac:dyDescent="0.3">
      <c r="B189" s="54"/>
      <c r="C189" s="2"/>
      <c r="D189" s="706" t="s">
        <v>818</v>
      </c>
      <c r="E189" s="834"/>
      <c r="F189" s="582"/>
      <c r="G189" s="519"/>
      <c r="H189" s="519"/>
      <c r="I189" s="329"/>
      <c r="J189" s="434"/>
      <c r="K189" s="434"/>
      <c r="L189" s="434"/>
      <c r="M189" s="471" t="e">
        <f>SUM(#REF!)</f>
        <v>#REF!</v>
      </c>
      <c r="N189" s="151"/>
      <c r="O189" s="159" t="e">
        <f t="shared" si="82"/>
        <v>#REF!</v>
      </c>
      <c r="P189" s="396"/>
    </row>
    <row r="190" spans="1:16" ht="15.75" hidden="1" customHeight="1" thickBot="1" x14ac:dyDescent="0.3">
      <c r="B190" s="54"/>
      <c r="C190" s="2"/>
      <c r="D190" s="705" t="s">
        <v>554</v>
      </c>
      <c r="E190" s="826"/>
      <c r="F190" s="579"/>
      <c r="G190" s="516"/>
      <c r="H190" s="516"/>
      <c r="I190" s="326"/>
      <c r="J190" s="431"/>
      <c r="K190" s="431"/>
      <c r="L190" s="431"/>
      <c r="M190" s="468" t="e">
        <f>SUM(#REF!)</f>
        <v>#REF!</v>
      </c>
      <c r="N190" s="141"/>
      <c r="O190" s="159" t="e">
        <f t="shared" si="82"/>
        <v>#REF!</v>
      </c>
      <c r="P190" s="396"/>
    </row>
    <row r="191" spans="1:16" ht="15.75" hidden="1" customHeight="1" thickBot="1" x14ac:dyDescent="0.3">
      <c r="B191" s="54"/>
      <c r="C191" s="2"/>
      <c r="D191" s="705" t="s">
        <v>553</v>
      </c>
      <c r="E191" s="826"/>
      <c r="F191" s="579"/>
      <c r="G191" s="516"/>
      <c r="H191" s="516"/>
      <c r="I191" s="326"/>
      <c r="J191" s="431"/>
      <c r="K191" s="431"/>
      <c r="L191" s="431"/>
      <c r="M191" s="468" t="e">
        <f>SUM(#REF!)</f>
        <v>#REF!</v>
      </c>
      <c r="N191" s="141"/>
      <c r="O191" s="159" t="e">
        <f t="shared" si="82"/>
        <v>#REF!</v>
      </c>
      <c r="P191" s="396"/>
    </row>
    <row r="192" spans="1:16" ht="25.5" hidden="1" customHeight="1" x14ac:dyDescent="0.25">
      <c r="B192" s="54"/>
      <c r="C192" s="2"/>
      <c r="D192" s="706" t="s">
        <v>557</v>
      </c>
      <c r="E192" s="834"/>
      <c r="F192" s="582"/>
      <c r="G192" s="519"/>
      <c r="H192" s="519"/>
      <c r="I192" s="329"/>
      <c r="J192" s="434"/>
      <c r="K192" s="434"/>
      <c r="L192" s="434"/>
      <c r="M192" s="471" t="e">
        <f>SUM(#REF!)</f>
        <v>#REF!</v>
      </c>
      <c r="N192" s="151"/>
      <c r="O192" s="159" t="e">
        <f t="shared" si="82"/>
        <v>#REF!</v>
      </c>
      <c r="P192" s="396"/>
    </row>
    <row r="193" spans="1:16" ht="15.75" hidden="1" customHeight="1" thickBot="1" x14ac:dyDescent="0.3">
      <c r="B193" s="54"/>
      <c r="C193" s="2"/>
      <c r="D193" s="705" t="s">
        <v>819</v>
      </c>
      <c r="E193" s="826"/>
      <c r="F193" s="579"/>
      <c r="G193" s="516"/>
      <c r="H193" s="516"/>
      <c r="I193" s="326"/>
      <c r="J193" s="431"/>
      <c r="K193" s="431"/>
      <c r="L193" s="431"/>
      <c r="M193" s="468" t="e">
        <f>SUM(#REF!)</f>
        <v>#REF!</v>
      </c>
      <c r="N193" s="141"/>
      <c r="O193" s="159" t="e">
        <f t="shared" si="82"/>
        <v>#REF!</v>
      </c>
      <c r="P193" s="396"/>
    </row>
    <row r="194" spans="1:16" ht="25.5" hidden="1" customHeight="1" x14ac:dyDescent="0.25">
      <c r="B194" s="54"/>
      <c r="C194" s="2"/>
      <c r="D194" s="706" t="s">
        <v>562</v>
      </c>
      <c r="E194" s="834"/>
      <c r="F194" s="582"/>
      <c r="G194" s="519"/>
      <c r="H194" s="519"/>
      <c r="I194" s="329"/>
      <c r="J194" s="434"/>
      <c r="K194" s="434"/>
      <c r="L194" s="434"/>
      <c r="M194" s="471" t="e">
        <f>SUM(#REF!)</f>
        <v>#REF!</v>
      </c>
      <c r="N194" s="151"/>
      <c r="O194" s="159" t="e">
        <f t="shared" si="82"/>
        <v>#REF!</v>
      </c>
      <c r="P194" s="396"/>
    </row>
    <row r="195" spans="1:16" ht="25.5" hidden="1" customHeight="1" x14ac:dyDescent="0.25">
      <c r="B195" s="54"/>
      <c r="C195" s="2"/>
      <c r="D195" s="706" t="s">
        <v>565</v>
      </c>
      <c r="E195" s="834"/>
      <c r="F195" s="582"/>
      <c r="G195" s="519"/>
      <c r="H195" s="519"/>
      <c r="I195" s="329"/>
      <c r="J195" s="434"/>
      <c r="K195" s="434"/>
      <c r="L195" s="434"/>
      <c r="M195" s="471" t="e">
        <f>SUM(#REF!)</f>
        <v>#REF!</v>
      </c>
      <c r="N195" s="151"/>
      <c r="O195" s="159" t="e">
        <f t="shared" si="82"/>
        <v>#REF!</v>
      </c>
      <c r="P195" s="396"/>
    </row>
    <row r="196" spans="1:16" s="18" customFormat="1" ht="25.5" hidden="1" customHeight="1" x14ac:dyDescent="0.25">
      <c r="A196" s="125" t="s">
        <v>276</v>
      </c>
      <c r="B196" s="90" t="s">
        <v>687</v>
      </c>
      <c r="C196" s="800" t="s">
        <v>607</v>
      </c>
      <c r="D196" s="801"/>
      <c r="E196" s="841"/>
      <c r="F196" s="589">
        <f t="shared" ref="F196:M196" si="114">F197+F198</f>
        <v>0</v>
      </c>
      <c r="G196" s="526">
        <f t="shared" si="114"/>
        <v>0</v>
      </c>
      <c r="H196" s="526">
        <f t="shared" si="114"/>
        <v>0</v>
      </c>
      <c r="I196" s="336">
        <f t="shared" si="114"/>
        <v>0</v>
      </c>
      <c r="J196" s="441">
        <f t="shared" ref="J196" si="115">J197+J198</f>
        <v>0</v>
      </c>
      <c r="K196" s="441">
        <f t="shared" si="114"/>
        <v>0</v>
      </c>
      <c r="L196" s="441">
        <f t="shared" ref="L196" si="116">L197+L198</f>
        <v>0</v>
      </c>
      <c r="M196" s="478" t="e">
        <f t="shared" si="114"/>
        <v>#REF!</v>
      </c>
      <c r="N196" s="155">
        <f t="shared" ref="N196" si="117">N197+N198</f>
        <v>0</v>
      </c>
      <c r="O196" s="158" t="e">
        <f t="shared" si="82"/>
        <v>#REF!</v>
      </c>
      <c r="P196" s="396"/>
    </row>
    <row r="197" spans="1:16" ht="25.5" hidden="1" customHeight="1" x14ac:dyDescent="0.25">
      <c r="B197" s="54"/>
      <c r="C197" s="2"/>
      <c r="D197" s="706" t="s">
        <v>568</v>
      </c>
      <c r="E197" s="834"/>
      <c r="F197" s="582"/>
      <c r="G197" s="519"/>
      <c r="H197" s="519"/>
      <c r="I197" s="329"/>
      <c r="J197" s="434"/>
      <c r="K197" s="434"/>
      <c r="L197" s="434"/>
      <c r="M197" s="471" t="e">
        <f>SUM(#REF!)</f>
        <v>#REF!</v>
      </c>
      <c r="N197" s="151"/>
      <c r="O197" s="159" t="e">
        <f t="shared" ref="O197:O254" si="118">SUM(M197:N197)</f>
        <v>#REF!</v>
      </c>
      <c r="P197" s="396"/>
    </row>
    <row r="198" spans="1:16" ht="25.5" hidden="1" customHeight="1" x14ac:dyDescent="0.25">
      <c r="B198" s="54"/>
      <c r="C198" s="2"/>
      <c r="D198" s="706" t="s">
        <v>569</v>
      </c>
      <c r="E198" s="834"/>
      <c r="F198" s="582"/>
      <c r="G198" s="519"/>
      <c r="H198" s="519"/>
      <c r="I198" s="329"/>
      <c r="J198" s="434"/>
      <c r="K198" s="434"/>
      <c r="L198" s="434"/>
      <c r="M198" s="471" t="e">
        <f>SUM(#REF!)</f>
        <v>#REF!</v>
      </c>
      <c r="N198" s="151"/>
      <c r="O198" s="159" t="e">
        <f t="shared" si="118"/>
        <v>#REF!</v>
      </c>
      <c r="P198" s="396"/>
    </row>
    <row r="199" spans="1:16" s="18" customFormat="1" ht="15" hidden="1" customHeight="1" x14ac:dyDescent="0.25">
      <c r="A199" s="125" t="s">
        <v>277</v>
      </c>
      <c r="B199" s="90" t="s">
        <v>688</v>
      </c>
      <c r="C199" s="800" t="s">
        <v>820</v>
      </c>
      <c r="D199" s="801"/>
      <c r="E199" s="841"/>
      <c r="F199" s="589">
        <f t="shared" ref="F199:M199" si="119">F200+F201+F202+F203+F204+F205+F206+F207+F208+F209+F210</f>
        <v>0</v>
      </c>
      <c r="G199" s="526">
        <f t="shared" si="119"/>
        <v>0</v>
      </c>
      <c r="H199" s="526">
        <f t="shared" si="119"/>
        <v>0</v>
      </c>
      <c r="I199" s="336">
        <f t="shared" si="119"/>
        <v>0</v>
      </c>
      <c r="J199" s="441">
        <f t="shared" ref="J199" si="120">J200+J201+J202+J203+J204+J205+J206+J207+J208+J209+J210</f>
        <v>0</v>
      </c>
      <c r="K199" s="441">
        <f t="shared" si="119"/>
        <v>0</v>
      </c>
      <c r="L199" s="441">
        <f t="shared" ref="L199" si="121">L200+L201+L202+L203+L204+L205+L206+L207+L208+L209+L210</f>
        <v>0</v>
      </c>
      <c r="M199" s="478" t="e">
        <f t="shared" si="119"/>
        <v>#REF!</v>
      </c>
      <c r="N199" s="155">
        <f t="shared" ref="N199" si="122">N200+N201+N202+N203+N204+N205+N206+N207+N208+N209+N210</f>
        <v>0</v>
      </c>
      <c r="O199" s="158" t="e">
        <f t="shared" si="118"/>
        <v>#REF!</v>
      </c>
      <c r="P199" s="396"/>
    </row>
    <row r="200" spans="1:16" ht="15.75" hidden="1" customHeight="1" thickBot="1" x14ac:dyDescent="0.3">
      <c r="B200" s="54"/>
      <c r="C200" s="2"/>
      <c r="D200" s="705" t="s">
        <v>372</v>
      </c>
      <c r="E200" s="826"/>
      <c r="F200" s="579"/>
      <c r="G200" s="516"/>
      <c r="H200" s="516"/>
      <c r="I200" s="326"/>
      <c r="J200" s="431"/>
      <c r="K200" s="431"/>
      <c r="L200" s="431"/>
      <c r="M200" s="468" t="e">
        <f>SUM(#REF!)</f>
        <v>#REF!</v>
      </c>
      <c r="N200" s="141"/>
      <c r="O200" s="159" t="e">
        <f t="shared" si="118"/>
        <v>#REF!</v>
      </c>
      <c r="P200" s="396"/>
    </row>
    <row r="201" spans="1:16" ht="15.75" hidden="1" customHeight="1" thickBot="1" x14ac:dyDescent="0.3">
      <c r="B201" s="54"/>
      <c r="C201" s="2"/>
      <c r="D201" s="705" t="s">
        <v>821</v>
      </c>
      <c r="E201" s="826"/>
      <c r="F201" s="579"/>
      <c r="G201" s="516"/>
      <c r="H201" s="516"/>
      <c r="I201" s="326"/>
      <c r="J201" s="431"/>
      <c r="K201" s="431"/>
      <c r="L201" s="431"/>
      <c r="M201" s="468" t="e">
        <f>SUM(#REF!)</f>
        <v>#REF!</v>
      </c>
      <c r="N201" s="141"/>
      <c r="O201" s="159" t="e">
        <f t="shared" si="118"/>
        <v>#REF!</v>
      </c>
      <c r="P201" s="396"/>
    </row>
    <row r="202" spans="1:16" ht="15.75" hidden="1" customHeight="1" thickBot="1" x14ac:dyDescent="0.3">
      <c r="B202" s="54"/>
      <c r="C202" s="2"/>
      <c r="D202" s="705" t="s">
        <v>375</v>
      </c>
      <c r="E202" s="826"/>
      <c r="F202" s="579"/>
      <c r="G202" s="516"/>
      <c r="H202" s="516"/>
      <c r="I202" s="326"/>
      <c r="J202" s="431"/>
      <c r="K202" s="431"/>
      <c r="L202" s="431"/>
      <c r="M202" s="468" t="e">
        <f>SUM(#REF!)</f>
        <v>#REF!</v>
      </c>
      <c r="N202" s="141"/>
      <c r="O202" s="159" t="e">
        <f t="shared" si="118"/>
        <v>#REF!</v>
      </c>
      <c r="P202" s="396"/>
    </row>
    <row r="203" spans="1:16" ht="15.75" hidden="1" customHeight="1" thickBot="1" x14ac:dyDescent="0.3">
      <c r="B203" s="54"/>
      <c r="C203" s="2"/>
      <c r="D203" s="705" t="s">
        <v>373</v>
      </c>
      <c r="E203" s="826"/>
      <c r="F203" s="579"/>
      <c r="G203" s="516"/>
      <c r="H203" s="516"/>
      <c r="I203" s="326"/>
      <c r="J203" s="431"/>
      <c r="K203" s="431"/>
      <c r="L203" s="431"/>
      <c r="M203" s="468" t="e">
        <f>SUM(#REF!)</f>
        <v>#REF!</v>
      </c>
      <c r="N203" s="141"/>
      <c r="O203" s="159" t="e">
        <f t="shared" si="118"/>
        <v>#REF!</v>
      </c>
      <c r="P203" s="396"/>
    </row>
    <row r="204" spans="1:16" ht="15.75" hidden="1" customHeight="1" thickBot="1" x14ac:dyDescent="0.3">
      <c r="B204" s="54"/>
      <c r="C204" s="2"/>
      <c r="D204" s="705" t="s">
        <v>822</v>
      </c>
      <c r="E204" s="826"/>
      <c r="F204" s="579"/>
      <c r="G204" s="516"/>
      <c r="H204" s="516"/>
      <c r="I204" s="326"/>
      <c r="J204" s="431"/>
      <c r="K204" s="431"/>
      <c r="L204" s="431"/>
      <c r="M204" s="468" t="e">
        <f>SUM(#REF!)</f>
        <v>#REF!</v>
      </c>
      <c r="N204" s="141"/>
      <c r="O204" s="159" t="e">
        <f t="shared" si="118"/>
        <v>#REF!</v>
      </c>
      <c r="P204" s="396"/>
    </row>
    <row r="205" spans="1:16" ht="25.5" hidden="1" customHeight="1" x14ac:dyDescent="0.25">
      <c r="B205" s="54"/>
      <c r="C205" s="2"/>
      <c r="D205" s="706" t="s">
        <v>537</v>
      </c>
      <c r="E205" s="834"/>
      <c r="F205" s="582"/>
      <c r="G205" s="519"/>
      <c r="H205" s="519"/>
      <c r="I205" s="329"/>
      <c r="J205" s="434"/>
      <c r="K205" s="434"/>
      <c r="L205" s="434"/>
      <c r="M205" s="471" t="e">
        <f>SUM(#REF!)</f>
        <v>#REF!</v>
      </c>
      <c r="N205" s="151"/>
      <c r="O205" s="159" t="e">
        <f t="shared" si="118"/>
        <v>#REF!</v>
      </c>
      <c r="P205" s="396"/>
    </row>
    <row r="206" spans="1:16" ht="25.5" hidden="1" customHeight="1" x14ac:dyDescent="0.25">
      <c r="B206" s="54"/>
      <c r="C206" s="2"/>
      <c r="D206" s="706" t="s">
        <v>540</v>
      </c>
      <c r="E206" s="834"/>
      <c r="F206" s="582"/>
      <c r="G206" s="519"/>
      <c r="H206" s="519"/>
      <c r="I206" s="329"/>
      <c r="J206" s="434"/>
      <c r="K206" s="434"/>
      <c r="L206" s="434"/>
      <c r="M206" s="471" t="e">
        <f>SUM(#REF!)</f>
        <v>#REF!</v>
      </c>
      <c r="N206" s="151"/>
      <c r="O206" s="159" t="e">
        <f t="shared" si="118"/>
        <v>#REF!</v>
      </c>
      <c r="P206" s="396"/>
    </row>
    <row r="207" spans="1:16" ht="15.75" hidden="1" customHeight="1" thickBot="1" x14ac:dyDescent="0.3">
      <c r="B207" s="54"/>
      <c r="C207" s="2"/>
      <c r="D207" s="705" t="s">
        <v>823</v>
      </c>
      <c r="E207" s="826"/>
      <c r="F207" s="579"/>
      <c r="G207" s="516"/>
      <c r="H207" s="516"/>
      <c r="I207" s="326"/>
      <c r="J207" s="431"/>
      <c r="K207" s="431"/>
      <c r="L207" s="431"/>
      <c r="M207" s="468" t="e">
        <f>SUM(#REF!)</f>
        <v>#REF!</v>
      </c>
      <c r="N207" s="141"/>
      <c r="O207" s="159" t="e">
        <f t="shared" si="118"/>
        <v>#REF!</v>
      </c>
      <c r="P207" s="396"/>
    </row>
    <row r="208" spans="1:16" ht="15.75" hidden="1" customHeight="1" thickBot="1" x14ac:dyDescent="0.3">
      <c r="B208" s="54"/>
      <c r="C208" s="2"/>
      <c r="D208" s="705" t="s">
        <v>374</v>
      </c>
      <c r="E208" s="826"/>
      <c r="F208" s="579"/>
      <c r="G208" s="516"/>
      <c r="H208" s="516"/>
      <c r="I208" s="326"/>
      <c r="J208" s="431"/>
      <c r="K208" s="431"/>
      <c r="L208" s="431"/>
      <c r="M208" s="468" t="e">
        <f>SUM(#REF!)</f>
        <v>#REF!</v>
      </c>
      <c r="N208" s="141"/>
      <c r="O208" s="159" t="e">
        <f t="shared" si="118"/>
        <v>#REF!</v>
      </c>
      <c r="P208" s="396"/>
    </row>
    <row r="209" spans="1:16" ht="15.75" hidden="1" customHeight="1" thickBot="1" x14ac:dyDescent="0.3">
      <c r="B209" s="54"/>
      <c r="C209" s="2"/>
      <c r="D209" s="705" t="s">
        <v>824</v>
      </c>
      <c r="E209" s="826"/>
      <c r="F209" s="579"/>
      <c r="G209" s="516"/>
      <c r="H209" s="516"/>
      <c r="I209" s="326"/>
      <c r="J209" s="431"/>
      <c r="K209" s="431"/>
      <c r="L209" s="431"/>
      <c r="M209" s="468" t="e">
        <f>SUM(#REF!)</f>
        <v>#REF!</v>
      </c>
      <c r="N209" s="141"/>
      <c r="O209" s="159" t="e">
        <f t="shared" si="118"/>
        <v>#REF!</v>
      </c>
      <c r="P209" s="396"/>
    </row>
    <row r="210" spans="1:16" ht="15.75" hidden="1" customHeight="1" thickBot="1" x14ac:dyDescent="0.3">
      <c r="B210" s="54"/>
      <c r="C210" s="2"/>
      <c r="D210" s="705" t="s">
        <v>566</v>
      </c>
      <c r="E210" s="826"/>
      <c r="F210" s="579"/>
      <c r="G210" s="516"/>
      <c r="H210" s="516"/>
      <c r="I210" s="326"/>
      <c r="J210" s="431"/>
      <c r="K210" s="431"/>
      <c r="L210" s="431"/>
      <c r="M210" s="468" t="e">
        <f>SUM(#REF!)</f>
        <v>#REF!</v>
      </c>
      <c r="N210" s="141"/>
      <c r="O210" s="159" t="e">
        <f t="shared" si="118"/>
        <v>#REF!</v>
      </c>
      <c r="P210" s="396"/>
    </row>
    <row r="211" spans="1:16" s="18" customFormat="1" ht="15.75" hidden="1" customHeight="1" thickBot="1" x14ac:dyDescent="0.3">
      <c r="A211" s="125" t="s">
        <v>278</v>
      </c>
      <c r="B211" s="90" t="s">
        <v>689</v>
      </c>
      <c r="C211" s="712" t="s">
        <v>279</v>
      </c>
      <c r="D211" s="713"/>
      <c r="E211" s="830"/>
      <c r="F211" s="572"/>
      <c r="G211" s="509"/>
      <c r="H211" s="509"/>
      <c r="I211" s="319"/>
      <c r="J211" s="424"/>
      <c r="K211" s="424"/>
      <c r="L211" s="424"/>
      <c r="M211" s="461" t="e">
        <f>SUM(#REF!)</f>
        <v>#REF!</v>
      </c>
      <c r="N211" s="142"/>
      <c r="O211" s="158" t="e">
        <f t="shared" si="118"/>
        <v>#REF!</v>
      </c>
      <c r="P211" s="396"/>
    </row>
    <row r="212" spans="1:16" s="18" customFormat="1" ht="15.75" hidden="1" customHeight="1" thickBot="1" x14ac:dyDescent="0.3">
      <c r="A212" s="125" t="s">
        <v>280</v>
      </c>
      <c r="B212" s="90" t="s">
        <v>690</v>
      </c>
      <c r="C212" s="712" t="s">
        <v>281</v>
      </c>
      <c r="D212" s="713"/>
      <c r="E212" s="830"/>
      <c r="F212" s="572"/>
      <c r="G212" s="509"/>
      <c r="H212" s="509"/>
      <c r="I212" s="319"/>
      <c r="J212" s="424"/>
      <c r="K212" s="424"/>
      <c r="L212" s="424"/>
      <c r="M212" s="461" t="e">
        <f>SUM(#REF!)</f>
        <v>#REF!</v>
      </c>
      <c r="N212" s="142"/>
      <c r="O212" s="158" t="e">
        <f t="shared" si="118"/>
        <v>#REF!</v>
      </c>
      <c r="P212" s="396"/>
    </row>
    <row r="213" spans="1:16" s="18" customFormat="1" ht="15.75" hidden="1" customHeight="1" thickBot="1" x14ac:dyDescent="0.3">
      <c r="A213" s="125" t="s">
        <v>282</v>
      </c>
      <c r="B213" s="90" t="s">
        <v>691</v>
      </c>
      <c r="C213" s="712" t="s">
        <v>283</v>
      </c>
      <c r="D213" s="713"/>
      <c r="E213" s="830"/>
      <c r="F213" s="572">
        <f t="shared" ref="F213:M213" si="123">F214+F215+F216+F217+F218+F219+F220+F221+F222+F223</f>
        <v>0</v>
      </c>
      <c r="G213" s="509">
        <f t="shared" si="123"/>
        <v>0</v>
      </c>
      <c r="H213" s="509">
        <f t="shared" si="123"/>
        <v>0</v>
      </c>
      <c r="I213" s="319">
        <f t="shared" si="123"/>
        <v>0</v>
      </c>
      <c r="J213" s="424">
        <f t="shared" ref="J213" si="124">J214+J215+J216+J217+J218+J219+J220+J221+J222+J223</f>
        <v>0</v>
      </c>
      <c r="K213" s="424">
        <f t="shared" si="123"/>
        <v>0</v>
      </c>
      <c r="L213" s="424">
        <f t="shared" ref="L213" si="125">L214+L215+L216+L217+L218+L219+L220+L221+L222+L223</f>
        <v>0</v>
      </c>
      <c r="M213" s="461" t="e">
        <f t="shared" si="123"/>
        <v>#REF!</v>
      </c>
      <c r="N213" s="142">
        <f t="shared" ref="N213" si="126">N214+N215+N216+N217+N218+N219+N220+N221+N222+N223</f>
        <v>0</v>
      </c>
      <c r="O213" s="158" t="e">
        <f t="shared" si="118"/>
        <v>#REF!</v>
      </c>
      <c r="P213" s="396"/>
    </row>
    <row r="214" spans="1:16" ht="15.75" hidden="1" customHeight="1" thickBot="1" x14ac:dyDescent="0.3">
      <c r="B214" s="54"/>
      <c r="C214" s="2"/>
      <c r="D214" s="705" t="s">
        <v>376</v>
      </c>
      <c r="E214" s="826"/>
      <c r="F214" s="579"/>
      <c r="G214" s="516"/>
      <c r="H214" s="516"/>
      <c r="I214" s="326"/>
      <c r="J214" s="431"/>
      <c r="K214" s="431"/>
      <c r="L214" s="431"/>
      <c r="M214" s="468" t="e">
        <f>SUM(#REF!)</f>
        <v>#REF!</v>
      </c>
      <c r="N214" s="141"/>
      <c r="O214" s="159" t="e">
        <f t="shared" si="118"/>
        <v>#REF!</v>
      </c>
      <c r="P214" s="396"/>
    </row>
    <row r="215" spans="1:16" ht="15.75" hidden="1" customHeight="1" thickBot="1" x14ac:dyDescent="0.3">
      <c r="B215" s="54"/>
      <c r="C215" s="2"/>
      <c r="D215" s="705" t="s">
        <v>377</v>
      </c>
      <c r="E215" s="826"/>
      <c r="F215" s="579"/>
      <c r="G215" s="516"/>
      <c r="H215" s="516"/>
      <c r="I215" s="326"/>
      <c r="J215" s="431"/>
      <c r="K215" s="431"/>
      <c r="L215" s="431"/>
      <c r="M215" s="468" t="e">
        <f>SUM(#REF!)</f>
        <v>#REF!</v>
      </c>
      <c r="N215" s="141"/>
      <c r="O215" s="159" t="e">
        <f t="shared" si="118"/>
        <v>#REF!</v>
      </c>
      <c r="P215" s="396"/>
    </row>
    <row r="216" spans="1:16" ht="15.75" hidden="1" customHeight="1" thickBot="1" x14ac:dyDescent="0.3">
      <c r="B216" s="54"/>
      <c r="C216" s="2"/>
      <c r="D216" s="705" t="s">
        <v>378</v>
      </c>
      <c r="E216" s="826"/>
      <c r="F216" s="579"/>
      <c r="G216" s="516"/>
      <c r="H216" s="516"/>
      <c r="I216" s="326"/>
      <c r="J216" s="431"/>
      <c r="K216" s="431"/>
      <c r="L216" s="431"/>
      <c r="M216" s="468" t="e">
        <f>SUM(#REF!)</f>
        <v>#REF!</v>
      </c>
      <c r="N216" s="141"/>
      <c r="O216" s="159" t="e">
        <f t="shared" si="118"/>
        <v>#REF!</v>
      </c>
      <c r="P216" s="396"/>
    </row>
    <row r="217" spans="1:16" ht="15.75" hidden="1" customHeight="1" thickBot="1" x14ac:dyDescent="0.3">
      <c r="B217" s="54"/>
      <c r="C217" s="2"/>
      <c r="D217" s="705" t="s">
        <v>379</v>
      </c>
      <c r="E217" s="826"/>
      <c r="F217" s="579"/>
      <c r="G217" s="516"/>
      <c r="H217" s="516"/>
      <c r="I217" s="326"/>
      <c r="J217" s="431"/>
      <c r="K217" s="431"/>
      <c r="L217" s="431"/>
      <c r="M217" s="468" t="e">
        <f>SUM(#REF!)</f>
        <v>#REF!</v>
      </c>
      <c r="N217" s="141"/>
      <c r="O217" s="159" t="e">
        <f t="shared" si="118"/>
        <v>#REF!</v>
      </c>
      <c r="P217" s="396"/>
    </row>
    <row r="218" spans="1:16" ht="15.75" hidden="1" customHeight="1" thickBot="1" x14ac:dyDescent="0.3">
      <c r="B218" s="54"/>
      <c r="C218" s="2"/>
      <c r="D218" s="705" t="s">
        <v>380</v>
      </c>
      <c r="E218" s="826"/>
      <c r="F218" s="579"/>
      <c r="G218" s="516"/>
      <c r="H218" s="516"/>
      <c r="I218" s="326"/>
      <c r="J218" s="431"/>
      <c r="K218" s="431"/>
      <c r="L218" s="431"/>
      <c r="M218" s="468" t="e">
        <f>SUM(#REF!)</f>
        <v>#REF!</v>
      </c>
      <c r="N218" s="141"/>
      <c r="O218" s="159" t="e">
        <f t="shared" si="118"/>
        <v>#REF!</v>
      </c>
      <c r="P218" s="396"/>
    </row>
    <row r="219" spans="1:16" ht="25.5" hidden="1" customHeight="1" x14ac:dyDescent="0.25">
      <c r="B219" s="54"/>
      <c r="C219" s="2"/>
      <c r="D219" s="706" t="s">
        <v>538</v>
      </c>
      <c r="E219" s="834"/>
      <c r="F219" s="582"/>
      <c r="G219" s="519"/>
      <c r="H219" s="519"/>
      <c r="I219" s="329"/>
      <c r="J219" s="434"/>
      <c r="K219" s="434"/>
      <c r="L219" s="434"/>
      <c r="M219" s="471" t="e">
        <f>SUM(#REF!)</f>
        <v>#REF!</v>
      </c>
      <c r="N219" s="151"/>
      <c r="O219" s="159" t="e">
        <f t="shared" si="118"/>
        <v>#REF!</v>
      </c>
      <c r="P219" s="396"/>
    </row>
    <row r="220" spans="1:16" ht="25.5" hidden="1" customHeight="1" x14ac:dyDescent="0.25">
      <c r="B220" s="54"/>
      <c r="C220" s="2"/>
      <c r="D220" s="706" t="s">
        <v>541</v>
      </c>
      <c r="E220" s="834"/>
      <c r="F220" s="582"/>
      <c r="G220" s="519"/>
      <c r="H220" s="519"/>
      <c r="I220" s="329"/>
      <c r="J220" s="434"/>
      <c r="K220" s="434"/>
      <c r="L220" s="434"/>
      <c r="M220" s="471" t="e">
        <f>SUM(#REF!)</f>
        <v>#REF!</v>
      </c>
      <c r="N220" s="151"/>
      <c r="O220" s="159" t="e">
        <f t="shared" si="118"/>
        <v>#REF!</v>
      </c>
      <c r="P220" s="396"/>
    </row>
    <row r="221" spans="1:16" ht="15.75" hidden="1" customHeight="1" thickBot="1" x14ac:dyDescent="0.3">
      <c r="B221" s="54"/>
      <c r="C221" s="2"/>
      <c r="D221" s="705" t="s">
        <v>381</v>
      </c>
      <c r="E221" s="826"/>
      <c r="F221" s="579"/>
      <c r="G221" s="516"/>
      <c r="H221" s="516"/>
      <c r="I221" s="326"/>
      <c r="J221" s="431"/>
      <c r="K221" s="431"/>
      <c r="L221" s="431"/>
      <c r="M221" s="468" t="e">
        <f>SUM(#REF!)</f>
        <v>#REF!</v>
      </c>
      <c r="N221" s="141"/>
      <c r="O221" s="159" t="e">
        <f t="shared" si="118"/>
        <v>#REF!</v>
      </c>
      <c r="P221" s="396"/>
    </row>
    <row r="222" spans="1:16" ht="15.75" hidden="1" customHeight="1" thickBot="1" x14ac:dyDescent="0.3">
      <c r="B222" s="54"/>
      <c r="C222" s="2"/>
      <c r="D222" s="705" t="s">
        <v>382</v>
      </c>
      <c r="E222" s="826"/>
      <c r="F222" s="579"/>
      <c r="G222" s="516"/>
      <c r="H222" s="516"/>
      <c r="I222" s="326"/>
      <c r="J222" s="431"/>
      <c r="K222" s="431"/>
      <c r="L222" s="431"/>
      <c r="M222" s="468" t="e">
        <f>SUM(#REF!)</f>
        <v>#REF!</v>
      </c>
      <c r="N222" s="141"/>
      <c r="O222" s="159" t="e">
        <f t="shared" si="118"/>
        <v>#REF!</v>
      </c>
      <c r="P222" s="396"/>
    </row>
    <row r="223" spans="1:16" ht="15.75" hidden="1" customHeight="1" thickBot="1" x14ac:dyDescent="0.3">
      <c r="B223" s="56"/>
      <c r="C223" s="20"/>
      <c r="D223" s="707" t="s">
        <v>567</v>
      </c>
      <c r="E223" s="843"/>
      <c r="F223" s="590"/>
      <c r="G223" s="527"/>
      <c r="H223" s="527"/>
      <c r="I223" s="337"/>
      <c r="J223" s="442"/>
      <c r="K223" s="442"/>
      <c r="L223" s="442"/>
      <c r="M223" s="479" t="e">
        <f>SUM(#REF!)</f>
        <v>#REF!</v>
      </c>
      <c r="N223" s="143"/>
      <c r="O223" s="159" t="e">
        <f t="shared" si="118"/>
        <v>#REF!</v>
      </c>
      <c r="P223" s="396"/>
    </row>
    <row r="224" spans="1:16" ht="15.75" thickBot="1" x14ac:dyDescent="0.3">
      <c r="B224" s="98" t="s">
        <v>284</v>
      </c>
      <c r="C224" s="708" t="s">
        <v>285</v>
      </c>
      <c r="D224" s="709"/>
      <c r="E224" s="829"/>
      <c r="F224" s="575">
        <f t="shared" ref="F224:K224" si="127">F225+F246+F252+F253</f>
        <v>0</v>
      </c>
      <c r="G224" s="512">
        <f t="shared" si="127"/>
        <v>0</v>
      </c>
      <c r="H224" s="512">
        <f t="shared" si="127"/>
        <v>0</v>
      </c>
      <c r="I224" s="322">
        <f t="shared" si="127"/>
        <v>0</v>
      </c>
      <c r="J224" s="427">
        <f t="shared" ref="J224" si="128">J225+J246+J252+J253</f>
        <v>0</v>
      </c>
      <c r="K224" s="427">
        <f t="shared" si="127"/>
        <v>0</v>
      </c>
      <c r="L224" s="427">
        <f t="shared" ref="L224" si="129">L225+L246+L252+L253</f>
        <v>0</v>
      </c>
      <c r="M224" s="464">
        <v>0</v>
      </c>
      <c r="N224" s="144">
        <f t="shared" ref="N224" si="130">N225+N246+N252+N253</f>
        <v>0</v>
      </c>
      <c r="O224" s="156">
        <f t="shared" si="118"/>
        <v>0</v>
      </c>
      <c r="P224" s="396"/>
    </row>
    <row r="225" spans="1:16" ht="15.75" hidden="1" customHeight="1" thickBot="1" x14ac:dyDescent="0.3">
      <c r="B225" s="114" t="s">
        <v>692</v>
      </c>
      <c r="C225" s="710" t="s">
        <v>286</v>
      </c>
      <c r="D225" s="711"/>
      <c r="E225" s="831"/>
      <c r="F225" s="570">
        <f t="shared" ref="F225:M225" si="131">F226+F230+F237+F238+F239+F240+F241+F242+F243</f>
        <v>0</v>
      </c>
      <c r="G225" s="507">
        <f t="shared" si="131"/>
        <v>0</v>
      </c>
      <c r="H225" s="507">
        <f t="shared" si="131"/>
        <v>0</v>
      </c>
      <c r="I225" s="317">
        <f t="shared" si="131"/>
        <v>0</v>
      </c>
      <c r="J225" s="422">
        <f t="shared" ref="J225" si="132">J226+J230+J237+J238+J239+J240+J241+J242+J243</f>
        <v>0</v>
      </c>
      <c r="K225" s="422">
        <f t="shared" si="131"/>
        <v>0</v>
      </c>
      <c r="L225" s="422">
        <f t="shared" ref="L225" si="133">L226+L230+L237+L238+L239+L240+L241+L242+L243</f>
        <v>0</v>
      </c>
      <c r="M225" s="459" t="e">
        <f t="shared" si="131"/>
        <v>#REF!</v>
      </c>
      <c r="N225" s="140">
        <f t="shared" ref="N225" si="134">N226+N230+N237+N238+N239+N240+N241+N242+N243</f>
        <v>0</v>
      </c>
      <c r="O225" s="157" t="e">
        <f t="shared" si="118"/>
        <v>#REF!</v>
      </c>
      <c r="P225" s="396"/>
    </row>
    <row r="226" spans="1:16" s="18" customFormat="1" ht="15.75" hidden="1" customHeight="1" thickBot="1" x14ac:dyDescent="0.3">
      <c r="A226" s="125"/>
      <c r="B226" s="52" t="s">
        <v>693</v>
      </c>
      <c r="C226" s="702" t="s">
        <v>287</v>
      </c>
      <c r="D226" s="703"/>
      <c r="E226" s="827"/>
      <c r="F226" s="573">
        <f t="shared" ref="F226:M226" si="135">F227+F228+F229</f>
        <v>0</v>
      </c>
      <c r="G226" s="510">
        <f t="shared" si="135"/>
        <v>0</v>
      </c>
      <c r="H226" s="510">
        <f t="shared" si="135"/>
        <v>0</v>
      </c>
      <c r="I226" s="320">
        <f t="shared" si="135"/>
        <v>0</v>
      </c>
      <c r="J226" s="425">
        <f t="shared" ref="J226" si="136">J227+J228+J229</f>
        <v>0</v>
      </c>
      <c r="K226" s="425">
        <f t="shared" si="135"/>
        <v>0</v>
      </c>
      <c r="L226" s="425">
        <f t="shared" ref="L226" si="137">L227+L228+L229</f>
        <v>0</v>
      </c>
      <c r="M226" s="462" t="e">
        <f t="shared" si="135"/>
        <v>#REF!</v>
      </c>
      <c r="N226" s="148">
        <f t="shared" ref="N226" si="138">N227+N228+N229</f>
        <v>0</v>
      </c>
      <c r="O226" s="160" t="e">
        <f t="shared" si="118"/>
        <v>#REF!</v>
      </c>
      <c r="P226" s="396"/>
    </row>
    <row r="227" spans="1:16" s="189" customFormat="1" ht="15.75" hidden="1" customHeight="1" thickBot="1" x14ac:dyDescent="0.3">
      <c r="A227" s="125" t="s">
        <v>288</v>
      </c>
      <c r="B227" s="169" t="s">
        <v>694</v>
      </c>
      <c r="C227" s="213"/>
      <c r="D227" s="808" t="s">
        <v>706</v>
      </c>
      <c r="E227" s="842"/>
      <c r="F227" s="591"/>
      <c r="G227" s="528"/>
      <c r="H227" s="528"/>
      <c r="I227" s="338"/>
      <c r="J227" s="443"/>
      <c r="K227" s="443"/>
      <c r="L227" s="443"/>
      <c r="M227" s="480" t="e">
        <f>SUM(#REF!)</f>
        <v>#REF!</v>
      </c>
      <c r="N227" s="233"/>
      <c r="O227" s="171" t="e">
        <f t="shared" si="118"/>
        <v>#REF!</v>
      </c>
      <c r="P227" s="396"/>
    </row>
    <row r="228" spans="1:16" s="189" customFormat="1" ht="15.75" hidden="1" customHeight="1" thickBot="1" x14ac:dyDescent="0.3">
      <c r="A228" s="125" t="s">
        <v>289</v>
      </c>
      <c r="B228" s="169" t="s">
        <v>695</v>
      </c>
      <c r="C228" s="178"/>
      <c r="D228" s="704" t="s">
        <v>707</v>
      </c>
      <c r="E228" s="836"/>
      <c r="F228" s="571"/>
      <c r="G228" s="508"/>
      <c r="H228" s="508"/>
      <c r="I228" s="318"/>
      <c r="J228" s="423"/>
      <c r="K228" s="423"/>
      <c r="L228" s="423"/>
      <c r="M228" s="460" t="e">
        <f>SUM(#REF!)</f>
        <v>#REF!</v>
      </c>
      <c r="N228" s="170"/>
      <c r="O228" s="171" t="e">
        <f t="shared" si="118"/>
        <v>#REF!</v>
      </c>
      <c r="P228" s="396"/>
    </row>
    <row r="229" spans="1:16" s="189" customFormat="1" ht="15.75" hidden="1" customHeight="1" thickBot="1" x14ac:dyDescent="0.3">
      <c r="A229" s="125" t="s">
        <v>290</v>
      </c>
      <c r="B229" s="169" t="s">
        <v>696</v>
      </c>
      <c r="C229" s="178"/>
      <c r="D229" s="704" t="s">
        <v>708</v>
      </c>
      <c r="E229" s="836"/>
      <c r="F229" s="571"/>
      <c r="G229" s="508"/>
      <c r="H229" s="508"/>
      <c r="I229" s="318"/>
      <c r="J229" s="423"/>
      <c r="K229" s="423"/>
      <c r="L229" s="423"/>
      <c r="M229" s="460" t="e">
        <f>SUM(#REF!)</f>
        <v>#REF!</v>
      </c>
      <c r="N229" s="170"/>
      <c r="O229" s="171" t="e">
        <f t="shared" si="118"/>
        <v>#REF!</v>
      </c>
      <c r="P229" s="396"/>
    </row>
    <row r="230" spans="1:16" s="18" customFormat="1" ht="15.75" hidden="1" customHeight="1" thickBot="1" x14ac:dyDescent="0.3">
      <c r="A230" s="125"/>
      <c r="B230" s="52" t="s">
        <v>697</v>
      </c>
      <c r="C230" s="702" t="s">
        <v>291</v>
      </c>
      <c r="D230" s="703"/>
      <c r="E230" s="827"/>
      <c r="F230" s="573">
        <f t="shared" ref="F230:M230" si="139">F231+F232+F233+F234+F235+F236</f>
        <v>0</v>
      </c>
      <c r="G230" s="510">
        <f t="shared" si="139"/>
        <v>0</v>
      </c>
      <c r="H230" s="510">
        <f t="shared" si="139"/>
        <v>0</v>
      </c>
      <c r="I230" s="320">
        <f t="shared" si="139"/>
        <v>0</v>
      </c>
      <c r="J230" s="425">
        <f t="shared" ref="J230" si="140">J231+J232+J233+J234+J235+J236</f>
        <v>0</v>
      </c>
      <c r="K230" s="425">
        <f t="shared" si="139"/>
        <v>0</v>
      </c>
      <c r="L230" s="425">
        <f t="shared" ref="L230" si="141">L231+L232+L233+L234+L235+L236</f>
        <v>0</v>
      </c>
      <c r="M230" s="462" t="e">
        <f t="shared" si="139"/>
        <v>#REF!</v>
      </c>
      <c r="N230" s="148">
        <f t="shared" ref="N230" si="142">N231+N232+N233+N234+N235+N236</f>
        <v>0</v>
      </c>
      <c r="O230" s="160" t="e">
        <f t="shared" si="118"/>
        <v>#REF!</v>
      </c>
      <c r="P230" s="396"/>
    </row>
    <row r="231" spans="1:16" s="189" customFormat="1" ht="15.75" hidden="1" customHeight="1" thickBot="1" x14ac:dyDescent="0.3">
      <c r="A231" s="125" t="s">
        <v>292</v>
      </c>
      <c r="B231" s="169" t="s">
        <v>698</v>
      </c>
      <c r="C231" s="178"/>
      <c r="D231" s="704" t="s">
        <v>383</v>
      </c>
      <c r="E231" s="836"/>
      <c r="F231" s="571"/>
      <c r="G231" s="508"/>
      <c r="H231" s="508"/>
      <c r="I231" s="318"/>
      <c r="J231" s="423"/>
      <c r="K231" s="423"/>
      <c r="L231" s="423"/>
      <c r="M231" s="460" t="e">
        <f>SUM(#REF!)</f>
        <v>#REF!</v>
      </c>
      <c r="N231" s="170"/>
      <c r="O231" s="171" t="e">
        <f t="shared" si="118"/>
        <v>#REF!</v>
      </c>
      <c r="P231" s="396"/>
    </row>
    <row r="232" spans="1:16" s="189" customFormat="1" ht="15.75" hidden="1" customHeight="1" thickBot="1" x14ac:dyDescent="0.3">
      <c r="A232" s="125" t="s">
        <v>293</v>
      </c>
      <c r="B232" s="169" t="s">
        <v>699</v>
      </c>
      <c r="C232" s="178"/>
      <c r="D232" s="704" t="s">
        <v>384</v>
      </c>
      <c r="E232" s="836"/>
      <c r="F232" s="571"/>
      <c r="G232" s="508"/>
      <c r="H232" s="508"/>
      <c r="I232" s="318"/>
      <c r="J232" s="423"/>
      <c r="K232" s="423"/>
      <c r="L232" s="423"/>
      <c r="M232" s="460" t="e">
        <f>SUM(#REF!)</f>
        <v>#REF!</v>
      </c>
      <c r="N232" s="170"/>
      <c r="O232" s="171" t="e">
        <f t="shared" si="118"/>
        <v>#REF!</v>
      </c>
      <c r="P232" s="396"/>
    </row>
    <row r="233" spans="1:16" s="189" customFormat="1" ht="15.75" hidden="1" customHeight="1" thickBot="1" x14ac:dyDescent="0.3">
      <c r="A233" s="125" t="s">
        <v>871</v>
      </c>
      <c r="B233" s="169" t="s">
        <v>872</v>
      </c>
      <c r="C233" s="178"/>
      <c r="D233" s="704" t="s">
        <v>873</v>
      </c>
      <c r="E233" s="836"/>
      <c r="F233" s="571"/>
      <c r="G233" s="508"/>
      <c r="H233" s="508"/>
      <c r="I233" s="318"/>
      <c r="J233" s="423"/>
      <c r="K233" s="423"/>
      <c r="L233" s="423"/>
      <c r="M233" s="460" t="e">
        <f>SUM(#REF!)</f>
        <v>#REF!</v>
      </c>
      <c r="N233" s="170"/>
      <c r="O233" s="171" t="e">
        <f t="shared" si="118"/>
        <v>#REF!</v>
      </c>
      <c r="P233" s="396"/>
    </row>
    <row r="234" spans="1:16" s="189" customFormat="1" ht="15.75" hidden="1" customHeight="1" thickBot="1" x14ac:dyDescent="0.3">
      <c r="A234" s="125" t="s">
        <v>294</v>
      </c>
      <c r="B234" s="169" t="s">
        <v>700</v>
      </c>
      <c r="C234" s="178"/>
      <c r="D234" s="704" t="s">
        <v>295</v>
      </c>
      <c r="E234" s="836"/>
      <c r="F234" s="571"/>
      <c r="G234" s="508"/>
      <c r="H234" s="508"/>
      <c r="I234" s="318"/>
      <c r="J234" s="423"/>
      <c r="K234" s="423"/>
      <c r="L234" s="423"/>
      <c r="M234" s="460" t="e">
        <f>SUM(#REF!)</f>
        <v>#REF!</v>
      </c>
      <c r="N234" s="170"/>
      <c r="O234" s="171" t="e">
        <f t="shared" si="118"/>
        <v>#REF!</v>
      </c>
      <c r="P234" s="396"/>
    </row>
    <row r="235" spans="1:16" s="189" customFormat="1" ht="15.75" hidden="1" customHeight="1" thickBot="1" x14ac:dyDescent="0.3">
      <c r="A235" s="125" t="s">
        <v>296</v>
      </c>
      <c r="B235" s="169" t="s">
        <v>701</v>
      </c>
      <c r="C235" s="178"/>
      <c r="D235" s="704" t="s">
        <v>297</v>
      </c>
      <c r="E235" s="836"/>
      <c r="F235" s="571"/>
      <c r="G235" s="508"/>
      <c r="H235" s="508"/>
      <c r="I235" s="318"/>
      <c r="J235" s="423"/>
      <c r="K235" s="423"/>
      <c r="L235" s="423"/>
      <c r="M235" s="460" t="e">
        <f>SUM(#REF!)</f>
        <v>#REF!</v>
      </c>
      <c r="N235" s="170"/>
      <c r="O235" s="171" t="e">
        <f t="shared" si="118"/>
        <v>#REF!</v>
      </c>
      <c r="P235" s="396"/>
    </row>
    <row r="236" spans="1:16" s="189" customFormat="1" ht="15.75" hidden="1" customHeight="1" thickBot="1" x14ac:dyDescent="0.3">
      <c r="A236" s="125" t="s">
        <v>874</v>
      </c>
      <c r="B236" s="169" t="s">
        <v>875</v>
      </c>
      <c r="C236" s="178"/>
      <c r="D236" s="704" t="s">
        <v>876</v>
      </c>
      <c r="E236" s="836"/>
      <c r="F236" s="571"/>
      <c r="G236" s="508"/>
      <c r="H236" s="508"/>
      <c r="I236" s="318"/>
      <c r="J236" s="423"/>
      <c r="K236" s="423"/>
      <c r="L236" s="423"/>
      <c r="M236" s="460" t="e">
        <f>SUM(#REF!)</f>
        <v>#REF!</v>
      </c>
      <c r="N236" s="170"/>
      <c r="O236" s="171" t="e">
        <f t="shared" si="118"/>
        <v>#REF!</v>
      </c>
      <c r="P236" s="396"/>
    </row>
    <row r="237" spans="1:16" s="41" customFormat="1" ht="15.75" hidden="1" customHeight="1" thickBot="1" x14ac:dyDescent="0.3">
      <c r="A237" s="125" t="s">
        <v>877</v>
      </c>
      <c r="B237" s="52" t="s">
        <v>878</v>
      </c>
      <c r="C237" s="702" t="s">
        <v>879</v>
      </c>
      <c r="D237" s="703"/>
      <c r="E237" s="827"/>
      <c r="F237" s="573"/>
      <c r="G237" s="510"/>
      <c r="H237" s="510"/>
      <c r="I237" s="320"/>
      <c r="J237" s="425"/>
      <c r="K237" s="425"/>
      <c r="L237" s="425"/>
      <c r="M237" s="462" t="e">
        <f>SUM(#REF!)</f>
        <v>#REF!</v>
      </c>
      <c r="N237" s="148"/>
      <c r="O237" s="160" t="e">
        <f t="shared" si="118"/>
        <v>#REF!</v>
      </c>
      <c r="P237" s="396"/>
    </row>
    <row r="238" spans="1:16" s="41" customFormat="1" ht="15.75" hidden="1" customHeight="1" thickBot="1" x14ac:dyDescent="0.3">
      <c r="A238" s="125" t="s">
        <v>298</v>
      </c>
      <c r="B238" s="52" t="s">
        <v>702</v>
      </c>
      <c r="C238" s="702" t="s">
        <v>299</v>
      </c>
      <c r="D238" s="703"/>
      <c r="E238" s="827"/>
      <c r="F238" s="573"/>
      <c r="G238" s="510"/>
      <c r="H238" s="510"/>
      <c r="I238" s="320"/>
      <c r="J238" s="425"/>
      <c r="K238" s="425"/>
      <c r="L238" s="425"/>
      <c r="M238" s="462" t="e">
        <f>SUM(#REF!)</f>
        <v>#REF!</v>
      </c>
      <c r="N238" s="148"/>
      <c r="O238" s="160" t="e">
        <f t="shared" si="118"/>
        <v>#REF!</v>
      </c>
      <c r="P238" s="396"/>
    </row>
    <row r="239" spans="1:16" s="41" customFormat="1" ht="15.75" hidden="1" customHeight="1" thickBot="1" x14ac:dyDescent="0.3">
      <c r="A239" s="125" t="s">
        <v>300</v>
      </c>
      <c r="B239" s="52" t="s">
        <v>703</v>
      </c>
      <c r="C239" s="702" t="s">
        <v>880</v>
      </c>
      <c r="D239" s="703"/>
      <c r="E239" s="827"/>
      <c r="F239" s="573"/>
      <c r="G239" s="510"/>
      <c r="H239" s="510"/>
      <c r="I239" s="320"/>
      <c r="J239" s="425"/>
      <c r="K239" s="425"/>
      <c r="L239" s="425"/>
      <c r="M239" s="462" t="e">
        <f>SUM(#REF!)</f>
        <v>#REF!</v>
      </c>
      <c r="N239" s="148"/>
      <c r="O239" s="160" t="e">
        <f t="shared" si="118"/>
        <v>#REF!</v>
      </c>
      <c r="P239" s="396"/>
    </row>
    <row r="240" spans="1:16" s="41" customFormat="1" ht="15.75" hidden="1" customHeight="1" thickBot="1" x14ac:dyDescent="0.3">
      <c r="A240" s="125" t="s">
        <v>301</v>
      </c>
      <c r="B240" s="52" t="s">
        <v>704</v>
      </c>
      <c r="C240" s="702" t="s">
        <v>881</v>
      </c>
      <c r="D240" s="703"/>
      <c r="E240" s="827"/>
      <c r="F240" s="573"/>
      <c r="G240" s="510"/>
      <c r="H240" s="510"/>
      <c r="I240" s="320"/>
      <c r="J240" s="425"/>
      <c r="K240" s="425"/>
      <c r="L240" s="425"/>
      <c r="M240" s="462" t="e">
        <f>SUM(#REF!)</f>
        <v>#REF!</v>
      </c>
      <c r="N240" s="148"/>
      <c r="O240" s="160" t="e">
        <f t="shared" si="118"/>
        <v>#REF!</v>
      </c>
      <c r="P240" s="396"/>
    </row>
    <row r="241" spans="1:16" s="41" customFormat="1" ht="15.75" hidden="1" customHeight="1" thickBot="1" x14ac:dyDescent="0.3">
      <c r="A241" s="125" t="s">
        <v>302</v>
      </c>
      <c r="B241" s="52" t="s">
        <v>705</v>
      </c>
      <c r="C241" s="702" t="s">
        <v>303</v>
      </c>
      <c r="D241" s="703"/>
      <c r="E241" s="827"/>
      <c r="F241" s="573"/>
      <c r="G241" s="510"/>
      <c r="H241" s="510"/>
      <c r="I241" s="320"/>
      <c r="J241" s="425"/>
      <c r="K241" s="425"/>
      <c r="L241" s="425"/>
      <c r="M241" s="462" t="e">
        <f>SUM(#REF!)</f>
        <v>#REF!</v>
      </c>
      <c r="N241" s="148"/>
      <c r="O241" s="160" t="e">
        <f t="shared" si="118"/>
        <v>#REF!</v>
      </c>
      <c r="P241" s="396"/>
    </row>
    <row r="242" spans="1:16" s="41" customFormat="1" ht="15.75" hidden="1" customHeight="1" thickBot="1" x14ac:dyDescent="0.3">
      <c r="A242" s="125" t="s">
        <v>882</v>
      </c>
      <c r="B242" s="52" t="s">
        <v>883</v>
      </c>
      <c r="C242" s="702" t="s">
        <v>885</v>
      </c>
      <c r="D242" s="703"/>
      <c r="E242" s="827"/>
      <c r="F242" s="573"/>
      <c r="G242" s="510"/>
      <c r="H242" s="510"/>
      <c r="I242" s="320"/>
      <c r="J242" s="425"/>
      <c r="K242" s="425"/>
      <c r="L242" s="425"/>
      <c r="M242" s="462" t="e">
        <f>SUM(#REF!)</f>
        <v>#REF!</v>
      </c>
      <c r="N242" s="148"/>
      <c r="O242" s="160" t="e">
        <f t="shared" si="118"/>
        <v>#REF!</v>
      </c>
      <c r="P242" s="396"/>
    </row>
    <row r="243" spans="1:16" s="41" customFormat="1" ht="15.75" hidden="1" customHeight="1" thickBot="1" x14ac:dyDescent="0.3">
      <c r="A243" s="125"/>
      <c r="B243" s="52" t="s">
        <v>884</v>
      </c>
      <c r="C243" s="702" t="s">
        <v>886</v>
      </c>
      <c r="D243" s="703"/>
      <c r="E243" s="827"/>
      <c r="F243" s="573">
        <f t="shared" ref="F243:M243" si="143">F244+F245</f>
        <v>0</v>
      </c>
      <c r="G243" s="510">
        <f t="shared" si="143"/>
        <v>0</v>
      </c>
      <c r="H243" s="510">
        <f t="shared" si="143"/>
        <v>0</v>
      </c>
      <c r="I243" s="320">
        <f t="shared" si="143"/>
        <v>0</v>
      </c>
      <c r="J243" s="425">
        <f t="shared" ref="J243" si="144">J244+J245</f>
        <v>0</v>
      </c>
      <c r="K243" s="425">
        <f t="shared" si="143"/>
        <v>0</v>
      </c>
      <c r="L243" s="425">
        <f t="shared" ref="L243" si="145">L244+L245</f>
        <v>0</v>
      </c>
      <c r="M243" s="462" t="e">
        <f t="shared" si="143"/>
        <v>#REF!</v>
      </c>
      <c r="N243" s="148">
        <f t="shared" ref="N243" si="146">N244+N245</f>
        <v>0</v>
      </c>
      <c r="O243" s="160" t="e">
        <f t="shared" si="118"/>
        <v>#REF!</v>
      </c>
      <c r="P243" s="396"/>
    </row>
    <row r="244" spans="1:16" s="189" customFormat="1" ht="15.75" hidden="1" customHeight="1" thickBot="1" x14ac:dyDescent="0.3">
      <c r="A244" s="125" t="s">
        <v>888</v>
      </c>
      <c r="B244" s="169" t="s">
        <v>887</v>
      </c>
      <c r="C244" s="178"/>
      <c r="D244" s="704" t="s">
        <v>891</v>
      </c>
      <c r="E244" s="836"/>
      <c r="F244" s="571"/>
      <c r="G244" s="508"/>
      <c r="H244" s="508"/>
      <c r="I244" s="318"/>
      <c r="J244" s="423"/>
      <c r="K244" s="423"/>
      <c r="L244" s="423"/>
      <c r="M244" s="460" t="e">
        <f>SUM(#REF!)</f>
        <v>#REF!</v>
      </c>
      <c r="N244" s="170"/>
      <c r="O244" s="171" t="e">
        <f t="shared" si="118"/>
        <v>#REF!</v>
      </c>
      <c r="P244" s="396"/>
    </row>
    <row r="245" spans="1:16" s="189" customFormat="1" ht="15.75" hidden="1" customHeight="1" thickBot="1" x14ac:dyDescent="0.3">
      <c r="A245" s="125" t="s">
        <v>889</v>
      </c>
      <c r="B245" s="169" t="s">
        <v>890</v>
      </c>
      <c r="C245" s="178"/>
      <c r="D245" s="704" t="s">
        <v>892</v>
      </c>
      <c r="E245" s="836"/>
      <c r="F245" s="571"/>
      <c r="G245" s="508"/>
      <c r="H245" s="508"/>
      <c r="I245" s="318"/>
      <c r="J245" s="423"/>
      <c r="K245" s="423"/>
      <c r="L245" s="423"/>
      <c r="M245" s="460" t="e">
        <f>SUM(#REF!)</f>
        <v>#REF!</v>
      </c>
      <c r="N245" s="170"/>
      <c r="O245" s="171" t="e">
        <f t="shared" si="118"/>
        <v>#REF!</v>
      </c>
      <c r="P245" s="396"/>
    </row>
    <row r="246" spans="1:16" ht="15.75" hidden="1" customHeight="1" thickBot="1" x14ac:dyDescent="0.3">
      <c r="B246" s="90" t="s">
        <v>709</v>
      </c>
      <c r="C246" s="712" t="s">
        <v>304</v>
      </c>
      <c r="D246" s="713"/>
      <c r="E246" s="830"/>
      <c r="F246" s="572">
        <f t="shared" ref="F246:M246" si="147">F247+F248+F249+F250+F251</f>
        <v>0</v>
      </c>
      <c r="G246" s="509">
        <f t="shared" si="147"/>
        <v>0</v>
      </c>
      <c r="H246" s="509">
        <f t="shared" si="147"/>
        <v>0</v>
      </c>
      <c r="I246" s="319">
        <f t="shared" si="147"/>
        <v>0</v>
      </c>
      <c r="J246" s="424">
        <f t="shared" ref="J246" si="148">J247+J248+J249+J250+J251</f>
        <v>0</v>
      </c>
      <c r="K246" s="424">
        <f t="shared" si="147"/>
        <v>0</v>
      </c>
      <c r="L246" s="424">
        <f t="shared" ref="L246" si="149">L247+L248+L249+L250+L251</f>
        <v>0</v>
      </c>
      <c r="M246" s="461" t="e">
        <f t="shared" si="147"/>
        <v>#REF!</v>
      </c>
      <c r="N246" s="142">
        <f t="shared" ref="N246" si="150">N247+N248+N249+N250+N251</f>
        <v>0</v>
      </c>
      <c r="O246" s="158" t="e">
        <f t="shared" si="118"/>
        <v>#REF!</v>
      </c>
      <c r="P246" s="396"/>
    </row>
    <row r="247" spans="1:16" s="41" customFormat="1" ht="15.75" hidden="1" customHeight="1" thickBot="1" x14ac:dyDescent="0.3">
      <c r="A247" s="125" t="s">
        <v>305</v>
      </c>
      <c r="B247" s="176" t="s">
        <v>710</v>
      </c>
      <c r="C247" s="782" t="s">
        <v>385</v>
      </c>
      <c r="D247" s="783"/>
      <c r="E247" s="828"/>
      <c r="F247" s="574"/>
      <c r="G247" s="511"/>
      <c r="H247" s="511"/>
      <c r="I247" s="321"/>
      <c r="J247" s="426"/>
      <c r="K247" s="426"/>
      <c r="L247" s="426"/>
      <c r="M247" s="463" t="e">
        <f>SUM(#REF!)</f>
        <v>#REF!</v>
      </c>
      <c r="N247" s="177"/>
      <c r="O247" s="191" t="e">
        <f t="shared" si="118"/>
        <v>#REF!</v>
      </c>
      <c r="P247" s="396"/>
    </row>
    <row r="248" spans="1:16" s="41" customFormat="1" ht="15.75" hidden="1" customHeight="1" thickBot="1" x14ac:dyDescent="0.3">
      <c r="A248" s="125" t="s">
        <v>306</v>
      </c>
      <c r="B248" s="176" t="s">
        <v>711</v>
      </c>
      <c r="C248" s="782" t="s">
        <v>386</v>
      </c>
      <c r="D248" s="783"/>
      <c r="E248" s="828"/>
      <c r="F248" s="574"/>
      <c r="G248" s="511"/>
      <c r="H248" s="511"/>
      <c r="I248" s="321"/>
      <c r="J248" s="426"/>
      <c r="K248" s="426"/>
      <c r="L248" s="426"/>
      <c r="M248" s="463" t="e">
        <f>SUM(#REF!)</f>
        <v>#REF!</v>
      </c>
      <c r="N248" s="177"/>
      <c r="O248" s="191" t="e">
        <f t="shared" si="118"/>
        <v>#REF!</v>
      </c>
      <c r="P248" s="396"/>
    </row>
    <row r="249" spans="1:16" s="41" customFormat="1" ht="15.75" hidden="1" customHeight="1" thickBot="1" x14ac:dyDescent="0.3">
      <c r="A249" s="125" t="s">
        <v>307</v>
      </c>
      <c r="B249" s="176" t="s">
        <v>712</v>
      </c>
      <c r="C249" s="782" t="s">
        <v>308</v>
      </c>
      <c r="D249" s="783"/>
      <c r="E249" s="828"/>
      <c r="F249" s="574"/>
      <c r="G249" s="511"/>
      <c r="H249" s="511"/>
      <c r="I249" s="321"/>
      <c r="J249" s="426"/>
      <c r="K249" s="426"/>
      <c r="L249" s="426"/>
      <c r="M249" s="463" t="e">
        <f>SUM(#REF!)</f>
        <v>#REF!</v>
      </c>
      <c r="N249" s="177"/>
      <c r="O249" s="191" t="e">
        <f t="shared" si="118"/>
        <v>#REF!</v>
      </c>
      <c r="P249" s="396"/>
    </row>
    <row r="250" spans="1:16" s="41" customFormat="1" ht="15.75" hidden="1" customHeight="1" thickBot="1" x14ac:dyDescent="0.3">
      <c r="A250" s="125" t="s">
        <v>309</v>
      </c>
      <c r="B250" s="176" t="s">
        <v>713</v>
      </c>
      <c r="C250" s="782" t="s">
        <v>310</v>
      </c>
      <c r="D250" s="783"/>
      <c r="E250" s="828"/>
      <c r="F250" s="574"/>
      <c r="G250" s="511"/>
      <c r="H250" s="511"/>
      <c r="I250" s="321"/>
      <c r="J250" s="426"/>
      <c r="K250" s="426"/>
      <c r="L250" s="426"/>
      <c r="M250" s="463" t="e">
        <f>SUM(#REF!)</f>
        <v>#REF!</v>
      </c>
      <c r="N250" s="177"/>
      <c r="O250" s="191" t="e">
        <f t="shared" si="118"/>
        <v>#REF!</v>
      </c>
      <c r="P250" s="396"/>
    </row>
    <row r="251" spans="1:16" s="41" customFormat="1" ht="15.75" hidden="1" customHeight="1" thickBot="1" x14ac:dyDescent="0.3">
      <c r="A251" s="125" t="s">
        <v>311</v>
      </c>
      <c r="B251" s="176" t="s">
        <v>714</v>
      </c>
      <c r="C251" s="782" t="s">
        <v>387</v>
      </c>
      <c r="D251" s="783"/>
      <c r="E251" s="828"/>
      <c r="F251" s="574"/>
      <c r="G251" s="511"/>
      <c r="H251" s="511"/>
      <c r="I251" s="321"/>
      <c r="J251" s="426"/>
      <c r="K251" s="426"/>
      <c r="L251" s="426"/>
      <c r="M251" s="463" t="e">
        <f>SUM(#REF!)</f>
        <v>#REF!</v>
      </c>
      <c r="N251" s="177"/>
      <c r="O251" s="191" t="e">
        <f t="shared" si="118"/>
        <v>#REF!</v>
      </c>
      <c r="P251" s="396"/>
    </row>
    <row r="252" spans="1:16" ht="15.75" hidden="1" customHeight="1" thickBot="1" x14ac:dyDescent="0.3">
      <c r="A252" s="125" t="s">
        <v>313</v>
      </c>
      <c r="B252" s="90" t="s">
        <v>715</v>
      </c>
      <c r="C252" s="712" t="s">
        <v>312</v>
      </c>
      <c r="D252" s="713"/>
      <c r="E252" s="830"/>
      <c r="F252" s="572"/>
      <c r="G252" s="509"/>
      <c r="H252" s="509"/>
      <c r="I252" s="319"/>
      <c r="J252" s="424"/>
      <c r="K252" s="424"/>
      <c r="L252" s="424"/>
      <c r="M252" s="461" t="e">
        <f>SUM(#REF!)</f>
        <v>#REF!</v>
      </c>
      <c r="N252" s="142"/>
      <c r="O252" s="158" t="e">
        <f t="shared" si="118"/>
        <v>#REF!</v>
      </c>
      <c r="P252" s="396"/>
    </row>
    <row r="253" spans="1:16" ht="15.75" hidden="1" customHeight="1" thickBot="1" x14ac:dyDescent="0.3">
      <c r="A253" s="125" t="s">
        <v>893</v>
      </c>
      <c r="B253" s="90" t="s">
        <v>894</v>
      </c>
      <c r="C253" s="712" t="s">
        <v>895</v>
      </c>
      <c r="D253" s="713"/>
      <c r="E253" s="830"/>
      <c r="F253" s="572"/>
      <c r="G253" s="509"/>
      <c r="H253" s="509"/>
      <c r="I253" s="319"/>
      <c r="J253" s="424"/>
      <c r="K253" s="424"/>
      <c r="L253" s="424"/>
      <c r="M253" s="461" t="e">
        <f>SUM(#REF!)</f>
        <v>#REF!</v>
      </c>
      <c r="N253" s="142"/>
      <c r="O253" s="158" t="e">
        <f t="shared" si="118"/>
        <v>#REF!</v>
      </c>
      <c r="P253" s="396"/>
    </row>
    <row r="254" spans="1:16" ht="15.75" thickBot="1" x14ac:dyDescent="0.3">
      <c r="B254" s="806" t="s">
        <v>314</v>
      </c>
      <c r="C254" s="807"/>
      <c r="D254" s="807"/>
      <c r="E254" s="844"/>
      <c r="F254" s="569" t="e">
        <f t="shared" ref="F254:N254" si="151">F5+F24+F32+F58+F74+F146+F156+F161+F224</f>
        <v>#REF!</v>
      </c>
      <c r="G254" s="506" t="e">
        <f t="shared" si="151"/>
        <v>#REF!</v>
      </c>
      <c r="H254" s="506" t="e">
        <f t="shared" si="151"/>
        <v>#REF!</v>
      </c>
      <c r="I254" s="316" t="e">
        <f t="shared" si="151"/>
        <v>#REF!</v>
      </c>
      <c r="J254" s="421" t="e">
        <f t="shared" si="151"/>
        <v>#REF!</v>
      </c>
      <c r="K254" s="421" t="e">
        <f t="shared" si="151"/>
        <v>#REF!</v>
      </c>
      <c r="L254" s="421" t="e">
        <f t="shared" si="151"/>
        <v>#REF!</v>
      </c>
      <c r="M254" s="458">
        <f t="shared" si="151"/>
        <v>3544860</v>
      </c>
      <c r="N254" s="139">
        <f t="shared" si="151"/>
        <v>0</v>
      </c>
      <c r="O254" s="156">
        <f t="shared" si="118"/>
        <v>3544860</v>
      </c>
      <c r="P254" s="396"/>
    </row>
    <row r="255" spans="1:16" x14ac:dyDescent="0.25">
      <c r="B255" s="22"/>
      <c r="C255" s="23"/>
      <c r="D255" s="23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59"/>
    </row>
    <row r="256" spans="1:16" x14ac:dyDescent="0.25">
      <c r="B256" s="25"/>
      <c r="C256" s="26"/>
      <c r="D256" s="26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59"/>
    </row>
    <row r="257" spans="1:15" x14ac:dyDescent="0.25">
      <c r="B257" s="27"/>
      <c r="C257" s="24"/>
      <c r="D257" s="24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59"/>
    </row>
    <row r="258" spans="1:1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59"/>
    </row>
    <row r="259" spans="1:1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59"/>
    </row>
    <row r="260" spans="1:1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59"/>
    </row>
    <row r="261" spans="1:1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</row>
    <row r="262" spans="1:1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</row>
    <row r="263" spans="1:15" x14ac:dyDescent="0.25">
      <c r="B263" s="27"/>
      <c r="C263" s="28"/>
      <c r="D263" s="28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306"/>
    </row>
    <row r="264" spans="1:1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59"/>
    </row>
    <row r="265" spans="1:1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59"/>
    </row>
    <row r="266" spans="1:15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</row>
    <row r="267" spans="1:1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</row>
    <row r="268" spans="1:1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</row>
    <row r="269" spans="1:15" x14ac:dyDescent="0.25">
      <c r="A269" s="127"/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59"/>
    </row>
    <row r="270" spans="1:15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</row>
    <row r="271" spans="1:1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</row>
    <row r="272" spans="1:1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</row>
    <row r="273" spans="1:1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</row>
    <row r="274" spans="1:1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</row>
    <row r="275" spans="1:1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</row>
    <row r="276" spans="1:15" x14ac:dyDescent="0.25">
      <c r="A276" s="127"/>
      <c r="B276" s="27"/>
      <c r="C276" s="28"/>
      <c r="D276" s="28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59"/>
    </row>
    <row r="277" spans="1:15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</row>
    <row r="278" spans="1:1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</row>
    <row r="279" spans="1:1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</row>
    <row r="280" spans="1:1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</row>
    <row r="281" spans="1:1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</row>
    <row r="282" spans="1:1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</row>
    <row r="283" spans="1:1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</row>
    <row r="284" spans="1:1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</row>
    <row r="285" spans="1:1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</row>
    <row r="286" spans="1:1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</row>
    <row r="287" spans="1:15" x14ac:dyDescent="0.25">
      <c r="A287" s="127"/>
      <c r="B287" s="27"/>
      <c r="C287" s="28"/>
      <c r="D287" s="28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59"/>
    </row>
    <row r="288" spans="1:15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</row>
    <row r="289" spans="1:1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</row>
    <row r="290" spans="1:1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</row>
    <row r="291" spans="1:1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</row>
    <row r="292" spans="1:1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</row>
    <row r="293" spans="1:1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</row>
    <row r="294" spans="1:1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</row>
    <row r="295" spans="1:1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</row>
    <row r="296" spans="1:1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</row>
    <row r="297" spans="1:1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</row>
    <row r="298" spans="1:15" x14ac:dyDescent="0.25">
      <c r="A298" s="127"/>
      <c r="B298" s="29"/>
      <c r="C298" s="23"/>
      <c r="D298" s="23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59"/>
    </row>
    <row r="299" spans="1:15" x14ac:dyDescent="0.25">
      <c r="A299" s="127"/>
      <c r="B299" s="27"/>
      <c r="C299" s="28"/>
      <c r="D299" s="28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59"/>
    </row>
    <row r="300" spans="1:15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</row>
    <row r="301" spans="1:1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59"/>
    </row>
    <row r="302" spans="1:15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</row>
    <row r="303" spans="1:1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</row>
    <row r="304" spans="1:1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</row>
    <row r="305" spans="1:1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</row>
    <row r="306" spans="1:1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</row>
    <row r="307" spans="1:1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</row>
    <row r="308" spans="1:1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</row>
    <row r="309" spans="1:1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</row>
    <row r="310" spans="1:1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</row>
    <row r="311" spans="1:1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</row>
    <row r="312" spans="1:15" x14ac:dyDescent="0.25">
      <c r="A312" s="127"/>
      <c r="B312" s="27"/>
      <c r="C312" s="28"/>
      <c r="D312" s="28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59"/>
    </row>
    <row r="313" spans="1:15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</row>
    <row r="314" spans="1:1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</row>
    <row r="315" spans="1:1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</row>
    <row r="316" spans="1:1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</row>
    <row r="317" spans="1:15" x14ac:dyDescent="0.25"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18"/>
    </row>
    <row r="318" spans="1:15" s="12" customFormat="1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49"/>
    </row>
    <row r="319" spans="1:15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49"/>
    </row>
    <row r="320" spans="1:1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49"/>
    </row>
    <row r="321" spans="1:1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49"/>
    </row>
    <row r="322" spans="1:1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15" s="12" customFormat="1" x14ac:dyDescent="0.25">
      <c r="A323" s="128"/>
      <c r="B323" s="27"/>
      <c r="C323" s="28"/>
      <c r="D323" s="28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49"/>
    </row>
    <row r="324" spans="1:15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1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1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1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1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1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1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1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1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1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15" x14ac:dyDescent="0.25">
      <c r="B334" s="29"/>
      <c r="C334" s="23"/>
      <c r="D334" s="23"/>
      <c r="E334" s="28"/>
      <c r="F334" s="28"/>
      <c r="G334" s="28"/>
      <c r="H334" s="28"/>
      <c r="I334" s="28"/>
      <c r="J334" s="28"/>
      <c r="K334" s="28"/>
      <c r="L334" s="28"/>
      <c r="M334" s="28"/>
      <c r="N334" s="28"/>
    </row>
    <row r="335" spans="1:15" x14ac:dyDescent="0.25">
      <c r="B335" s="30"/>
      <c r="C335" s="26"/>
      <c r="D335" s="26"/>
      <c r="E335" s="24"/>
      <c r="F335" s="24"/>
      <c r="G335" s="24"/>
      <c r="H335" s="24"/>
      <c r="I335" s="24"/>
      <c r="J335" s="24"/>
      <c r="K335" s="24"/>
      <c r="L335" s="24"/>
      <c r="M335" s="24"/>
      <c r="N335" s="24"/>
    </row>
    <row r="336" spans="1:15" x14ac:dyDescent="0.25"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</row>
    <row r="337" spans="1:15" x14ac:dyDescent="0.25">
      <c r="B337" s="27"/>
      <c r="C337" s="28"/>
      <c r="D337" s="28"/>
      <c r="E337" s="24"/>
      <c r="F337" s="24"/>
      <c r="G337" s="24"/>
      <c r="H337" s="24"/>
      <c r="I337" s="24"/>
      <c r="J337" s="24"/>
      <c r="K337" s="24"/>
      <c r="L337" s="24"/>
      <c r="M337" s="24"/>
      <c r="N337" s="24"/>
    </row>
    <row r="338" spans="1:15" x14ac:dyDescent="0.25"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</row>
    <row r="339" spans="1:1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</row>
    <row r="340" spans="1:1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</row>
    <row r="341" spans="1:1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</row>
    <row r="342" spans="1:15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59"/>
    </row>
    <row r="343" spans="1:1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59"/>
    </row>
    <row r="344" spans="1:1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</row>
    <row r="345" spans="1:15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59"/>
    </row>
    <row r="346" spans="1:1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</row>
    <row r="347" spans="1:15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</row>
    <row r="348" spans="1:1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</row>
    <row r="349" spans="1:15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</row>
    <row r="350" spans="1:15" x14ac:dyDescent="0.25">
      <c r="A350" s="127"/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</row>
    <row r="351" spans="1:15" x14ac:dyDescent="0.25">
      <c r="A351" s="127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</row>
    <row r="352" spans="1:1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</row>
    <row r="353" spans="1:1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</row>
    <row r="354" spans="1:1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</row>
    <row r="355" spans="1:1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</row>
    <row r="356" spans="1:1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</row>
    <row r="357" spans="1:1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</row>
    <row r="358" spans="1:1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</row>
    <row r="359" spans="1:1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</row>
    <row r="360" spans="1:1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</row>
    <row r="361" spans="1:15" x14ac:dyDescent="0.25">
      <c r="A361" s="127"/>
      <c r="B361" s="29"/>
      <c r="C361" s="23"/>
      <c r="D361" s="23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59"/>
    </row>
    <row r="362" spans="1:15" x14ac:dyDescent="0.25">
      <c r="A362" s="127"/>
      <c r="B362" s="27"/>
      <c r="C362" s="28"/>
      <c r="D362" s="28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</row>
    <row r="363" spans="1:1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59"/>
    </row>
    <row r="364" spans="1:15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</row>
    <row r="365" spans="1:1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</row>
    <row r="366" spans="1:1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</row>
    <row r="367" spans="1:15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</row>
    <row r="368" spans="1:15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</row>
    <row r="369" spans="1:1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</row>
    <row r="370" spans="1:15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59"/>
    </row>
    <row r="371" spans="1:15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</row>
    <row r="372" spans="1:1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</row>
    <row r="373" spans="1:1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</row>
    <row r="374" spans="1:1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</row>
    <row r="375" spans="1:1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</row>
    <row r="376" spans="1:1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</row>
    <row r="377" spans="1:1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</row>
    <row r="378" spans="1:15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59"/>
    </row>
    <row r="379" spans="1:1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</row>
    <row r="380" spans="1:1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59"/>
    </row>
    <row r="381" spans="1:1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59"/>
    </row>
    <row r="382" spans="1:15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</row>
    <row r="383" spans="1:1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</row>
    <row r="384" spans="1:1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</row>
    <row r="385" spans="1:1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</row>
    <row r="386" spans="1:15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</row>
    <row r="387" spans="1:15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</row>
    <row r="388" spans="1:1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</row>
    <row r="389" spans="1:1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</row>
    <row r="390" spans="1:1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</row>
    <row r="391" spans="1:1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</row>
    <row r="392" spans="1:15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59"/>
    </row>
    <row r="393" spans="1:1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</row>
    <row r="394" spans="1:15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</row>
    <row r="395" spans="1:1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</row>
    <row r="396" spans="1:1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</row>
    <row r="397" spans="1:15" x14ac:dyDescent="0.25">
      <c r="A397" s="127"/>
      <c r="B397" s="29"/>
      <c r="C397" s="23"/>
      <c r="D397" s="23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</row>
    <row r="398" spans="1:15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</row>
    <row r="399" spans="1:1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</row>
    <row r="400" spans="1:15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</row>
    <row r="401" spans="1:1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</row>
    <row r="402" spans="1:15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</row>
    <row r="403" spans="1:1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</row>
    <row r="404" spans="1:15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</row>
    <row r="405" spans="1:1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</row>
    <row r="406" spans="1:15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</row>
    <row r="407" spans="1:15" x14ac:dyDescent="0.25">
      <c r="A407" s="127"/>
      <c r="B407" s="29"/>
      <c r="C407" s="23"/>
      <c r="D407" s="23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</row>
    <row r="408" spans="1:15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</row>
    <row r="409" spans="1:1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</row>
    <row r="410" spans="1:1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</row>
    <row r="411" spans="1:1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</row>
    <row r="412" spans="1:15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59"/>
    </row>
    <row r="413" spans="1:1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</row>
    <row r="414" spans="1:1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</row>
    <row r="415" spans="1:1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</row>
    <row r="416" spans="1:1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</row>
    <row r="417" spans="1:1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</row>
    <row r="418" spans="1:1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</row>
    <row r="419" spans="1:1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</row>
    <row r="420" spans="1:1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</row>
    <row r="421" spans="1:15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59"/>
    </row>
    <row r="422" spans="1:15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</row>
    <row r="423" spans="1:1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</row>
    <row r="424" spans="1:1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</row>
    <row r="425" spans="1:1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</row>
    <row r="426" spans="1:1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</row>
    <row r="427" spans="1:1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</row>
    <row r="428" spans="1:1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</row>
    <row r="429" spans="1:1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</row>
    <row r="430" spans="1:1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</row>
    <row r="431" spans="1:1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</row>
    <row r="432" spans="1:1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</row>
    <row r="433" spans="1:15" x14ac:dyDescent="0.25">
      <c r="A433" s="127"/>
      <c r="B433" s="29"/>
      <c r="C433" s="23"/>
      <c r="D433" s="23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59"/>
    </row>
    <row r="434" spans="1:15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</row>
    <row r="435" spans="1:1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</row>
    <row r="436" spans="1:1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</row>
    <row r="437" spans="1:1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</row>
    <row r="438" spans="1:15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</row>
    <row r="439" spans="1:1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</row>
    <row r="440" spans="1:1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</row>
    <row r="441" spans="1:1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</row>
    <row r="442" spans="1:1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</row>
    <row r="443" spans="1:1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</row>
    <row r="444" spans="1:1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</row>
    <row r="445" spans="1:1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</row>
    <row r="446" spans="1:1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</row>
    <row r="447" spans="1:15" x14ac:dyDescent="0.25">
      <c r="A447" s="127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59"/>
    </row>
    <row r="448" spans="1:15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</row>
    <row r="449" spans="1:1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</row>
    <row r="450" spans="1:1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</row>
    <row r="451" spans="1:1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</row>
    <row r="452" spans="1:1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</row>
    <row r="453" spans="1:1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</row>
    <row r="454" spans="1:1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</row>
    <row r="455" spans="1:1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</row>
    <row r="456" spans="1:1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</row>
    <row r="457" spans="1:1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</row>
    <row r="458" spans="1:1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</row>
    <row r="459" spans="1:15" x14ac:dyDescent="0.25">
      <c r="A459" s="127"/>
      <c r="B459" s="29"/>
      <c r="C459" s="23"/>
      <c r="D459" s="23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59"/>
    </row>
    <row r="460" spans="1:15" x14ac:dyDescent="0.25">
      <c r="A460" s="127"/>
      <c r="B460" s="32"/>
      <c r="C460" s="33"/>
      <c r="D460" s="3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</row>
    <row r="461" spans="1:15" x14ac:dyDescent="0.25">
      <c r="A461" s="127"/>
      <c r="B461" s="34"/>
      <c r="C461" s="35"/>
      <c r="D461" s="35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59"/>
    </row>
    <row r="462" spans="1:15" x14ac:dyDescent="0.25">
      <c r="A462" s="127"/>
      <c r="B462" s="19"/>
      <c r="C462" s="37"/>
      <c r="D462" s="37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59"/>
    </row>
    <row r="463" spans="1:1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</row>
    <row r="464" spans="1:1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</row>
    <row r="465" spans="1:15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</row>
    <row r="466" spans="1:15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</row>
    <row r="467" spans="1:15" x14ac:dyDescent="0.25">
      <c r="A467" s="127"/>
      <c r="B467" s="19"/>
      <c r="C467" s="24"/>
      <c r="D467" s="24"/>
      <c r="E467" s="37"/>
      <c r="F467" s="37"/>
      <c r="G467" s="37"/>
      <c r="H467" s="37"/>
      <c r="I467" s="37"/>
      <c r="J467" s="37"/>
      <c r="K467" s="37"/>
      <c r="L467" s="37"/>
      <c r="M467" s="37"/>
      <c r="N467" s="37"/>
    </row>
    <row r="468" spans="1:1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1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1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1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1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15" x14ac:dyDescent="0.25">
      <c r="A473" s="127"/>
      <c r="B473" s="34"/>
      <c r="C473" s="35"/>
      <c r="D473" s="35"/>
      <c r="E473" s="36"/>
      <c r="F473" s="36"/>
      <c r="G473" s="36"/>
      <c r="H473" s="36"/>
      <c r="I473" s="36"/>
      <c r="J473" s="36"/>
      <c r="K473" s="36"/>
      <c r="L473" s="36"/>
      <c r="M473" s="36"/>
      <c r="N473" s="36"/>
    </row>
    <row r="474" spans="1:15" x14ac:dyDescent="0.25">
      <c r="A474" s="127"/>
      <c r="B474" s="19"/>
      <c r="C474" s="37"/>
      <c r="D474" s="37"/>
      <c r="E474" s="24"/>
      <c r="F474" s="24"/>
      <c r="G474" s="24"/>
      <c r="H474" s="24"/>
      <c r="I474" s="24"/>
      <c r="J474" s="24"/>
      <c r="K474" s="24"/>
      <c r="L474" s="24"/>
      <c r="M474" s="24"/>
      <c r="N474" s="24"/>
    </row>
    <row r="475" spans="1:1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</row>
    <row r="476" spans="1:1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</row>
    <row r="477" spans="1:15" x14ac:dyDescent="0.25"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18"/>
    </row>
    <row r="478" spans="1:15" s="12" customFormat="1" x14ac:dyDescent="0.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49"/>
    </row>
    <row r="479" spans="1:15" s="12" customFormat="1" x14ac:dyDescent="0.25">
      <c r="A479" s="128"/>
      <c r="B479" s="32"/>
      <c r="C479" s="33"/>
      <c r="D479" s="33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49"/>
    </row>
    <row r="480" spans="1:15" s="12" customFormat="1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49"/>
    </row>
    <row r="481" spans="1:1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49"/>
    </row>
    <row r="482" spans="1:1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1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1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1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15" x14ac:dyDescent="0.25">
      <c r="A486" s="12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8"/>
    </row>
    <row r="487" spans="1:1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8"/>
    </row>
    <row r="488" spans="1:1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8"/>
    </row>
    <row r="489" spans="1:1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8"/>
    </row>
    <row r="490" spans="1:1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</row>
    <row r="491" spans="1:1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</row>
    <row r="492" spans="1:1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</row>
    <row r="493" spans="1:1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</row>
    <row r="494" spans="1:1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</row>
    <row r="495" spans="1:1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</row>
    <row r="496" spans="1:1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</row>
    <row r="497" spans="1:1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</row>
    <row r="498" spans="1:1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</row>
    <row r="499" spans="1:1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</row>
    <row r="500" spans="1:1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</row>
    <row r="501" spans="1:1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</row>
    <row r="502" spans="1:1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</row>
    <row r="503" spans="1:1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</row>
    <row r="504" spans="1:1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</row>
    <row r="505" spans="1:1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</row>
    <row r="506" spans="1:1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</row>
    <row r="507" spans="1:1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</row>
    <row r="508" spans="1:1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</row>
    <row r="509" spans="1:1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</row>
    <row r="510" spans="1:1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</row>
    <row r="511" spans="1:1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</row>
    <row r="512" spans="1:1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</row>
    <row r="513" spans="1:1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</row>
    <row r="514" spans="1:1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</row>
    <row r="515" spans="1:1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</row>
    <row r="516" spans="1:1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</row>
    <row r="517" spans="1:1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</row>
    <row r="518" spans="1:1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</row>
    <row r="519" spans="1:1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</row>
    <row r="520" spans="1:1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</row>
    <row r="521" spans="1:1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</row>
    <row r="522" spans="1:1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</row>
    <row r="523" spans="1:1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</row>
    <row r="524" spans="1:1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</row>
    <row r="525" spans="1:1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</row>
    <row r="526" spans="1:1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</row>
    <row r="527" spans="1:1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</row>
    <row r="528" spans="1:1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</row>
    <row r="529" spans="1:1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</row>
    <row r="530" spans="1:1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</row>
    <row r="531" spans="1:1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</row>
    <row r="532" spans="1:1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</row>
    <row r="533" spans="1:1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</row>
    <row r="534" spans="1:1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</row>
    <row r="535" spans="1:1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</row>
    <row r="536" spans="1:1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</row>
    <row r="537" spans="1:1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</row>
    <row r="538" spans="1:1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</row>
    <row r="539" spans="1:1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</row>
    <row r="540" spans="1:1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</row>
    <row r="541" spans="1:1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</row>
    <row r="542" spans="1:1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</row>
    <row r="543" spans="1:1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</row>
    <row r="544" spans="1:1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</row>
    <row r="545" spans="1:1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</row>
    <row r="546" spans="1:1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</row>
    <row r="547" spans="1:1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</row>
    <row r="548" spans="1:1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</row>
    <row r="549" spans="1:1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</row>
    <row r="550" spans="1:1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</row>
    <row r="551" spans="1:1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</row>
    <row r="552" spans="1:1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</row>
    <row r="553" spans="1:1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</row>
    <row r="554" spans="1:1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</row>
    <row r="555" spans="1:1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</row>
    <row r="556" spans="1:1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</row>
    <row r="557" spans="1:1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</row>
    <row r="558" spans="1:1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</row>
    <row r="559" spans="1:1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</row>
    <row r="560" spans="1:1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</row>
    <row r="561" spans="1:1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</row>
    <row r="562" spans="1:1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</row>
    <row r="563" spans="1:1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</row>
    <row r="564" spans="1:1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</row>
    <row r="565" spans="1:1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</row>
    <row r="566" spans="1:1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</row>
    <row r="567" spans="1:1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</row>
    <row r="568" spans="1:1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</row>
    <row r="569" spans="1:1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</row>
    <row r="570" spans="1:1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</row>
    <row r="571" spans="1:1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</row>
    <row r="572" spans="1:1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</row>
    <row r="573" spans="1:1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</row>
    <row r="574" spans="1:1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</row>
    <row r="575" spans="1:1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</row>
    <row r="576" spans="1:1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</row>
    <row r="577" spans="1:1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</row>
    <row r="578" spans="1:1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</row>
    <row r="579" spans="1:1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</row>
    <row r="580" spans="1:1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</row>
    <row r="581" spans="1:1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</row>
    <row r="582" spans="1:1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</row>
    <row r="583" spans="1:1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</row>
    <row r="584" spans="1:1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</row>
    <row r="585" spans="1:1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</row>
    <row r="586" spans="1:1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</row>
    <row r="587" spans="1:1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</row>
    <row r="588" spans="1:1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</row>
    <row r="589" spans="1:1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</row>
    <row r="590" spans="1:1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</row>
    <row r="591" spans="1:1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</row>
    <row r="592" spans="1:1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</row>
    <row r="593" spans="1:1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</row>
    <row r="594" spans="1:1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</row>
    <row r="595" spans="1:1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</row>
    <row r="596" spans="1:1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</row>
    <row r="597" spans="1:1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</row>
    <row r="598" spans="1:1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</row>
    <row r="599" spans="1:1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</row>
    <row r="600" spans="1:1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</row>
    <row r="601" spans="1:1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</row>
    <row r="602" spans="1:1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</row>
    <row r="603" spans="1:1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</row>
    <row r="604" spans="1:1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</row>
    <row r="605" spans="1:1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</row>
    <row r="606" spans="1:1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</row>
    <row r="607" spans="1:1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</row>
    <row r="608" spans="1:1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</row>
    <row r="609" spans="1:1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</row>
    <row r="610" spans="1:1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</row>
    <row r="611" spans="1:1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</row>
    <row r="612" spans="1:1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</row>
    <row r="613" spans="1:1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</row>
    <row r="614" spans="1:1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</row>
    <row r="615" spans="1:1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</row>
    <row r="616" spans="1:1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</row>
    <row r="617" spans="1:1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</row>
    <row r="618" spans="1:1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</row>
    <row r="619" spans="1:1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</row>
    <row r="620" spans="1:1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</row>
    <row r="621" spans="1:1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</row>
    <row r="622" spans="1:1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</row>
    <row r="623" spans="1:1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</row>
    <row r="624" spans="1:1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</row>
    <row r="625" spans="1:1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</row>
    <row r="626" spans="1:1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</row>
    <row r="627" spans="1:1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</row>
    <row r="628" spans="1:1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</row>
    <row r="629" spans="1:1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</row>
    <row r="630" spans="1:1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</row>
    <row r="631" spans="1:1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</row>
    <row r="632" spans="1:1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</row>
    <row r="633" spans="1:1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</row>
    <row r="634" spans="1:1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</row>
    <row r="635" spans="1:1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</row>
    <row r="636" spans="1:1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</row>
    <row r="637" spans="1:1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</row>
    <row r="638" spans="1:1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</row>
    <row r="639" spans="1:1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</row>
    <row r="640" spans="1:1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</row>
    <row r="641" spans="1:1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</row>
    <row r="642" spans="1:1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</row>
    <row r="643" spans="1:1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</row>
    <row r="644" spans="1:1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</row>
    <row r="645" spans="1:1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</row>
    <row r="646" spans="1:1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</row>
    <row r="647" spans="1:1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</row>
    <row r="648" spans="1:1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</row>
    <row r="649" spans="1:1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</row>
    <row r="650" spans="1:1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</row>
    <row r="651" spans="1:1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</row>
    <row r="652" spans="1:1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</row>
    <row r="653" spans="1:1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</row>
    <row r="654" spans="1:1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</row>
    <row r="655" spans="1:1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</row>
    <row r="656" spans="1:1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</row>
    <row r="657" spans="1:1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</row>
    <row r="658" spans="1:1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</row>
    <row r="659" spans="1:1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</row>
    <row r="660" spans="1:1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</row>
    <row r="661" spans="1:1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</row>
    <row r="662" spans="1:1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</row>
    <row r="663" spans="1:1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</row>
    <row r="664" spans="1:1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</row>
    <row r="665" spans="1:1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</row>
    <row r="666" spans="1:1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</row>
    <row r="667" spans="1:1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</row>
    <row r="668" spans="1:1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</row>
    <row r="669" spans="1:1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</row>
    <row r="670" spans="1:1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</row>
    <row r="671" spans="1:1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</row>
    <row r="672" spans="1:1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</row>
    <row r="673" spans="1:1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</row>
    <row r="674" spans="1:1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</row>
    <row r="675" spans="1:1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</row>
    <row r="676" spans="1:1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</row>
    <row r="677" spans="1:1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</row>
    <row r="678" spans="1:1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</row>
    <row r="679" spans="1:1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</row>
    <row r="680" spans="1:1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</row>
    <row r="681" spans="1:1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</row>
    <row r="682" spans="1:1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</row>
    <row r="683" spans="1:1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</row>
    <row r="684" spans="1:1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</row>
    <row r="685" spans="1:1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</row>
    <row r="686" spans="1:1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</row>
    <row r="687" spans="1:1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</row>
    <row r="688" spans="1:1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</row>
    <row r="689" spans="1:1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</row>
    <row r="690" spans="1:1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</row>
    <row r="691" spans="1:1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</row>
    <row r="692" spans="1:1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</row>
    <row r="693" spans="1:1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</row>
    <row r="694" spans="1:1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</row>
    <row r="695" spans="1:1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</row>
    <row r="696" spans="1:1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</row>
    <row r="697" spans="1:1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</row>
    <row r="698" spans="1:1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</row>
    <row r="699" spans="1:1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</row>
    <row r="700" spans="1:1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</row>
    <row r="701" spans="1:1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</row>
    <row r="702" spans="1:1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</row>
    <row r="703" spans="1:1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</row>
    <row r="704" spans="1:1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</row>
    <row r="705" spans="1:1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</row>
    <row r="706" spans="1:1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</row>
    <row r="707" spans="1:1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</row>
    <row r="708" spans="1:1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</row>
    <row r="709" spans="1:1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</row>
    <row r="710" spans="1:1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</row>
    <row r="711" spans="1:1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</row>
    <row r="712" spans="1:1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</row>
    <row r="713" spans="1:1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</row>
    <row r="714" spans="1:1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</row>
    <row r="715" spans="1:1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</row>
    <row r="716" spans="1:1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</row>
    <row r="717" spans="1:1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</row>
    <row r="718" spans="1:1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</row>
  </sheetData>
  <mergeCells count="246"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  <mergeCell ref="D236:E236"/>
    <mergeCell ref="C237:E237"/>
    <mergeCell ref="C238:E238"/>
    <mergeCell ref="C239:E239"/>
    <mergeCell ref="C240:E240"/>
    <mergeCell ref="C241:E241"/>
    <mergeCell ref="C230:E230"/>
    <mergeCell ref="D231:E231"/>
    <mergeCell ref="D232:E232"/>
    <mergeCell ref="D233:E233"/>
    <mergeCell ref="D234:E234"/>
    <mergeCell ref="D235:E235"/>
    <mergeCell ref="C224:E224"/>
    <mergeCell ref="C225:E225"/>
    <mergeCell ref="C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D223:E223"/>
    <mergeCell ref="C212:E212"/>
    <mergeCell ref="C213:E213"/>
    <mergeCell ref="D214:E214"/>
    <mergeCell ref="D215:E215"/>
    <mergeCell ref="D216:E216"/>
    <mergeCell ref="D217:E217"/>
    <mergeCell ref="D206:E206"/>
    <mergeCell ref="D207:E207"/>
    <mergeCell ref="D208:E208"/>
    <mergeCell ref="D209:E209"/>
    <mergeCell ref="D210:E210"/>
    <mergeCell ref="C211:E211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C196:E196"/>
    <mergeCell ref="D197:E197"/>
    <mergeCell ref="D198:E198"/>
    <mergeCell ref="C199:E199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C185:E185"/>
    <mergeCell ref="D186:E186"/>
    <mergeCell ref="D187:E187"/>
    <mergeCell ref="D176:E176"/>
    <mergeCell ref="D177:E177"/>
    <mergeCell ref="D178:E178"/>
    <mergeCell ref="D179:E179"/>
    <mergeCell ref="D180:E180"/>
    <mergeCell ref="D181:E181"/>
    <mergeCell ref="D170:E170"/>
    <mergeCell ref="D171:E171"/>
    <mergeCell ref="D172:E172"/>
    <mergeCell ref="D173:E173"/>
    <mergeCell ref="C174:E174"/>
    <mergeCell ref="D175:E175"/>
    <mergeCell ref="D164:E164"/>
    <mergeCell ref="D165:E165"/>
    <mergeCell ref="D166:E166"/>
    <mergeCell ref="D167:E167"/>
    <mergeCell ref="D168:E168"/>
    <mergeCell ref="D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D149:E149"/>
    <mergeCell ref="D150:E150"/>
    <mergeCell ref="C151:E151"/>
    <mergeCell ref="D140:E140"/>
    <mergeCell ref="D141:E141"/>
    <mergeCell ref="D142:E142"/>
    <mergeCell ref="D143:E143"/>
    <mergeCell ref="D144:E144"/>
    <mergeCell ref="C145:E145"/>
    <mergeCell ref="C134:E134"/>
    <mergeCell ref="D135:E135"/>
    <mergeCell ref="D136:E136"/>
    <mergeCell ref="D137:E137"/>
    <mergeCell ref="D138:E138"/>
    <mergeCell ref="D139:E139"/>
    <mergeCell ref="D128:E128"/>
    <mergeCell ref="D129:E129"/>
    <mergeCell ref="D130:E130"/>
    <mergeCell ref="C131:E131"/>
    <mergeCell ref="C132:E132"/>
    <mergeCell ref="C133:E133"/>
    <mergeCell ref="D122:E122"/>
    <mergeCell ref="D123:E123"/>
    <mergeCell ref="D124:E124"/>
    <mergeCell ref="D125:E125"/>
    <mergeCell ref="D126:E126"/>
    <mergeCell ref="D127:E127"/>
    <mergeCell ref="C116:E116"/>
    <mergeCell ref="D117:E117"/>
    <mergeCell ref="D118:E118"/>
    <mergeCell ref="C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04:E104"/>
    <mergeCell ref="C105:E105"/>
    <mergeCell ref="D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92:E92"/>
    <mergeCell ref="D93:E93"/>
    <mergeCell ref="C94:E94"/>
    <mergeCell ref="D95:E95"/>
    <mergeCell ref="D96:E96"/>
    <mergeCell ref="D97:E97"/>
    <mergeCell ref="D86:E86"/>
    <mergeCell ref="D87:E87"/>
    <mergeCell ref="D88:E88"/>
    <mergeCell ref="D89:E89"/>
    <mergeCell ref="D90:E90"/>
    <mergeCell ref="D91:E91"/>
    <mergeCell ref="D77:E77"/>
    <mergeCell ref="C78:E78"/>
    <mergeCell ref="C82:E82"/>
    <mergeCell ref="C83:E83"/>
    <mergeCell ref="D84:E84"/>
    <mergeCell ref="D85:E85"/>
    <mergeCell ref="D71:E71"/>
    <mergeCell ref="D72:E72"/>
    <mergeCell ref="D73:E73"/>
    <mergeCell ref="C74:E74"/>
    <mergeCell ref="C75:E75"/>
    <mergeCell ref="D76:E76"/>
    <mergeCell ref="C65:E65"/>
    <mergeCell ref="D66:E66"/>
    <mergeCell ref="D67:E67"/>
    <mergeCell ref="D68:E68"/>
    <mergeCell ref="C69:E69"/>
    <mergeCell ref="D70:E70"/>
    <mergeCell ref="C59:E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E58"/>
    <mergeCell ref="C48:E48"/>
    <mergeCell ref="C49:E49"/>
    <mergeCell ref="C50:E50"/>
    <mergeCell ref="C51:E51"/>
    <mergeCell ref="C52:E52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1:E31"/>
    <mergeCell ref="C32:E32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J4"/>
    <mergeCell ref="C21:E21"/>
    <mergeCell ref="C22:E22"/>
    <mergeCell ref="C23:E23"/>
    <mergeCell ref="B2:E4"/>
    <mergeCell ref="F2:F4"/>
    <mergeCell ref="M2:O2"/>
    <mergeCell ref="C30:E30"/>
    <mergeCell ref="M3:M4"/>
    <mergeCell ref="N3:N4"/>
    <mergeCell ref="O3:O4"/>
    <mergeCell ref="C5:E5"/>
    <mergeCell ref="C6:E6"/>
    <mergeCell ref="C20:E20"/>
    <mergeCell ref="K2:K4"/>
    <mergeCell ref="H2:H4"/>
    <mergeCell ref="I2:I4"/>
    <mergeCell ref="L2:L4"/>
  </mergeCells>
  <pageMargins left="0.25" right="0.25" top="0.75" bottom="0.75" header="0.3" footer="0.3"/>
  <pageSetup paperSize="9" orientation="landscape" horizontalDpi="4294967293" r:id="rId1"/>
  <headerFooter>
    <oddHeader>&amp;C&amp;"Times New Roman,Félkövér"&amp;12 013370 Informatikai fejlesztések, szolgáltatásokKiadások - 2018. év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733"/>
  <sheetViews>
    <sheetView topLeftCell="A47" zoomScaleNormal="100" workbookViewId="0">
      <selection activeCell="Q269" sqref="Q26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hidden="1" customWidth="1"/>
    <col min="11" max="12" width="11.42578125" style="12" hidden="1" customWidth="1"/>
    <col min="13" max="13" width="11" style="12" customWidth="1"/>
    <col min="14" max="14" width="11.140625" style="12" customWidth="1"/>
    <col min="15" max="15" width="11.7109375" style="49" customWidth="1"/>
    <col min="16" max="16" width="10.140625" style="12" bestFit="1" customWidth="1"/>
    <col min="17" max="17" width="11" style="12" customWidth="1"/>
    <col min="18" max="18" width="13" style="12" customWidth="1"/>
    <col min="19" max="19" width="9.140625" style="17"/>
    <col min="20" max="20" width="10.140625" style="17" bestFit="1" customWidth="1"/>
    <col min="21" max="16384" width="9.140625" style="17"/>
  </cols>
  <sheetData>
    <row r="1" spans="1:20" ht="15.75" thickBot="1" x14ac:dyDescent="0.3"/>
    <row r="2" spans="1:20" ht="29.25" customHeight="1" x14ac:dyDescent="0.25">
      <c r="B2" s="750" t="s">
        <v>0</v>
      </c>
      <c r="C2" s="695"/>
      <c r="D2" s="695"/>
      <c r="E2" s="695"/>
      <c r="F2" s="750" t="s">
        <v>1074</v>
      </c>
      <c r="G2" s="742" t="s">
        <v>1085</v>
      </c>
      <c r="H2" s="742" t="s">
        <v>1092</v>
      </c>
      <c r="I2" s="750" t="s">
        <v>1099</v>
      </c>
      <c r="J2" s="763" t="s">
        <v>1106</v>
      </c>
      <c r="K2" s="763" t="s">
        <v>1117</v>
      </c>
      <c r="L2" s="763" t="s">
        <v>1118</v>
      </c>
      <c r="M2" s="756" t="s">
        <v>1076</v>
      </c>
      <c r="N2" s="756"/>
      <c r="O2" s="757"/>
      <c r="P2" s="755" t="s">
        <v>1110</v>
      </c>
      <c r="Q2" s="756"/>
      <c r="R2" s="757"/>
    </row>
    <row r="3" spans="1:20" ht="22.5" customHeight="1" x14ac:dyDescent="0.25">
      <c r="B3" s="751"/>
      <c r="C3" s="752"/>
      <c r="D3" s="752"/>
      <c r="E3" s="752"/>
      <c r="F3" s="751"/>
      <c r="G3" s="743"/>
      <c r="H3" s="743"/>
      <c r="I3" s="751"/>
      <c r="J3" s="764"/>
      <c r="K3" s="764"/>
      <c r="L3" s="764"/>
      <c r="M3" s="790" t="s">
        <v>846</v>
      </c>
      <c r="N3" s="771" t="s">
        <v>847</v>
      </c>
      <c r="O3" s="773" t="s">
        <v>571</v>
      </c>
      <c r="P3" s="845" t="s">
        <v>840</v>
      </c>
      <c r="Q3" s="740" t="s">
        <v>841</v>
      </c>
      <c r="R3" s="847" t="s">
        <v>955</v>
      </c>
    </row>
    <row r="4" spans="1:20" ht="21" customHeight="1" thickBot="1" x14ac:dyDescent="0.3">
      <c r="B4" s="753"/>
      <c r="C4" s="754"/>
      <c r="D4" s="754"/>
      <c r="E4" s="754"/>
      <c r="F4" s="753"/>
      <c r="G4" s="744"/>
      <c r="H4" s="744"/>
      <c r="I4" s="753"/>
      <c r="J4" s="765"/>
      <c r="K4" s="765"/>
      <c r="L4" s="765"/>
      <c r="M4" s="791"/>
      <c r="N4" s="772"/>
      <c r="O4" s="774"/>
      <c r="P4" s="846"/>
      <c r="Q4" s="741"/>
      <c r="R4" s="848"/>
    </row>
    <row r="5" spans="1:20" ht="15.75" thickBot="1" x14ac:dyDescent="0.3">
      <c r="B5" s="82" t="s">
        <v>118</v>
      </c>
      <c r="C5" s="775" t="s">
        <v>119</v>
      </c>
      <c r="D5" s="776"/>
      <c r="E5" s="776"/>
      <c r="F5" s="316">
        <f t="shared" ref="F5:K5" si="0">F6+F20</f>
        <v>4159487</v>
      </c>
      <c r="G5" s="506">
        <f t="shared" si="0"/>
        <v>4163487</v>
      </c>
      <c r="H5" s="506">
        <f t="shared" si="0"/>
        <v>4259113</v>
      </c>
      <c r="I5" s="316">
        <f t="shared" si="0"/>
        <v>4259113</v>
      </c>
      <c r="J5" s="421">
        <f t="shared" ref="J5" si="1">J6+J20</f>
        <v>4246207</v>
      </c>
      <c r="K5" s="421" t="e">
        <f t="shared" si="0"/>
        <v>#REF!</v>
      </c>
      <c r="L5" s="421">
        <f t="shared" ref="L5" si="2">L6+L20</f>
        <v>4218138</v>
      </c>
      <c r="M5" s="458">
        <f>P5+Q5+R5</f>
        <v>3999166</v>
      </c>
      <c r="N5" s="139">
        <f t="shared" ref="N5" si="3">N6+N20</f>
        <v>0</v>
      </c>
      <c r="O5" s="156">
        <f>SUM(M5:N5)</f>
        <v>3999166</v>
      </c>
      <c r="P5" s="84">
        <f t="shared" ref="P5:R5" si="4">P6+P20</f>
        <v>0</v>
      </c>
      <c r="Q5" s="85">
        <f t="shared" si="4"/>
        <v>0</v>
      </c>
      <c r="R5" s="85">
        <f t="shared" si="4"/>
        <v>3999166</v>
      </c>
      <c r="S5" s="168"/>
    </row>
    <row r="6" spans="1:20" x14ac:dyDescent="0.25">
      <c r="B6" s="122" t="s">
        <v>609</v>
      </c>
      <c r="C6" s="733" t="s">
        <v>120</v>
      </c>
      <c r="D6" s="734"/>
      <c r="E6" s="734"/>
      <c r="F6" s="317">
        <f t="shared" ref="F6:K6" si="5">F7+F8+F9+F10+F11+F12+F13+F14+F15+F16+F17+F18+F19</f>
        <v>3909487</v>
      </c>
      <c r="G6" s="507">
        <f t="shared" si="5"/>
        <v>3909487</v>
      </c>
      <c r="H6" s="507">
        <f t="shared" si="5"/>
        <v>4005113</v>
      </c>
      <c r="I6" s="317">
        <f t="shared" si="5"/>
        <v>4005113</v>
      </c>
      <c r="J6" s="422">
        <f t="shared" ref="J6" si="6">J7+J8+J9+J10+J11+J12+J13+J14+J15+J16+J17+J18+J19</f>
        <v>3992207</v>
      </c>
      <c r="K6" s="422" t="e">
        <f t="shared" si="5"/>
        <v>#REF!</v>
      </c>
      <c r="L6" s="422">
        <f t="shared" ref="L6" si="7">L7+L8+L9+L10+L11+L12+L13+L14+L15+L16+L17+L18+L19</f>
        <v>3964138</v>
      </c>
      <c r="M6" s="459">
        <f t="shared" ref="M6:M69" si="8">P6+Q6+R6</f>
        <v>3647087</v>
      </c>
      <c r="N6" s="140">
        <f t="shared" ref="N6" si="9">N7+N8+N9+N10+N11+N12+N13+N14+N15+N16+N17+N18+N19</f>
        <v>0</v>
      </c>
      <c r="O6" s="157">
        <f t="shared" ref="O6:O79" si="10">SUM(M6:N6)</f>
        <v>3647087</v>
      </c>
      <c r="P6" s="116">
        <f t="shared" ref="P6:R6" si="11">P7+P8+P9+P10+P11+P12+P13+P14+P15+P16+P17+P18+P19</f>
        <v>0</v>
      </c>
      <c r="Q6" s="117">
        <f t="shared" si="11"/>
        <v>0</v>
      </c>
      <c r="R6" s="117">
        <f t="shared" si="11"/>
        <v>3647087</v>
      </c>
      <c r="S6" s="168"/>
    </row>
    <row r="7" spans="1:20" s="189" customFormat="1" x14ac:dyDescent="0.25">
      <c r="A7" s="125" t="s">
        <v>121</v>
      </c>
      <c r="B7" s="169" t="s">
        <v>610</v>
      </c>
      <c r="C7" s="182"/>
      <c r="D7" s="216" t="s">
        <v>122</v>
      </c>
      <c r="E7" s="234"/>
      <c r="F7" s="318">
        <v>3821280</v>
      </c>
      <c r="G7" s="508">
        <v>3821280</v>
      </c>
      <c r="H7" s="508">
        <v>3916906</v>
      </c>
      <c r="I7" s="318">
        <v>3916906</v>
      </c>
      <c r="J7" s="423">
        <v>3904000</v>
      </c>
      <c r="K7" s="423">
        <v>3903990</v>
      </c>
      <c r="L7" s="423">
        <v>3903990</v>
      </c>
      <c r="M7" s="460">
        <f t="shared" si="8"/>
        <v>3619028</v>
      </c>
      <c r="N7" s="170"/>
      <c r="O7" s="171">
        <f t="shared" si="10"/>
        <v>3619028</v>
      </c>
      <c r="P7" s="179"/>
      <c r="Q7" s="173"/>
      <c r="R7" s="173">
        <v>3619028</v>
      </c>
      <c r="S7" s="168"/>
      <c r="T7" s="190"/>
    </row>
    <row r="8" spans="1:20" s="189" customFormat="1" hidden="1" x14ac:dyDescent="0.25">
      <c r="A8" s="125" t="s">
        <v>123</v>
      </c>
      <c r="B8" s="169" t="s">
        <v>611</v>
      </c>
      <c r="C8" s="182"/>
      <c r="D8" s="216" t="s">
        <v>124</v>
      </c>
      <c r="E8" s="234"/>
      <c r="F8" s="318">
        <v>60148</v>
      </c>
      <c r="G8" s="508">
        <v>60148</v>
      </c>
      <c r="H8" s="508">
        <v>60148</v>
      </c>
      <c r="I8" s="318">
        <v>60148</v>
      </c>
      <c r="J8" s="423">
        <v>60148</v>
      </c>
      <c r="K8" s="423">
        <v>60148</v>
      </c>
      <c r="L8" s="423">
        <v>60148</v>
      </c>
      <c r="M8" s="460">
        <f t="shared" si="8"/>
        <v>0</v>
      </c>
      <c r="N8" s="170"/>
      <c r="O8" s="171">
        <f t="shared" si="10"/>
        <v>0</v>
      </c>
      <c r="P8" s="179"/>
      <c r="Q8" s="173"/>
      <c r="R8" s="173">
        <v>0</v>
      </c>
      <c r="S8" s="168"/>
      <c r="T8" s="190"/>
    </row>
    <row r="9" spans="1:20" s="189" customFormat="1" hidden="1" x14ac:dyDescent="0.25">
      <c r="A9" s="125" t="s">
        <v>125</v>
      </c>
      <c r="B9" s="169" t="s">
        <v>612</v>
      </c>
      <c r="C9" s="182"/>
      <c r="D9" s="216" t="s">
        <v>126</v>
      </c>
      <c r="E9" s="234"/>
      <c r="F9" s="318">
        <f t="shared" ref="F9:F19" si="12">SUM(R9:R9)</f>
        <v>0</v>
      </c>
      <c r="G9" s="508">
        <f t="shared" ref="G9:G19" si="13">SUM(R9:R9)</f>
        <v>0</v>
      </c>
      <c r="H9" s="508">
        <f t="shared" ref="H9:H19" si="14">SUM(R9:R9)</f>
        <v>0</v>
      </c>
      <c r="I9" s="318">
        <f t="shared" ref="I9:I19" si="15">SUM(R9:R9)</f>
        <v>0</v>
      </c>
      <c r="J9" s="423">
        <f t="shared" ref="J9:J19" si="16">SUM(R9:R9)</f>
        <v>0</v>
      </c>
      <c r="K9" s="423" t="e">
        <f>SUM(#REF!)</f>
        <v>#REF!</v>
      </c>
      <c r="L9" s="423">
        <f t="shared" ref="L9:L19" si="17">SUM(S9:S9)</f>
        <v>0</v>
      </c>
      <c r="M9" s="460">
        <f t="shared" si="8"/>
        <v>0</v>
      </c>
      <c r="N9" s="170"/>
      <c r="O9" s="171">
        <f t="shared" si="10"/>
        <v>0</v>
      </c>
      <c r="P9" s="179"/>
      <c r="Q9" s="173"/>
      <c r="R9" s="173"/>
      <c r="S9" s="168"/>
      <c r="T9" s="190"/>
    </row>
    <row r="10" spans="1:20" s="189" customFormat="1" hidden="1" x14ac:dyDescent="0.25">
      <c r="A10" s="125" t="s">
        <v>127</v>
      </c>
      <c r="B10" s="169" t="s">
        <v>613</v>
      </c>
      <c r="C10" s="182"/>
      <c r="D10" s="216" t="s">
        <v>351</v>
      </c>
      <c r="E10" s="234"/>
      <c r="F10" s="318">
        <f t="shared" si="12"/>
        <v>0</v>
      </c>
      <c r="G10" s="508">
        <f t="shared" si="13"/>
        <v>0</v>
      </c>
      <c r="H10" s="508">
        <f t="shared" si="14"/>
        <v>0</v>
      </c>
      <c r="I10" s="318">
        <f t="shared" si="15"/>
        <v>0</v>
      </c>
      <c r="J10" s="423">
        <f t="shared" si="16"/>
        <v>0</v>
      </c>
      <c r="K10" s="423" t="e">
        <f>SUM(#REF!)</f>
        <v>#REF!</v>
      </c>
      <c r="L10" s="423">
        <f t="shared" si="17"/>
        <v>0</v>
      </c>
      <c r="M10" s="460">
        <f t="shared" si="8"/>
        <v>0</v>
      </c>
      <c r="N10" s="170"/>
      <c r="O10" s="171">
        <f t="shared" si="10"/>
        <v>0</v>
      </c>
      <c r="P10" s="179"/>
      <c r="Q10" s="173"/>
      <c r="R10" s="173"/>
      <c r="S10" s="168"/>
      <c r="T10" s="190"/>
    </row>
    <row r="11" spans="1:20" s="189" customFormat="1" hidden="1" x14ac:dyDescent="0.25">
      <c r="A11" s="125" t="s">
        <v>128</v>
      </c>
      <c r="B11" s="169" t="s">
        <v>614</v>
      </c>
      <c r="C11" s="182"/>
      <c r="D11" s="216" t="s">
        <v>129</v>
      </c>
      <c r="E11" s="234"/>
      <c r="F11" s="318">
        <f t="shared" si="12"/>
        <v>0</v>
      </c>
      <c r="G11" s="508">
        <f t="shared" si="13"/>
        <v>0</v>
      </c>
      <c r="H11" s="508">
        <f t="shared" si="14"/>
        <v>0</v>
      </c>
      <c r="I11" s="318">
        <f t="shared" si="15"/>
        <v>0</v>
      </c>
      <c r="J11" s="423">
        <f t="shared" si="16"/>
        <v>0</v>
      </c>
      <c r="K11" s="423" t="e">
        <f>SUM(#REF!)</f>
        <v>#REF!</v>
      </c>
      <c r="L11" s="423">
        <f t="shared" si="17"/>
        <v>0</v>
      </c>
      <c r="M11" s="460">
        <f t="shared" si="8"/>
        <v>0</v>
      </c>
      <c r="N11" s="170"/>
      <c r="O11" s="171">
        <f t="shared" si="10"/>
        <v>0</v>
      </c>
      <c r="P11" s="179"/>
      <c r="Q11" s="173"/>
      <c r="R11" s="173"/>
      <c r="S11" s="168"/>
      <c r="T11" s="190"/>
    </row>
    <row r="12" spans="1:20" s="189" customFormat="1" hidden="1" x14ac:dyDescent="0.25">
      <c r="A12" s="125" t="s">
        <v>130</v>
      </c>
      <c r="B12" s="169" t="s">
        <v>615</v>
      </c>
      <c r="C12" s="182"/>
      <c r="D12" s="216" t="s">
        <v>131</v>
      </c>
      <c r="E12" s="234"/>
      <c r="F12" s="318">
        <f t="shared" si="12"/>
        <v>0</v>
      </c>
      <c r="G12" s="508">
        <f t="shared" si="13"/>
        <v>0</v>
      </c>
      <c r="H12" s="508">
        <f t="shared" si="14"/>
        <v>0</v>
      </c>
      <c r="I12" s="318">
        <f t="shared" si="15"/>
        <v>0</v>
      </c>
      <c r="J12" s="423">
        <f t="shared" si="16"/>
        <v>0</v>
      </c>
      <c r="K12" s="423" t="e">
        <f>SUM(#REF!)</f>
        <v>#REF!</v>
      </c>
      <c r="L12" s="423">
        <f t="shared" si="17"/>
        <v>0</v>
      </c>
      <c r="M12" s="460">
        <f t="shared" si="8"/>
        <v>0</v>
      </c>
      <c r="N12" s="170"/>
      <c r="O12" s="171">
        <f t="shared" si="10"/>
        <v>0</v>
      </c>
      <c r="P12" s="179"/>
      <c r="Q12" s="173"/>
      <c r="R12" s="173"/>
      <c r="S12" s="168"/>
      <c r="T12" s="190"/>
    </row>
    <row r="13" spans="1:20" s="189" customFormat="1" hidden="1" x14ac:dyDescent="0.25">
      <c r="A13" s="125" t="s">
        <v>132</v>
      </c>
      <c r="B13" s="169" t="s">
        <v>616</v>
      </c>
      <c r="C13" s="182"/>
      <c r="D13" s="216" t="s">
        <v>133</v>
      </c>
      <c r="E13" s="234"/>
      <c r="F13" s="318">
        <f t="shared" si="12"/>
        <v>0</v>
      </c>
      <c r="G13" s="508">
        <f t="shared" si="13"/>
        <v>0</v>
      </c>
      <c r="H13" s="508">
        <f t="shared" si="14"/>
        <v>0</v>
      </c>
      <c r="I13" s="318">
        <f t="shared" si="15"/>
        <v>0</v>
      </c>
      <c r="J13" s="423">
        <f t="shared" si="16"/>
        <v>0</v>
      </c>
      <c r="K13" s="423" t="e">
        <f>SUM(#REF!)</f>
        <v>#REF!</v>
      </c>
      <c r="L13" s="423">
        <f t="shared" si="17"/>
        <v>0</v>
      </c>
      <c r="M13" s="460">
        <f t="shared" si="8"/>
        <v>0</v>
      </c>
      <c r="N13" s="170"/>
      <c r="O13" s="171">
        <f t="shared" si="10"/>
        <v>0</v>
      </c>
      <c r="P13" s="179"/>
      <c r="Q13" s="173"/>
      <c r="R13" s="173"/>
      <c r="S13" s="168"/>
      <c r="T13" s="190"/>
    </row>
    <row r="14" spans="1:20" s="189" customFormat="1" hidden="1" x14ac:dyDescent="0.25">
      <c r="A14" s="125" t="s">
        <v>134</v>
      </c>
      <c r="B14" s="169" t="s">
        <v>617</v>
      </c>
      <c r="C14" s="182"/>
      <c r="D14" s="216" t="s">
        <v>135</v>
      </c>
      <c r="E14" s="234"/>
      <c r="F14" s="318">
        <f t="shared" si="12"/>
        <v>0</v>
      </c>
      <c r="G14" s="508">
        <f t="shared" si="13"/>
        <v>0</v>
      </c>
      <c r="H14" s="508">
        <f t="shared" si="14"/>
        <v>0</v>
      </c>
      <c r="I14" s="318">
        <f t="shared" si="15"/>
        <v>0</v>
      </c>
      <c r="J14" s="423">
        <f t="shared" si="16"/>
        <v>0</v>
      </c>
      <c r="K14" s="423" t="e">
        <f>SUM(#REF!)</f>
        <v>#REF!</v>
      </c>
      <c r="L14" s="423">
        <f t="shared" si="17"/>
        <v>0</v>
      </c>
      <c r="M14" s="460">
        <f t="shared" si="8"/>
        <v>0</v>
      </c>
      <c r="N14" s="170"/>
      <c r="O14" s="171">
        <f t="shared" si="10"/>
        <v>0</v>
      </c>
      <c r="P14" s="179"/>
      <c r="Q14" s="173"/>
      <c r="R14" s="173"/>
      <c r="S14" s="168"/>
      <c r="T14" s="190"/>
    </row>
    <row r="15" spans="1:20" s="189" customFormat="1" hidden="1" x14ac:dyDescent="0.25">
      <c r="A15" s="125" t="s">
        <v>136</v>
      </c>
      <c r="B15" s="169" t="s">
        <v>618</v>
      </c>
      <c r="C15" s="182"/>
      <c r="D15" s="216" t="s">
        <v>137</v>
      </c>
      <c r="E15" s="234"/>
      <c r="F15" s="318">
        <f t="shared" si="12"/>
        <v>0</v>
      </c>
      <c r="G15" s="508">
        <f t="shared" si="13"/>
        <v>0</v>
      </c>
      <c r="H15" s="508">
        <f t="shared" si="14"/>
        <v>0</v>
      </c>
      <c r="I15" s="318">
        <f t="shared" si="15"/>
        <v>0</v>
      </c>
      <c r="J15" s="423">
        <f t="shared" si="16"/>
        <v>0</v>
      </c>
      <c r="K15" s="423" t="e">
        <f>SUM(#REF!)</f>
        <v>#REF!</v>
      </c>
      <c r="L15" s="423">
        <f t="shared" si="17"/>
        <v>0</v>
      </c>
      <c r="M15" s="460">
        <f t="shared" si="8"/>
        <v>0</v>
      </c>
      <c r="N15" s="170"/>
      <c r="O15" s="171">
        <f t="shared" si="10"/>
        <v>0</v>
      </c>
      <c r="P15" s="179"/>
      <c r="Q15" s="173"/>
      <c r="R15" s="173"/>
      <c r="S15" s="168"/>
      <c r="T15" s="190"/>
    </row>
    <row r="16" spans="1:20" s="189" customFormat="1" hidden="1" x14ac:dyDescent="0.25">
      <c r="A16" s="125" t="s">
        <v>138</v>
      </c>
      <c r="B16" s="169" t="s">
        <v>619</v>
      </c>
      <c r="C16" s="182"/>
      <c r="D16" s="216" t="s">
        <v>139</v>
      </c>
      <c r="E16" s="234"/>
      <c r="F16" s="318">
        <f t="shared" si="12"/>
        <v>0</v>
      </c>
      <c r="G16" s="508">
        <f t="shared" si="13"/>
        <v>0</v>
      </c>
      <c r="H16" s="508">
        <f t="shared" si="14"/>
        <v>0</v>
      </c>
      <c r="I16" s="318">
        <f t="shared" si="15"/>
        <v>0</v>
      </c>
      <c r="J16" s="423">
        <f t="shared" si="16"/>
        <v>0</v>
      </c>
      <c r="K16" s="423" t="e">
        <f>SUM(#REF!)</f>
        <v>#REF!</v>
      </c>
      <c r="L16" s="423">
        <f t="shared" si="17"/>
        <v>0</v>
      </c>
      <c r="M16" s="460">
        <f t="shared" si="8"/>
        <v>0</v>
      </c>
      <c r="N16" s="170"/>
      <c r="O16" s="171">
        <f t="shared" si="10"/>
        <v>0</v>
      </c>
      <c r="P16" s="179"/>
      <c r="Q16" s="173"/>
      <c r="R16" s="173"/>
      <c r="S16" s="168"/>
      <c r="T16" s="190"/>
    </row>
    <row r="17" spans="1:20" s="189" customFormat="1" hidden="1" x14ac:dyDescent="0.25">
      <c r="A17" s="125" t="s">
        <v>140</v>
      </c>
      <c r="B17" s="169" t="s">
        <v>620</v>
      </c>
      <c r="C17" s="182"/>
      <c r="D17" s="216" t="s">
        <v>141</v>
      </c>
      <c r="E17" s="234"/>
      <c r="F17" s="318">
        <f t="shared" si="12"/>
        <v>0</v>
      </c>
      <c r="G17" s="508">
        <f t="shared" si="13"/>
        <v>0</v>
      </c>
      <c r="H17" s="508">
        <f t="shared" si="14"/>
        <v>0</v>
      </c>
      <c r="I17" s="318">
        <f t="shared" si="15"/>
        <v>0</v>
      </c>
      <c r="J17" s="423">
        <f t="shared" si="16"/>
        <v>0</v>
      </c>
      <c r="K17" s="423" t="e">
        <f>SUM(#REF!)</f>
        <v>#REF!</v>
      </c>
      <c r="L17" s="423">
        <f t="shared" si="17"/>
        <v>0</v>
      </c>
      <c r="M17" s="460">
        <f t="shared" si="8"/>
        <v>0</v>
      </c>
      <c r="N17" s="170"/>
      <c r="O17" s="171">
        <f t="shared" si="10"/>
        <v>0</v>
      </c>
      <c r="P17" s="179"/>
      <c r="Q17" s="173"/>
      <c r="R17" s="173"/>
      <c r="S17" s="168"/>
      <c r="T17" s="190"/>
    </row>
    <row r="18" spans="1:20" s="189" customFormat="1" hidden="1" x14ac:dyDescent="0.25">
      <c r="A18" s="125" t="s">
        <v>142</v>
      </c>
      <c r="B18" s="169" t="s">
        <v>621</v>
      </c>
      <c r="C18" s="182"/>
      <c r="D18" s="216" t="s">
        <v>143</v>
      </c>
      <c r="E18" s="234"/>
      <c r="F18" s="318">
        <f t="shared" si="12"/>
        <v>0</v>
      </c>
      <c r="G18" s="508">
        <f t="shared" si="13"/>
        <v>0</v>
      </c>
      <c r="H18" s="508">
        <f t="shared" si="14"/>
        <v>0</v>
      </c>
      <c r="I18" s="318">
        <f t="shared" si="15"/>
        <v>0</v>
      </c>
      <c r="J18" s="423">
        <f t="shared" si="16"/>
        <v>0</v>
      </c>
      <c r="K18" s="423" t="e">
        <f>SUM(#REF!)</f>
        <v>#REF!</v>
      </c>
      <c r="L18" s="423">
        <f t="shared" si="17"/>
        <v>0</v>
      </c>
      <c r="M18" s="460">
        <f t="shared" si="8"/>
        <v>0</v>
      </c>
      <c r="N18" s="170"/>
      <c r="O18" s="171">
        <f t="shared" si="10"/>
        <v>0</v>
      </c>
      <c r="P18" s="179"/>
      <c r="Q18" s="173"/>
      <c r="R18" s="173"/>
      <c r="S18" s="168"/>
      <c r="T18" s="190"/>
    </row>
    <row r="19" spans="1:20" s="189" customFormat="1" x14ac:dyDescent="0.25">
      <c r="A19" s="125" t="s">
        <v>144</v>
      </c>
      <c r="B19" s="169" t="s">
        <v>622</v>
      </c>
      <c r="C19" s="182"/>
      <c r="D19" s="216" t="s">
        <v>145</v>
      </c>
      <c r="E19" s="234"/>
      <c r="F19" s="318">
        <f t="shared" si="12"/>
        <v>28059</v>
      </c>
      <c r="G19" s="508">
        <f t="shared" si="13"/>
        <v>28059</v>
      </c>
      <c r="H19" s="508">
        <f t="shared" si="14"/>
        <v>28059</v>
      </c>
      <c r="I19" s="318">
        <f t="shared" si="15"/>
        <v>28059</v>
      </c>
      <c r="J19" s="423">
        <f t="shared" si="16"/>
        <v>28059</v>
      </c>
      <c r="K19" s="423" t="e">
        <f>SUM(#REF!)</f>
        <v>#REF!</v>
      </c>
      <c r="L19" s="423">
        <f t="shared" si="17"/>
        <v>0</v>
      </c>
      <c r="M19" s="460">
        <f t="shared" si="8"/>
        <v>28059</v>
      </c>
      <c r="N19" s="170"/>
      <c r="O19" s="171">
        <f t="shared" si="10"/>
        <v>28059</v>
      </c>
      <c r="P19" s="179"/>
      <c r="Q19" s="173"/>
      <c r="R19" s="173">
        <v>28059</v>
      </c>
      <c r="S19" s="168"/>
      <c r="T19" s="190"/>
    </row>
    <row r="20" spans="1:20" x14ac:dyDescent="0.25">
      <c r="B20" s="90" t="s">
        <v>623</v>
      </c>
      <c r="C20" s="716" t="s">
        <v>146</v>
      </c>
      <c r="D20" s="717"/>
      <c r="E20" s="717"/>
      <c r="F20" s="319">
        <f t="shared" ref="F20:K20" si="18">F21+F22+F23</f>
        <v>250000</v>
      </c>
      <c r="G20" s="509">
        <f t="shared" si="18"/>
        <v>254000</v>
      </c>
      <c r="H20" s="509">
        <f t="shared" si="18"/>
        <v>254000</v>
      </c>
      <c r="I20" s="319">
        <f t="shared" si="18"/>
        <v>254000</v>
      </c>
      <c r="J20" s="424">
        <f t="shared" ref="J20" si="19">J21+J22+J23</f>
        <v>254000</v>
      </c>
      <c r="K20" s="424" t="e">
        <f t="shared" si="18"/>
        <v>#REF!</v>
      </c>
      <c r="L20" s="424">
        <f t="shared" ref="L20" si="20">L21+L22+L23</f>
        <v>254000</v>
      </c>
      <c r="M20" s="461">
        <f t="shared" si="8"/>
        <v>352079</v>
      </c>
      <c r="N20" s="142">
        <f t="shared" ref="N20" si="21">N21+N22+N23</f>
        <v>0</v>
      </c>
      <c r="O20" s="158">
        <f t="shared" si="10"/>
        <v>352079</v>
      </c>
      <c r="P20" s="92">
        <f t="shared" ref="P20:R20" si="22">P21+P22+P23</f>
        <v>0</v>
      </c>
      <c r="Q20" s="93">
        <f t="shared" si="22"/>
        <v>0</v>
      </c>
      <c r="R20" s="93">
        <f t="shared" si="22"/>
        <v>352079</v>
      </c>
      <c r="S20" s="168"/>
      <c r="T20" s="190"/>
    </row>
    <row r="21" spans="1:20" s="41" customFormat="1" hidden="1" x14ac:dyDescent="0.25">
      <c r="A21" s="125" t="s">
        <v>147</v>
      </c>
      <c r="B21" s="52" t="s">
        <v>624</v>
      </c>
      <c r="C21" s="718" t="s">
        <v>148</v>
      </c>
      <c r="D21" s="719"/>
      <c r="E21" s="719"/>
      <c r="F21" s="320">
        <f>SUM(R21:R21)</f>
        <v>0</v>
      </c>
      <c r="G21" s="510">
        <f>SUM(R21:R21)</f>
        <v>0</v>
      </c>
      <c r="H21" s="510">
        <f>SUM(R21:R21)</f>
        <v>0</v>
      </c>
      <c r="I21" s="320">
        <f>SUM(R21:R21)</f>
        <v>0</v>
      </c>
      <c r="J21" s="425">
        <f>SUM(R21:R21)</f>
        <v>0</v>
      </c>
      <c r="K21" s="425" t="e">
        <f>SUM(#REF!)</f>
        <v>#REF!</v>
      </c>
      <c r="L21" s="425">
        <f>SUM(S21:S21)</f>
        <v>0</v>
      </c>
      <c r="M21" s="462">
        <f t="shared" si="8"/>
        <v>0</v>
      </c>
      <c r="N21" s="148"/>
      <c r="O21" s="160">
        <f t="shared" si="10"/>
        <v>0</v>
      </c>
      <c r="P21" s="75"/>
      <c r="Q21" s="13"/>
      <c r="R21" s="13"/>
      <c r="S21" s="168"/>
      <c r="T21" s="190"/>
    </row>
    <row r="22" spans="1:20" s="41" customFormat="1" ht="29.25" customHeight="1" thickBot="1" x14ac:dyDescent="0.3">
      <c r="A22" s="125" t="s">
        <v>149</v>
      </c>
      <c r="B22" s="52" t="s">
        <v>625</v>
      </c>
      <c r="C22" s="720" t="s">
        <v>861</v>
      </c>
      <c r="D22" s="721"/>
      <c r="E22" s="721"/>
      <c r="F22" s="320">
        <v>250000</v>
      </c>
      <c r="G22" s="510">
        <v>254000</v>
      </c>
      <c r="H22" s="510">
        <v>254000</v>
      </c>
      <c r="I22" s="320">
        <v>254000</v>
      </c>
      <c r="J22" s="425">
        <v>254000</v>
      </c>
      <c r="K22" s="425">
        <v>254000</v>
      </c>
      <c r="L22" s="425">
        <v>254000</v>
      </c>
      <c r="M22" s="462">
        <f t="shared" si="8"/>
        <v>352079</v>
      </c>
      <c r="N22" s="148"/>
      <c r="O22" s="160">
        <f t="shared" si="10"/>
        <v>352079</v>
      </c>
      <c r="P22" s="75"/>
      <c r="Q22" s="13"/>
      <c r="R22" s="13">
        <v>352079</v>
      </c>
      <c r="S22" s="168"/>
      <c r="T22" s="190"/>
    </row>
    <row r="23" spans="1:20" s="41" customFormat="1" ht="15.75" hidden="1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321">
        <f>SUM(R23:R23)</f>
        <v>0</v>
      </c>
      <c r="G23" s="511">
        <f>SUM(R23:R23)</f>
        <v>0</v>
      </c>
      <c r="H23" s="511">
        <f>SUM(R23:R23)</f>
        <v>0</v>
      </c>
      <c r="I23" s="321">
        <f>SUM(R23:R23)</f>
        <v>0</v>
      </c>
      <c r="J23" s="426">
        <f>SUM(R23:R23)</f>
        <v>0</v>
      </c>
      <c r="K23" s="426" t="e">
        <f>SUM(#REF!)</f>
        <v>#REF!</v>
      </c>
      <c r="L23" s="426">
        <f>SUM(S23:S23)</f>
        <v>0</v>
      </c>
      <c r="M23" s="463">
        <f t="shared" si="8"/>
        <v>0</v>
      </c>
      <c r="N23" s="177"/>
      <c r="O23" s="160">
        <f t="shared" si="10"/>
        <v>0</v>
      </c>
      <c r="P23" s="75"/>
      <c r="Q23" s="13"/>
      <c r="R23" s="13"/>
      <c r="S23" s="168"/>
      <c r="T23" s="190"/>
    </row>
    <row r="24" spans="1:20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322">
        <f t="shared" ref="F24:K24" si="23">F25+F26+F27+F28+F29+F30+F31</f>
        <v>950510</v>
      </c>
      <c r="G24" s="512">
        <f t="shared" si="23"/>
        <v>950510</v>
      </c>
      <c r="H24" s="512">
        <f t="shared" si="23"/>
        <v>971548</v>
      </c>
      <c r="I24" s="322">
        <f t="shared" si="23"/>
        <v>971548</v>
      </c>
      <c r="J24" s="427">
        <f t="shared" ref="J24" si="24">J25+J26+J27+J28+J29+J30+J31</f>
        <v>964664</v>
      </c>
      <c r="K24" s="427" t="e">
        <f t="shared" si="23"/>
        <v>#REF!</v>
      </c>
      <c r="L24" s="427">
        <f t="shared" ref="L24" si="25">L25+L26+L27+L28+L29+L30+L31</f>
        <v>942000</v>
      </c>
      <c r="M24" s="464">
        <f t="shared" si="8"/>
        <v>780020</v>
      </c>
      <c r="N24" s="144">
        <f t="shared" ref="N24" si="26">N25+N26+N27+N28+N29+N30+N31</f>
        <v>0</v>
      </c>
      <c r="O24" s="156">
        <f t="shared" si="10"/>
        <v>780020</v>
      </c>
      <c r="P24" s="84">
        <f t="shared" ref="P24:R24" si="27">P25+P26+P27+P28+P29+P30+P31</f>
        <v>0</v>
      </c>
      <c r="Q24" s="85">
        <f t="shared" si="27"/>
        <v>0</v>
      </c>
      <c r="R24" s="85">
        <f t="shared" si="27"/>
        <v>780020</v>
      </c>
      <c r="S24" s="168"/>
      <c r="T24" s="190"/>
    </row>
    <row r="25" spans="1:20" x14ac:dyDescent="0.25">
      <c r="B25" s="60"/>
      <c r="C25" s="788" t="s">
        <v>154</v>
      </c>
      <c r="D25" s="789"/>
      <c r="E25" s="789"/>
      <c r="F25" s="323">
        <v>927846</v>
      </c>
      <c r="G25" s="513">
        <v>927846</v>
      </c>
      <c r="H25" s="513">
        <v>948884</v>
      </c>
      <c r="I25" s="323">
        <v>948884</v>
      </c>
      <c r="J25" s="428">
        <v>942000</v>
      </c>
      <c r="K25" s="428">
        <v>942000</v>
      </c>
      <c r="L25" s="428">
        <v>942000</v>
      </c>
      <c r="M25" s="465">
        <f t="shared" si="8"/>
        <v>757356</v>
      </c>
      <c r="N25" s="145"/>
      <c r="O25" s="159">
        <f t="shared" si="10"/>
        <v>757356</v>
      </c>
      <c r="P25" s="73"/>
      <c r="Q25" s="1"/>
      <c r="R25" s="1">
        <v>757356</v>
      </c>
      <c r="S25" s="168"/>
      <c r="T25" s="190"/>
    </row>
    <row r="26" spans="1:20" hidden="1" x14ac:dyDescent="0.25">
      <c r="B26" s="61"/>
      <c r="C26" s="784" t="s">
        <v>155</v>
      </c>
      <c r="D26" s="785"/>
      <c r="E26" s="785"/>
      <c r="F26" s="324">
        <f t="shared" ref="F26:F31" si="28">SUM(R26:R26)</f>
        <v>0</v>
      </c>
      <c r="G26" s="514">
        <f t="shared" ref="G26:G31" si="29">SUM(R26:R26)</f>
        <v>0</v>
      </c>
      <c r="H26" s="514">
        <f t="shared" ref="H26:H31" si="30">SUM(R26:R26)</f>
        <v>0</v>
      </c>
      <c r="I26" s="324">
        <f t="shared" ref="I26:I31" si="31">SUM(R26:R26)</f>
        <v>0</v>
      </c>
      <c r="J26" s="429">
        <f t="shared" ref="J26:J31" si="32">SUM(R26:R26)</f>
        <v>0</v>
      </c>
      <c r="K26" s="429" t="e">
        <f>SUM(#REF!)</f>
        <v>#REF!</v>
      </c>
      <c r="L26" s="429">
        <f t="shared" ref="L26:L31" si="33">SUM(S26:S26)</f>
        <v>0</v>
      </c>
      <c r="M26" s="466">
        <f t="shared" si="8"/>
        <v>0</v>
      </c>
      <c r="N26" s="146"/>
      <c r="O26" s="159">
        <f t="shared" si="10"/>
        <v>0</v>
      </c>
      <c r="P26" s="73"/>
      <c r="Q26" s="1"/>
      <c r="R26" s="1"/>
      <c r="S26" s="168"/>
      <c r="T26" s="190"/>
    </row>
    <row r="27" spans="1:20" hidden="1" x14ac:dyDescent="0.25">
      <c r="B27" s="61"/>
      <c r="C27" s="784" t="s">
        <v>156</v>
      </c>
      <c r="D27" s="785"/>
      <c r="E27" s="785"/>
      <c r="F27" s="324">
        <f t="shared" si="28"/>
        <v>0</v>
      </c>
      <c r="G27" s="514">
        <f t="shared" si="29"/>
        <v>0</v>
      </c>
      <c r="H27" s="514">
        <f t="shared" si="30"/>
        <v>0</v>
      </c>
      <c r="I27" s="324">
        <f t="shared" si="31"/>
        <v>0</v>
      </c>
      <c r="J27" s="429">
        <f t="shared" si="32"/>
        <v>0</v>
      </c>
      <c r="K27" s="429" t="e">
        <f>SUM(#REF!)</f>
        <v>#REF!</v>
      </c>
      <c r="L27" s="429">
        <f t="shared" si="33"/>
        <v>0</v>
      </c>
      <c r="M27" s="466">
        <f t="shared" si="8"/>
        <v>0</v>
      </c>
      <c r="N27" s="146"/>
      <c r="O27" s="159">
        <f t="shared" si="10"/>
        <v>0</v>
      </c>
      <c r="P27" s="73"/>
      <c r="Q27" s="1"/>
      <c r="R27" s="1"/>
      <c r="S27" s="168"/>
      <c r="T27" s="190"/>
    </row>
    <row r="28" spans="1:20" hidden="1" x14ac:dyDescent="0.25">
      <c r="B28" s="61"/>
      <c r="C28" s="784" t="s">
        <v>157</v>
      </c>
      <c r="D28" s="785"/>
      <c r="E28" s="785"/>
      <c r="F28" s="324">
        <f t="shared" si="28"/>
        <v>0</v>
      </c>
      <c r="G28" s="514">
        <f t="shared" si="29"/>
        <v>0</v>
      </c>
      <c r="H28" s="514">
        <f t="shared" si="30"/>
        <v>0</v>
      </c>
      <c r="I28" s="324">
        <f t="shared" si="31"/>
        <v>0</v>
      </c>
      <c r="J28" s="429">
        <f t="shared" si="32"/>
        <v>0</v>
      </c>
      <c r="K28" s="429" t="e">
        <f>SUM(#REF!)</f>
        <v>#REF!</v>
      </c>
      <c r="L28" s="429">
        <f t="shared" si="33"/>
        <v>0</v>
      </c>
      <c r="M28" s="466">
        <f t="shared" si="8"/>
        <v>0</v>
      </c>
      <c r="N28" s="146"/>
      <c r="O28" s="159">
        <f t="shared" si="10"/>
        <v>0</v>
      </c>
      <c r="P28" s="73"/>
      <c r="Q28" s="1"/>
      <c r="R28" s="1"/>
      <c r="S28" s="168"/>
      <c r="T28" s="190"/>
    </row>
    <row r="29" spans="1:20" ht="15.75" thickBot="1" x14ac:dyDescent="0.3">
      <c r="B29" s="61"/>
      <c r="C29" s="784" t="s">
        <v>158</v>
      </c>
      <c r="D29" s="785"/>
      <c r="E29" s="785"/>
      <c r="F29" s="324">
        <f t="shared" si="28"/>
        <v>22664</v>
      </c>
      <c r="G29" s="514">
        <f t="shared" si="29"/>
        <v>22664</v>
      </c>
      <c r="H29" s="514">
        <f t="shared" si="30"/>
        <v>22664</v>
      </c>
      <c r="I29" s="324">
        <f t="shared" si="31"/>
        <v>22664</v>
      </c>
      <c r="J29" s="429">
        <f t="shared" si="32"/>
        <v>22664</v>
      </c>
      <c r="K29" s="429" t="e">
        <f>SUM(#REF!)</f>
        <v>#REF!</v>
      </c>
      <c r="L29" s="429">
        <f t="shared" si="33"/>
        <v>0</v>
      </c>
      <c r="M29" s="466">
        <f t="shared" si="8"/>
        <v>22664</v>
      </c>
      <c r="N29" s="146"/>
      <c r="O29" s="159">
        <f t="shared" si="10"/>
        <v>22664</v>
      </c>
      <c r="P29" s="73"/>
      <c r="Q29" s="1"/>
      <c r="R29" s="1">
        <v>22664</v>
      </c>
      <c r="S29" s="168"/>
      <c r="T29" s="190"/>
    </row>
    <row r="30" spans="1:20" hidden="1" x14ac:dyDescent="0.25">
      <c r="B30" s="61"/>
      <c r="C30" s="784" t="s">
        <v>159</v>
      </c>
      <c r="D30" s="785"/>
      <c r="E30" s="785"/>
      <c r="F30" s="324">
        <f t="shared" si="28"/>
        <v>0</v>
      </c>
      <c r="G30" s="514">
        <f t="shared" si="29"/>
        <v>0</v>
      </c>
      <c r="H30" s="514">
        <f t="shared" si="30"/>
        <v>0</v>
      </c>
      <c r="I30" s="324">
        <f t="shared" si="31"/>
        <v>0</v>
      </c>
      <c r="J30" s="429">
        <f t="shared" si="32"/>
        <v>0</v>
      </c>
      <c r="K30" s="429" t="e">
        <f>SUM(#REF!)</f>
        <v>#REF!</v>
      </c>
      <c r="L30" s="429">
        <f t="shared" si="33"/>
        <v>0</v>
      </c>
      <c r="M30" s="466">
        <f t="shared" si="8"/>
        <v>0</v>
      </c>
      <c r="N30" s="146"/>
      <c r="O30" s="159">
        <f t="shared" si="10"/>
        <v>0</v>
      </c>
      <c r="P30" s="73"/>
      <c r="Q30" s="1"/>
      <c r="R30" s="1"/>
      <c r="S30" s="168"/>
      <c r="T30" s="190"/>
    </row>
    <row r="31" spans="1:20" ht="15.75" hidden="1" thickBot="1" x14ac:dyDescent="0.3">
      <c r="B31" s="62"/>
      <c r="C31" s="786" t="s">
        <v>160</v>
      </c>
      <c r="D31" s="787"/>
      <c r="E31" s="787"/>
      <c r="F31" s="325">
        <f t="shared" si="28"/>
        <v>0</v>
      </c>
      <c r="G31" s="515">
        <f t="shared" si="29"/>
        <v>0</v>
      </c>
      <c r="H31" s="515">
        <f t="shared" si="30"/>
        <v>0</v>
      </c>
      <c r="I31" s="325">
        <f t="shared" si="31"/>
        <v>0</v>
      </c>
      <c r="J31" s="430">
        <f t="shared" si="32"/>
        <v>0</v>
      </c>
      <c r="K31" s="430" t="e">
        <f>SUM(#REF!)</f>
        <v>#REF!</v>
      </c>
      <c r="L31" s="430">
        <f t="shared" si="33"/>
        <v>0</v>
      </c>
      <c r="M31" s="467">
        <f t="shared" si="8"/>
        <v>0</v>
      </c>
      <c r="N31" s="147"/>
      <c r="O31" s="159">
        <f t="shared" si="10"/>
        <v>0</v>
      </c>
      <c r="P31" s="73"/>
      <c r="Q31" s="1"/>
      <c r="R31" s="1"/>
      <c r="S31" s="168"/>
      <c r="T31" s="190"/>
    </row>
    <row r="32" spans="1:20" ht="15.75" thickBot="1" x14ac:dyDescent="0.3">
      <c r="B32" s="82" t="s">
        <v>161</v>
      </c>
      <c r="C32" s="725" t="s">
        <v>162</v>
      </c>
      <c r="D32" s="726"/>
      <c r="E32" s="726"/>
      <c r="F32" s="322">
        <f t="shared" ref="F32:N32" si="34">F33+F37+F40+F57+F60</f>
        <v>3175511.86</v>
      </c>
      <c r="G32" s="512">
        <f t="shared" si="34"/>
        <v>3635727</v>
      </c>
      <c r="H32" s="512">
        <f t="shared" si="34"/>
        <v>4448842</v>
      </c>
      <c r="I32" s="322">
        <f t="shared" ref="I32:J32" si="35">I33+I37+I40+I57+I60</f>
        <v>4560560.18</v>
      </c>
      <c r="J32" s="427">
        <f t="shared" si="35"/>
        <v>4630082</v>
      </c>
      <c r="K32" s="427" t="e">
        <f t="shared" si="34"/>
        <v>#REF!</v>
      </c>
      <c r="L32" s="427">
        <f t="shared" ref="L32" si="36">L33+L37+L40+L57+L60</f>
        <v>4606362</v>
      </c>
      <c r="M32" s="464">
        <f t="shared" si="8"/>
        <v>3037491</v>
      </c>
      <c r="N32" s="144">
        <f t="shared" si="34"/>
        <v>0</v>
      </c>
      <c r="O32" s="156">
        <f t="shared" si="10"/>
        <v>3037491</v>
      </c>
      <c r="P32" s="84">
        <f t="shared" ref="P32:R32" si="37">P33+P37+P40+P57+P60</f>
        <v>409701</v>
      </c>
      <c r="Q32" s="85">
        <f t="shared" si="37"/>
        <v>1475232</v>
      </c>
      <c r="R32" s="85">
        <f t="shared" si="37"/>
        <v>1152558</v>
      </c>
      <c r="S32" s="168"/>
      <c r="T32" s="190"/>
    </row>
    <row r="33" spans="1:20" x14ac:dyDescent="0.25">
      <c r="B33" s="122" t="s">
        <v>627</v>
      </c>
      <c r="C33" s="733" t="s">
        <v>163</v>
      </c>
      <c r="D33" s="734"/>
      <c r="E33" s="734"/>
      <c r="F33" s="317">
        <f t="shared" ref="F33:K33" si="38">F34+F35+F36</f>
        <v>534937</v>
      </c>
      <c r="G33" s="507">
        <f t="shared" si="38"/>
        <v>560790</v>
      </c>
      <c r="H33" s="507">
        <f t="shared" si="38"/>
        <v>844463</v>
      </c>
      <c r="I33" s="317">
        <f t="shared" si="38"/>
        <v>844463</v>
      </c>
      <c r="J33" s="422">
        <f t="shared" ref="J33" si="39">J34+J35+J36</f>
        <v>844463</v>
      </c>
      <c r="K33" s="422" t="e">
        <f t="shared" si="38"/>
        <v>#REF!</v>
      </c>
      <c r="L33" s="422">
        <f t="shared" ref="L33" si="40">L34+L35+L36</f>
        <v>804948</v>
      </c>
      <c r="M33" s="459">
        <f t="shared" si="8"/>
        <v>444211</v>
      </c>
      <c r="N33" s="140">
        <f t="shared" ref="N33" si="41">N34+N35+N36</f>
        <v>0</v>
      </c>
      <c r="O33" s="157">
        <f t="shared" si="10"/>
        <v>444211</v>
      </c>
      <c r="P33" s="116">
        <f t="shared" ref="P33:R33" si="42">P34+P35+P36</f>
        <v>3732</v>
      </c>
      <c r="Q33" s="117">
        <f t="shared" si="42"/>
        <v>0</v>
      </c>
      <c r="R33" s="117">
        <f t="shared" si="42"/>
        <v>440479</v>
      </c>
      <c r="S33" s="168"/>
      <c r="T33" s="190"/>
    </row>
    <row r="34" spans="1:20" s="41" customFormat="1" hidden="1" x14ac:dyDescent="0.25">
      <c r="A34" s="125" t="s">
        <v>164</v>
      </c>
      <c r="B34" s="52" t="s">
        <v>628</v>
      </c>
      <c r="C34" s="718" t="s">
        <v>165</v>
      </c>
      <c r="D34" s="719"/>
      <c r="E34" s="719"/>
      <c r="F34" s="320">
        <f>SUM(R34:R34)</f>
        <v>0</v>
      </c>
      <c r="G34" s="510">
        <f>SUM(R34:R34)</f>
        <v>0</v>
      </c>
      <c r="H34" s="510">
        <f>SUM(R34:R34)</f>
        <v>0</v>
      </c>
      <c r="I34" s="320">
        <f>SUM(R34:R34)</f>
        <v>0</v>
      </c>
      <c r="J34" s="425">
        <f>SUM(R34:R34)</f>
        <v>0</v>
      </c>
      <c r="K34" s="425" t="e">
        <f>SUM(#REF!)</f>
        <v>#REF!</v>
      </c>
      <c r="L34" s="425">
        <f>SUM(S34:S34)</f>
        <v>0</v>
      </c>
      <c r="M34" s="462">
        <f t="shared" si="8"/>
        <v>0</v>
      </c>
      <c r="N34" s="148"/>
      <c r="O34" s="160">
        <f t="shared" si="10"/>
        <v>0</v>
      </c>
      <c r="P34" s="75"/>
      <c r="Q34" s="13"/>
      <c r="R34" s="13"/>
      <c r="S34" s="168"/>
      <c r="T34" s="190"/>
    </row>
    <row r="35" spans="1:20" s="41" customFormat="1" x14ac:dyDescent="0.25">
      <c r="A35" s="125" t="s">
        <v>166</v>
      </c>
      <c r="B35" s="52" t="s">
        <v>629</v>
      </c>
      <c r="C35" s="718" t="s">
        <v>167</v>
      </c>
      <c r="D35" s="719"/>
      <c r="E35" s="719"/>
      <c r="F35" s="320">
        <v>534937</v>
      </c>
      <c r="G35" s="510">
        <v>560790</v>
      </c>
      <c r="H35" s="510">
        <v>844463</v>
      </c>
      <c r="I35" s="320">
        <v>844463</v>
      </c>
      <c r="J35" s="425">
        <v>844463</v>
      </c>
      <c r="K35" s="425">
        <f>844463-39515</f>
        <v>804948</v>
      </c>
      <c r="L35" s="425">
        <f>844463-39515</f>
        <v>804948</v>
      </c>
      <c r="M35" s="462">
        <f t="shared" si="8"/>
        <v>444211</v>
      </c>
      <c r="N35" s="148"/>
      <c r="O35" s="160">
        <f t="shared" si="10"/>
        <v>444211</v>
      </c>
      <c r="P35" s="75">
        <v>3732</v>
      </c>
      <c r="Q35" s="13"/>
      <c r="R35" s="13">
        <v>440479</v>
      </c>
      <c r="S35" s="168"/>
      <c r="T35" s="190"/>
    </row>
    <row r="36" spans="1:20" s="41" customFormat="1" hidden="1" x14ac:dyDescent="0.25">
      <c r="A36" s="125" t="s">
        <v>168</v>
      </c>
      <c r="B36" s="52" t="s">
        <v>630</v>
      </c>
      <c r="C36" s="718" t="s">
        <v>169</v>
      </c>
      <c r="D36" s="719"/>
      <c r="E36" s="719"/>
      <c r="F36" s="320">
        <f>SUM(R36:R36)</f>
        <v>0</v>
      </c>
      <c r="G36" s="510">
        <f>SUM(R36:R36)</f>
        <v>0</v>
      </c>
      <c r="H36" s="510">
        <f>SUM(R36:R36)</f>
        <v>0</v>
      </c>
      <c r="I36" s="320">
        <f>SUM(R36:R36)</f>
        <v>0</v>
      </c>
      <c r="J36" s="425">
        <f>SUM(R36:R36)</f>
        <v>0</v>
      </c>
      <c r="K36" s="425" t="e">
        <f>SUM(#REF!)</f>
        <v>#REF!</v>
      </c>
      <c r="L36" s="425">
        <f>SUM(S36:S36)</f>
        <v>0</v>
      </c>
      <c r="M36" s="462">
        <f t="shared" si="8"/>
        <v>0</v>
      </c>
      <c r="N36" s="148"/>
      <c r="O36" s="160">
        <f t="shared" si="10"/>
        <v>0</v>
      </c>
      <c r="P36" s="75"/>
      <c r="Q36" s="13"/>
      <c r="R36" s="13"/>
      <c r="S36" s="168"/>
      <c r="T36" s="190"/>
    </row>
    <row r="37" spans="1:20" hidden="1" x14ac:dyDescent="0.25">
      <c r="B37" s="90" t="s">
        <v>631</v>
      </c>
      <c r="C37" s="716" t="s">
        <v>170</v>
      </c>
      <c r="D37" s="717"/>
      <c r="E37" s="717"/>
      <c r="F37" s="319">
        <f t="shared" ref="F37:K37" si="43">F38+F39</f>
        <v>0</v>
      </c>
      <c r="G37" s="509">
        <f t="shared" si="43"/>
        <v>0</v>
      </c>
      <c r="H37" s="509">
        <f t="shared" si="43"/>
        <v>0</v>
      </c>
      <c r="I37" s="319">
        <f t="shared" si="43"/>
        <v>0</v>
      </c>
      <c r="J37" s="424">
        <f t="shared" ref="J37" si="44">J38+J39</f>
        <v>0</v>
      </c>
      <c r="K37" s="424" t="e">
        <f t="shared" si="43"/>
        <v>#REF!</v>
      </c>
      <c r="L37" s="424">
        <f t="shared" ref="L37" si="45">L38+L39</f>
        <v>0</v>
      </c>
      <c r="M37" s="461">
        <f t="shared" si="8"/>
        <v>0</v>
      </c>
      <c r="N37" s="142">
        <f t="shared" ref="N37" si="46">N38+N39</f>
        <v>0</v>
      </c>
      <c r="O37" s="158">
        <f t="shared" si="10"/>
        <v>0</v>
      </c>
      <c r="P37" s="92">
        <f t="shared" ref="P37:R37" si="47">P38+P39</f>
        <v>0</v>
      </c>
      <c r="Q37" s="93">
        <f t="shared" si="47"/>
        <v>0</v>
      </c>
      <c r="R37" s="93">
        <f t="shared" si="47"/>
        <v>0</v>
      </c>
      <c r="S37" s="168"/>
      <c r="T37" s="190"/>
    </row>
    <row r="38" spans="1:20" s="41" customFormat="1" hidden="1" x14ac:dyDescent="0.25">
      <c r="A38" s="125" t="s">
        <v>171</v>
      </c>
      <c r="B38" s="52" t="s">
        <v>632</v>
      </c>
      <c r="C38" s="718" t="s">
        <v>172</v>
      </c>
      <c r="D38" s="719"/>
      <c r="E38" s="719"/>
      <c r="F38" s="320">
        <f>SUM(R38:R38)</f>
        <v>0</v>
      </c>
      <c r="G38" s="510">
        <f>SUM(R38:R38)</f>
        <v>0</v>
      </c>
      <c r="H38" s="510">
        <f>SUM(R38:R38)</f>
        <v>0</v>
      </c>
      <c r="I38" s="320">
        <f>SUM(R38:R38)</f>
        <v>0</v>
      </c>
      <c r="J38" s="425">
        <f>SUM(R38:R38)</f>
        <v>0</v>
      </c>
      <c r="K38" s="425" t="e">
        <f>SUM(#REF!)</f>
        <v>#REF!</v>
      </c>
      <c r="L38" s="425">
        <f>SUM(S38:S38)</f>
        <v>0</v>
      </c>
      <c r="M38" s="462">
        <f t="shared" si="8"/>
        <v>0</v>
      </c>
      <c r="N38" s="148"/>
      <c r="O38" s="160">
        <f t="shared" si="10"/>
        <v>0</v>
      </c>
      <c r="P38" s="75"/>
      <c r="Q38" s="13"/>
      <c r="R38" s="13"/>
      <c r="S38" s="168"/>
      <c r="T38" s="190"/>
    </row>
    <row r="39" spans="1:20" s="41" customFormat="1" hidden="1" x14ac:dyDescent="0.25">
      <c r="A39" s="125" t="s">
        <v>173</v>
      </c>
      <c r="B39" s="52" t="s">
        <v>633</v>
      </c>
      <c r="C39" s="718" t="s">
        <v>174</v>
      </c>
      <c r="D39" s="719"/>
      <c r="E39" s="719"/>
      <c r="F39" s="320">
        <f>SUM(R39:R39)</f>
        <v>0</v>
      </c>
      <c r="G39" s="510">
        <f>SUM(R39:R39)</f>
        <v>0</v>
      </c>
      <c r="H39" s="510">
        <f>SUM(R39:R39)</f>
        <v>0</v>
      </c>
      <c r="I39" s="320">
        <f>SUM(R39:R39)</f>
        <v>0</v>
      </c>
      <c r="J39" s="425">
        <f>SUM(R39:R39)</f>
        <v>0</v>
      </c>
      <c r="K39" s="425" t="e">
        <f>SUM(#REF!)</f>
        <v>#REF!</v>
      </c>
      <c r="L39" s="425">
        <f>SUM(S39:S39)</f>
        <v>0</v>
      </c>
      <c r="M39" s="462">
        <f t="shared" si="8"/>
        <v>0</v>
      </c>
      <c r="N39" s="148"/>
      <c r="O39" s="160">
        <f t="shared" si="10"/>
        <v>0</v>
      </c>
      <c r="P39" s="75"/>
      <c r="Q39" s="13"/>
      <c r="R39" s="13"/>
      <c r="S39" s="168"/>
      <c r="T39" s="190"/>
    </row>
    <row r="40" spans="1:20" x14ac:dyDescent="0.25">
      <c r="B40" s="90" t="s">
        <v>634</v>
      </c>
      <c r="C40" s="716" t="s">
        <v>175</v>
      </c>
      <c r="D40" s="717"/>
      <c r="E40" s="717"/>
      <c r="F40" s="319">
        <f t="shared" ref="F40:N40" si="48">F41+F45+F46+F47+F50+F53+F54</f>
        <v>2003001.8599999999</v>
      </c>
      <c r="G40" s="509">
        <f t="shared" si="48"/>
        <v>2229042</v>
      </c>
      <c r="H40" s="509">
        <f t="shared" si="48"/>
        <v>2626313</v>
      </c>
      <c r="I40" s="319">
        <f t="shared" ref="I40:J40" si="49">I41+I45+I46+I47+I50+I53+I54</f>
        <v>2731631</v>
      </c>
      <c r="J40" s="424">
        <f t="shared" si="49"/>
        <v>2789604</v>
      </c>
      <c r="K40" s="424">
        <f t="shared" si="48"/>
        <v>2805399</v>
      </c>
      <c r="L40" s="424">
        <f t="shared" ref="L40" si="50">L41+L45+L46+L47+L50+L53+L54</f>
        <v>2805399</v>
      </c>
      <c r="M40" s="461">
        <f t="shared" si="8"/>
        <v>1970865</v>
      </c>
      <c r="N40" s="142">
        <f t="shared" si="48"/>
        <v>0</v>
      </c>
      <c r="O40" s="158">
        <f t="shared" si="10"/>
        <v>1970865</v>
      </c>
      <c r="P40" s="92">
        <f t="shared" ref="P40:R40" si="51">P41+P45+P46+P47+P50+P53+P54</f>
        <v>292121</v>
      </c>
      <c r="Q40" s="93">
        <f t="shared" si="51"/>
        <v>1177912</v>
      </c>
      <c r="R40" s="93">
        <f t="shared" si="51"/>
        <v>500832</v>
      </c>
      <c r="S40" s="168"/>
      <c r="T40" s="190"/>
    </row>
    <row r="41" spans="1:20" s="41" customFormat="1" x14ac:dyDescent="0.25">
      <c r="A41" s="125" t="s">
        <v>176</v>
      </c>
      <c r="B41" s="52" t="s">
        <v>635</v>
      </c>
      <c r="C41" s="718" t="s">
        <v>177</v>
      </c>
      <c r="D41" s="719"/>
      <c r="E41" s="719"/>
      <c r="F41" s="320">
        <f t="shared" ref="F41:N41" si="52">SUM(F42:F44)</f>
        <v>1499000</v>
      </c>
      <c r="G41" s="510">
        <f t="shared" si="52"/>
        <v>1499000</v>
      </c>
      <c r="H41" s="510">
        <f t="shared" si="52"/>
        <v>1273000</v>
      </c>
      <c r="I41" s="320">
        <f t="shared" ref="I41" si="53">SUM(I42:I44)</f>
        <v>1273000</v>
      </c>
      <c r="J41" s="425">
        <f t="shared" ref="J41" si="54">SUM(J42:J44)</f>
        <v>1284000</v>
      </c>
      <c r="K41" s="425">
        <f t="shared" si="52"/>
        <v>1284000</v>
      </c>
      <c r="L41" s="425">
        <f t="shared" ref="L41" si="55">SUM(L42:L44)</f>
        <v>1284000</v>
      </c>
      <c r="M41" s="462">
        <f t="shared" si="8"/>
        <v>1236182</v>
      </c>
      <c r="N41" s="148">
        <f t="shared" si="52"/>
        <v>0</v>
      </c>
      <c r="O41" s="160">
        <f t="shared" si="10"/>
        <v>1236182</v>
      </c>
      <c r="P41" s="75">
        <f t="shared" ref="P41:R41" si="56">SUM(P42:P44)</f>
        <v>1335</v>
      </c>
      <c r="Q41" s="13">
        <f t="shared" si="56"/>
        <v>1177912</v>
      </c>
      <c r="R41" s="13">
        <f t="shared" si="56"/>
        <v>56935</v>
      </c>
      <c r="S41" s="168"/>
      <c r="T41" s="190"/>
    </row>
    <row r="42" spans="1:20" x14ac:dyDescent="0.25">
      <c r="B42" s="54"/>
      <c r="C42" s="267"/>
      <c r="D42" s="208" t="s">
        <v>1041</v>
      </c>
      <c r="E42" s="208"/>
      <c r="F42" s="326">
        <v>1446000</v>
      </c>
      <c r="G42" s="516">
        <v>1446000</v>
      </c>
      <c r="H42" s="516">
        <v>1225000</v>
      </c>
      <c r="I42" s="326">
        <v>1225000</v>
      </c>
      <c r="J42" s="431">
        <v>1225000</v>
      </c>
      <c r="K42" s="431">
        <v>1225000</v>
      </c>
      <c r="L42" s="431">
        <v>1225000</v>
      </c>
      <c r="M42" s="468">
        <f t="shared" si="8"/>
        <v>1177912</v>
      </c>
      <c r="N42" s="141"/>
      <c r="O42" s="159">
        <f t="shared" ref="O42:O44" si="57">SUM(M42:N42)</f>
        <v>1177912</v>
      </c>
      <c r="P42" s="73"/>
      <c r="Q42" s="1">
        <v>1177912</v>
      </c>
      <c r="R42" s="1"/>
      <c r="S42" s="168"/>
      <c r="T42" s="190"/>
    </row>
    <row r="43" spans="1:20" x14ac:dyDescent="0.25">
      <c r="B43" s="54"/>
      <c r="C43" s="267"/>
      <c r="D43" s="208" t="s">
        <v>1039</v>
      </c>
      <c r="E43" s="208"/>
      <c r="F43" s="326">
        <v>9000</v>
      </c>
      <c r="G43" s="516">
        <v>9000</v>
      </c>
      <c r="H43" s="516">
        <v>4000</v>
      </c>
      <c r="I43" s="326">
        <v>4000</v>
      </c>
      <c r="J43" s="431">
        <v>4000</v>
      </c>
      <c r="K43" s="431">
        <v>4000</v>
      </c>
      <c r="L43" s="431">
        <v>4000</v>
      </c>
      <c r="M43" s="468">
        <f t="shared" si="8"/>
        <v>1335</v>
      </c>
      <c r="N43" s="141"/>
      <c r="O43" s="159">
        <f t="shared" si="57"/>
        <v>1335</v>
      </c>
      <c r="P43" s="73">
        <v>1335</v>
      </c>
      <c r="Q43" s="1"/>
      <c r="R43" s="1"/>
      <c r="S43" s="168"/>
      <c r="T43" s="190"/>
    </row>
    <row r="44" spans="1:20" x14ac:dyDescent="0.25">
      <c r="B44" s="54"/>
      <c r="C44" s="267"/>
      <c r="D44" s="208" t="s">
        <v>1040</v>
      </c>
      <c r="E44" s="208"/>
      <c r="F44" s="326">
        <v>44000</v>
      </c>
      <c r="G44" s="516">
        <v>44000</v>
      </c>
      <c r="H44" s="516">
        <v>44000</v>
      </c>
      <c r="I44" s="326">
        <v>44000</v>
      </c>
      <c r="J44" s="431">
        <v>55000</v>
      </c>
      <c r="K44" s="431">
        <v>55000</v>
      </c>
      <c r="L44" s="431">
        <v>55000</v>
      </c>
      <c r="M44" s="468">
        <f t="shared" si="8"/>
        <v>56935</v>
      </c>
      <c r="N44" s="141"/>
      <c r="O44" s="159">
        <f t="shared" si="57"/>
        <v>56935</v>
      </c>
      <c r="P44" s="73"/>
      <c r="Q44" s="1"/>
      <c r="R44" s="1">
        <v>56935</v>
      </c>
      <c r="S44" s="168"/>
      <c r="T44" s="190"/>
    </row>
    <row r="45" spans="1:20" s="41" customFormat="1" hidden="1" x14ac:dyDescent="0.25">
      <c r="A45" s="125" t="s">
        <v>178</v>
      </c>
      <c r="B45" s="52" t="s">
        <v>636</v>
      </c>
      <c r="C45" s="718" t="s">
        <v>179</v>
      </c>
      <c r="D45" s="719"/>
      <c r="E45" s="719"/>
      <c r="F45" s="320">
        <v>0</v>
      </c>
      <c r="G45" s="510">
        <v>0</v>
      </c>
      <c r="H45" s="510">
        <v>0</v>
      </c>
      <c r="I45" s="320">
        <v>0</v>
      </c>
      <c r="J45" s="425">
        <v>0</v>
      </c>
      <c r="K45" s="425">
        <v>0</v>
      </c>
      <c r="L45" s="425">
        <v>0</v>
      </c>
      <c r="M45" s="462">
        <f t="shared" si="8"/>
        <v>0</v>
      </c>
      <c r="N45" s="148"/>
      <c r="O45" s="160">
        <f t="shared" si="10"/>
        <v>0</v>
      </c>
      <c r="P45" s="75"/>
      <c r="Q45" s="13"/>
      <c r="R45" s="13"/>
      <c r="S45" s="168"/>
      <c r="T45" s="190"/>
    </row>
    <row r="46" spans="1:20" s="41" customFormat="1" x14ac:dyDescent="0.25">
      <c r="A46" s="125" t="s">
        <v>180</v>
      </c>
      <c r="B46" s="52" t="s">
        <v>637</v>
      </c>
      <c r="C46" s="718" t="s">
        <v>181</v>
      </c>
      <c r="D46" s="719"/>
      <c r="E46" s="719"/>
      <c r="F46" s="320">
        <v>265001.86</v>
      </c>
      <c r="G46" s="510">
        <v>270715</v>
      </c>
      <c r="H46" s="510">
        <v>370000</v>
      </c>
      <c r="I46" s="320">
        <v>393334</v>
      </c>
      <c r="J46" s="425">
        <v>440000</v>
      </c>
      <c r="K46" s="425">
        <v>440000</v>
      </c>
      <c r="L46" s="425">
        <v>440000</v>
      </c>
      <c r="M46" s="462">
        <f t="shared" si="8"/>
        <v>290786</v>
      </c>
      <c r="N46" s="148"/>
      <c r="O46" s="160">
        <f t="shared" si="10"/>
        <v>290786</v>
      </c>
      <c r="P46" s="75">
        <v>290786</v>
      </c>
      <c r="Q46" s="13"/>
      <c r="R46" s="13"/>
      <c r="S46" s="168"/>
      <c r="T46" s="190"/>
    </row>
    <row r="47" spans="1:20" s="41" customFormat="1" x14ac:dyDescent="0.25">
      <c r="A47" s="125" t="s">
        <v>182</v>
      </c>
      <c r="B47" s="52" t="s">
        <v>638</v>
      </c>
      <c r="C47" s="718" t="s">
        <v>183</v>
      </c>
      <c r="D47" s="719"/>
      <c r="E47" s="719"/>
      <c r="F47" s="320">
        <f t="shared" ref="F47:K47" si="58">SUM(F48:F49)</f>
        <v>222000</v>
      </c>
      <c r="G47" s="510">
        <f t="shared" si="58"/>
        <v>73967</v>
      </c>
      <c r="H47" s="510">
        <f t="shared" si="58"/>
        <v>247953</v>
      </c>
      <c r="I47" s="320">
        <f t="shared" si="58"/>
        <v>258981</v>
      </c>
      <c r="J47" s="425">
        <f t="shared" si="58"/>
        <v>258981</v>
      </c>
      <c r="K47" s="425">
        <f t="shared" si="58"/>
        <v>274776</v>
      </c>
      <c r="L47" s="425">
        <f t="shared" ref="L47" si="59">SUM(L48:L49)</f>
        <v>274776</v>
      </c>
      <c r="M47" s="462">
        <f t="shared" si="8"/>
        <v>314537</v>
      </c>
      <c r="N47" s="148">
        <f t="shared" ref="N47:R47" si="60">SUM(N48:N49)</f>
        <v>0</v>
      </c>
      <c r="O47" s="160">
        <f t="shared" si="60"/>
        <v>314537</v>
      </c>
      <c r="P47" s="75">
        <f t="shared" si="60"/>
        <v>0</v>
      </c>
      <c r="Q47" s="13">
        <f t="shared" si="60"/>
        <v>0</v>
      </c>
      <c r="R47" s="13">
        <f t="shared" si="60"/>
        <v>314537</v>
      </c>
      <c r="S47" s="168"/>
      <c r="T47" s="190"/>
    </row>
    <row r="48" spans="1:20" x14ac:dyDescent="0.25">
      <c r="B48" s="54"/>
      <c r="C48" s="267"/>
      <c r="D48" s="208" t="s">
        <v>1039</v>
      </c>
      <c r="E48" s="208"/>
      <c r="F48" s="326">
        <v>0</v>
      </c>
      <c r="G48" s="516">
        <v>25953</v>
      </c>
      <c r="H48" s="516">
        <v>25953</v>
      </c>
      <c r="I48" s="326">
        <v>25953</v>
      </c>
      <c r="J48" s="431">
        <v>25953</v>
      </c>
      <c r="K48" s="431">
        <v>25953</v>
      </c>
      <c r="L48" s="431">
        <v>25953</v>
      </c>
      <c r="M48" s="468">
        <f t="shared" si="8"/>
        <v>0</v>
      </c>
      <c r="N48" s="141"/>
      <c r="O48" s="159">
        <f t="shared" ref="O48:O49" si="61">SUM(M48:N48)</f>
        <v>0</v>
      </c>
      <c r="P48" s="73">
        <v>0</v>
      </c>
      <c r="Q48" s="1"/>
      <c r="R48" s="1"/>
      <c r="S48" s="168"/>
      <c r="T48" s="190"/>
    </row>
    <row r="49" spans="1:20" x14ac:dyDescent="0.25">
      <c r="B49" s="54"/>
      <c r="C49" s="267"/>
      <c r="D49" s="208" t="s">
        <v>1040</v>
      </c>
      <c r="E49" s="208"/>
      <c r="F49" s="326">
        <v>222000</v>
      </c>
      <c r="G49" s="516">
        <v>48014</v>
      </c>
      <c r="H49" s="516">
        <v>222000</v>
      </c>
      <c r="I49" s="326">
        <v>233028</v>
      </c>
      <c r="J49" s="431">
        <v>233028</v>
      </c>
      <c r="K49" s="431">
        <v>248823</v>
      </c>
      <c r="L49" s="431">
        <v>248823</v>
      </c>
      <c r="M49" s="468">
        <f t="shared" si="8"/>
        <v>314537</v>
      </c>
      <c r="N49" s="141"/>
      <c r="O49" s="159">
        <f t="shared" si="61"/>
        <v>314537</v>
      </c>
      <c r="P49" s="73"/>
      <c r="Q49" s="1"/>
      <c r="R49" s="1">
        <v>314537</v>
      </c>
      <c r="S49" s="168"/>
      <c r="T49" s="190"/>
    </row>
    <row r="50" spans="1:20" s="18" customFormat="1" hidden="1" x14ac:dyDescent="0.25">
      <c r="A50" s="125" t="s">
        <v>184</v>
      </c>
      <c r="B50" s="52" t="s">
        <v>639</v>
      </c>
      <c r="C50" s="718" t="s">
        <v>185</v>
      </c>
      <c r="D50" s="719"/>
      <c r="E50" s="719"/>
      <c r="F50" s="320">
        <f>F51+F52</f>
        <v>0</v>
      </c>
      <c r="G50" s="510">
        <f>G51+G52</f>
        <v>0</v>
      </c>
      <c r="H50" s="510">
        <v>0</v>
      </c>
      <c r="I50" s="320">
        <v>0</v>
      </c>
      <c r="J50" s="425">
        <v>0</v>
      </c>
      <c r="K50" s="425">
        <v>0</v>
      </c>
      <c r="L50" s="425">
        <v>0</v>
      </c>
      <c r="M50" s="462">
        <f t="shared" si="8"/>
        <v>0</v>
      </c>
      <c r="N50" s="148">
        <f t="shared" ref="N50" si="62">N51+N52</f>
        <v>0</v>
      </c>
      <c r="O50" s="160">
        <f t="shared" si="10"/>
        <v>0</v>
      </c>
      <c r="P50" s="75">
        <f t="shared" ref="P50:R50" si="63">P51+P52</f>
        <v>0</v>
      </c>
      <c r="Q50" s="13">
        <f t="shared" si="63"/>
        <v>0</v>
      </c>
      <c r="R50" s="13">
        <f t="shared" si="63"/>
        <v>0</v>
      </c>
      <c r="S50" s="168"/>
      <c r="T50" s="190"/>
    </row>
    <row r="51" spans="1:20" hidden="1" x14ac:dyDescent="0.25">
      <c r="B51" s="54"/>
      <c r="C51" s="220"/>
      <c r="D51" s="705" t="s">
        <v>186</v>
      </c>
      <c r="E51" s="705"/>
      <c r="F51" s="326">
        <f>SUM(R51:R51)</f>
        <v>0</v>
      </c>
      <c r="G51" s="516">
        <f>SUM(R51:R51)</f>
        <v>0</v>
      </c>
      <c r="H51" s="516">
        <v>0</v>
      </c>
      <c r="I51" s="326">
        <v>0</v>
      </c>
      <c r="J51" s="431">
        <v>0</v>
      </c>
      <c r="K51" s="431">
        <v>0</v>
      </c>
      <c r="L51" s="431">
        <v>0</v>
      </c>
      <c r="M51" s="468">
        <f t="shared" si="8"/>
        <v>0</v>
      </c>
      <c r="N51" s="141"/>
      <c r="O51" s="159">
        <f t="shared" si="10"/>
        <v>0</v>
      </c>
      <c r="P51" s="73"/>
      <c r="Q51" s="1"/>
      <c r="R51" s="1"/>
      <c r="S51" s="168"/>
      <c r="T51" s="190"/>
    </row>
    <row r="52" spans="1:20" hidden="1" x14ac:dyDescent="0.25">
      <c r="B52" s="54"/>
      <c r="C52" s="220"/>
      <c r="D52" s="705" t="s">
        <v>187</v>
      </c>
      <c r="E52" s="705"/>
      <c r="F52" s="326">
        <f>SUM(R52:R52)</f>
        <v>0</v>
      </c>
      <c r="G52" s="516">
        <f>SUM(R52:R52)</f>
        <v>0</v>
      </c>
      <c r="H52" s="516">
        <v>0</v>
      </c>
      <c r="I52" s="326">
        <v>0</v>
      </c>
      <c r="J52" s="431">
        <v>0</v>
      </c>
      <c r="K52" s="431">
        <v>0</v>
      </c>
      <c r="L52" s="431">
        <v>0</v>
      </c>
      <c r="M52" s="468">
        <f t="shared" si="8"/>
        <v>0</v>
      </c>
      <c r="N52" s="141"/>
      <c r="O52" s="159">
        <f t="shared" si="10"/>
        <v>0</v>
      </c>
      <c r="P52" s="73"/>
      <c r="Q52" s="1"/>
      <c r="R52" s="1"/>
      <c r="S52" s="168"/>
      <c r="T52" s="190"/>
    </row>
    <row r="53" spans="1:20" s="41" customFormat="1" x14ac:dyDescent="0.25">
      <c r="A53" s="125" t="s">
        <v>188</v>
      </c>
      <c r="B53" s="52" t="s">
        <v>640</v>
      </c>
      <c r="C53" s="702" t="s">
        <v>189</v>
      </c>
      <c r="D53" s="703"/>
      <c r="E53" s="703"/>
      <c r="F53" s="320">
        <v>0</v>
      </c>
      <c r="G53" s="510">
        <v>0</v>
      </c>
      <c r="H53" s="510">
        <v>100000</v>
      </c>
      <c r="I53" s="320">
        <v>166500</v>
      </c>
      <c r="J53" s="425">
        <v>166500</v>
      </c>
      <c r="K53" s="425">
        <v>166500</v>
      </c>
      <c r="L53" s="425">
        <v>166500</v>
      </c>
      <c r="M53" s="462">
        <f t="shared" si="8"/>
        <v>0</v>
      </c>
      <c r="N53" s="148"/>
      <c r="O53" s="160">
        <f t="shared" si="10"/>
        <v>0</v>
      </c>
      <c r="P53" s="75"/>
      <c r="Q53" s="13"/>
      <c r="R53" s="13">
        <v>0</v>
      </c>
      <c r="S53" s="168"/>
      <c r="T53" s="190"/>
    </row>
    <row r="54" spans="1:20" s="41" customFormat="1" x14ac:dyDescent="0.25">
      <c r="A54" s="125" t="s">
        <v>190</v>
      </c>
      <c r="B54" s="52" t="s">
        <v>641</v>
      </c>
      <c r="C54" s="702" t="s">
        <v>191</v>
      </c>
      <c r="D54" s="703"/>
      <c r="E54" s="703"/>
      <c r="F54" s="320">
        <f t="shared" ref="F54:N54" si="64">SUM(F55:F56)</f>
        <v>17000</v>
      </c>
      <c r="G54" s="510">
        <f t="shared" si="64"/>
        <v>385360</v>
      </c>
      <c r="H54" s="510">
        <f t="shared" si="64"/>
        <v>635360</v>
      </c>
      <c r="I54" s="320">
        <f t="shared" ref="I54:J54" si="65">SUM(I55:I56)</f>
        <v>639816</v>
      </c>
      <c r="J54" s="425">
        <f t="shared" si="65"/>
        <v>640123</v>
      </c>
      <c r="K54" s="425">
        <f t="shared" si="64"/>
        <v>640123</v>
      </c>
      <c r="L54" s="425">
        <f t="shared" ref="L54" si="66">SUM(L55:L56)</f>
        <v>640123</v>
      </c>
      <c r="M54" s="462">
        <f t="shared" si="8"/>
        <v>129360</v>
      </c>
      <c r="N54" s="148">
        <f t="shared" si="64"/>
        <v>0</v>
      </c>
      <c r="O54" s="160">
        <f t="shared" si="10"/>
        <v>129360</v>
      </c>
      <c r="P54" s="75">
        <f t="shared" ref="P54:R54" si="67">SUM(P55:P56)</f>
        <v>0</v>
      </c>
      <c r="Q54" s="13">
        <f t="shared" si="67"/>
        <v>0</v>
      </c>
      <c r="R54" s="13">
        <f t="shared" si="67"/>
        <v>129360</v>
      </c>
      <c r="S54" s="168"/>
      <c r="T54" s="190"/>
    </row>
    <row r="55" spans="1:20" x14ac:dyDescent="0.25">
      <c r="B55" s="54"/>
      <c r="C55" s="220"/>
      <c r="D55" s="281" t="s">
        <v>1040</v>
      </c>
      <c r="E55" s="281"/>
      <c r="F55" s="326">
        <v>13000</v>
      </c>
      <c r="G55" s="516">
        <v>381360</v>
      </c>
      <c r="H55" s="516">
        <v>631360</v>
      </c>
      <c r="I55" s="326">
        <v>635588</v>
      </c>
      <c r="J55" s="431">
        <v>635588</v>
      </c>
      <c r="K55" s="431">
        <v>635588</v>
      </c>
      <c r="L55" s="431">
        <v>635588</v>
      </c>
      <c r="M55" s="468">
        <f t="shared" si="8"/>
        <v>129360</v>
      </c>
      <c r="N55" s="141"/>
      <c r="O55" s="159">
        <f t="shared" ref="O55:O56" si="68">SUM(M55:N55)</f>
        <v>129360</v>
      </c>
      <c r="P55" s="73"/>
      <c r="Q55" s="1"/>
      <c r="R55" s="1">
        <v>129360</v>
      </c>
      <c r="S55" s="168"/>
      <c r="T55" s="190"/>
    </row>
    <row r="56" spans="1:20" x14ac:dyDescent="0.25">
      <c r="B56" s="54"/>
      <c r="C56" s="220"/>
      <c r="D56" s="281" t="s">
        <v>1039</v>
      </c>
      <c r="E56" s="281"/>
      <c r="F56" s="326">
        <v>4000</v>
      </c>
      <c r="G56" s="516">
        <v>4000</v>
      </c>
      <c r="H56" s="516">
        <v>4000</v>
      </c>
      <c r="I56" s="326">
        <v>4228</v>
      </c>
      <c r="J56" s="431">
        <v>4535</v>
      </c>
      <c r="K56" s="431">
        <v>4535</v>
      </c>
      <c r="L56" s="431">
        <v>4535</v>
      </c>
      <c r="M56" s="468">
        <f t="shared" si="8"/>
        <v>0</v>
      </c>
      <c r="N56" s="141"/>
      <c r="O56" s="159">
        <f t="shared" si="68"/>
        <v>0</v>
      </c>
      <c r="P56" s="73">
        <v>0</v>
      </c>
      <c r="Q56" s="1"/>
      <c r="R56" s="1"/>
      <c r="S56" s="168"/>
      <c r="T56" s="190"/>
    </row>
    <row r="57" spans="1:20" hidden="1" x14ac:dyDescent="0.25">
      <c r="B57" s="90" t="s">
        <v>642</v>
      </c>
      <c r="C57" s="712" t="s">
        <v>192</v>
      </c>
      <c r="D57" s="713"/>
      <c r="E57" s="713"/>
      <c r="F57" s="319">
        <f t="shared" ref="F57:K57" si="69">F58+F59</f>
        <v>0</v>
      </c>
      <c r="G57" s="509">
        <f t="shared" si="69"/>
        <v>0</v>
      </c>
      <c r="H57" s="509">
        <f t="shared" si="69"/>
        <v>0</v>
      </c>
      <c r="I57" s="319">
        <f t="shared" si="69"/>
        <v>0</v>
      </c>
      <c r="J57" s="424">
        <f t="shared" ref="J57" si="70">J58+J59</f>
        <v>0</v>
      </c>
      <c r="K57" s="424" t="e">
        <f t="shared" si="69"/>
        <v>#REF!</v>
      </c>
      <c r="L57" s="424">
        <f t="shared" ref="L57" si="71">L58+L59</f>
        <v>0</v>
      </c>
      <c r="M57" s="461">
        <f t="shared" si="8"/>
        <v>0</v>
      </c>
      <c r="N57" s="142">
        <f t="shared" ref="N57" si="72">N58+N59</f>
        <v>0</v>
      </c>
      <c r="O57" s="158">
        <f t="shared" si="10"/>
        <v>0</v>
      </c>
      <c r="P57" s="92">
        <f t="shared" ref="P57:R57" si="73">P58+P59</f>
        <v>0</v>
      </c>
      <c r="Q57" s="93">
        <f t="shared" si="73"/>
        <v>0</v>
      </c>
      <c r="R57" s="93">
        <f t="shared" si="73"/>
        <v>0</v>
      </c>
      <c r="S57" s="168"/>
      <c r="T57" s="190"/>
    </row>
    <row r="58" spans="1:20" s="41" customFormat="1" hidden="1" x14ac:dyDescent="0.25">
      <c r="A58" s="125" t="s">
        <v>193</v>
      </c>
      <c r="B58" s="52" t="s">
        <v>643</v>
      </c>
      <c r="C58" s="702" t="s">
        <v>194</v>
      </c>
      <c r="D58" s="703"/>
      <c r="E58" s="703"/>
      <c r="F58" s="320">
        <f>SUM(R58:R58)</f>
        <v>0</v>
      </c>
      <c r="G58" s="510">
        <f>SUM(R58:R58)</f>
        <v>0</v>
      </c>
      <c r="H58" s="510">
        <f>SUM(R58:R58)</f>
        <v>0</v>
      </c>
      <c r="I58" s="320">
        <f>SUM(R58:R58)</f>
        <v>0</v>
      </c>
      <c r="J58" s="425">
        <f>SUM(R58:R58)</f>
        <v>0</v>
      </c>
      <c r="K58" s="425" t="e">
        <f>SUM(#REF!)</f>
        <v>#REF!</v>
      </c>
      <c r="L58" s="425">
        <f>SUM(S58:S58)</f>
        <v>0</v>
      </c>
      <c r="M58" s="462">
        <f t="shared" si="8"/>
        <v>0</v>
      </c>
      <c r="N58" s="148"/>
      <c r="O58" s="160">
        <f t="shared" si="10"/>
        <v>0</v>
      </c>
      <c r="P58" s="75"/>
      <c r="Q58" s="13"/>
      <c r="R58" s="13"/>
      <c r="S58" s="168"/>
      <c r="T58" s="190"/>
    </row>
    <row r="59" spans="1:20" s="41" customFormat="1" hidden="1" x14ac:dyDescent="0.25">
      <c r="A59" s="125" t="s">
        <v>195</v>
      </c>
      <c r="B59" s="52" t="s">
        <v>644</v>
      </c>
      <c r="C59" s="702" t="s">
        <v>196</v>
      </c>
      <c r="D59" s="703"/>
      <c r="E59" s="703"/>
      <c r="F59" s="320">
        <f>SUM(R59:R59)</f>
        <v>0</v>
      </c>
      <c r="G59" s="510">
        <f>SUM(R59:R59)</f>
        <v>0</v>
      </c>
      <c r="H59" s="510">
        <f>SUM(R59:R59)</f>
        <v>0</v>
      </c>
      <c r="I59" s="320">
        <f>SUM(R59:R59)</f>
        <v>0</v>
      </c>
      <c r="J59" s="425">
        <f>SUM(R59:R59)</f>
        <v>0</v>
      </c>
      <c r="K59" s="425" t="e">
        <f>SUM(#REF!)</f>
        <v>#REF!</v>
      </c>
      <c r="L59" s="425">
        <f>SUM(S59:S59)</f>
        <v>0</v>
      </c>
      <c r="M59" s="462">
        <f t="shared" si="8"/>
        <v>0</v>
      </c>
      <c r="N59" s="148"/>
      <c r="O59" s="160">
        <f t="shared" si="10"/>
        <v>0</v>
      </c>
      <c r="P59" s="75"/>
      <c r="Q59" s="13"/>
      <c r="R59" s="13"/>
      <c r="S59" s="168"/>
      <c r="T59" s="190"/>
    </row>
    <row r="60" spans="1:20" x14ac:dyDescent="0.25">
      <c r="B60" s="90" t="s">
        <v>645</v>
      </c>
      <c r="C60" s="712" t="s">
        <v>197</v>
      </c>
      <c r="D60" s="713"/>
      <c r="E60" s="713"/>
      <c r="F60" s="319">
        <f t="shared" ref="F60:K60" si="74">F61+F65+F66+F67+F68</f>
        <v>637573</v>
      </c>
      <c r="G60" s="509">
        <f t="shared" si="74"/>
        <v>845895</v>
      </c>
      <c r="H60" s="509">
        <f t="shared" si="74"/>
        <v>978066</v>
      </c>
      <c r="I60" s="319">
        <f t="shared" si="74"/>
        <v>984466.17999999993</v>
      </c>
      <c r="J60" s="424">
        <f t="shared" ref="J60" si="75">J61+J65+J66+J67+J68</f>
        <v>996015</v>
      </c>
      <c r="K60" s="424">
        <f t="shared" si="74"/>
        <v>996015</v>
      </c>
      <c r="L60" s="424">
        <f t="shared" ref="L60" si="76">L61+L65+L66+L67+L68</f>
        <v>996015</v>
      </c>
      <c r="M60" s="461">
        <f t="shared" si="8"/>
        <v>622415</v>
      </c>
      <c r="N60" s="142">
        <f t="shared" ref="N60" si="77">N61+N65+N66+N67+N68</f>
        <v>0</v>
      </c>
      <c r="O60" s="158">
        <f t="shared" si="10"/>
        <v>622415</v>
      </c>
      <c r="P60" s="92">
        <f t="shared" ref="P60:R60" si="78">P61+P65+P66+P67+P68</f>
        <v>113848</v>
      </c>
      <c r="Q60" s="93">
        <f t="shared" si="78"/>
        <v>297320</v>
      </c>
      <c r="R60" s="93">
        <f t="shared" si="78"/>
        <v>211247</v>
      </c>
      <c r="S60" s="168"/>
      <c r="T60" s="190"/>
    </row>
    <row r="61" spans="1:20" s="41" customFormat="1" x14ac:dyDescent="0.25">
      <c r="A61" s="125" t="s">
        <v>198</v>
      </c>
      <c r="B61" s="52" t="s">
        <v>646</v>
      </c>
      <c r="C61" s="702" t="s">
        <v>862</v>
      </c>
      <c r="D61" s="703"/>
      <c r="E61" s="703"/>
      <c r="F61" s="320">
        <f t="shared" ref="F61:N61" si="79">SUM(F62:F64)</f>
        <v>637573</v>
      </c>
      <c r="G61" s="510">
        <f t="shared" si="79"/>
        <v>845895</v>
      </c>
      <c r="H61" s="510">
        <f t="shared" si="79"/>
        <v>978066</v>
      </c>
      <c r="I61" s="320">
        <f t="shared" ref="I61" si="80">SUM(I62:I64)</f>
        <v>984366.17999999993</v>
      </c>
      <c r="J61" s="425">
        <f t="shared" ref="J61" si="81">SUM(J62:J64)</f>
        <v>995915</v>
      </c>
      <c r="K61" s="425">
        <f t="shared" si="79"/>
        <v>995915</v>
      </c>
      <c r="L61" s="425">
        <f t="shared" ref="L61" si="82">SUM(L62:L64)</f>
        <v>995915</v>
      </c>
      <c r="M61" s="462">
        <f t="shared" si="8"/>
        <v>588454</v>
      </c>
      <c r="N61" s="148">
        <f t="shared" si="79"/>
        <v>0</v>
      </c>
      <c r="O61" s="160">
        <f t="shared" si="10"/>
        <v>588454</v>
      </c>
      <c r="P61" s="75">
        <f t="shared" ref="P61:R61" si="83">SUM(P62:P64)</f>
        <v>79888</v>
      </c>
      <c r="Q61" s="13">
        <f t="shared" si="83"/>
        <v>297320</v>
      </c>
      <c r="R61" s="13">
        <f t="shared" si="83"/>
        <v>211246</v>
      </c>
      <c r="S61" s="168"/>
      <c r="T61" s="190"/>
    </row>
    <row r="62" spans="1:20" x14ac:dyDescent="0.25">
      <c r="B62" s="54"/>
      <c r="C62" s="220"/>
      <c r="D62" s="281" t="s">
        <v>1040</v>
      </c>
      <c r="E62" s="281"/>
      <c r="F62" s="326">
        <v>208073</v>
      </c>
      <c r="G62" s="516">
        <v>400395</v>
      </c>
      <c r="H62" s="516">
        <v>508395</v>
      </c>
      <c r="I62" s="326">
        <v>508395</v>
      </c>
      <c r="J62" s="431">
        <v>508395</v>
      </c>
      <c r="K62" s="431">
        <v>508395</v>
      </c>
      <c r="L62" s="431">
        <v>508395</v>
      </c>
      <c r="M62" s="468">
        <f t="shared" si="8"/>
        <v>211246</v>
      </c>
      <c r="N62" s="141"/>
      <c r="O62" s="159">
        <f t="shared" ref="O62:O64" si="84">SUM(M62:N62)</f>
        <v>211246</v>
      </c>
      <c r="P62" s="73"/>
      <c r="Q62" s="1"/>
      <c r="R62" s="1">
        <v>211246</v>
      </c>
      <c r="S62" s="168"/>
      <c r="T62" s="190"/>
    </row>
    <row r="63" spans="1:20" x14ac:dyDescent="0.25">
      <c r="B63" s="54"/>
      <c r="C63" s="220"/>
      <c r="D63" s="281" t="s">
        <v>1039</v>
      </c>
      <c r="E63" s="281"/>
      <c r="F63" s="326">
        <v>69000</v>
      </c>
      <c r="G63" s="516">
        <v>85000</v>
      </c>
      <c r="H63" s="516">
        <v>109171</v>
      </c>
      <c r="I63" s="326">
        <v>115471.18</v>
      </c>
      <c r="J63" s="431">
        <v>127020</v>
      </c>
      <c r="K63" s="431">
        <v>127020</v>
      </c>
      <c r="L63" s="431">
        <v>127020</v>
      </c>
      <c r="M63" s="468">
        <f t="shared" si="8"/>
        <v>79888</v>
      </c>
      <c r="N63" s="141"/>
      <c r="O63" s="159">
        <f t="shared" si="84"/>
        <v>79888</v>
      </c>
      <c r="P63" s="73">
        <v>79888</v>
      </c>
      <c r="Q63" s="1"/>
      <c r="R63" s="1"/>
      <c r="S63" s="168"/>
      <c r="T63" s="190"/>
    </row>
    <row r="64" spans="1:20" x14ac:dyDescent="0.25">
      <c r="B64" s="54"/>
      <c r="C64" s="220"/>
      <c r="D64" s="281" t="s">
        <v>1041</v>
      </c>
      <c r="E64" s="281"/>
      <c r="F64" s="326">
        <v>360500</v>
      </c>
      <c r="G64" s="516">
        <v>360500</v>
      </c>
      <c r="H64" s="516">
        <v>360500</v>
      </c>
      <c r="I64" s="326">
        <v>360500</v>
      </c>
      <c r="J64" s="431">
        <v>360500</v>
      </c>
      <c r="K64" s="431">
        <v>360500</v>
      </c>
      <c r="L64" s="431">
        <v>360500</v>
      </c>
      <c r="M64" s="468">
        <f t="shared" si="8"/>
        <v>297320</v>
      </c>
      <c r="N64" s="141"/>
      <c r="O64" s="159">
        <f t="shared" si="84"/>
        <v>297320</v>
      </c>
      <c r="P64" s="73"/>
      <c r="Q64" s="1">
        <v>297320</v>
      </c>
      <c r="R64" s="1"/>
      <c r="S64" s="168"/>
      <c r="T64" s="190"/>
    </row>
    <row r="65" spans="1:20" s="41" customFormat="1" hidden="1" x14ac:dyDescent="0.25">
      <c r="A65" s="125" t="s">
        <v>199</v>
      </c>
      <c r="B65" s="52" t="s">
        <v>647</v>
      </c>
      <c r="C65" s="702" t="s">
        <v>200</v>
      </c>
      <c r="D65" s="703"/>
      <c r="E65" s="703"/>
      <c r="F65" s="320">
        <f>SUM(R65:R65)</f>
        <v>0</v>
      </c>
      <c r="G65" s="510">
        <f>SUM(R65:R65)</f>
        <v>0</v>
      </c>
      <c r="H65" s="510">
        <f>SUM(R65:R65)</f>
        <v>0</v>
      </c>
      <c r="I65" s="320">
        <v>0</v>
      </c>
      <c r="J65" s="425">
        <v>0</v>
      </c>
      <c r="K65" s="425">
        <v>0</v>
      </c>
      <c r="L65" s="425">
        <v>0</v>
      </c>
      <c r="M65" s="462">
        <f t="shared" si="8"/>
        <v>0</v>
      </c>
      <c r="N65" s="148"/>
      <c r="O65" s="160">
        <f t="shared" si="10"/>
        <v>0</v>
      </c>
      <c r="P65" s="75"/>
      <c r="Q65" s="13"/>
      <c r="R65" s="13"/>
      <c r="S65" s="168"/>
      <c r="T65" s="190"/>
    </row>
    <row r="66" spans="1:20" s="41" customFormat="1" hidden="1" x14ac:dyDescent="0.25">
      <c r="A66" s="125" t="s">
        <v>201</v>
      </c>
      <c r="B66" s="52" t="s">
        <v>648</v>
      </c>
      <c r="C66" s="702" t="s">
        <v>202</v>
      </c>
      <c r="D66" s="703"/>
      <c r="E66" s="703"/>
      <c r="F66" s="320">
        <f>SUM(R66:R66)</f>
        <v>0</v>
      </c>
      <c r="G66" s="510">
        <f>SUM(R66:R66)</f>
        <v>0</v>
      </c>
      <c r="H66" s="510">
        <f>SUM(R66:R66)</f>
        <v>0</v>
      </c>
      <c r="I66" s="320">
        <v>0</v>
      </c>
      <c r="J66" s="425">
        <v>0</v>
      </c>
      <c r="K66" s="425">
        <v>0</v>
      </c>
      <c r="L66" s="425">
        <v>0</v>
      </c>
      <c r="M66" s="462">
        <f t="shared" si="8"/>
        <v>0</v>
      </c>
      <c r="N66" s="148"/>
      <c r="O66" s="160">
        <f t="shared" si="10"/>
        <v>0</v>
      </c>
      <c r="P66" s="75"/>
      <c r="Q66" s="13"/>
      <c r="R66" s="13"/>
      <c r="S66" s="168"/>
      <c r="T66" s="190"/>
    </row>
    <row r="67" spans="1:20" s="41" customFormat="1" hidden="1" x14ac:dyDescent="0.25">
      <c r="A67" s="125" t="s">
        <v>203</v>
      </c>
      <c r="B67" s="52" t="s">
        <v>649</v>
      </c>
      <c r="C67" s="702" t="s">
        <v>204</v>
      </c>
      <c r="D67" s="703"/>
      <c r="E67" s="703"/>
      <c r="F67" s="320">
        <f>SUM(R67:R67)</f>
        <v>0</v>
      </c>
      <c r="G67" s="510">
        <f>SUM(R67:R67)</f>
        <v>0</v>
      </c>
      <c r="H67" s="510">
        <f>SUM(R67:R67)</f>
        <v>0</v>
      </c>
      <c r="I67" s="320">
        <v>0</v>
      </c>
      <c r="J67" s="425">
        <v>0</v>
      </c>
      <c r="K67" s="425">
        <v>0</v>
      </c>
      <c r="L67" s="425">
        <v>0</v>
      </c>
      <c r="M67" s="462">
        <f t="shared" si="8"/>
        <v>0</v>
      </c>
      <c r="N67" s="148"/>
      <c r="O67" s="160">
        <f t="shared" si="10"/>
        <v>0</v>
      </c>
      <c r="P67" s="75"/>
      <c r="Q67" s="13"/>
      <c r="R67" s="13"/>
      <c r="S67" s="168"/>
      <c r="T67" s="190"/>
    </row>
    <row r="68" spans="1:20" s="41" customFormat="1" ht="15.75" thickBot="1" x14ac:dyDescent="0.3">
      <c r="A68" s="125" t="s">
        <v>205</v>
      </c>
      <c r="B68" s="176" t="s">
        <v>650</v>
      </c>
      <c r="C68" s="782" t="s">
        <v>206</v>
      </c>
      <c r="D68" s="783"/>
      <c r="E68" s="783"/>
      <c r="F68" s="321">
        <v>0</v>
      </c>
      <c r="G68" s="511">
        <v>0</v>
      </c>
      <c r="H68" s="511">
        <v>0</v>
      </c>
      <c r="I68" s="321">
        <v>100</v>
      </c>
      <c r="J68" s="426">
        <v>100</v>
      </c>
      <c r="K68" s="426">
        <v>100</v>
      </c>
      <c r="L68" s="426">
        <v>100</v>
      </c>
      <c r="M68" s="463">
        <f t="shared" si="8"/>
        <v>33961</v>
      </c>
      <c r="N68" s="177"/>
      <c r="O68" s="160">
        <f t="shared" si="10"/>
        <v>33961</v>
      </c>
      <c r="P68" s="75">
        <v>33960</v>
      </c>
      <c r="Q68" s="13"/>
      <c r="R68" s="13">
        <v>1</v>
      </c>
      <c r="S68" s="168"/>
      <c r="T68" s="190"/>
    </row>
    <row r="69" spans="1:20" ht="15.75" thickBot="1" x14ac:dyDescent="0.3">
      <c r="B69" s="82" t="s">
        <v>207</v>
      </c>
      <c r="C69" s="708" t="s">
        <v>208</v>
      </c>
      <c r="D69" s="709"/>
      <c r="E69" s="709"/>
      <c r="F69" s="322">
        <f t="shared" ref="F69:K69" si="85">F70+F71+F72+F73+F74+F75+F76+F80</f>
        <v>0</v>
      </c>
      <c r="G69" s="512">
        <f t="shared" si="85"/>
        <v>0</v>
      </c>
      <c r="H69" s="512">
        <f t="shared" si="85"/>
        <v>0</v>
      </c>
      <c r="I69" s="322">
        <f t="shared" si="85"/>
        <v>0</v>
      </c>
      <c r="J69" s="427">
        <f t="shared" ref="J69" si="86">J70+J71+J72+J73+J74+J75+J76+J80</f>
        <v>0</v>
      </c>
      <c r="K69" s="427" t="e">
        <f t="shared" si="85"/>
        <v>#REF!</v>
      </c>
      <c r="L69" s="427">
        <f t="shared" ref="L69" si="87">L70+L71+L72+L73+L74+L75+L76+L80</f>
        <v>0</v>
      </c>
      <c r="M69" s="464">
        <f t="shared" si="8"/>
        <v>0</v>
      </c>
      <c r="N69" s="144">
        <f t="shared" ref="N69" si="88">N70+N71+N72+N73+N74+N75+N76+N80</f>
        <v>0</v>
      </c>
      <c r="O69" s="156">
        <f t="shared" si="10"/>
        <v>0</v>
      </c>
      <c r="P69" s="84">
        <f t="shared" ref="P69:R69" si="89">P70+P71+P72+P73+P74+P75+P76+P80</f>
        <v>0</v>
      </c>
      <c r="Q69" s="85">
        <f t="shared" si="89"/>
        <v>0</v>
      </c>
      <c r="R69" s="85">
        <f t="shared" si="89"/>
        <v>0</v>
      </c>
      <c r="S69" s="168"/>
      <c r="T69" s="190"/>
    </row>
    <row r="70" spans="1:20" s="18" customFormat="1" ht="15.75" hidden="1" thickBot="1" x14ac:dyDescent="0.3">
      <c r="A70" s="125" t="s">
        <v>863</v>
      </c>
      <c r="B70" s="114" t="s">
        <v>864</v>
      </c>
      <c r="C70" s="710" t="s">
        <v>865</v>
      </c>
      <c r="D70" s="711"/>
      <c r="E70" s="711"/>
      <c r="F70" s="317">
        <f t="shared" ref="F70:F75" si="90">SUM(R70:R70)</f>
        <v>0</v>
      </c>
      <c r="G70" s="507">
        <f t="shared" ref="G70:G75" si="91">SUM(R70:R70)</f>
        <v>0</v>
      </c>
      <c r="H70" s="507">
        <f t="shared" ref="H70:H75" si="92">SUM(R70:R70)</f>
        <v>0</v>
      </c>
      <c r="I70" s="317">
        <f t="shared" ref="I70:I75" si="93">SUM(R70:R70)</f>
        <v>0</v>
      </c>
      <c r="J70" s="422">
        <f t="shared" ref="J70:J75" si="94">SUM(R70:R70)</f>
        <v>0</v>
      </c>
      <c r="K70" s="422" t="e">
        <f>SUM(#REF!)</f>
        <v>#REF!</v>
      </c>
      <c r="L70" s="422">
        <f t="shared" ref="L70:L75" si="95">SUM(S70:S70)</f>
        <v>0</v>
      </c>
      <c r="M70" s="459">
        <f t="shared" ref="M70:M133" si="96">P70+Q70+R70</f>
        <v>0</v>
      </c>
      <c r="N70" s="140"/>
      <c r="O70" s="158">
        <f t="shared" si="10"/>
        <v>0</v>
      </c>
      <c r="P70" s="92"/>
      <c r="Q70" s="93"/>
      <c r="R70" s="93"/>
      <c r="S70" s="168"/>
      <c r="T70" s="190"/>
    </row>
    <row r="71" spans="1:20" s="18" customFormat="1" ht="15.75" hidden="1" thickBot="1" x14ac:dyDescent="0.3">
      <c r="A71" s="125" t="s">
        <v>209</v>
      </c>
      <c r="B71" s="114" t="s">
        <v>651</v>
      </c>
      <c r="C71" s="710" t="s">
        <v>210</v>
      </c>
      <c r="D71" s="711"/>
      <c r="E71" s="711"/>
      <c r="F71" s="317">
        <f t="shared" si="90"/>
        <v>0</v>
      </c>
      <c r="G71" s="507">
        <f t="shared" si="91"/>
        <v>0</v>
      </c>
      <c r="H71" s="507">
        <f t="shared" si="92"/>
        <v>0</v>
      </c>
      <c r="I71" s="317">
        <f t="shared" si="93"/>
        <v>0</v>
      </c>
      <c r="J71" s="422">
        <f t="shared" si="94"/>
        <v>0</v>
      </c>
      <c r="K71" s="422" t="e">
        <f>SUM(#REF!)</f>
        <v>#REF!</v>
      </c>
      <c r="L71" s="422">
        <f t="shared" si="95"/>
        <v>0</v>
      </c>
      <c r="M71" s="459">
        <f t="shared" si="96"/>
        <v>0</v>
      </c>
      <c r="N71" s="140"/>
      <c r="O71" s="158">
        <f t="shared" si="10"/>
        <v>0</v>
      </c>
      <c r="P71" s="92"/>
      <c r="Q71" s="93"/>
      <c r="R71" s="93"/>
      <c r="S71" s="168"/>
      <c r="T71" s="190"/>
    </row>
    <row r="72" spans="1:20" s="18" customFormat="1" ht="15.75" hidden="1" thickBot="1" x14ac:dyDescent="0.3">
      <c r="A72" s="125" t="s">
        <v>211</v>
      </c>
      <c r="B72" s="90" t="s">
        <v>652</v>
      </c>
      <c r="C72" s="712" t="s">
        <v>352</v>
      </c>
      <c r="D72" s="713"/>
      <c r="E72" s="713"/>
      <c r="F72" s="319">
        <f t="shared" si="90"/>
        <v>0</v>
      </c>
      <c r="G72" s="509">
        <f t="shared" si="91"/>
        <v>0</v>
      </c>
      <c r="H72" s="509">
        <f t="shared" si="92"/>
        <v>0</v>
      </c>
      <c r="I72" s="319">
        <f t="shared" si="93"/>
        <v>0</v>
      </c>
      <c r="J72" s="424">
        <f t="shared" si="94"/>
        <v>0</v>
      </c>
      <c r="K72" s="424" t="e">
        <f>SUM(#REF!)</f>
        <v>#REF!</v>
      </c>
      <c r="L72" s="424">
        <f t="shared" si="95"/>
        <v>0</v>
      </c>
      <c r="M72" s="461">
        <f t="shared" si="96"/>
        <v>0</v>
      </c>
      <c r="N72" s="142"/>
      <c r="O72" s="158">
        <f t="shared" si="10"/>
        <v>0</v>
      </c>
      <c r="P72" s="92"/>
      <c r="Q72" s="93"/>
      <c r="R72" s="93"/>
      <c r="S72" s="168"/>
      <c r="T72" s="190"/>
    </row>
    <row r="73" spans="1:20" s="18" customFormat="1" ht="15.75" hidden="1" thickBot="1" x14ac:dyDescent="0.3">
      <c r="A73" s="125" t="s">
        <v>212</v>
      </c>
      <c r="B73" s="114" t="s">
        <v>653</v>
      </c>
      <c r="C73" s="712" t="s">
        <v>866</v>
      </c>
      <c r="D73" s="713"/>
      <c r="E73" s="713"/>
      <c r="F73" s="319">
        <f t="shared" si="90"/>
        <v>0</v>
      </c>
      <c r="G73" s="509">
        <f t="shared" si="91"/>
        <v>0</v>
      </c>
      <c r="H73" s="509">
        <f t="shared" si="92"/>
        <v>0</v>
      </c>
      <c r="I73" s="319">
        <f t="shared" si="93"/>
        <v>0</v>
      </c>
      <c r="J73" s="424">
        <f t="shared" si="94"/>
        <v>0</v>
      </c>
      <c r="K73" s="424" t="e">
        <f>SUM(#REF!)</f>
        <v>#REF!</v>
      </c>
      <c r="L73" s="424">
        <f t="shared" si="95"/>
        <v>0</v>
      </c>
      <c r="M73" s="461">
        <f t="shared" si="96"/>
        <v>0</v>
      </c>
      <c r="N73" s="142"/>
      <c r="O73" s="158">
        <f t="shared" si="10"/>
        <v>0</v>
      </c>
      <c r="P73" s="92"/>
      <c r="Q73" s="93"/>
      <c r="R73" s="93"/>
      <c r="S73" s="168"/>
      <c r="T73" s="190"/>
    </row>
    <row r="74" spans="1:20" s="18" customFormat="1" ht="15.75" hidden="1" thickBot="1" x14ac:dyDescent="0.3">
      <c r="A74" s="125" t="s">
        <v>213</v>
      </c>
      <c r="B74" s="90" t="s">
        <v>654</v>
      </c>
      <c r="C74" s="712" t="s">
        <v>867</v>
      </c>
      <c r="D74" s="713"/>
      <c r="E74" s="713"/>
      <c r="F74" s="319">
        <f t="shared" si="90"/>
        <v>0</v>
      </c>
      <c r="G74" s="509">
        <f t="shared" si="91"/>
        <v>0</v>
      </c>
      <c r="H74" s="509">
        <f t="shared" si="92"/>
        <v>0</v>
      </c>
      <c r="I74" s="319">
        <f t="shared" si="93"/>
        <v>0</v>
      </c>
      <c r="J74" s="424">
        <f t="shared" si="94"/>
        <v>0</v>
      </c>
      <c r="K74" s="424" t="e">
        <f>SUM(#REF!)</f>
        <v>#REF!</v>
      </c>
      <c r="L74" s="424">
        <f t="shared" si="95"/>
        <v>0</v>
      </c>
      <c r="M74" s="461">
        <f t="shared" si="96"/>
        <v>0</v>
      </c>
      <c r="N74" s="142"/>
      <c r="O74" s="158">
        <f t="shared" si="10"/>
        <v>0</v>
      </c>
      <c r="P74" s="92"/>
      <c r="Q74" s="93"/>
      <c r="R74" s="93"/>
      <c r="S74" s="168"/>
      <c r="T74" s="190"/>
    </row>
    <row r="75" spans="1:20" s="18" customFormat="1" ht="15.75" hidden="1" thickBot="1" x14ac:dyDescent="0.3">
      <c r="A75" s="125" t="s">
        <v>214</v>
      </c>
      <c r="B75" s="114" t="s">
        <v>655</v>
      </c>
      <c r="C75" s="712" t="s">
        <v>215</v>
      </c>
      <c r="D75" s="713"/>
      <c r="E75" s="713"/>
      <c r="F75" s="319">
        <f t="shared" si="90"/>
        <v>0</v>
      </c>
      <c r="G75" s="509">
        <f t="shared" si="91"/>
        <v>0</v>
      </c>
      <c r="H75" s="509">
        <f t="shared" si="92"/>
        <v>0</v>
      </c>
      <c r="I75" s="319">
        <f t="shared" si="93"/>
        <v>0</v>
      </c>
      <c r="J75" s="424">
        <f t="shared" si="94"/>
        <v>0</v>
      </c>
      <c r="K75" s="424" t="e">
        <f>SUM(#REF!)</f>
        <v>#REF!</v>
      </c>
      <c r="L75" s="424">
        <f t="shared" si="95"/>
        <v>0</v>
      </c>
      <c r="M75" s="461">
        <f t="shared" si="96"/>
        <v>0</v>
      </c>
      <c r="N75" s="142"/>
      <c r="O75" s="158">
        <f t="shared" si="10"/>
        <v>0</v>
      </c>
      <c r="P75" s="92"/>
      <c r="Q75" s="93"/>
      <c r="R75" s="93"/>
      <c r="S75" s="168"/>
      <c r="T75" s="190"/>
    </row>
    <row r="76" spans="1:20" s="18" customFormat="1" ht="15.75" hidden="1" thickBot="1" x14ac:dyDescent="0.3">
      <c r="A76" s="125" t="s">
        <v>216</v>
      </c>
      <c r="B76" s="90" t="s">
        <v>656</v>
      </c>
      <c r="C76" s="712" t="s">
        <v>217</v>
      </c>
      <c r="D76" s="713"/>
      <c r="E76" s="713"/>
      <c r="F76" s="319">
        <f t="shared" ref="F76:K76" si="97">F77+F78+F79</f>
        <v>0</v>
      </c>
      <c r="G76" s="509">
        <f t="shared" si="97"/>
        <v>0</v>
      </c>
      <c r="H76" s="509">
        <f t="shared" si="97"/>
        <v>0</v>
      </c>
      <c r="I76" s="319">
        <f t="shared" si="97"/>
        <v>0</v>
      </c>
      <c r="J76" s="424">
        <f t="shared" ref="J76" si="98">J77+J78+J79</f>
        <v>0</v>
      </c>
      <c r="K76" s="424" t="e">
        <f t="shared" si="97"/>
        <v>#REF!</v>
      </c>
      <c r="L76" s="424">
        <f t="shared" ref="L76" si="99">L77+L78+L79</f>
        <v>0</v>
      </c>
      <c r="M76" s="461">
        <f t="shared" si="96"/>
        <v>0</v>
      </c>
      <c r="N76" s="142">
        <f t="shared" ref="N76" si="100">N77+N78+N79</f>
        <v>0</v>
      </c>
      <c r="O76" s="158">
        <f t="shared" si="10"/>
        <v>0</v>
      </c>
      <c r="P76" s="92">
        <f t="shared" ref="P76:R76" si="101">P77+P78+P79</f>
        <v>0</v>
      </c>
      <c r="Q76" s="93">
        <f t="shared" si="101"/>
        <v>0</v>
      </c>
      <c r="R76" s="93">
        <f t="shared" si="101"/>
        <v>0</v>
      </c>
      <c r="S76" s="168"/>
      <c r="T76" s="190"/>
    </row>
    <row r="77" spans="1:20" ht="15.75" hidden="1" thickBot="1" x14ac:dyDescent="0.3">
      <c r="B77" s="54"/>
      <c r="C77" s="2"/>
      <c r="D77" s="705" t="s">
        <v>343</v>
      </c>
      <c r="E77" s="705"/>
      <c r="F77" s="326">
        <f>SUM(R77:R77)</f>
        <v>0</v>
      </c>
      <c r="G77" s="516">
        <f>SUM(R77:R77)</f>
        <v>0</v>
      </c>
      <c r="H77" s="516">
        <f>SUM(R77:R77)</f>
        <v>0</v>
      </c>
      <c r="I77" s="326">
        <f>SUM(R77:R77)</f>
        <v>0</v>
      </c>
      <c r="J77" s="431">
        <f>SUM(R77:R77)</f>
        <v>0</v>
      </c>
      <c r="K77" s="431" t="e">
        <f>SUM(#REF!)</f>
        <v>#REF!</v>
      </c>
      <c r="L77" s="431">
        <f>SUM(S77:S77)</f>
        <v>0</v>
      </c>
      <c r="M77" s="468">
        <f t="shared" si="96"/>
        <v>0</v>
      </c>
      <c r="N77" s="141"/>
      <c r="O77" s="159">
        <f t="shared" si="10"/>
        <v>0</v>
      </c>
      <c r="P77" s="73"/>
      <c r="Q77" s="1"/>
      <c r="R77" s="1"/>
      <c r="S77" s="168"/>
      <c r="T77" s="190"/>
    </row>
    <row r="78" spans="1:20" ht="15.75" hidden="1" thickBot="1" x14ac:dyDescent="0.3">
      <c r="B78" s="54"/>
      <c r="C78" s="2"/>
      <c r="D78" s="705" t="s">
        <v>344</v>
      </c>
      <c r="E78" s="705"/>
      <c r="F78" s="326">
        <f>SUM(R78:R78)</f>
        <v>0</v>
      </c>
      <c r="G78" s="516">
        <f>SUM(R78:R78)</f>
        <v>0</v>
      </c>
      <c r="H78" s="516">
        <f>SUM(R78:R78)</f>
        <v>0</v>
      </c>
      <c r="I78" s="326">
        <f>SUM(R78:R78)</f>
        <v>0</v>
      </c>
      <c r="J78" s="431">
        <f>SUM(R78:R78)</f>
        <v>0</v>
      </c>
      <c r="K78" s="431" t="e">
        <f>SUM(#REF!)</f>
        <v>#REF!</v>
      </c>
      <c r="L78" s="431">
        <f>SUM(S78:S78)</f>
        <v>0</v>
      </c>
      <c r="M78" s="468">
        <f t="shared" si="96"/>
        <v>0</v>
      </c>
      <c r="N78" s="141"/>
      <c r="O78" s="159">
        <f t="shared" si="10"/>
        <v>0</v>
      </c>
      <c r="P78" s="73"/>
      <c r="Q78" s="1"/>
      <c r="R78" s="1"/>
      <c r="S78" s="168"/>
      <c r="T78" s="190"/>
    </row>
    <row r="79" spans="1:20" ht="15.75" hidden="1" thickBot="1" x14ac:dyDescent="0.3">
      <c r="B79" s="54"/>
      <c r="C79" s="2"/>
      <c r="D79" s="705" t="s">
        <v>345</v>
      </c>
      <c r="E79" s="705"/>
      <c r="F79" s="326">
        <f>SUM(R79:R79)</f>
        <v>0</v>
      </c>
      <c r="G79" s="516">
        <f>SUM(R79:R79)</f>
        <v>0</v>
      </c>
      <c r="H79" s="516">
        <f>SUM(R79:R79)</f>
        <v>0</v>
      </c>
      <c r="I79" s="326">
        <f>SUM(R79:R79)</f>
        <v>0</v>
      </c>
      <c r="J79" s="431">
        <f>SUM(R79:R79)</f>
        <v>0</v>
      </c>
      <c r="K79" s="431" t="e">
        <f>SUM(#REF!)</f>
        <v>#REF!</v>
      </c>
      <c r="L79" s="431">
        <f>SUM(S79:S79)</f>
        <v>0</v>
      </c>
      <c r="M79" s="468">
        <f t="shared" si="96"/>
        <v>0</v>
      </c>
      <c r="N79" s="141"/>
      <c r="O79" s="159">
        <f t="shared" si="10"/>
        <v>0</v>
      </c>
      <c r="P79" s="73"/>
      <c r="Q79" s="1"/>
      <c r="R79" s="1"/>
      <c r="S79" s="168"/>
      <c r="T79" s="190"/>
    </row>
    <row r="80" spans="1:20" s="18" customFormat="1" ht="15.75" hidden="1" thickBot="1" x14ac:dyDescent="0.3">
      <c r="A80" s="125" t="s">
        <v>218</v>
      </c>
      <c r="B80" s="90" t="s">
        <v>657</v>
      </c>
      <c r="C80" s="712" t="s">
        <v>219</v>
      </c>
      <c r="D80" s="713"/>
      <c r="E80" s="713"/>
      <c r="F80" s="319">
        <f t="shared" ref="F80:K80" si="102">F81+F82+F83+F84</f>
        <v>0</v>
      </c>
      <c r="G80" s="509">
        <f t="shared" si="102"/>
        <v>0</v>
      </c>
      <c r="H80" s="509">
        <f t="shared" si="102"/>
        <v>0</v>
      </c>
      <c r="I80" s="319">
        <f t="shared" si="102"/>
        <v>0</v>
      </c>
      <c r="J80" s="424">
        <f t="shared" ref="J80" si="103">J81+J82+J83+J84</f>
        <v>0</v>
      </c>
      <c r="K80" s="424" t="e">
        <f t="shared" si="102"/>
        <v>#REF!</v>
      </c>
      <c r="L80" s="424">
        <f t="shared" ref="L80" si="104">L81+L82+L83+L84</f>
        <v>0</v>
      </c>
      <c r="M80" s="461">
        <f t="shared" si="96"/>
        <v>0</v>
      </c>
      <c r="N80" s="142">
        <f t="shared" ref="N80" si="105">N81+N82+N83+N84</f>
        <v>0</v>
      </c>
      <c r="O80" s="158">
        <f t="shared" ref="O80:O143" si="106">SUM(M80:N80)</f>
        <v>0</v>
      </c>
      <c r="P80" s="92">
        <f t="shared" ref="P80:R80" si="107">P81+P82+P83+P84</f>
        <v>0</v>
      </c>
      <c r="Q80" s="93">
        <f t="shared" si="107"/>
        <v>0</v>
      </c>
      <c r="R80" s="93">
        <f t="shared" si="107"/>
        <v>0</v>
      </c>
      <c r="S80" s="168"/>
      <c r="T80" s="190"/>
    </row>
    <row r="81" spans="1:20" ht="15.75" hidden="1" thickBot="1" x14ac:dyDescent="0.3">
      <c r="B81" s="54"/>
      <c r="C81" s="2"/>
      <c r="D81" s="705" t="s">
        <v>835</v>
      </c>
      <c r="E81" s="705"/>
      <c r="F81" s="326">
        <f>SUM(R81:R81)</f>
        <v>0</v>
      </c>
      <c r="G81" s="516">
        <f>SUM(R81:R81)</f>
        <v>0</v>
      </c>
      <c r="H81" s="516">
        <f>SUM(R81:R81)</f>
        <v>0</v>
      </c>
      <c r="I81" s="326">
        <f>SUM(R81:R81)</f>
        <v>0</v>
      </c>
      <c r="J81" s="431">
        <f>SUM(R81:R81)</f>
        <v>0</v>
      </c>
      <c r="K81" s="431" t="e">
        <f>SUM(#REF!)</f>
        <v>#REF!</v>
      </c>
      <c r="L81" s="431">
        <f>SUM(S81:S81)</f>
        <v>0</v>
      </c>
      <c r="M81" s="468">
        <f t="shared" si="96"/>
        <v>0</v>
      </c>
      <c r="N81" s="141"/>
      <c r="O81" s="159">
        <f t="shared" si="106"/>
        <v>0</v>
      </c>
      <c r="P81" s="73"/>
      <c r="Q81" s="1"/>
      <c r="R81" s="1"/>
      <c r="S81" s="168"/>
      <c r="T81" s="190"/>
    </row>
    <row r="82" spans="1:20" ht="15.75" hidden="1" thickBot="1" x14ac:dyDescent="0.3">
      <c r="B82" s="54"/>
      <c r="C82" s="2"/>
      <c r="D82" s="705" t="s">
        <v>346</v>
      </c>
      <c r="E82" s="705"/>
      <c r="F82" s="326">
        <f>SUM(R82:R82)</f>
        <v>0</v>
      </c>
      <c r="G82" s="516">
        <f>SUM(R82:R82)</f>
        <v>0</v>
      </c>
      <c r="H82" s="516">
        <f>SUM(R82:R82)</f>
        <v>0</v>
      </c>
      <c r="I82" s="326">
        <f>SUM(R82:R82)</f>
        <v>0</v>
      </c>
      <c r="J82" s="431">
        <f>SUM(R82:R82)</f>
        <v>0</v>
      </c>
      <c r="K82" s="431" t="e">
        <f>SUM(#REF!)</f>
        <v>#REF!</v>
      </c>
      <c r="L82" s="431">
        <f>SUM(S82:S82)</f>
        <v>0</v>
      </c>
      <c r="M82" s="468">
        <f t="shared" si="96"/>
        <v>0</v>
      </c>
      <c r="N82" s="141"/>
      <c r="O82" s="159">
        <f t="shared" si="106"/>
        <v>0</v>
      </c>
      <c r="P82" s="73"/>
      <c r="Q82" s="1"/>
      <c r="R82" s="1"/>
      <c r="S82" s="168"/>
      <c r="T82" s="190"/>
    </row>
    <row r="83" spans="1:20" ht="15.75" hidden="1" thickBot="1" x14ac:dyDescent="0.3">
      <c r="B83" s="54"/>
      <c r="C83" s="2"/>
      <c r="D83" s="705" t="s">
        <v>836</v>
      </c>
      <c r="E83" s="705"/>
      <c r="F83" s="326">
        <f>SUM(R83:R83)</f>
        <v>0</v>
      </c>
      <c r="G83" s="516">
        <f>SUM(R83:R83)</f>
        <v>0</v>
      </c>
      <c r="H83" s="516">
        <f>SUM(R83:R83)</f>
        <v>0</v>
      </c>
      <c r="I83" s="326">
        <f>SUM(R83:R83)</f>
        <v>0</v>
      </c>
      <c r="J83" s="431">
        <f>SUM(R83:R83)</f>
        <v>0</v>
      </c>
      <c r="K83" s="431" t="e">
        <f>SUM(#REF!)</f>
        <v>#REF!</v>
      </c>
      <c r="L83" s="431">
        <f>SUM(S83:S83)</f>
        <v>0</v>
      </c>
      <c r="M83" s="468">
        <f t="shared" si="96"/>
        <v>0</v>
      </c>
      <c r="N83" s="141"/>
      <c r="O83" s="159">
        <f t="shared" si="106"/>
        <v>0</v>
      </c>
      <c r="P83" s="73"/>
      <c r="Q83" s="1"/>
      <c r="R83" s="1"/>
      <c r="S83" s="168"/>
      <c r="T83" s="190"/>
    </row>
    <row r="84" spans="1:20" ht="15.75" hidden="1" thickBot="1" x14ac:dyDescent="0.3">
      <c r="B84" s="54"/>
      <c r="C84" s="2"/>
      <c r="D84" s="705" t="s">
        <v>834</v>
      </c>
      <c r="E84" s="705"/>
      <c r="F84" s="326">
        <f>SUM(R84:R84)</f>
        <v>0</v>
      </c>
      <c r="G84" s="516">
        <f>SUM(R84:R84)</f>
        <v>0</v>
      </c>
      <c r="H84" s="516">
        <f>SUM(R84:R84)</f>
        <v>0</v>
      </c>
      <c r="I84" s="326">
        <f>SUM(R84:R84)</f>
        <v>0</v>
      </c>
      <c r="J84" s="431">
        <f>SUM(R84:R84)</f>
        <v>0</v>
      </c>
      <c r="K84" s="431" t="e">
        <f>SUM(#REF!)</f>
        <v>#REF!</v>
      </c>
      <c r="L84" s="431">
        <f>SUM(S84:S84)</f>
        <v>0</v>
      </c>
      <c r="M84" s="468">
        <f t="shared" si="96"/>
        <v>0</v>
      </c>
      <c r="N84" s="141"/>
      <c r="O84" s="159">
        <f t="shared" si="106"/>
        <v>0</v>
      </c>
      <c r="P84" s="73"/>
      <c r="Q84" s="1"/>
      <c r="R84" s="1"/>
      <c r="S84" s="168"/>
      <c r="T84" s="190"/>
    </row>
    <row r="85" spans="1:20" ht="15.75" thickBot="1" x14ac:dyDescent="0.3">
      <c r="B85" s="98" t="s">
        <v>220</v>
      </c>
      <c r="C85" s="708" t="s">
        <v>221</v>
      </c>
      <c r="D85" s="709"/>
      <c r="E85" s="709"/>
      <c r="F85" s="322">
        <f t="shared" ref="F85:K85" si="108">F86+F89+F93+F94+F105+F116+F127+F130+F142+F143+F144+F145+F156</f>
        <v>3569984.14</v>
      </c>
      <c r="G85" s="512">
        <f t="shared" si="108"/>
        <v>0</v>
      </c>
      <c r="H85" s="512">
        <f t="shared" si="108"/>
        <v>0</v>
      </c>
      <c r="I85" s="322">
        <f t="shared" si="108"/>
        <v>0</v>
      </c>
      <c r="J85" s="427">
        <f t="shared" ref="J85" si="109">J86+J89+J93+J94+J105+J116+J127+J130+J142+J143+J144+J145+J156</f>
        <v>0</v>
      </c>
      <c r="K85" s="427" t="e">
        <f t="shared" si="108"/>
        <v>#REF!</v>
      </c>
      <c r="L85" s="427">
        <f t="shared" ref="L85" si="110">L86+L89+L93+L94+L105+L116+L127+L130+L142+L143+L144+L145+L156</f>
        <v>0</v>
      </c>
      <c r="M85" s="464">
        <f t="shared" si="96"/>
        <v>0</v>
      </c>
      <c r="N85" s="144">
        <f t="shared" ref="N85" si="111">N86+N89+N93+N94+N105+N116+N127+N130+N142+N143+N144+N145+N156</f>
        <v>0</v>
      </c>
      <c r="O85" s="156">
        <f t="shared" si="106"/>
        <v>0</v>
      </c>
      <c r="P85" s="84">
        <f t="shared" ref="P85:R85" si="112">P86+P89+P93+P94+P105+P116+P127+P130+P142+P143+P144+P145+P156</f>
        <v>0</v>
      </c>
      <c r="Q85" s="85">
        <f t="shared" si="112"/>
        <v>0</v>
      </c>
      <c r="R85" s="85">
        <f t="shared" si="112"/>
        <v>0</v>
      </c>
      <c r="S85" s="168"/>
      <c r="T85" s="190"/>
    </row>
    <row r="86" spans="1:20" s="41" customFormat="1" hidden="1" x14ac:dyDescent="0.25">
      <c r="A86" s="125" t="s">
        <v>222</v>
      </c>
      <c r="B86" s="123" t="s">
        <v>658</v>
      </c>
      <c r="C86" s="736" t="s">
        <v>223</v>
      </c>
      <c r="D86" s="737"/>
      <c r="E86" s="737"/>
      <c r="F86" s="327">
        <f t="shared" ref="F86:K86" si="113">F87+F88</f>
        <v>0</v>
      </c>
      <c r="G86" s="517">
        <f t="shared" si="113"/>
        <v>0</v>
      </c>
      <c r="H86" s="517">
        <f t="shared" si="113"/>
        <v>0</v>
      </c>
      <c r="I86" s="327">
        <f t="shared" si="113"/>
        <v>0</v>
      </c>
      <c r="J86" s="432">
        <f t="shared" ref="J86" si="114">J87+J88</f>
        <v>0</v>
      </c>
      <c r="K86" s="432" t="e">
        <f t="shared" si="113"/>
        <v>#REF!</v>
      </c>
      <c r="L86" s="432">
        <f t="shared" ref="L86" si="115">L87+L88</f>
        <v>0</v>
      </c>
      <c r="M86" s="469">
        <f t="shared" si="96"/>
        <v>0</v>
      </c>
      <c r="N86" s="149">
        <f t="shared" ref="N86" si="116">N87+N88</f>
        <v>0</v>
      </c>
      <c r="O86" s="161">
        <f t="shared" si="106"/>
        <v>0</v>
      </c>
      <c r="P86" s="163">
        <f t="shared" ref="P86:R86" si="117">P87+P88</f>
        <v>0</v>
      </c>
      <c r="Q86" s="131">
        <f t="shared" si="117"/>
        <v>0</v>
      </c>
      <c r="R86" s="131">
        <f t="shared" si="117"/>
        <v>0</v>
      </c>
      <c r="S86" s="168"/>
      <c r="T86" s="190"/>
    </row>
    <row r="87" spans="1:20" hidden="1" x14ac:dyDescent="0.25">
      <c r="B87" s="54"/>
      <c r="C87" s="2"/>
      <c r="D87" s="705" t="s">
        <v>347</v>
      </c>
      <c r="E87" s="705"/>
      <c r="F87" s="326">
        <f>SUM(R87:R87)</f>
        <v>0</v>
      </c>
      <c r="G87" s="516">
        <f>SUM(R87:R87)</f>
        <v>0</v>
      </c>
      <c r="H87" s="516">
        <f>SUM(R87:R87)</f>
        <v>0</v>
      </c>
      <c r="I87" s="326">
        <f>SUM(R87:R87)</f>
        <v>0</v>
      </c>
      <c r="J87" s="431">
        <f>SUM(R87:R87)</f>
        <v>0</v>
      </c>
      <c r="K87" s="431" t="e">
        <f>SUM(#REF!)</f>
        <v>#REF!</v>
      </c>
      <c r="L87" s="431">
        <f>SUM(S87:S87)</f>
        <v>0</v>
      </c>
      <c r="M87" s="468">
        <f t="shared" si="96"/>
        <v>0</v>
      </c>
      <c r="N87" s="141"/>
      <c r="O87" s="159">
        <f t="shared" si="106"/>
        <v>0</v>
      </c>
      <c r="P87" s="73"/>
      <c r="Q87" s="1"/>
      <c r="R87" s="1"/>
      <c r="S87" s="168"/>
      <c r="T87" s="190"/>
    </row>
    <row r="88" spans="1:20" hidden="1" x14ac:dyDescent="0.25">
      <c r="B88" s="54"/>
      <c r="C88" s="2"/>
      <c r="D88" s="705" t="s">
        <v>348</v>
      </c>
      <c r="E88" s="705"/>
      <c r="F88" s="326">
        <f>SUM(R88:R88)</f>
        <v>0</v>
      </c>
      <c r="G88" s="516">
        <f>SUM(R88:R88)</f>
        <v>0</v>
      </c>
      <c r="H88" s="516">
        <f>SUM(R88:R88)</f>
        <v>0</v>
      </c>
      <c r="I88" s="326">
        <f>SUM(R88:R88)</f>
        <v>0</v>
      </c>
      <c r="J88" s="431">
        <f>SUM(R88:R88)</f>
        <v>0</v>
      </c>
      <c r="K88" s="431" t="e">
        <f>SUM(#REF!)</f>
        <v>#REF!</v>
      </c>
      <c r="L88" s="431">
        <f>SUM(S88:S88)</f>
        <v>0</v>
      </c>
      <c r="M88" s="468">
        <f t="shared" si="96"/>
        <v>0</v>
      </c>
      <c r="N88" s="141"/>
      <c r="O88" s="159">
        <f t="shared" si="106"/>
        <v>0</v>
      </c>
      <c r="P88" s="73"/>
      <c r="Q88" s="1"/>
      <c r="R88" s="1"/>
      <c r="S88" s="168"/>
      <c r="T88" s="190"/>
    </row>
    <row r="89" spans="1:20" hidden="1" x14ac:dyDescent="0.25">
      <c r="B89" s="123" t="s">
        <v>837</v>
      </c>
      <c r="C89" s="736" t="s">
        <v>838</v>
      </c>
      <c r="D89" s="737"/>
      <c r="E89" s="737"/>
      <c r="F89" s="327">
        <f t="shared" ref="F89:K89" si="118">F90+F91+F92</f>
        <v>0</v>
      </c>
      <c r="G89" s="517">
        <f t="shared" si="118"/>
        <v>0</v>
      </c>
      <c r="H89" s="517">
        <f t="shared" si="118"/>
        <v>0</v>
      </c>
      <c r="I89" s="327">
        <f t="shared" si="118"/>
        <v>0</v>
      </c>
      <c r="J89" s="432">
        <f t="shared" ref="J89" si="119">J90+J91+J92</f>
        <v>0</v>
      </c>
      <c r="K89" s="432" t="e">
        <f t="shared" si="118"/>
        <v>#REF!</v>
      </c>
      <c r="L89" s="432">
        <f t="shared" ref="L89" si="120">L90+L91+L92</f>
        <v>0</v>
      </c>
      <c r="M89" s="469">
        <f t="shared" si="96"/>
        <v>0</v>
      </c>
      <c r="N89" s="149">
        <f t="shared" ref="N89" si="121">N90+N91+N92</f>
        <v>0</v>
      </c>
      <c r="O89" s="161">
        <f t="shared" si="106"/>
        <v>0</v>
      </c>
      <c r="P89" s="163">
        <f t="shared" ref="P89:R89" si="122">P90+P91+P92</f>
        <v>0</v>
      </c>
      <c r="Q89" s="131">
        <f t="shared" si="122"/>
        <v>0</v>
      </c>
      <c r="R89" s="131">
        <f t="shared" si="122"/>
        <v>0</v>
      </c>
      <c r="S89" s="168"/>
      <c r="T89" s="190"/>
    </row>
    <row r="90" spans="1:20" s="189" customFormat="1" hidden="1" x14ac:dyDescent="0.25">
      <c r="A90" s="125" t="s">
        <v>868</v>
      </c>
      <c r="B90" s="169" t="s">
        <v>869</v>
      </c>
      <c r="C90" s="182"/>
      <c r="D90" s="216" t="s">
        <v>954</v>
      </c>
      <c r="E90" s="234"/>
      <c r="F90" s="318">
        <f>SUM(R90:R90)</f>
        <v>0</v>
      </c>
      <c r="G90" s="508">
        <f>SUM(R90:R90)</f>
        <v>0</v>
      </c>
      <c r="H90" s="508">
        <f>SUM(R90:R90)</f>
        <v>0</v>
      </c>
      <c r="I90" s="318">
        <f>SUM(R90:R90)</f>
        <v>0</v>
      </c>
      <c r="J90" s="423">
        <f>SUM(R90:R90)</f>
        <v>0</v>
      </c>
      <c r="K90" s="423" t="e">
        <f>SUM(#REF!)</f>
        <v>#REF!</v>
      </c>
      <c r="L90" s="423">
        <f>SUM(S90:S90)</f>
        <v>0</v>
      </c>
      <c r="M90" s="460">
        <f t="shared" si="96"/>
        <v>0</v>
      </c>
      <c r="N90" s="170"/>
      <c r="O90" s="171">
        <f t="shared" si="106"/>
        <v>0</v>
      </c>
      <c r="P90" s="179"/>
      <c r="Q90" s="173"/>
      <c r="R90" s="173"/>
      <c r="S90" s="168"/>
      <c r="T90" s="190"/>
    </row>
    <row r="91" spans="1:20" s="189" customFormat="1" hidden="1" x14ac:dyDescent="0.25">
      <c r="A91" s="125" t="s">
        <v>224</v>
      </c>
      <c r="B91" s="169" t="s">
        <v>659</v>
      </c>
      <c r="C91" s="182"/>
      <c r="D91" s="216" t="s">
        <v>225</v>
      </c>
      <c r="E91" s="234"/>
      <c r="F91" s="318">
        <f>SUM(R91:R91)</f>
        <v>0</v>
      </c>
      <c r="G91" s="508">
        <f>SUM(R91:R91)</f>
        <v>0</v>
      </c>
      <c r="H91" s="508">
        <f>SUM(R91:R91)</f>
        <v>0</v>
      </c>
      <c r="I91" s="318">
        <f>SUM(R91:R91)</f>
        <v>0</v>
      </c>
      <c r="J91" s="423">
        <f>SUM(R91:R91)</f>
        <v>0</v>
      </c>
      <c r="K91" s="423" t="e">
        <f>SUM(#REF!)</f>
        <v>#REF!</v>
      </c>
      <c r="L91" s="423">
        <f>SUM(S91:S91)</f>
        <v>0</v>
      </c>
      <c r="M91" s="460">
        <f t="shared" si="96"/>
        <v>0</v>
      </c>
      <c r="N91" s="170"/>
      <c r="O91" s="171">
        <f t="shared" si="106"/>
        <v>0</v>
      </c>
      <c r="P91" s="179"/>
      <c r="Q91" s="173"/>
      <c r="R91" s="173"/>
      <c r="S91" s="168"/>
      <c r="T91" s="190"/>
    </row>
    <row r="92" spans="1:20" s="189" customFormat="1" hidden="1" x14ac:dyDescent="0.25">
      <c r="A92" s="125" t="s">
        <v>226</v>
      </c>
      <c r="B92" s="169" t="s">
        <v>660</v>
      </c>
      <c r="C92" s="182"/>
      <c r="D92" s="216" t="s">
        <v>227</v>
      </c>
      <c r="E92" s="234"/>
      <c r="F92" s="318">
        <f>SUM(R92:R92)</f>
        <v>0</v>
      </c>
      <c r="G92" s="508">
        <f>SUM(R92:R92)</f>
        <v>0</v>
      </c>
      <c r="H92" s="508">
        <f>SUM(R92:R92)</f>
        <v>0</v>
      </c>
      <c r="I92" s="318">
        <f>SUM(R92:R92)</f>
        <v>0</v>
      </c>
      <c r="J92" s="423">
        <f>SUM(R92:R92)</f>
        <v>0</v>
      </c>
      <c r="K92" s="423" t="e">
        <f>SUM(#REF!)</f>
        <v>#REF!</v>
      </c>
      <c r="L92" s="423">
        <f>SUM(S92:S92)</f>
        <v>0</v>
      </c>
      <c r="M92" s="460">
        <f t="shared" si="96"/>
        <v>0</v>
      </c>
      <c r="N92" s="170"/>
      <c r="O92" s="171">
        <f t="shared" si="106"/>
        <v>0</v>
      </c>
      <c r="P92" s="179"/>
      <c r="Q92" s="173"/>
      <c r="R92" s="173"/>
      <c r="S92" s="168"/>
      <c r="T92" s="190"/>
    </row>
    <row r="93" spans="1:20" s="41" customFormat="1" ht="27.75" hidden="1" customHeight="1" x14ac:dyDescent="0.25">
      <c r="A93" s="125" t="s">
        <v>228</v>
      </c>
      <c r="B93" s="106" t="s">
        <v>661</v>
      </c>
      <c r="C93" s="792" t="s">
        <v>353</v>
      </c>
      <c r="D93" s="793"/>
      <c r="E93" s="793"/>
      <c r="F93" s="328">
        <f>SUM(R93:R93)</f>
        <v>0</v>
      </c>
      <c r="G93" s="518">
        <f>SUM(R93:R93)</f>
        <v>0</v>
      </c>
      <c r="H93" s="518">
        <f>SUM(R93:R93)</f>
        <v>0</v>
      </c>
      <c r="I93" s="328">
        <f>SUM(R93:R93)</f>
        <v>0</v>
      </c>
      <c r="J93" s="433">
        <f>SUM(R93:R93)</f>
        <v>0</v>
      </c>
      <c r="K93" s="433" t="e">
        <f>SUM(#REF!)</f>
        <v>#REF!</v>
      </c>
      <c r="L93" s="433">
        <f>SUM(S93:S93)</f>
        <v>0</v>
      </c>
      <c r="M93" s="470">
        <f t="shared" si="96"/>
        <v>0</v>
      </c>
      <c r="N93" s="150"/>
      <c r="O93" s="162">
        <f t="shared" si="106"/>
        <v>0</v>
      </c>
      <c r="P93" s="108"/>
      <c r="Q93" s="109"/>
      <c r="R93" s="109"/>
      <c r="S93" s="168"/>
      <c r="T93" s="190"/>
    </row>
    <row r="94" spans="1:20" s="41" customFormat="1" hidden="1" x14ac:dyDescent="0.25">
      <c r="A94" s="125" t="s">
        <v>229</v>
      </c>
      <c r="B94" s="106" t="s">
        <v>662</v>
      </c>
      <c r="C94" s="792" t="s">
        <v>804</v>
      </c>
      <c r="D94" s="793"/>
      <c r="E94" s="793"/>
      <c r="F94" s="328">
        <f t="shared" ref="F94:K94" si="123">F95+F96+F97+F98+F99+F100+F101+F102+F103+F104</f>
        <v>0</v>
      </c>
      <c r="G94" s="518">
        <f t="shared" si="123"/>
        <v>0</v>
      </c>
      <c r="H94" s="518">
        <f t="shared" si="123"/>
        <v>0</v>
      </c>
      <c r="I94" s="328">
        <f t="shared" si="123"/>
        <v>0</v>
      </c>
      <c r="J94" s="433">
        <f t="shared" ref="J94" si="124">J95+J96+J97+J98+J99+J100+J101+J102+J103+J104</f>
        <v>0</v>
      </c>
      <c r="K94" s="433" t="e">
        <f t="shared" si="123"/>
        <v>#REF!</v>
      </c>
      <c r="L94" s="433">
        <f t="shared" ref="L94" si="125">L95+L96+L97+L98+L99+L100+L101+L102+L103+L104</f>
        <v>0</v>
      </c>
      <c r="M94" s="470">
        <f t="shared" si="96"/>
        <v>0</v>
      </c>
      <c r="N94" s="150">
        <f t="shared" ref="N94" si="126">N95+N96+N97+N98+N99+N100+N101+N102+N103+N104</f>
        <v>0</v>
      </c>
      <c r="O94" s="162">
        <f t="shared" si="106"/>
        <v>0</v>
      </c>
      <c r="P94" s="108">
        <f t="shared" ref="P94:R94" si="127">P95+P96+P97+P98+P99+P100+P101+P102+P103+P104</f>
        <v>0</v>
      </c>
      <c r="Q94" s="109">
        <f t="shared" si="127"/>
        <v>0</v>
      </c>
      <c r="R94" s="109">
        <f t="shared" si="127"/>
        <v>0</v>
      </c>
      <c r="S94" s="168"/>
      <c r="T94" s="190"/>
    </row>
    <row r="95" spans="1:20" hidden="1" x14ac:dyDescent="0.25">
      <c r="B95" s="54"/>
      <c r="C95" s="2"/>
      <c r="D95" s="705" t="s">
        <v>370</v>
      </c>
      <c r="E95" s="705"/>
      <c r="F95" s="326">
        <f t="shared" ref="F95:F104" si="128">SUM(R95:R95)</f>
        <v>0</v>
      </c>
      <c r="G95" s="516">
        <f t="shared" ref="G95:G104" si="129">SUM(R95:R95)</f>
        <v>0</v>
      </c>
      <c r="H95" s="516">
        <f t="shared" ref="H95:H104" si="130">SUM(R95:R95)</f>
        <v>0</v>
      </c>
      <c r="I95" s="326">
        <f t="shared" ref="I95:I104" si="131">SUM(R95:R95)</f>
        <v>0</v>
      </c>
      <c r="J95" s="431">
        <f t="shared" ref="J95:J104" si="132">SUM(R95:R95)</f>
        <v>0</v>
      </c>
      <c r="K95" s="431" t="e">
        <f>SUM(#REF!)</f>
        <v>#REF!</v>
      </c>
      <c r="L95" s="431">
        <f t="shared" ref="L95:L104" si="133">SUM(S95:S95)</f>
        <v>0</v>
      </c>
      <c r="M95" s="468">
        <f t="shared" si="96"/>
        <v>0</v>
      </c>
      <c r="N95" s="141"/>
      <c r="O95" s="159">
        <f t="shared" si="106"/>
        <v>0</v>
      </c>
      <c r="P95" s="73"/>
      <c r="Q95" s="1"/>
      <c r="R95" s="1"/>
      <c r="S95" s="168"/>
      <c r="T95" s="190"/>
    </row>
    <row r="96" spans="1:20" hidden="1" x14ac:dyDescent="0.25">
      <c r="B96" s="54"/>
      <c r="C96" s="2"/>
      <c r="D96" s="705" t="s">
        <v>506</v>
      </c>
      <c r="E96" s="705"/>
      <c r="F96" s="326">
        <f t="shared" si="128"/>
        <v>0</v>
      </c>
      <c r="G96" s="516">
        <f t="shared" si="129"/>
        <v>0</v>
      </c>
      <c r="H96" s="516">
        <f t="shared" si="130"/>
        <v>0</v>
      </c>
      <c r="I96" s="326">
        <f t="shared" si="131"/>
        <v>0</v>
      </c>
      <c r="J96" s="431">
        <f t="shared" si="132"/>
        <v>0</v>
      </c>
      <c r="K96" s="431" t="e">
        <f>SUM(#REF!)</f>
        <v>#REF!</v>
      </c>
      <c r="L96" s="431">
        <f t="shared" si="133"/>
        <v>0</v>
      </c>
      <c r="M96" s="468">
        <f t="shared" si="96"/>
        <v>0</v>
      </c>
      <c r="N96" s="141"/>
      <c r="O96" s="159">
        <f t="shared" si="106"/>
        <v>0</v>
      </c>
      <c r="P96" s="73"/>
      <c r="Q96" s="1"/>
      <c r="R96" s="1"/>
      <c r="S96" s="168"/>
      <c r="T96" s="190"/>
    </row>
    <row r="97" spans="1:20" hidden="1" x14ac:dyDescent="0.25">
      <c r="B97" s="54"/>
      <c r="C97" s="2"/>
      <c r="D97" s="705" t="s">
        <v>507</v>
      </c>
      <c r="E97" s="705"/>
      <c r="F97" s="326">
        <f t="shared" si="128"/>
        <v>0</v>
      </c>
      <c r="G97" s="516">
        <f t="shared" si="129"/>
        <v>0</v>
      </c>
      <c r="H97" s="516">
        <f t="shared" si="130"/>
        <v>0</v>
      </c>
      <c r="I97" s="326">
        <f t="shared" si="131"/>
        <v>0</v>
      </c>
      <c r="J97" s="431">
        <f t="shared" si="132"/>
        <v>0</v>
      </c>
      <c r="K97" s="431" t="e">
        <f>SUM(#REF!)</f>
        <v>#REF!</v>
      </c>
      <c r="L97" s="431">
        <f t="shared" si="133"/>
        <v>0</v>
      </c>
      <c r="M97" s="468">
        <f t="shared" si="96"/>
        <v>0</v>
      </c>
      <c r="N97" s="141"/>
      <c r="O97" s="159">
        <f t="shared" si="106"/>
        <v>0</v>
      </c>
      <c r="P97" s="73"/>
      <c r="Q97" s="1"/>
      <c r="R97" s="1"/>
      <c r="S97" s="168"/>
      <c r="T97" s="190"/>
    </row>
    <row r="98" spans="1:20" hidden="1" x14ac:dyDescent="0.25">
      <c r="B98" s="54"/>
      <c r="C98" s="2"/>
      <c r="D98" s="705" t="s">
        <v>508</v>
      </c>
      <c r="E98" s="705"/>
      <c r="F98" s="326">
        <f t="shared" si="128"/>
        <v>0</v>
      </c>
      <c r="G98" s="516">
        <f t="shared" si="129"/>
        <v>0</v>
      </c>
      <c r="H98" s="516">
        <f t="shared" si="130"/>
        <v>0</v>
      </c>
      <c r="I98" s="326">
        <f t="shared" si="131"/>
        <v>0</v>
      </c>
      <c r="J98" s="431">
        <f t="shared" si="132"/>
        <v>0</v>
      </c>
      <c r="K98" s="431" t="e">
        <f>SUM(#REF!)</f>
        <v>#REF!</v>
      </c>
      <c r="L98" s="431">
        <f t="shared" si="133"/>
        <v>0</v>
      </c>
      <c r="M98" s="468">
        <f t="shared" si="96"/>
        <v>0</v>
      </c>
      <c r="N98" s="141"/>
      <c r="O98" s="159">
        <f t="shared" si="106"/>
        <v>0</v>
      </c>
      <c r="P98" s="73"/>
      <c r="Q98" s="1"/>
      <c r="R98" s="1"/>
      <c r="S98" s="168"/>
      <c r="T98" s="190"/>
    </row>
    <row r="99" spans="1:20" hidden="1" x14ac:dyDescent="0.25">
      <c r="B99" s="54"/>
      <c r="C99" s="2"/>
      <c r="D99" s="705" t="s">
        <v>509</v>
      </c>
      <c r="E99" s="705"/>
      <c r="F99" s="326">
        <f t="shared" si="128"/>
        <v>0</v>
      </c>
      <c r="G99" s="516">
        <f t="shared" si="129"/>
        <v>0</v>
      </c>
      <c r="H99" s="516">
        <f t="shared" si="130"/>
        <v>0</v>
      </c>
      <c r="I99" s="326">
        <f t="shared" si="131"/>
        <v>0</v>
      </c>
      <c r="J99" s="431">
        <f t="shared" si="132"/>
        <v>0</v>
      </c>
      <c r="K99" s="431" t="e">
        <f>SUM(#REF!)</f>
        <v>#REF!</v>
      </c>
      <c r="L99" s="431">
        <f t="shared" si="133"/>
        <v>0</v>
      </c>
      <c r="M99" s="468">
        <f t="shared" si="96"/>
        <v>0</v>
      </c>
      <c r="N99" s="141"/>
      <c r="O99" s="159">
        <f t="shared" si="106"/>
        <v>0</v>
      </c>
      <c r="P99" s="73"/>
      <c r="Q99" s="1"/>
      <c r="R99" s="1"/>
      <c r="S99" s="168"/>
      <c r="T99" s="190"/>
    </row>
    <row r="100" spans="1:20" hidden="1" x14ac:dyDescent="0.25">
      <c r="B100" s="54"/>
      <c r="C100" s="2"/>
      <c r="D100" s="705" t="s">
        <v>510</v>
      </c>
      <c r="E100" s="705"/>
      <c r="F100" s="326">
        <f t="shared" si="128"/>
        <v>0</v>
      </c>
      <c r="G100" s="516">
        <f t="shared" si="129"/>
        <v>0</v>
      </c>
      <c r="H100" s="516">
        <f t="shared" si="130"/>
        <v>0</v>
      </c>
      <c r="I100" s="326">
        <f t="shared" si="131"/>
        <v>0</v>
      </c>
      <c r="J100" s="431">
        <f t="shared" si="132"/>
        <v>0</v>
      </c>
      <c r="K100" s="431" t="e">
        <f>SUM(#REF!)</f>
        <v>#REF!</v>
      </c>
      <c r="L100" s="431">
        <f t="shared" si="133"/>
        <v>0</v>
      </c>
      <c r="M100" s="468">
        <f t="shared" si="96"/>
        <v>0</v>
      </c>
      <c r="N100" s="141"/>
      <c r="O100" s="159">
        <f t="shared" si="106"/>
        <v>0</v>
      </c>
      <c r="P100" s="73"/>
      <c r="Q100" s="1"/>
      <c r="R100" s="1"/>
      <c r="S100" s="168"/>
      <c r="T100" s="190"/>
    </row>
    <row r="101" spans="1:20" ht="25.5" hidden="1" customHeight="1" x14ac:dyDescent="0.25">
      <c r="B101" s="54"/>
      <c r="C101" s="2"/>
      <c r="D101" s="706" t="s">
        <v>511</v>
      </c>
      <c r="E101" s="706"/>
      <c r="F101" s="329">
        <f t="shared" si="128"/>
        <v>0</v>
      </c>
      <c r="G101" s="519">
        <f t="shared" si="129"/>
        <v>0</v>
      </c>
      <c r="H101" s="519">
        <f t="shared" si="130"/>
        <v>0</v>
      </c>
      <c r="I101" s="329">
        <f t="shared" si="131"/>
        <v>0</v>
      </c>
      <c r="J101" s="434">
        <f t="shared" si="132"/>
        <v>0</v>
      </c>
      <c r="K101" s="434" t="e">
        <f>SUM(#REF!)</f>
        <v>#REF!</v>
      </c>
      <c r="L101" s="434">
        <f t="shared" si="133"/>
        <v>0</v>
      </c>
      <c r="M101" s="471">
        <f t="shared" si="96"/>
        <v>0</v>
      </c>
      <c r="N101" s="151"/>
      <c r="O101" s="159">
        <f t="shared" si="106"/>
        <v>0</v>
      </c>
      <c r="P101" s="73"/>
      <c r="Q101" s="1"/>
      <c r="R101" s="1"/>
      <c r="S101" s="168"/>
      <c r="T101" s="190"/>
    </row>
    <row r="102" spans="1:20" hidden="1" x14ac:dyDescent="0.25">
      <c r="B102" s="54"/>
      <c r="C102" s="2"/>
      <c r="D102" s="705" t="s">
        <v>805</v>
      </c>
      <c r="E102" s="705"/>
      <c r="F102" s="326">
        <f t="shared" si="128"/>
        <v>0</v>
      </c>
      <c r="G102" s="516">
        <f t="shared" si="129"/>
        <v>0</v>
      </c>
      <c r="H102" s="516">
        <f t="shared" si="130"/>
        <v>0</v>
      </c>
      <c r="I102" s="326">
        <f t="shared" si="131"/>
        <v>0</v>
      </c>
      <c r="J102" s="431">
        <f t="shared" si="132"/>
        <v>0</v>
      </c>
      <c r="K102" s="431" t="e">
        <f>SUM(#REF!)</f>
        <v>#REF!</v>
      </c>
      <c r="L102" s="431">
        <f t="shared" si="133"/>
        <v>0</v>
      </c>
      <c r="M102" s="468">
        <f t="shared" si="96"/>
        <v>0</v>
      </c>
      <c r="N102" s="141"/>
      <c r="O102" s="159">
        <f t="shared" si="106"/>
        <v>0</v>
      </c>
      <c r="P102" s="73"/>
      <c r="Q102" s="1"/>
      <c r="R102" s="1"/>
      <c r="S102" s="168"/>
      <c r="T102" s="190"/>
    </row>
    <row r="103" spans="1:20" ht="25.5" hidden="1" customHeight="1" x14ac:dyDescent="0.25">
      <c r="B103" s="54"/>
      <c r="C103" s="2"/>
      <c r="D103" s="706" t="s">
        <v>512</v>
      </c>
      <c r="E103" s="706"/>
      <c r="F103" s="329">
        <f t="shared" si="128"/>
        <v>0</v>
      </c>
      <c r="G103" s="519">
        <f t="shared" si="129"/>
        <v>0</v>
      </c>
      <c r="H103" s="519">
        <f t="shared" si="130"/>
        <v>0</v>
      </c>
      <c r="I103" s="329">
        <f t="shared" si="131"/>
        <v>0</v>
      </c>
      <c r="J103" s="434">
        <f t="shared" si="132"/>
        <v>0</v>
      </c>
      <c r="K103" s="434" t="e">
        <f>SUM(#REF!)</f>
        <v>#REF!</v>
      </c>
      <c r="L103" s="434">
        <f t="shared" si="133"/>
        <v>0</v>
      </c>
      <c r="M103" s="471">
        <f t="shared" si="96"/>
        <v>0</v>
      </c>
      <c r="N103" s="151"/>
      <c r="O103" s="159">
        <f t="shared" si="106"/>
        <v>0</v>
      </c>
      <c r="P103" s="73"/>
      <c r="Q103" s="1"/>
      <c r="R103" s="1"/>
      <c r="S103" s="168"/>
      <c r="T103" s="190"/>
    </row>
    <row r="104" spans="1:20" ht="25.5" hidden="1" customHeight="1" x14ac:dyDescent="0.25">
      <c r="B104" s="54"/>
      <c r="C104" s="2"/>
      <c r="D104" s="706" t="s">
        <v>513</v>
      </c>
      <c r="E104" s="706"/>
      <c r="F104" s="329">
        <f t="shared" si="128"/>
        <v>0</v>
      </c>
      <c r="G104" s="519">
        <f t="shared" si="129"/>
        <v>0</v>
      </c>
      <c r="H104" s="519">
        <f t="shared" si="130"/>
        <v>0</v>
      </c>
      <c r="I104" s="329">
        <f t="shared" si="131"/>
        <v>0</v>
      </c>
      <c r="J104" s="434">
        <f t="shared" si="132"/>
        <v>0</v>
      </c>
      <c r="K104" s="434" t="e">
        <f>SUM(#REF!)</f>
        <v>#REF!</v>
      </c>
      <c r="L104" s="434">
        <f t="shared" si="133"/>
        <v>0</v>
      </c>
      <c r="M104" s="471">
        <f t="shared" si="96"/>
        <v>0</v>
      </c>
      <c r="N104" s="151"/>
      <c r="O104" s="159">
        <f t="shared" si="106"/>
        <v>0</v>
      </c>
      <c r="P104" s="73"/>
      <c r="Q104" s="1"/>
      <c r="R104" s="1"/>
      <c r="S104" s="168"/>
      <c r="T104" s="190"/>
    </row>
    <row r="105" spans="1:20" s="41" customFormat="1" ht="15" hidden="1" customHeight="1" x14ac:dyDescent="0.25">
      <c r="A105" s="125" t="s">
        <v>230</v>
      </c>
      <c r="B105" s="106" t="s">
        <v>663</v>
      </c>
      <c r="C105" s="792" t="s">
        <v>806</v>
      </c>
      <c r="D105" s="793"/>
      <c r="E105" s="793"/>
      <c r="F105" s="328">
        <f t="shared" ref="F105:K105" si="134">F106+F107+F108+F109+F110+F111+F112+F113+F114+F115</f>
        <v>0</v>
      </c>
      <c r="G105" s="518">
        <f t="shared" si="134"/>
        <v>0</v>
      </c>
      <c r="H105" s="518">
        <f t="shared" si="134"/>
        <v>0</v>
      </c>
      <c r="I105" s="328">
        <f t="shared" si="134"/>
        <v>0</v>
      </c>
      <c r="J105" s="433">
        <f t="shared" ref="J105" si="135">J106+J107+J108+J109+J110+J111+J112+J113+J114+J115</f>
        <v>0</v>
      </c>
      <c r="K105" s="433" t="e">
        <f t="shared" si="134"/>
        <v>#REF!</v>
      </c>
      <c r="L105" s="433">
        <f t="shared" ref="L105" si="136">L106+L107+L108+L109+L110+L111+L112+L113+L114+L115</f>
        <v>0</v>
      </c>
      <c r="M105" s="470">
        <f t="shared" si="96"/>
        <v>0</v>
      </c>
      <c r="N105" s="150">
        <f t="shared" ref="N105" si="137">N106+N107+N108+N109+N110+N111+N112+N113+N114+N115</f>
        <v>0</v>
      </c>
      <c r="O105" s="162">
        <f t="shared" si="106"/>
        <v>0</v>
      </c>
      <c r="P105" s="108">
        <f t="shared" ref="P105:R105" si="138">P106+P107+P108+P109+P110+P111+P112+P113+P114+P115</f>
        <v>0</v>
      </c>
      <c r="Q105" s="109">
        <f t="shared" si="138"/>
        <v>0</v>
      </c>
      <c r="R105" s="109">
        <f t="shared" si="138"/>
        <v>0</v>
      </c>
      <c r="S105" s="168"/>
      <c r="T105" s="190"/>
    </row>
    <row r="106" spans="1:20" hidden="1" x14ac:dyDescent="0.25">
      <c r="B106" s="54"/>
      <c r="C106" s="2"/>
      <c r="D106" s="705" t="s">
        <v>369</v>
      </c>
      <c r="E106" s="705"/>
      <c r="F106" s="326">
        <f t="shared" ref="F106:F115" si="139">SUM(R106:R106)</f>
        <v>0</v>
      </c>
      <c r="G106" s="516">
        <f t="shared" ref="G106:G115" si="140">SUM(R106:R106)</f>
        <v>0</v>
      </c>
      <c r="H106" s="516">
        <f t="shared" ref="H106:H115" si="141">SUM(R106:R106)</f>
        <v>0</v>
      </c>
      <c r="I106" s="326">
        <f t="shared" ref="I106:I115" si="142">SUM(R106:R106)</f>
        <v>0</v>
      </c>
      <c r="J106" s="431">
        <f t="shared" ref="J106:J115" si="143">SUM(R106:R106)</f>
        <v>0</v>
      </c>
      <c r="K106" s="431" t="e">
        <f>SUM(#REF!)</f>
        <v>#REF!</v>
      </c>
      <c r="L106" s="431">
        <f t="shared" ref="L106:L115" si="144">SUM(S106:S106)</f>
        <v>0</v>
      </c>
      <c r="M106" s="468">
        <f t="shared" si="96"/>
        <v>0</v>
      </c>
      <c r="N106" s="141"/>
      <c r="O106" s="159">
        <f t="shared" si="106"/>
        <v>0</v>
      </c>
      <c r="P106" s="73"/>
      <c r="Q106" s="1"/>
      <c r="R106" s="1"/>
      <c r="S106" s="168"/>
      <c r="T106" s="190"/>
    </row>
    <row r="107" spans="1:20" hidden="1" x14ac:dyDescent="0.25">
      <c r="B107" s="54"/>
      <c r="C107" s="2"/>
      <c r="D107" s="705" t="s">
        <v>514</v>
      </c>
      <c r="E107" s="705"/>
      <c r="F107" s="326">
        <f t="shared" si="139"/>
        <v>0</v>
      </c>
      <c r="G107" s="516">
        <f t="shared" si="140"/>
        <v>0</v>
      </c>
      <c r="H107" s="516">
        <f t="shared" si="141"/>
        <v>0</v>
      </c>
      <c r="I107" s="326">
        <f t="shared" si="142"/>
        <v>0</v>
      </c>
      <c r="J107" s="431">
        <f t="shared" si="143"/>
        <v>0</v>
      </c>
      <c r="K107" s="431" t="e">
        <f>SUM(#REF!)</f>
        <v>#REF!</v>
      </c>
      <c r="L107" s="431">
        <f t="shared" si="144"/>
        <v>0</v>
      </c>
      <c r="M107" s="468">
        <f t="shared" si="96"/>
        <v>0</v>
      </c>
      <c r="N107" s="141"/>
      <c r="O107" s="159">
        <f t="shared" si="106"/>
        <v>0</v>
      </c>
      <c r="P107" s="73"/>
      <c r="Q107" s="1"/>
      <c r="R107" s="1"/>
      <c r="S107" s="168"/>
      <c r="T107" s="190"/>
    </row>
    <row r="108" spans="1:20" hidden="1" x14ac:dyDescent="0.25">
      <c r="B108" s="54"/>
      <c r="C108" s="2"/>
      <c r="D108" s="705" t="s">
        <v>516</v>
      </c>
      <c r="E108" s="705"/>
      <c r="F108" s="326">
        <f t="shared" si="139"/>
        <v>0</v>
      </c>
      <c r="G108" s="516">
        <f t="shared" si="140"/>
        <v>0</v>
      </c>
      <c r="H108" s="516">
        <f t="shared" si="141"/>
        <v>0</v>
      </c>
      <c r="I108" s="326">
        <f t="shared" si="142"/>
        <v>0</v>
      </c>
      <c r="J108" s="431">
        <f t="shared" si="143"/>
        <v>0</v>
      </c>
      <c r="K108" s="431" t="e">
        <f>SUM(#REF!)</f>
        <v>#REF!</v>
      </c>
      <c r="L108" s="431">
        <f t="shared" si="144"/>
        <v>0</v>
      </c>
      <c r="M108" s="468">
        <f t="shared" si="96"/>
        <v>0</v>
      </c>
      <c r="N108" s="141"/>
      <c r="O108" s="159">
        <f t="shared" si="106"/>
        <v>0</v>
      </c>
      <c r="P108" s="73"/>
      <c r="Q108" s="1"/>
      <c r="R108" s="1"/>
      <c r="S108" s="168"/>
      <c r="T108" s="190"/>
    </row>
    <row r="109" spans="1:20" hidden="1" x14ac:dyDescent="0.25">
      <c r="B109" s="54"/>
      <c r="C109" s="2"/>
      <c r="D109" s="705" t="s">
        <v>808</v>
      </c>
      <c r="E109" s="705"/>
      <c r="F109" s="326">
        <f t="shared" si="139"/>
        <v>0</v>
      </c>
      <c r="G109" s="516">
        <f t="shared" si="140"/>
        <v>0</v>
      </c>
      <c r="H109" s="516">
        <f t="shared" si="141"/>
        <v>0</v>
      </c>
      <c r="I109" s="326">
        <f t="shared" si="142"/>
        <v>0</v>
      </c>
      <c r="J109" s="431">
        <f t="shared" si="143"/>
        <v>0</v>
      </c>
      <c r="K109" s="431" t="e">
        <f>SUM(#REF!)</f>
        <v>#REF!</v>
      </c>
      <c r="L109" s="431">
        <f t="shared" si="144"/>
        <v>0</v>
      </c>
      <c r="M109" s="468">
        <f t="shared" si="96"/>
        <v>0</v>
      </c>
      <c r="N109" s="141"/>
      <c r="O109" s="159">
        <f t="shared" si="106"/>
        <v>0</v>
      </c>
      <c r="P109" s="73"/>
      <c r="Q109" s="1"/>
      <c r="R109" s="1"/>
      <c r="S109" s="168"/>
      <c r="T109" s="190"/>
    </row>
    <row r="110" spans="1:20" hidden="1" x14ac:dyDescent="0.25">
      <c r="B110" s="54"/>
      <c r="C110" s="2"/>
      <c r="D110" s="705" t="s">
        <v>521</v>
      </c>
      <c r="E110" s="705"/>
      <c r="F110" s="326">
        <f t="shared" si="139"/>
        <v>0</v>
      </c>
      <c r="G110" s="516">
        <f t="shared" si="140"/>
        <v>0</v>
      </c>
      <c r="H110" s="516">
        <f t="shared" si="141"/>
        <v>0</v>
      </c>
      <c r="I110" s="326">
        <f t="shared" si="142"/>
        <v>0</v>
      </c>
      <c r="J110" s="431">
        <f t="shared" si="143"/>
        <v>0</v>
      </c>
      <c r="K110" s="431" t="e">
        <f>SUM(#REF!)</f>
        <v>#REF!</v>
      </c>
      <c r="L110" s="431">
        <f t="shared" si="144"/>
        <v>0</v>
      </c>
      <c r="M110" s="468">
        <f t="shared" si="96"/>
        <v>0</v>
      </c>
      <c r="N110" s="141"/>
      <c r="O110" s="159">
        <f t="shared" si="106"/>
        <v>0</v>
      </c>
      <c r="P110" s="73"/>
      <c r="Q110" s="1"/>
      <c r="R110" s="1"/>
      <c r="S110" s="168"/>
      <c r="T110" s="190"/>
    </row>
    <row r="111" spans="1:20" hidden="1" x14ac:dyDescent="0.25">
      <c r="B111" s="54"/>
      <c r="C111" s="2"/>
      <c r="D111" s="705" t="s">
        <v>519</v>
      </c>
      <c r="E111" s="705"/>
      <c r="F111" s="326">
        <f t="shared" si="139"/>
        <v>0</v>
      </c>
      <c r="G111" s="516">
        <f t="shared" si="140"/>
        <v>0</v>
      </c>
      <c r="H111" s="516">
        <f t="shared" si="141"/>
        <v>0</v>
      </c>
      <c r="I111" s="326">
        <f t="shared" si="142"/>
        <v>0</v>
      </c>
      <c r="J111" s="431">
        <f t="shared" si="143"/>
        <v>0</v>
      </c>
      <c r="K111" s="431" t="e">
        <f>SUM(#REF!)</f>
        <v>#REF!</v>
      </c>
      <c r="L111" s="431">
        <f t="shared" si="144"/>
        <v>0</v>
      </c>
      <c r="M111" s="468">
        <f t="shared" si="96"/>
        <v>0</v>
      </c>
      <c r="N111" s="141"/>
      <c r="O111" s="159">
        <f t="shared" si="106"/>
        <v>0</v>
      </c>
      <c r="P111" s="73"/>
      <c r="Q111" s="1"/>
      <c r="R111" s="1"/>
      <c r="S111" s="168"/>
      <c r="T111" s="190"/>
    </row>
    <row r="112" spans="1:20" ht="25.5" hidden="1" customHeight="1" x14ac:dyDescent="0.25">
      <c r="B112" s="54"/>
      <c r="C112" s="2"/>
      <c r="D112" s="706" t="s">
        <v>523</v>
      </c>
      <c r="E112" s="706"/>
      <c r="F112" s="329">
        <f t="shared" si="139"/>
        <v>0</v>
      </c>
      <c r="G112" s="519">
        <f t="shared" si="140"/>
        <v>0</v>
      </c>
      <c r="H112" s="519">
        <f t="shared" si="141"/>
        <v>0</v>
      </c>
      <c r="I112" s="329">
        <f t="shared" si="142"/>
        <v>0</v>
      </c>
      <c r="J112" s="434">
        <f t="shared" si="143"/>
        <v>0</v>
      </c>
      <c r="K112" s="434" t="e">
        <f>SUM(#REF!)</f>
        <v>#REF!</v>
      </c>
      <c r="L112" s="434">
        <f t="shared" si="144"/>
        <v>0</v>
      </c>
      <c r="M112" s="471">
        <f t="shared" si="96"/>
        <v>0</v>
      </c>
      <c r="N112" s="151"/>
      <c r="O112" s="159">
        <f t="shared" si="106"/>
        <v>0</v>
      </c>
      <c r="P112" s="73"/>
      <c r="Q112" s="1"/>
      <c r="R112" s="1"/>
      <c r="S112" s="168"/>
      <c r="T112" s="190"/>
    </row>
    <row r="113" spans="1:20" hidden="1" x14ac:dyDescent="0.25">
      <c r="B113" s="54"/>
      <c r="C113" s="2"/>
      <c r="D113" s="705" t="s">
        <v>807</v>
      </c>
      <c r="E113" s="705"/>
      <c r="F113" s="326">
        <f t="shared" si="139"/>
        <v>0</v>
      </c>
      <c r="G113" s="516">
        <f t="shared" si="140"/>
        <v>0</v>
      </c>
      <c r="H113" s="516">
        <f t="shared" si="141"/>
        <v>0</v>
      </c>
      <c r="I113" s="326">
        <f t="shared" si="142"/>
        <v>0</v>
      </c>
      <c r="J113" s="431">
        <f t="shared" si="143"/>
        <v>0</v>
      </c>
      <c r="K113" s="431" t="e">
        <f>SUM(#REF!)</f>
        <v>#REF!</v>
      </c>
      <c r="L113" s="431">
        <f t="shared" si="144"/>
        <v>0</v>
      </c>
      <c r="M113" s="468">
        <f t="shared" si="96"/>
        <v>0</v>
      </c>
      <c r="N113" s="141"/>
      <c r="O113" s="159">
        <f t="shared" si="106"/>
        <v>0</v>
      </c>
      <c r="P113" s="73"/>
      <c r="Q113" s="1"/>
      <c r="R113" s="1"/>
      <c r="S113" s="168"/>
      <c r="T113" s="190"/>
    </row>
    <row r="114" spans="1:20" ht="25.5" hidden="1" customHeight="1" x14ac:dyDescent="0.25">
      <c r="B114" s="54"/>
      <c r="C114" s="2"/>
      <c r="D114" s="706" t="s">
        <v>526</v>
      </c>
      <c r="E114" s="706"/>
      <c r="F114" s="329">
        <f t="shared" si="139"/>
        <v>0</v>
      </c>
      <c r="G114" s="519">
        <f t="shared" si="140"/>
        <v>0</v>
      </c>
      <c r="H114" s="519">
        <f t="shared" si="141"/>
        <v>0</v>
      </c>
      <c r="I114" s="329">
        <f t="shared" si="142"/>
        <v>0</v>
      </c>
      <c r="J114" s="434">
        <f t="shared" si="143"/>
        <v>0</v>
      </c>
      <c r="K114" s="434" t="e">
        <f>SUM(#REF!)</f>
        <v>#REF!</v>
      </c>
      <c r="L114" s="434">
        <f t="shared" si="144"/>
        <v>0</v>
      </c>
      <c r="M114" s="471">
        <f t="shared" si="96"/>
        <v>0</v>
      </c>
      <c r="N114" s="151"/>
      <c r="O114" s="159">
        <f t="shared" si="106"/>
        <v>0</v>
      </c>
      <c r="P114" s="73"/>
      <c r="Q114" s="1"/>
      <c r="R114" s="1"/>
      <c r="S114" s="168"/>
      <c r="T114" s="190"/>
    </row>
    <row r="115" spans="1:20" ht="25.5" hidden="1" customHeight="1" x14ac:dyDescent="0.25">
      <c r="B115" s="54"/>
      <c r="C115" s="2"/>
      <c r="D115" s="706" t="s">
        <v>528</v>
      </c>
      <c r="E115" s="706"/>
      <c r="F115" s="329">
        <f t="shared" si="139"/>
        <v>0</v>
      </c>
      <c r="G115" s="519">
        <f t="shared" si="140"/>
        <v>0</v>
      </c>
      <c r="H115" s="519">
        <f t="shared" si="141"/>
        <v>0</v>
      </c>
      <c r="I115" s="329">
        <f t="shared" si="142"/>
        <v>0</v>
      </c>
      <c r="J115" s="434">
        <f t="shared" si="143"/>
        <v>0</v>
      </c>
      <c r="K115" s="434" t="e">
        <f>SUM(#REF!)</f>
        <v>#REF!</v>
      </c>
      <c r="L115" s="434">
        <f t="shared" si="144"/>
        <v>0</v>
      </c>
      <c r="M115" s="471">
        <f t="shared" si="96"/>
        <v>0</v>
      </c>
      <c r="N115" s="151"/>
      <c r="O115" s="159">
        <f t="shared" si="106"/>
        <v>0</v>
      </c>
      <c r="P115" s="73"/>
      <c r="Q115" s="1"/>
      <c r="R115" s="1"/>
      <c r="S115" s="168"/>
      <c r="T115" s="190"/>
    </row>
    <row r="116" spans="1:20" s="41" customFormat="1" hidden="1" x14ac:dyDescent="0.25">
      <c r="A116" s="125" t="s">
        <v>231</v>
      </c>
      <c r="B116" s="106" t="s">
        <v>664</v>
      </c>
      <c r="C116" s="730" t="s">
        <v>232</v>
      </c>
      <c r="D116" s="731"/>
      <c r="E116" s="731"/>
      <c r="F116" s="330">
        <f t="shared" ref="F116:K116" si="145">F117+F118+F119+F120+F121+F122+F123+F124+F125+F126</f>
        <v>0</v>
      </c>
      <c r="G116" s="520">
        <f t="shared" si="145"/>
        <v>0</v>
      </c>
      <c r="H116" s="520">
        <f t="shared" si="145"/>
        <v>0</v>
      </c>
      <c r="I116" s="330">
        <f t="shared" si="145"/>
        <v>0</v>
      </c>
      <c r="J116" s="435">
        <f t="shared" ref="J116" si="146">J117+J118+J119+J120+J121+J122+J123+J124+J125+J126</f>
        <v>0</v>
      </c>
      <c r="K116" s="435" t="e">
        <f t="shared" si="145"/>
        <v>#REF!</v>
      </c>
      <c r="L116" s="435">
        <f t="shared" ref="L116" si="147">L117+L118+L119+L120+L121+L122+L123+L124+L125+L126</f>
        <v>0</v>
      </c>
      <c r="M116" s="472">
        <f t="shared" si="96"/>
        <v>0</v>
      </c>
      <c r="N116" s="152">
        <f t="shared" ref="N116" si="148">N117+N118+N119+N120+N121+N122+N123+N124+N125+N126</f>
        <v>0</v>
      </c>
      <c r="O116" s="162">
        <f t="shared" si="106"/>
        <v>0</v>
      </c>
      <c r="P116" s="108">
        <f t="shared" ref="P116:R116" si="149">P117+P118+P119+P120+P121+P122+P123+P124+P125+P126</f>
        <v>0</v>
      </c>
      <c r="Q116" s="109">
        <f t="shared" si="149"/>
        <v>0</v>
      </c>
      <c r="R116" s="109">
        <f t="shared" si="149"/>
        <v>0</v>
      </c>
      <c r="S116" s="168"/>
      <c r="T116" s="190"/>
    </row>
    <row r="117" spans="1:20" hidden="1" x14ac:dyDescent="0.25">
      <c r="B117" s="54"/>
      <c r="C117" s="2"/>
      <c r="D117" s="705" t="s">
        <v>368</v>
      </c>
      <c r="E117" s="705"/>
      <c r="F117" s="326">
        <f t="shared" ref="F117:F126" si="150">SUM(R117:R117)</f>
        <v>0</v>
      </c>
      <c r="G117" s="516">
        <f t="shared" ref="G117:G126" si="151">SUM(R117:R117)</f>
        <v>0</v>
      </c>
      <c r="H117" s="516">
        <f t="shared" ref="H117:H126" si="152">SUM(R117:R117)</f>
        <v>0</v>
      </c>
      <c r="I117" s="326">
        <f t="shared" ref="I117:I126" si="153">SUM(R117:R117)</f>
        <v>0</v>
      </c>
      <c r="J117" s="431">
        <f t="shared" ref="J117:J126" si="154">SUM(R117:R117)</f>
        <v>0</v>
      </c>
      <c r="K117" s="431" t="e">
        <f>SUM(#REF!)</f>
        <v>#REF!</v>
      </c>
      <c r="L117" s="431">
        <f t="shared" ref="L117:L126" si="155">SUM(S117:S117)</f>
        <v>0</v>
      </c>
      <c r="M117" s="468">
        <f t="shared" si="96"/>
        <v>0</v>
      </c>
      <c r="N117" s="141"/>
      <c r="O117" s="159">
        <f t="shared" si="106"/>
        <v>0</v>
      </c>
      <c r="P117" s="73"/>
      <c r="Q117" s="1"/>
      <c r="R117" s="1"/>
      <c r="S117" s="168"/>
      <c r="T117" s="190"/>
    </row>
    <row r="118" spans="1:20" hidden="1" x14ac:dyDescent="0.25">
      <c r="B118" s="54"/>
      <c r="C118" s="2"/>
      <c r="D118" s="705" t="s">
        <v>515</v>
      </c>
      <c r="E118" s="705"/>
      <c r="F118" s="326">
        <f t="shared" si="150"/>
        <v>0</v>
      </c>
      <c r="G118" s="516">
        <f t="shared" si="151"/>
        <v>0</v>
      </c>
      <c r="H118" s="516">
        <f t="shared" si="152"/>
        <v>0</v>
      </c>
      <c r="I118" s="326">
        <f t="shared" si="153"/>
        <v>0</v>
      </c>
      <c r="J118" s="431">
        <f t="shared" si="154"/>
        <v>0</v>
      </c>
      <c r="K118" s="431" t="e">
        <f>SUM(#REF!)</f>
        <v>#REF!</v>
      </c>
      <c r="L118" s="431">
        <f t="shared" si="155"/>
        <v>0</v>
      </c>
      <c r="M118" s="468">
        <f t="shared" si="96"/>
        <v>0</v>
      </c>
      <c r="N118" s="141"/>
      <c r="O118" s="159">
        <f t="shared" si="106"/>
        <v>0</v>
      </c>
      <c r="P118" s="73"/>
      <c r="Q118" s="1"/>
      <c r="R118" s="1"/>
      <c r="S118" s="168"/>
      <c r="T118" s="190"/>
    </row>
    <row r="119" spans="1:20" hidden="1" x14ac:dyDescent="0.25">
      <c r="B119" s="54"/>
      <c r="C119" s="2"/>
      <c r="D119" s="705" t="s">
        <v>517</v>
      </c>
      <c r="E119" s="705"/>
      <c r="F119" s="326">
        <f t="shared" si="150"/>
        <v>0</v>
      </c>
      <c r="G119" s="516">
        <f t="shared" si="151"/>
        <v>0</v>
      </c>
      <c r="H119" s="516">
        <f t="shared" si="152"/>
        <v>0</v>
      </c>
      <c r="I119" s="326">
        <f t="shared" si="153"/>
        <v>0</v>
      </c>
      <c r="J119" s="431">
        <f t="shared" si="154"/>
        <v>0</v>
      </c>
      <c r="K119" s="431" t="e">
        <f>SUM(#REF!)</f>
        <v>#REF!</v>
      </c>
      <c r="L119" s="431">
        <f t="shared" si="155"/>
        <v>0</v>
      </c>
      <c r="M119" s="468">
        <f t="shared" si="96"/>
        <v>0</v>
      </c>
      <c r="N119" s="141"/>
      <c r="O119" s="159">
        <f t="shared" si="106"/>
        <v>0</v>
      </c>
      <c r="P119" s="73"/>
      <c r="Q119" s="1"/>
      <c r="R119" s="1"/>
      <c r="S119" s="168"/>
      <c r="T119" s="190"/>
    </row>
    <row r="120" spans="1:20" hidden="1" x14ac:dyDescent="0.25">
      <c r="B120" s="54"/>
      <c r="C120" s="2"/>
      <c r="D120" s="705" t="s">
        <v>518</v>
      </c>
      <c r="E120" s="705"/>
      <c r="F120" s="326">
        <f t="shared" si="150"/>
        <v>0</v>
      </c>
      <c r="G120" s="516">
        <f t="shared" si="151"/>
        <v>0</v>
      </c>
      <c r="H120" s="516">
        <f t="shared" si="152"/>
        <v>0</v>
      </c>
      <c r="I120" s="326">
        <f t="shared" si="153"/>
        <v>0</v>
      </c>
      <c r="J120" s="431">
        <f t="shared" si="154"/>
        <v>0</v>
      </c>
      <c r="K120" s="431" t="e">
        <f>SUM(#REF!)</f>
        <v>#REF!</v>
      </c>
      <c r="L120" s="431">
        <f t="shared" si="155"/>
        <v>0</v>
      </c>
      <c r="M120" s="468">
        <f t="shared" si="96"/>
        <v>0</v>
      </c>
      <c r="N120" s="141"/>
      <c r="O120" s="159">
        <f t="shared" si="106"/>
        <v>0</v>
      </c>
      <c r="P120" s="73"/>
      <c r="Q120" s="1"/>
      <c r="R120" s="1"/>
      <c r="S120" s="168"/>
      <c r="T120" s="190"/>
    </row>
    <row r="121" spans="1:20" hidden="1" x14ac:dyDescent="0.25">
      <c r="B121" s="54"/>
      <c r="C121" s="2"/>
      <c r="D121" s="705" t="s">
        <v>522</v>
      </c>
      <c r="E121" s="705"/>
      <c r="F121" s="326">
        <f t="shared" si="150"/>
        <v>0</v>
      </c>
      <c r="G121" s="516">
        <f t="shared" si="151"/>
        <v>0</v>
      </c>
      <c r="H121" s="516">
        <f t="shared" si="152"/>
        <v>0</v>
      </c>
      <c r="I121" s="326">
        <f t="shared" si="153"/>
        <v>0</v>
      </c>
      <c r="J121" s="431">
        <f t="shared" si="154"/>
        <v>0</v>
      </c>
      <c r="K121" s="431" t="e">
        <f>SUM(#REF!)</f>
        <v>#REF!</v>
      </c>
      <c r="L121" s="431">
        <f t="shared" si="155"/>
        <v>0</v>
      </c>
      <c r="M121" s="468">
        <f t="shared" si="96"/>
        <v>0</v>
      </c>
      <c r="N121" s="141"/>
      <c r="O121" s="159">
        <f t="shared" si="106"/>
        <v>0</v>
      </c>
      <c r="P121" s="73"/>
      <c r="Q121" s="1"/>
      <c r="R121" s="1"/>
      <c r="S121" s="168"/>
      <c r="T121" s="190"/>
    </row>
    <row r="122" spans="1:20" hidden="1" x14ac:dyDescent="0.25">
      <c r="B122" s="54"/>
      <c r="C122" s="2"/>
      <c r="D122" s="705" t="s">
        <v>520</v>
      </c>
      <c r="E122" s="705"/>
      <c r="F122" s="326">
        <f t="shared" si="150"/>
        <v>0</v>
      </c>
      <c r="G122" s="516">
        <f t="shared" si="151"/>
        <v>0</v>
      </c>
      <c r="H122" s="516">
        <f t="shared" si="152"/>
        <v>0</v>
      </c>
      <c r="I122" s="326">
        <f t="shared" si="153"/>
        <v>0</v>
      </c>
      <c r="J122" s="431">
        <f t="shared" si="154"/>
        <v>0</v>
      </c>
      <c r="K122" s="431" t="e">
        <f>SUM(#REF!)</f>
        <v>#REF!</v>
      </c>
      <c r="L122" s="431">
        <f t="shared" si="155"/>
        <v>0</v>
      </c>
      <c r="M122" s="468">
        <f t="shared" si="96"/>
        <v>0</v>
      </c>
      <c r="N122" s="141"/>
      <c r="O122" s="159">
        <f t="shared" si="106"/>
        <v>0</v>
      </c>
      <c r="P122" s="73"/>
      <c r="Q122" s="1"/>
      <c r="R122" s="1"/>
      <c r="S122" s="168"/>
      <c r="T122" s="190"/>
    </row>
    <row r="123" spans="1:20" ht="25.5" hidden="1" customHeight="1" x14ac:dyDescent="0.25">
      <c r="B123" s="54"/>
      <c r="C123" s="2"/>
      <c r="D123" s="706" t="s">
        <v>524</v>
      </c>
      <c r="E123" s="706"/>
      <c r="F123" s="329">
        <f t="shared" si="150"/>
        <v>0</v>
      </c>
      <c r="G123" s="519">
        <f t="shared" si="151"/>
        <v>0</v>
      </c>
      <c r="H123" s="519">
        <f t="shared" si="152"/>
        <v>0</v>
      </c>
      <c r="I123" s="329">
        <f t="shared" si="153"/>
        <v>0</v>
      </c>
      <c r="J123" s="434">
        <f t="shared" si="154"/>
        <v>0</v>
      </c>
      <c r="K123" s="434" t="e">
        <f>SUM(#REF!)</f>
        <v>#REF!</v>
      </c>
      <c r="L123" s="434">
        <f t="shared" si="155"/>
        <v>0</v>
      </c>
      <c r="M123" s="471">
        <f t="shared" si="96"/>
        <v>0</v>
      </c>
      <c r="N123" s="151"/>
      <c r="O123" s="159">
        <f t="shared" si="106"/>
        <v>0</v>
      </c>
      <c r="P123" s="73"/>
      <c r="Q123" s="1"/>
      <c r="R123" s="1"/>
      <c r="S123" s="168"/>
      <c r="T123" s="190"/>
    </row>
    <row r="124" spans="1:20" hidden="1" x14ac:dyDescent="0.25">
      <c r="B124" s="54"/>
      <c r="C124" s="2"/>
      <c r="D124" s="705" t="s">
        <v>525</v>
      </c>
      <c r="E124" s="705"/>
      <c r="F124" s="326">
        <f t="shared" si="150"/>
        <v>0</v>
      </c>
      <c r="G124" s="516">
        <f t="shared" si="151"/>
        <v>0</v>
      </c>
      <c r="H124" s="516">
        <f t="shared" si="152"/>
        <v>0</v>
      </c>
      <c r="I124" s="326">
        <f t="shared" si="153"/>
        <v>0</v>
      </c>
      <c r="J124" s="431">
        <f t="shared" si="154"/>
        <v>0</v>
      </c>
      <c r="K124" s="431" t="e">
        <f>SUM(#REF!)</f>
        <v>#REF!</v>
      </c>
      <c r="L124" s="431">
        <f t="shared" si="155"/>
        <v>0</v>
      </c>
      <c r="M124" s="468">
        <f t="shared" si="96"/>
        <v>0</v>
      </c>
      <c r="N124" s="141"/>
      <c r="O124" s="159">
        <f t="shared" si="106"/>
        <v>0</v>
      </c>
      <c r="P124" s="73"/>
      <c r="Q124" s="1"/>
      <c r="R124" s="1"/>
      <c r="S124" s="168"/>
      <c r="T124" s="190"/>
    </row>
    <row r="125" spans="1:20" ht="25.5" hidden="1" customHeight="1" x14ac:dyDescent="0.25">
      <c r="B125" s="54"/>
      <c r="C125" s="2"/>
      <c r="D125" s="706" t="s">
        <v>527</v>
      </c>
      <c r="E125" s="706"/>
      <c r="F125" s="329">
        <f t="shared" si="150"/>
        <v>0</v>
      </c>
      <c r="G125" s="519">
        <f t="shared" si="151"/>
        <v>0</v>
      </c>
      <c r="H125" s="519">
        <f t="shared" si="152"/>
        <v>0</v>
      </c>
      <c r="I125" s="329">
        <f t="shared" si="153"/>
        <v>0</v>
      </c>
      <c r="J125" s="434">
        <f t="shared" si="154"/>
        <v>0</v>
      </c>
      <c r="K125" s="434" t="e">
        <f>SUM(#REF!)</f>
        <v>#REF!</v>
      </c>
      <c r="L125" s="434">
        <f t="shared" si="155"/>
        <v>0</v>
      </c>
      <c r="M125" s="471">
        <f t="shared" si="96"/>
        <v>0</v>
      </c>
      <c r="N125" s="151"/>
      <c r="O125" s="159">
        <f t="shared" si="106"/>
        <v>0</v>
      </c>
      <c r="P125" s="73"/>
      <c r="Q125" s="1"/>
      <c r="R125" s="1"/>
      <c r="S125" s="168"/>
      <c r="T125" s="190"/>
    </row>
    <row r="126" spans="1:20" ht="25.5" hidden="1" customHeight="1" x14ac:dyDescent="0.25">
      <c r="B126" s="54"/>
      <c r="C126" s="2"/>
      <c r="D126" s="706" t="s">
        <v>529</v>
      </c>
      <c r="E126" s="706"/>
      <c r="F126" s="329">
        <f t="shared" si="150"/>
        <v>0</v>
      </c>
      <c r="G126" s="519">
        <f t="shared" si="151"/>
        <v>0</v>
      </c>
      <c r="H126" s="519">
        <f t="shared" si="152"/>
        <v>0</v>
      </c>
      <c r="I126" s="329">
        <f t="shared" si="153"/>
        <v>0</v>
      </c>
      <c r="J126" s="434">
        <f t="shared" si="154"/>
        <v>0</v>
      </c>
      <c r="K126" s="434" t="e">
        <f>SUM(#REF!)</f>
        <v>#REF!</v>
      </c>
      <c r="L126" s="434">
        <f t="shared" si="155"/>
        <v>0</v>
      </c>
      <c r="M126" s="471">
        <f t="shared" si="96"/>
        <v>0</v>
      </c>
      <c r="N126" s="151"/>
      <c r="O126" s="159">
        <f t="shared" si="106"/>
        <v>0</v>
      </c>
      <c r="P126" s="73"/>
      <c r="Q126" s="1"/>
      <c r="R126" s="1"/>
      <c r="S126" s="168"/>
      <c r="T126" s="190"/>
    </row>
    <row r="127" spans="1:20" s="41" customFormat="1" ht="27.75" hidden="1" customHeight="1" x14ac:dyDescent="0.25">
      <c r="A127" s="125" t="s">
        <v>233</v>
      </c>
      <c r="B127" s="106" t="s">
        <v>665</v>
      </c>
      <c r="C127" s="792" t="s">
        <v>809</v>
      </c>
      <c r="D127" s="793"/>
      <c r="E127" s="793"/>
      <c r="F127" s="328">
        <f t="shared" ref="F127:K127" si="156">F128+F129</f>
        <v>0</v>
      </c>
      <c r="G127" s="518">
        <f t="shared" si="156"/>
        <v>0</v>
      </c>
      <c r="H127" s="518">
        <f t="shared" si="156"/>
        <v>0</v>
      </c>
      <c r="I127" s="328">
        <f t="shared" si="156"/>
        <v>0</v>
      </c>
      <c r="J127" s="433">
        <f t="shared" ref="J127" si="157">J128+J129</f>
        <v>0</v>
      </c>
      <c r="K127" s="433" t="e">
        <f t="shared" si="156"/>
        <v>#REF!</v>
      </c>
      <c r="L127" s="433">
        <f t="shared" ref="L127" si="158">L128+L129</f>
        <v>0</v>
      </c>
      <c r="M127" s="470">
        <f t="shared" si="96"/>
        <v>0</v>
      </c>
      <c r="N127" s="150">
        <f t="shared" ref="N127" si="159">N128+N129</f>
        <v>0</v>
      </c>
      <c r="O127" s="162">
        <f t="shared" si="106"/>
        <v>0</v>
      </c>
      <c r="P127" s="108">
        <f t="shared" ref="P127:R127" si="160">P128+P129</f>
        <v>0</v>
      </c>
      <c r="Q127" s="109">
        <f t="shared" si="160"/>
        <v>0</v>
      </c>
      <c r="R127" s="109">
        <f t="shared" si="160"/>
        <v>0</v>
      </c>
      <c r="S127" s="168"/>
      <c r="T127" s="190"/>
    </row>
    <row r="128" spans="1:20" hidden="1" x14ac:dyDescent="0.25">
      <c r="B128" s="54"/>
      <c r="C128" s="2"/>
      <c r="D128" s="705" t="s">
        <v>531</v>
      </c>
      <c r="E128" s="705"/>
      <c r="F128" s="326">
        <f>SUM(R128:R128)</f>
        <v>0</v>
      </c>
      <c r="G128" s="516">
        <f>SUM(R128:R128)</f>
        <v>0</v>
      </c>
      <c r="H128" s="516">
        <f>SUM(R128:R128)</f>
        <v>0</v>
      </c>
      <c r="I128" s="326">
        <f>SUM(R128:R128)</f>
        <v>0</v>
      </c>
      <c r="J128" s="431">
        <f>SUM(R128:R128)</f>
        <v>0</v>
      </c>
      <c r="K128" s="431" t="e">
        <f>SUM(#REF!)</f>
        <v>#REF!</v>
      </c>
      <c r="L128" s="431">
        <f>SUM(S128:S128)</f>
        <v>0</v>
      </c>
      <c r="M128" s="468">
        <f t="shared" si="96"/>
        <v>0</v>
      </c>
      <c r="N128" s="141"/>
      <c r="O128" s="159">
        <f t="shared" si="106"/>
        <v>0</v>
      </c>
      <c r="P128" s="73"/>
      <c r="Q128" s="1"/>
      <c r="R128" s="1"/>
      <c r="S128" s="168"/>
      <c r="T128" s="190"/>
    </row>
    <row r="129" spans="1:20" ht="25.5" hidden="1" customHeight="1" x14ac:dyDescent="0.25">
      <c r="B129" s="54"/>
      <c r="C129" s="2"/>
      <c r="D129" s="706" t="s">
        <v>530</v>
      </c>
      <c r="E129" s="706"/>
      <c r="F129" s="329">
        <f>SUM(R129:R129)</f>
        <v>0</v>
      </c>
      <c r="G129" s="519">
        <f>SUM(R129:R129)</f>
        <v>0</v>
      </c>
      <c r="H129" s="519">
        <f>SUM(R129:R129)</f>
        <v>0</v>
      </c>
      <c r="I129" s="329">
        <f>SUM(R129:R129)</f>
        <v>0</v>
      </c>
      <c r="J129" s="434">
        <f>SUM(R129:R129)</f>
        <v>0</v>
      </c>
      <c r="K129" s="434" t="e">
        <f>SUM(#REF!)</f>
        <v>#REF!</v>
      </c>
      <c r="L129" s="434">
        <f>SUM(S129:S129)</f>
        <v>0</v>
      </c>
      <c r="M129" s="471">
        <f t="shared" si="96"/>
        <v>0</v>
      </c>
      <c r="N129" s="151"/>
      <c r="O129" s="159">
        <f t="shared" si="106"/>
        <v>0</v>
      </c>
      <c r="P129" s="73"/>
      <c r="Q129" s="1"/>
      <c r="R129" s="1"/>
      <c r="S129" s="168"/>
      <c r="T129" s="190"/>
    </row>
    <row r="130" spans="1:20" s="41" customFormat="1" hidden="1" x14ac:dyDescent="0.25">
      <c r="A130" s="125" t="s">
        <v>234</v>
      </c>
      <c r="B130" s="106" t="s">
        <v>667</v>
      </c>
      <c r="C130" s="792" t="s">
        <v>810</v>
      </c>
      <c r="D130" s="793"/>
      <c r="E130" s="793"/>
      <c r="F130" s="328">
        <f t="shared" ref="F130:K130" si="161">F131+F132+F133+F134+F135+F136+F137+F138+F139+F140+F141</f>
        <v>0</v>
      </c>
      <c r="G130" s="518">
        <f t="shared" si="161"/>
        <v>0</v>
      </c>
      <c r="H130" s="518">
        <f t="shared" si="161"/>
        <v>0</v>
      </c>
      <c r="I130" s="328">
        <f t="shared" si="161"/>
        <v>0</v>
      </c>
      <c r="J130" s="433">
        <f t="shared" ref="J130" si="162">J131+J132+J133+J134+J135+J136+J137+J138+J139+J140+J141</f>
        <v>0</v>
      </c>
      <c r="K130" s="433" t="e">
        <f t="shared" si="161"/>
        <v>#REF!</v>
      </c>
      <c r="L130" s="433">
        <f t="shared" ref="L130" si="163">L131+L132+L133+L134+L135+L136+L137+L138+L139+L140+L141</f>
        <v>0</v>
      </c>
      <c r="M130" s="470">
        <f t="shared" si="96"/>
        <v>0</v>
      </c>
      <c r="N130" s="150">
        <f t="shared" ref="N130" si="164">N131+N132+N133+N134+N135+N136+N137+N138+N139+N140+N141</f>
        <v>0</v>
      </c>
      <c r="O130" s="162">
        <f t="shared" si="106"/>
        <v>0</v>
      </c>
      <c r="P130" s="108">
        <f t="shared" ref="P130:R130" si="165">P131+P132+P133+P134+P135+P136+P137+P138+P139+P140+P141</f>
        <v>0</v>
      </c>
      <c r="Q130" s="109">
        <f t="shared" si="165"/>
        <v>0</v>
      </c>
      <c r="R130" s="109">
        <f t="shared" si="165"/>
        <v>0</v>
      </c>
      <c r="S130" s="168"/>
      <c r="T130" s="190"/>
    </row>
    <row r="131" spans="1:20" hidden="1" x14ac:dyDescent="0.25">
      <c r="B131" s="54"/>
      <c r="C131" s="2"/>
      <c r="D131" s="705" t="s">
        <v>354</v>
      </c>
      <c r="E131" s="705"/>
      <c r="F131" s="326">
        <f t="shared" ref="F131:F144" si="166">SUM(R131:R131)</f>
        <v>0</v>
      </c>
      <c r="G131" s="516">
        <f t="shared" ref="G131:G144" si="167">SUM(R131:R131)</f>
        <v>0</v>
      </c>
      <c r="H131" s="516">
        <f t="shared" ref="H131:H144" si="168">SUM(R131:R131)</f>
        <v>0</v>
      </c>
      <c r="I131" s="326">
        <f t="shared" ref="I131:I144" si="169">SUM(R131:R131)</f>
        <v>0</v>
      </c>
      <c r="J131" s="431">
        <f t="shared" ref="J131:J144" si="170">SUM(R131:R131)</f>
        <v>0</v>
      </c>
      <c r="K131" s="431" t="e">
        <f>SUM(#REF!)</f>
        <v>#REF!</v>
      </c>
      <c r="L131" s="431">
        <f t="shared" ref="L131:L144" si="171">SUM(S131:S131)</f>
        <v>0</v>
      </c>
      <c r="M131" s="468">
        <f t="shared" si="96"/>
        <v>0</v>
      </c>
      <c r="N131" s="141"/>
      <c r="O131" s="159">
        <f t="shared" si="106"/>
        <v>0</v>
      </c>
      <c r="P131" s="73"/>
      <c r="Q131" s="1"/>
      <c r="R131" s="1"/>
      <c r="S131" s="168"/>
      <c r="T131" s="190"/>
    </row>
    <row r="132" spans="1:20" hidden="1" x14ac:dyDescent="0.25">
      <c r="B132" s="54"/>
      <c r="C132" s="2"/>
      <c r="D132" s="705" t="s">
        <v>357</v>
      </c>
      <c r="E132" s="705"/>
      <c r="F132" s="326">
        <f t="shared" si="166"/>
        <v>0</v>
      </c>
      <c r="G132" s="516">
        <f t="shared" si="167"/>
        <v>0</v>
      </c>
      <c r="H132" s="516">
        <f t="shared" si="168"/>
        <v>0</v>
      </c>
      <c r="I132" s="326">
        <f t="shared" si="169"/>
        <v>0</v>
      </c>
      <c r="J132" s="431">
        <f t="shared" si="170"/>
        <v>0</v>
      </c>
      <c r="K132" s="431" t="e">
        <f>SUM(#REF!)</f>
        <v>#REF!</v>
      </c>
      <c r="L132" s="431">
        <f t="shared" si="171"/>
        <v>0</v>
      </c>
      <c r="M132" s="468">
        <f t="shared" si="96"/>
        <v>0</v>
      </c>
      <c r="N132" s="141"/>
      <c r="O132" s="159">
        <f t="shared" si="106"/>
        <v>0</v>
      </c>
      <c r="P132" s="73"/>
      <c r="Q132" s="1"/>
      <c r="R132" s="1"/>
      <c r="S132" s="168"/>
      <c r="T132" s="190"/>
    </row>
    <row r="133" spans="1:20" hidden="1" x14ac:dyDescent="0.25">
      <c r="B133" s="54"/>
      <c r="C133" s="2"/>
      <c r="D133" s="705" t="s">
        <v>358</v>
      </c>
      <c r="E133" s="705"/>
      <c r="F133" s="326">
        <f t="shared" si="166"/>
        <v>0</v>
      </c>
      <c r="G133" s="516">
        <f t="shared" si="167"/>
        <v>0</v>
      </c>
      <c r="H133" s="516">
        <f t="shared" si="168"/>
        <v>0</v>
      </c>
      <c r="I133" s="326">
        <f t="shared" si="169"/>
        <v>0</v>
      </c>
      <c r="J133" s="431">
        <f t="shared" si="170"/>
        <v>0</v>
      </c>
      <c r="K133" s="431" t="e">
        <f>SUM(#REF!)</f>
        <v>#REF!</v>
      </c>
      <c r="L133" s="431">
        <f t="shared" si="171"/>
        <v>0</v>
      </c>
      <c r="M133" s="468">
        <f t="shared" si="96"/>
        <v>0</v>
      </c>
      <c r="N133" s="141"/>
      <c r="O133" s="159">
        <f t="shared" si="106"/>
        <v>0</v>
      </c>
      <c r="P133" s="73"/>
      <c r="Q133" s="1"/>
      <c r="R133" s="1"/>
      <c r="S133" s="168"/>
      <c r="T133" s="190"/>
    </row>
    <row r="134" spans="1:20" hidden="1" x14ac:dyDescent="0.25">
      <c r="B134" s="54"/>
      <c r="C134" s="2"/>
      <c r="D134" s="705" t="s">
        <v>355</v>
      </c>
      <c r="E134" s="705"/>
      <c r="F134" s="326">
        <f t="shared" si="166"/>
        <v>0</v>
      </c>
      <c r="G134" s="516">
        <f t="shared" si="167"/>
        <v>0</v>
      </c>
      <c r="H134" s="516">
        <f t="shared" si="168"/>
        <v>0</v>
      </c>
      <c r="I134" s="326">
        <f t="shared" si="169"/>
        <v>0</v>
      </c>
      <c r="J134" s="431">
        <f t="shared" si="170"/>
        <v>0</v>
      </c>
      <c r="K134" s="431" t="e">
        <f>SUM(#REF!)</f>
        <v>#REF!</v>
      </c>
      <c r="L134" s="431">
        <f t="shared" si="171"/>
        <v>0</v>
      </c>
      <c r="M134" s="468">
        <f t="shared" ref="M134:M197" si="172">P134+Q134+R134</f>
        <v>0</v>
      </c>
      <c r="N134" s="141"/>
      <c r="O134" s="159">
        <f t="shared" si="106"/>
        <v>0</v>
      </c>
      <c r="P134" s="73"/>
      <c r="Q134" s="1"/>
      <c r="R134" s="1"/>
      <c r="S134" s="168"/>
      <c r="T134" s="190"/>
    </row>
    <row r="135" spans="1:20" hidden="1" x14ac:dyDescent="0.25">
      <c r="B135" s="54"/>
      <c r="C135" s="2"/>
      <c r="D135" s="705" t="s">
        <v>811</v>
      </c>
      <c r="E135" s="705"/>
      <c r="F135" s="326">
        <f t="shared" si="166"/>
        <v>0</v>
      </c>
      <c r="G135" s="516">
        <f t="shared" si="167"/>
        <v>0</v>
      </c>
      <c r="H135" s="516">
        <f t="shared" si="168"/>
        <v>0</v>
      </c>
      <c r="I135" s="326">
        <f t="shared" si="169"/>
        <v>0</v>
      </c>
      <c r="J135" s="431">
        <f t="shared" si="170"/>
        <v>0</v>
      </c>
      <c r="K135" s="431" t="e">
        <f>SUM(#REF!)</f>
        <v>#REF!</v>
      </c>
      <c r="L135" s="431">
        <f t="shared" si="171"/>
        <v>0</v>
      </c>
      <c r="M135" s="468">
        <f t="shared" si="172"/>
        <v>0</v>
      </c>
      <c r="N135" s="141"/>
      <c r="O135" s="159">
        <f t="shared" si="106"/>
        <v>0</v>
      </c>
      <c r="P135" s="73"/>
      <c r="Q135" s="1"/>
      <c r="R135" s="1"/>
      <c r="S135" s="168"/>
      <c r="T135" s="190"/>
    </row>
    <row r="136" spans="1:20" ht="25.5" hidden="1" customHeight="1" x14ac:dyDescent="0.25">
      <c r="B136" s="54"/>
      <c r="C136" s="2"/>
      <c r="D136" s="706" t="s">
        <v>532</v>
      </c>
      <c r="E136" s="706"/>
      <c r="F136" s="329">
        <f t="shared" si="166"/>
        <v>0</v>
      </c>
      <c r="G136" s="519">
        <f t="shared" si="167"/>
        <v>0</v>
      </c>
      <c r="H136" s="519">
        <f t="shared" si="168"/>
        <v>0</v>
      </c>
      <c r="I136" s="329">
        <f t="shared" si="169"/>
        <v>0</v>
      </c>
      <c r="J136" s="434">
        <f t="shared" si="170"/>
        <v>0</v>
      </c>
      <c r="K136" s="434" t="e">
        <f>SUM(#REF!)</f>
        <v>#REF!</v>
      </c>
      <c r="L136" s="434">
        <f t="shared" si="171"/>
        <v>0</v>
      </c>
      <c r="M136" s="471">
        <f t="shared" si="172"/>
        <v>0</v>
      </c>
      <c r="N136" s="151"/>
      <c r="O136" s="159">
        <f t="shared" si="106"/>
        <v>0</v>
      </c>
      <c r="P136" s="73"/>
      <c r="Q136" s="1"/>
      <c r="R136" s="1"/>
      <c r="S136" s="168"/>
      <c r="T136" s="190"/>
    </row>
    <row r="137" spans="1:20" ht="25.5" hidden="1" customHeight="1" x14ac:dyDescent="0.25">
      <c r="B137" s="54"/>
      <c r="C137" s="2"/>
      <c r="D137" s="706" t="s">
        <v>533</v>
      </c>
      <c r="E137" s="706"/>
      <c r="F137" s="329">
        <f t="shared" si="166"/>
        <v>0</v>
      </c>
      <c r="G137" s="519">
        <f t="shared" si="167"/>
        <v>0</v>
      </c>
      <c r="H137" s="519">
        <f t="shared" si="168"/>
        <v>0</v>
      </c>
      <c r="I137" s="329">
        <f t="shared" si="169"/>
        <v>0</v>
      </c>
      <c r="J137" s="434">
        <f t="shared" si="170"/>
        <v>0</v>
      </c>
      <c r="K137" s="434" t="e">
        <f>SUM(#REF!)</f>
        <v>#REF!</v>
      </c>
      <c r="L137" s="434">
        <f t="shared" si="171"/>
        <v>0</v>
      </c>
      <c r="M137" s="471">
        <f t="shared" si="172"/>
        <v>0</v>
      </c>
      <c r="N137" s="151"/>
      <c r="O137" s="159">
        <f t="shared" si="106"/>
        <v>0</v>
      </c>
      <c r="P137" s="73"/>
      <c r="Q137" s="1"/>
      <c r="R137" s="1"/>
      <c r="S137" s="168"/>
      <c r="T137" s="190"/>
    </row>
    <row r="138" spans="1:20" hidden="1" x14ac:dyDescent="0.25">
      <c r="B138" s="54"/>
      <c r="C138" s="2"/>
      <c r="D138" s="705" t="s">
        <v>364</v>
      </c>
      <c r="E138" s="705"/>
      <c r="F138" s="326">
        <f t="shared" si="166"/>
        <v>0</v>
      </c>
      <c r="G138" s="516">
        <f t="shared" si="167"/>
        <v>0</v>
      </c>
      <c r="H138" s="516">
        <f t="shared" si="168"/>
        <v>0</v>
      </c>
      <c r="I138" s="326">
        <f t="shared" si="169"/>
        <v>0</v>
      </c>
      <c r="J138" s="431">
        <f t="shared" si="170"/>
        <v>0</v>
      </c>
      <c r="K138" s="431" t="e">
        <f>SUM(#REF!)</f>
        <v>#REF!</v>
      </c>
      <c r="L138" s="431">
        <f t="shared" si="171"/>
        <v>0</v>
      </c>
      <c r="M138" s="468">
        <f t="shared" si="172"/>
        <v>0</v>
      </c>
      <c r="N138" s="141"/>
      <c r="O138" s="159">
        <f t="shared" si="106"/>
        <v>0</v>
      </c>
      <c r="P138" s="73"/>
      <c r="Q138" s="1"/>
      <c r="R138" s="1"/>
      <c r="S138" s="168"/>
      <c r="T138" s="190"/>
    </row>
    <row r="139" spans="1:20" hidden="1" x14ac:dyDescent="0.25">
      <c r="B139" s="54"/>
      <c r="C139" s="2"/>
      <c r="D139" s="705" t="s">
        <v>356</v>
      </c>
      <c r="E139" s="705"/>
      <c r="F139" s="326">
        <f t="shared" si="166"/>
        <v>0</v>
      </c>
      <c r="G139" s="516">
        <f t="shared" si="167"/>
        <v>0</v>
      </c>
      <c r="H139" s="516">
        <f t="shared" si="168"/>
        <v>0</v>
      </c>
      <c r="I139" s="326">
        <f t="shared" si="169"/>
        <v>0</v>
      </c>
      <c r="J139" s="431">
        <f t="shared" si="170"/>
        <v>0</v>
      </c>
      <c r="K139" s="431" t="e">
        <f>SUM(#REF!)</f>
        <v>#REF!</v>
      </c>
      <c r="L139" s="431">
        <f t="shared" si="171"/>
        <v>0</v>
      </c>
      <c r="M139" s="468">
        <f t="shared" si="172"/>
        <v>0</v>
      </c>
      <c r="N139" s="141"/>
      <c r="O139" s="159">
        <f t="shared" si="106"/>
        <v>0</v>
      </c>
      <c r="P139" s="73"/>
      <c r="Q139" s="1"/>
      <c r="R139" s="1"/>
      <c r="S139" s="168"/>
      <c r="T139" s="190"/>
    </row>
    <row r="140" spans="1:20" ht="25.5" hidden="1" customHeight="1" x14ac:dyDescent="0.25">
      <c r="B140" s="54"/>
      <c r="C140" s="2"/>
      <c r="D140" s="706" t="s">
        <v>534</v>
      </c>
      <c r="E140" s="706"/>
      <c r="F140" s="329">
        <f t="shared" si="166"/>
        <v>0</v>
      </c>
      <c r="G140" s="519">
        <f t="shared" si="167"/>
        <v>0</v>
      </c>
      <c r="H140" s="519">
        <f t="shared" si="168"/>
        <v>0</v>
      </c>
      <c r="I140" s="329">
        <f t="shared" si="169"/>
        <v>0</v>
      </c>
      <c r="J140" s="434">
        <f t="shared" si="170"/>
        <v>0</v>
      </c>
      <c r="K140" s="434" t="e">
        <f>SUM(#REF!)</f>
        <v>#REF!</v>
      </c>
      <c r="L140" s="434">
        <f t="shared" si="171"/>
        <v>0</v>
      </c>
      <c r="M140" s="471">
        <f t="shared" si="172"/>
        <v>0</v>
      </c>
      <c r="N140" s="151"/>
      <c r="O140" s="159">
        <f t="shared" si="106"/>
        <v>0</v>
      </c>
      <c r="P140" s="73"/>
      <c r="Q140" s="1"/>
      <c r="R140" s="1"/>
      <c r="S140" s="168"/>
      <c r="T140" s="190"/>
    </row>
    <row r="141" spans="1:20" hidden="1" x14ac:dyDescent="0.25">
      <c r="B141" s="54"/>
      <c r="C141" s="2"/>
      <c r="D141" s="705" t="s">
        <v>535</v>
      </c>
      <c r="E141" s="705"/>
      <c r="F141" s="326">
        <f t="shared" si="166"/>
        <v>0</v>
      </c>
      <c r="G141" s="516">
        <f t="shared" si="167"/>
        <v>0</v>
      </c>
      <c r="H141" s="516">
        <f t="shared" si="168"/>
        <v>0</v>
      </c>
      <c r="I141" s="326">
        <f t="shared" si="169"/>
        <v>0</v>
      </c>
      <c r="J141" s="431">
        <f t="shared" si="170"/>
        <v>0</v>
      </c>
      <c r="K141" s="431" t="e">
        <f>SUM(#REF!)</f>
        <v>#REF!</v>
      </c>
      <c r="L141" s="431">
        <f t="shared" si="171"/>
        <v>0</v>
      </c>
      <c r="M141" s="468">
        <f t="shared" si="172"/>
        <v>0</v>
      </c>
      <c r="N141" s="141"/>
      <c r="O141" s="159">
        <f t="shared" si="106"/>
        <v>0</v>
      </c>
      <c r="P141" s="73"/>
      <c r="Q141" s="1"/>
      <c r="R141" s="1"/>
      <c r="S141" s="168"/>
      <c r="T141" s="190"/>
    </row>
    <row r="142" spans="1:20" s="41" customFormat="1" hidden="1" x14ac:dyDescent="0.25">
      <c r="A142" s="125" t="s">
        <v>235</v>
      </c>
      <c r="B142" s="106" t="s">
        <v>666</v>
      </c>
      <c r="C142" s="730" t="s">
        <v>236</v>
      </c>
      <c r="D142" s="731"/>
      <c r="E142" s="731"/>
      <c r="F142" s="330">
        <f t="shared" si="166"/>
        <v>0</v>
      </c>
      <c r="G142" s="520">
        <f t="shared" si="167"/>
        <v>0</v>
      </c>
      <c r="H142" s="520">
        <f t="shared" si="168"/>
        <v>0</v>
      </c>
      <c r="I142" s="330">
        <f t="shared" si="169"/>
        <v>0</v>
      </c>
      <c r="J142" s="435">
        <f t="shared" si="170"/>
        <v>0</v>
      </c>
      <c r="K142" s="435" t="e">
        <f>SUM(#REF!)</f>
        <v>#REF!</v>
      </c>
      <c r="L142" s="435">
        <f t="shared" si="171"/>
        <v>0</v>
      </c>
      <c r="M142" s="472">
        <f t="shared" si="172"/>
        <v>0</v>
      </c>
      <c r="N142" s="152"/>
      <c r="O142" s="162">
        <f t="shared" si="106"/>
        <v>0</v>
      </c>
      <c r="P142" s="108"/>
      <c r="Q142" s="109"/>
      <c r="R142" s="109"/>
      <c r="S142" s="168"/>
      <c r="T142" s="190"/>
    </row>
    <row r="143" spans="1:20" s="41" customFormat="1" hidden="1" x14ac:dyDescent="0.25">
      <c r="A143" s="125" t="s">
        <v>237</v>
      </c>
      <c r="B143" s="106" t="s">
        <v>668</v>
      </c>
      <c r="C143" s="730" t="s">
        <v>238</v>
      </c>
      <c r="D143" s="731"/>
      <c r="E143" s="731"/>
      <c r="F143" s="330">
        <f t="shared" si="166"/>
        <v>0</v>
      </c>
      <c r="G143" s="520">
        <f t="shared" si="167"/>
        <v>0</v>
      </c>
      <c r="H143" s="520">
        <f t="shared" si="168"/>
        <v>0</v>
      </c>
      <c r="I143" s="330">
        <f t="shared" si="169"/>
        <v>0</v>
      </c>
      <c r="J143" s="435">
        <f t="shared" si="170"/>
        <v>0</v>
      </c>
      <c r="K143" s="435" t="e">
        <f>SUM(#REF!)</f>
        <v>#REF!</v>
      </c>
      <c r="L143" s="435">
        <f t="shared" si="171"/>
        <v>0</v>
      </c>
      <c r="M143" s="472">
        <f t="shared" si="172"/>
        <v>0</v>
      </c>
      <c r="N143" s="152"/>
      <c r="O143" s="162">
        <f t="shared" si="106"/>
        <v>0</v>
      </c>
      <c r="P143" s="108"/>
      <c r="Q143" s="109"/>
      <c r="R143" s="109"/>
      <c r="S143" s="168"/>
      <c r="T143" s="190"/>
    </row>
    <row r="144" spans="1:20" s="41" customFormat="1" hidden="1" x14ac:dyDescent="0.25">
      <c r="A144" s="125" t="s">
        <v>239</v>
      </c>
      <c r="B144" s="106" t="s">
        <v>669</v>
      </c>
      <c r="C144" s="730" t="s">
        <v>240</v>
      </c>
      <c r="D144" s="731"/>
      <c r="E144" s="731"/>
      <c r="F144" s="330">
        <f t="shared" si="166"/>
        <v>0</v>
      </c>
      <c r="G144" s="520">
        <f t="shared" si="167"/>
        <v>0</v>
      </c>
      <c r="H144" s="520">
        <f t="shared" si="168"/>
        <v>0</v>
      </c>
      <c r="I144" s="330">
        <f t="shared" si="169"/>
        <v>0</v>
      </c>
      <c r="J144" s="435">
        <f t="shared" si="170"/>
        <v>0</v>
      </c>
      <c r="K144" s="435" t="e">
        <f>SUM(#REF!)</f>
        <v>#REF!</v>
      </c>
      <c r="L144" s="435">
        <f t="shared" si="171"/>
        <v>0</v>
      </c>
      <c r="M144" s="472">
        <f t="shared" si="172"/>
        <v>0</v>
      </c>
      <c r="N144" s="152"/>
      <c r="O144" s="162">
        <f t="shared" ref="O144:O211" si="173">SUM(M144:N144)</f>
        <v>0</v>
      </c>
      <c r="P144" s="108"/>
      <c r="Q144" s="109"/>
      <c r="R144" s="109"/>
      <c r="S144" s="168"/>
      <c r="T144" s="190"/>
    </row>
    <row r="145" spans="1:20" s="41" customFormat="1" hidden="1" x14ac:dyDescent="0.25">
      <c r="A145" s="125" t="s">
        <v>241</v>
      </c>
      <c r="B145" s="106" t="s">
        <v>670</v>
      </c>
      <c r="C145" s="730" t="s">
        <v>242</v>
      </c>
      <c r="D145" s="731"/>
      <c r="E145" s="731"/>
      <c r="F145" s="330">
        <f t="shared" ref="F145:K145" si="174">F146+F147+F148+F149+F150+F151+F152+F153+F154+F155</f>
        <v>0</v>
      </c>
      <c r="G145" s="520">
        <f t="shared" si="174"/>
        <v>0</v>
      </c>
      <c r="H145" s="520">
        <f t="shared" si="174"/>
        <v>0</v>
      </c>
      <c r="I145" s="330">
        <f t="shared" si="174"/>
        <v>0</v>
      </c>
      <c r="J145" s="435">
        <f t="shared" ref="J145" si="175">J146+J147+J148+J149+J150+J151+J152+J153+J154+J155</f>
        <v>0</v>
      </c>
      <c r="K145" s="435" t="e">
        <f t="shared" si="174"/>
        <v>#REF!</v>
      </c>
      <c r="L145" s="435">
        <f t="shared" ref="L145" si="176">L146+L147+L148+L149+L150+L151+L152+L153+L154+L155</f>
        <v>0</v>
      </c>
      <c r="M145" s="472">
        <f t="shared" si="172"/>
        <v>0</v>
      </c>
      <c r="N145" s="152">
        <f t="shared" ref="N145" si="177">N146+N147+N148+N149+N150+N151+N152+N153+N154+N155</f>
        <v>0</v>
      </c>
      <c r="O145" s="162">
        <f t="shared" si="173"/>
        <v>0</v>
      </c>
      <c r="P145" s="108">
        <f t="shared" ref="P145:R145" si="178">P146+P147+P148+P149+P150+P151+P152+P153+P154+P155</f>
        <v>0</v>
      </c>
      <c r="Q145" s="109">
        <f t="shared" si="178"/>
        <v>0</v>
      </c>
      <c r="R145" s="109">
        <f t="shared" si="178"/>
        <v>0</v>
      </c>
      <c r="S145" s="168"/>
      <c r="T145" s="190"/>
    </row>
    <row r="146" spans="1:20" hidden="1" x14ac:dyDescent="0.25">
      <c r="B146" s="54"/>
      <c r="C146" s="2"/>
      <c r="D146" s="705" t="s">
        <v>359</v>
      </c>
      <c r="E146" s="705"/>
      <c r="F146" s="326">
        <f t="shared" ref="F146:F155" si="179">SUM(R146:R146)</f>
        <v>0</v>
      </c>
      <c r="G146" s="516">
        <f t="shared" ref="G146:G155" si="180">SUM(R146:R146)</f>
        <v>0</v>
      </c>
      <c r="H146" s="516">
        <f t="shared" ref="H146:H155" si="181">SUM(R146:R146)</f>
        <v>0</v>
      </c>
      <c r="I146" s="326">
        <f t="shared" ref="I146:I155" si="182">SUM(R146:R146)</f>
        <v>0</v>
      </c>
      <c r="J146" s="431">
        <f t="shared" ref="J146:J155" si="183">SUM(R146:R146)</f>
        <v>0</v>
      </c>
      <c r="K146" s="431" t="e">
        <f>SUM(#REF!)</f>
        <v>#REF!</v>
      </c>
      <c r="L146" s="431">
        <f t="shared" ref="L146:L155" si="184">SUM(S146:S146)</f>
        <v>0</v>
      </c>
      <c r="M146" s="468">
        <f t="shared" si="172"/>
        <v>0</v>
      </c>
      <c r="N146" s="141"/>
      <c r="O146" s="159">
        <f t="shared" si="173"/>
        <v>0</v>
      </c>
      <c r="P146" s="73"/>
      <c r="Q146" s="1"/>
      <c r="R146" s="1"/>
      <c r="S146" s="168"/>
      <c r="T146" s="190"/>
    </row>
    <row r="147" spans="1:20" hidden="1" x14ac:dyDescent="0.25">
      <c r="B147" s="54"/>
      <c r="C147" s="2"/>
      <c r="D147" s="705" t="s">
        <v>360</v>
      </c>
      <c r="E147" s="705"/>
      <c r="F147" s="326">
        <f t="shared" si="179"/>
        <v>0</v>
      </c>
      <c r="G147" s="516">
        <f t="shared" si="180"/>
        <v>0</v>
      </c>
      <c r="H147" s="516">
        <f t="shared" si="181"/>
        <v>0</v>
      </c>
      <c r="I147" s="326">
        <f t="shared" si="182"/>
        <v>0</v>
      </c>
      <c r="J147" s="431">
        <f t="shared" si="183"/>
        <v>0</v>
      </c>
      <c r="K147" s="431" t="e">
        <f>SUM(#REF!)</f>
        <v>#REF!</v>
      </c>
      <c r="L147" s="431">
        <f t="shared" si="184"/>
        <v>0</v>
      </c>
      <c r="M147" s="468">
        <f t="shared" si="172"/>
        <v>0</v>
      </c>
      <c r="N147" s="141"/>
      <c r="O147" s="159">
        <f t="shared" si="173"/>
        <v>0</v>
      </c>
      <c r="P147" s="73"/>
      <c r="Q147" s="1"/>
      <c r="R147" s="1"/>
      <c r="S147" s="168"/>
      <c r="T147" s="190"/>
    </row>
    <row r="148" spans="1:20" hidden="1" x14ac:dyDescent="0.25">
      <c r="B148" s="54"/>
      <c r="C148" s="2"/>
      <c r="D148" s="705" t="s">
        <v>361</v>
      </c>
      <c r="E148" s="705"/>
      <c r="F148" s="326">
        <f t="shared" si="179"/>
        <v>0</v>
      </c>
      <c r="G148" s="516">
        <f t="shared" si="180"/>
        <v>0</v>
      </c>
      <c r="H148" s="516">
        <f t="shared" si="181"/>
        <v>0</v>
      </c>
      <c r="I148" s="326">
        <f t="shared" si="182"/>
        <v>0</v>
      </c>
      <c r="J148" s="431">
        <f t="shared" si="183"/>
        <v>0</v>
      </c>
      <c r="K148" s="431" t="e">
        <f>SUM(#REF!)</f>
        <v>#REF!</v>
      </c>
      <c r="L148" s="431">
        <f t="shared" si="184"/>
        <v>0</v>
      </c>
      <c r="M148" s="468">
        <f t="shared" si="172"/>
        <v>0</v>
      </c>
      <c r="N148" s="141"/>
      <c r="O148" s="159">
        <f t="shared" si="173"/>
        <v>0</v>
      </c>
      <c r="P148" s="73"/>
      <c r="Q148" s="1"/>
      <c r="R148" s="1"/>
      <c r="S148" s="168"/>
      <c r="T148" s="190"/>
    </row>
    <row r="149" spans="1:20" hidden="1" x14ac:dyDescent="0.25">
      <c r="B149" s="54"/>
      <c r="C149" s="2"/>
      <c r="D149" s="705" t="s">
        <v>362</v>
      </c>
      <c r="E149" s="705"/>
      <c r="F149" s="326">
        <f t="shared" si="179"/>
        <v>0</v>
      </c>
      <c r="G149" s="516">
        <f t="shared" si="180"/>
        <v>0</v>
      </c>
      <c r="H149" s="516">
        <f t="shared" si="181"/>
        <v>0</v>
      </c>
      <c r="I149" s="326">
        <f t="shared" si="182"/>
        <v>0</v>
      </c>
      <c r="J149" s="431">
        <f t="shared" si="183"/>
        <v>0</v>
      </c>
      <c r="K149" s="431" t="e">
        <f>SUM(#REF!)</f>
        <v>#REF!</v>
      </c>
      <c r="L149" s="431">
        <f t="shared" si="184"/>
        <v>0</v>
      </c>
      <c r="M149" s="468">
        <f t="shared" si="172"/>
        <v>0</v>
      </c>
      <c r="N149" s="141"/>
      <c r="O149" s="159">
        <f t="shared" si="173"/>
        <v>0</v>
      </c>
      <c r="P149" s="73"/>
      <c r="Q149" s="1"/>
      <c r="R149" s="1"/>
      <c r="S149" s="168"/>
      <c r="T149" s="190"/>
    </row>
    <row r="150" spans="1:20" hidden="1" x14ac:dyDescent="0.25">
      <c r="B150" s="54"/>
      <c r="C150" s="2"/>
      <c r="D150" s="705" t="s">
        <v>363</v>
      </c>
      <c r="E150" s="705"/>
      <c r="F150" s="326">
        <f t="shared" si="179"/>
        <v>0</v>
      </c>
      <c r="G150" s="516">
        <f t="shared" si="180"/>
        <v>0</v>
      </c>
      <c r="H150" s="516">
        <f t="shared" si="181"/>
        <v>0</v>
      </c>
      <c r="I150" s="326">
        <f t="shared" si="182"/>
        <v>0</v>
      </c>
      <c r="J150" s="431">
        <f t="shared" si="183"/>
        <v>0</v>
      </c>
      <c r="K150" s="431" t="e">
        <f>SUM(#REF!)</f>
        <v>#REF!</v>
      </c>
      <c r="L150" s="431">
        <f t="shared" si="184"/>
        <v>0</v>
      </c>
      <c r="M150" s="468">
        <f t="shared" si="172"/>
        <v>0</v>
      </c>
      <c r="N150" s="141"/>
      <c r="O150" s="159">
        <f t="shared" si="173"/>
        <v>0</v>
      </c>
      <c r="P150" s="73"/>
      <c r="Q150" s="1"/>
      <c r="R150" s="1"/>
      <c r="S150" s="168"/>
      <c r="T150" s="190"/>
    </row>
    <row r="151" spans="1:20" ht="25.5" hidden="1" customHeight="1" x14ac:dyDescent="0.25">
      <c r="B151" s="54"/>
      <c r="C151" s="2"/>
      <c r="D151" s="706" t="s">
        <v>536</v>
      </c>
      <c r="E151" s="706"/>
      <c r="F151" s="329">
        <f t="shared" si="179"/>
        <v>0</v>
      </c>
      <c r="G151" s="519">
        <f t="shared" si="180"/>
        <v>0</v>
      </c>
      <c r="H151" s="519">
        <f t="shared" si="181"/>
        <v>0</v>
      </c>
      <c r="I151" s="329">
        <f t="shared" si="182"/>
        <v>0</v>
      </c>
      <c r="J151" s="434">
        <f t="shared" si="183"/>
        <v>0</v>
      </c>
      <c r="K151" s="434" t="e">
        <f>SUM(#REF!)</f>
        <v>#REF!</v>
      </c>
      <c r="L151" s="434">
        <f t="shared" si="184"/>
        <v>0</v>
      </c>
      <c r="M151" s="471">
        <f t="shared" si="172"/>
        <v>0</v>
      </c>
      <c r="N151" s="151"/>
      <c r="O151" s="159">
        <f t="shared" si="173"/>
        <v>0</v>
      </c>
      <c r="P151" s="73"/>
      <c r="Q151" s="1"/>
      <c r="R151" s="1"/>
      <c r="S151" s="168"/>
      <c r="T151" s="190"/>
    </row>
    <row r="152" spans="1:20" ht="25.5" hidden="1" customHeight="1" x14ac:dyDescent="0.25">
      <c r="B152" s="54"/>
      <c r="C152" s="2"/>
      <c r="D152" s="706" t="s">
        <v>539</v>
      </c>
      <c r="E152" s="706"/>
      <c r="F152" s="329">
        <f t="shared" si="179"/>
        <v>0</v>
      </c>
      <c r="G152" s="519">
        <f t="shared" si="180"/>
        <v>0</v>
      </c>
      <c r="H152" s="519">
        <f t="shared" si="181"/>
        <v>0</v>
      </c>
      <c r="I152" s="329">
        <f t="shared" si="182"/>
        <v>0</v>
      </c>
      <c r="J152" s="434">
        <f t="shared" si="183"/>
        <v>0</v>
      </c>
      <c r="K152" s="434" t="e">
        <f>SUM(#REF!)</f>
        <v>#REF!</v>
      </c>
      <c r="L152" s="434">
        <f t="shared" si="184"/>
        <v>0</v>
      </c>
      <c r="M152" s="471">
        <f t="shared" si="172"/>
        <v>0</v>
      </c>
      <c r="N152" s="151"/>
      <c r="O152" s="159">
        <f t="shared" si="173"/>
        <v>0</v>
      </c>
      <c r="P152" s="73"/>
      <c r="Q152" s="1"/>
      <c r="R152" s="1"/>
      <c r="S152" s="168"/>
      <c r="T152" s="190"/>
    </row>
    <row r="153" spans="1:20" hidden="1" x14ac:dyDescent="0.25">
      <c r="B153" s="54"/>
      <c r="C153" s="2"/>
      <c r="D153" s="705" t="s">
        <v>365</v>
      </c>
      <c r="E153" s="705"/>
      <c r="F153" s="326">
        <f t="shared" si="179"/>
        <v>0</v>
      </c>
      <c r="G153" s="516">
        <f t="shared" si="180"/>
        <v>0</v>
      </c>
      <c r="H153" s="516">
        <f t="shared" si="181"/>
        <v>0</v>
      </c>
      <c r="I153" s="326">
        <f t="shared" si="182"/>
        <v>0</v>
      </c>
      <c r="J153" s="431">
        <f t="shared" si="183"/>
        <v>0</v>
      </c>
      <c r="K153" s="431" t="e">
        <f>SUM(#REF!)</f>
        <v>#REF!</v>
      </c>
      <c r="L153" s="431">
        <f t="shared" si="184"/>
        <v>0</v>
      </c>
      <c r="M153" s="468">
        <f t="shared" si="172"/>
        <v>0</v>
      </c>
      <c r="N153" s="141"/>
      <c r="O153" s="159">
        <f t="shared" si="173"/>
        <v>0</v>
      </c>
      <c r="P153" s="73"/>
      <c r="Q153" s="1"/>
      <c r="R153" s="1"/>
      <c r="S153" s="168"/>
      <c r="T153" s="190"/>
    </row>
    <row r="154" spans="1:20" ht="25.5" hidden="1" customHeight="1" x14ac:dyDescent="0.25">
      <c r="B154" s="54"/>
      <c r="C154" s="2"/>
      <c r="D154" s="706" t="s">
        <v>542</v>
      </c>
      <c r="E154" s="706"/>
      <c r="F154" s="329">
        <f t="shared" si="179"/>
        <v>0</v>
      </c>
      <c r="G154" s="519">
        <f t="shared" si="180"/>
        <v>0</v>
      </c>
      <c r="H154" s="519">
        <f t="shared" si="181"/>
        <v>0</v>
      </c>
      <c r="I154" s="329">
        <f t="shared" si="182"/>
        <v>0</v>
      </c>
      <c r="J154" s="434">
        <f t="shared" si="183"/>
        <v>0</v>
      </c>
      <c r="K154" s="434" t="e">
        <f>SUM(#REF!)</f>
        <v>#REF!</v>
      </c>
      <c r="L154" s="434">
        <f t="shared" si="184"/>
        <v>0</v>
      </c>
      <c r="M154" s="471">
        <f t="shared" si="172"/>
        <v>0</v>
      </c>
      <c r="N154" s="151"/>
      <c r="O154" s="159">
        <f t="shared" si="173"/>
        <v>0</v>
      </c>
      <c r="P154" s="73"/>
      <c r="Q154" s="1"/>
      <c r="R154" s="1"/>
      <c r="S154" s="168"/>
      <c r="T154" s="190"/>
    </row>
    <row r="155" spans="1:20" hidden="1" x14ac:dyDescent="0.25">
      <c r="B155" s="54"/>
      <c r="C155" s="2"/>
      <c r="D155" s="705" t="s">
        <v>543</v>
      </c>
      <c r="E155" s="705"/>
      <c r="F155" s="326">
        <f t="shared" si="179"/>
        <v>0</v>
      </c>
      <c r="G155" s="516">
        <f t="shared" si="180"/>
        <v>0</v>
      </c>
      <c r="H155" s="516">
        <f t="shared" si="181"/>
        <v>0</v>
      </c>
      <c r="I155" s="326">
        <f t="shared" si="182"/>
        <v>0</v>
      </c>
      <c r="J155" s="431">
        <f t="shared" si="183"/>
        <v>0</v>
      </c>
      <c r="K155" s="431" t="e">
        <f>SUM(#REF!)</f>
        <v>#REF!</v>
      </c>
      <c r="L155" s="431">
        <f t="shared" si="184"/>
        <v>0</v>
      </c>
      <c r="M155" s="468">
        <f t="shared" si="172"/>
        <v>0</v>
      </c>
      <c r="N155" s="141"/>
      <c r="O155" s="159">
        <f t="shared" si="173"/>
        <v>0</v>
      </c>
      <c r="P155" s="73"/>
      <c r="Q155" s="1"/>
      <c r="R155" s="1"/>
      <c r="S155" s="168"/>
      <c r="T155" s="190"/>
    </row>
    <row r="156" spans="1:20" s="41" customFormat="1" ht="15.75" thickBot="1" x14ac:dyDescent="0.3">
      <c r="A156" s="125" t="s">
        <v>243</v>
      </c>
      <c r="B156" s="134" t="s">
        <v>671</v>
      </c>
      <c r="C156" s="794" t="s">
        <v>244</v>
      </c>
      <c r="D156" s="795"/>
      <c r="E156" s="795"/>
      <c r="F156" s="331">
        <v>3569984.14</v>
      </c>
      <c r="G156" s="521">
        <v>0</v>
      </c>
      <c r="H156" s="521">
        <v>0</v>
      </c>
      <c r="I156" s="331">
        <v>0</v>
      </c>
      <c r="J156" s="436">
        <v>0</v>
      </c>
      <c r="K156" s="436">
        <v>0</v>
      </c>
      <c r="L156" s="436">
        <v>0</v>
      </c>
      <c r="M156" s="473">
        <f t="shared" si="172"/>
        <v>0</v>
      </c>
      <c r="N156" s="153"/>
      <c r="O156" s="162">
        <f t="shared" si="173"/>
        <v>0</v>
      </c>
      <c r="P156" s="108">
        <v>0</v>
      </c>
      <c r="Q156" s="109">
        <v>0</v>
      </c>
      <c r="R156" s="109"/>
      <c r="S156" s="168"/>
      <c r="T156" s="190"/>
    </row>
    <row r="157" spans="1:20" ht="15.75" thickBot="1" x14ac:dyDescent="0.3">
      <c r="B157" s="98" t="s">
        <v>245</v>
      </c>
      <c r="C157" s="708" t="s">
        <v>246</v>
      </c>
      <c r="D157" s="709"/>
      <c r="E157" s="709"/>
      <c r="F157" s="322">
        <f t="shared" ref="F157:K157" si="185">F158+F159+F162+F163+F166+F167+F168</f>
        <v>3250000</v>
      </c>
      <c r="G157" s="512">
        <f t="shared" si="185"/>
        <v>5064270</v>
      </c>
      <c r="H157" s="512">
        <f t="shared" si="185"/>
        <v>5071570</v>
      </c>
      <c r="I157" s="322">
        <f t="shared" si="185"/>
        <v>5111360</v>
      </c>
      <c r="J157" s="427">
        <f t="shared" ref="J157" si="186">J158+J159+J162+J163+J166+J167+J168</f>
        <v>3974710</v>
      </c>
      <c r="K157" s="427" t="e">
        <f t="shared" si="185"/>
        <v>#REF!</v>
      </c>
      <c r="L157" s="427">
        <f t="shared" ref="L157" si="187">L158+L159+L162+L163+L166+L167+L168</f>
        <v>3908171</v>
      </c>
      <c r="M157" s="464">
        <f t="shared" si="172"/>
        <v>394409</v>
      </c>
      <c r="N157" s="144">
        <f t="shared" ref="N157" si="188">N158+N159+N162+N163+N166+N167+N168</f>
        <v>0</v>
      </c>
      <c r="O157" s="156">
        <f t="shared" si="173"/>
        <v>394409</v>
      </c>
      <c r="P157" s="84">
        <f t="shared" ref="P157:R157" si="189">P158+P159+P162+P163+P166+P167+P168</f>
        <v>0</v>
      </c>
      <c r="Q157" s="85">
        <f t="shared" si="189"/>
        <v>0</v>
      </c>
      <c r="R157" s="85">
        <f t="shared" si="189"/>
        <v>394409</v>
      </c>
      <c r="S157" s="168"/>
      <c r="T157" s="190"/>
    </row>
    <row r="158" spans="1:20" s="18" customFormat="1" hidden="1" x14ac:dyDescent="0.25">
      <c r="A158" s="125" t="s">
        <v>247</v>
      </c>
      <c r="B158" s="114" t="s">
        <v>672</v>
      </c>
      <c r="C158" s="710" t="s">
        <v>248</v>
      </c>
      <c r="D158" s="711"/>
      <c r="E158" s="711"/>
      <c r="F158" s="317">
        <f>SUM(R158:R158)</f>
        <v>0</v>
      </c>
      <c r="G158" s="507">
        <f>SUM(R158:R158)</f>
        <v>0</v>
      </c>
      <c r="H158" s="507">
        <f>SUM(R158:R158)</f>
        <v>0</v>
      </c>
      <c r="I158" s="317">
        <f>SUM(R158:R158)</f>
        <v>0</v>
      </c>
      <c r="J158" s="422">
        <f>SUM(R158:R158)</f>
        <v>0</v>
      </c>
      <c r="K158" s="422" t="e">
        <f>SUM(#REF!)</f>
        <v>#REF!</v>
      </c>
      <c r="L158" s="422">
        <f>SUM(S158:S158)</f>
        <v>0</v>
      </c>
      <c r="M158" s="459">
        <f t="shared" si="172"/>
        <v>0</v>
      </c>
      <c r="N158" s="140"/>
      <c r="O158" s="158">
        <f t="shared" si="173"/>
        <v>0</v>
      </c>
      <c r="P158" s="92"/>
      <c r="Q158" s="93"/>
      <c r="R158" s="93"/>
      <c r="S158" s="168"/>
      <c r="T158" s="190"/>
    </row>
    <row r="159" spans="1:20" s="18" customFormat="1" hidden="1" x14ac:dyDescent="0.25">
      <c r="A159" s="125" t="s">
        <v>249</v>
      </c>
      <c r="B159" s="90" t="s">
        <v>673</v>
      </c>
      <c r="C159" s="712" t="s">
        <v>250</v>
      </c>
      <c r="D159" s="713"/>
      <c r="E159" s="713"/>
      <c r="F159" s="319">
        <f t="shared" ref="F159:K159" si="190">F160+F161</f>
        <v>0</v>
      </c>
      <c r="G159" s="509">
        <f t="shared" si="190"/>
        <v>0</v>
      </c>
      <c r="H159" s="509">
        <f t="shared" si="190"/>
        <v>0</v>
      </c>
      <c r="I159" s="319">
        <f t="shared" si="190"/>
        <v>0</v>
      </c>
      <c r="J159" s="424">
        <f t="shared" ref="J159" si="191">J160+J161</f>
        <v>0</v>
      </c>
      <c r="K159" s="424" t="e">
        <f t="shared" si="190"/>
        <v>#REF!</v>
      </c>
      <c r="L159" s="424">
        <f t="shared" ref="L159" si="192">L160+L161</f>
        <v>0</v>
      </c>
      <c r="M159" s="461">
        <f t="shared" si="172"/>
        <v>0</v>
      </c>
      <c r="N159" s="142">
        <f t="shared" ref="N159" si="193">N160+N161</f>
        <v>0</v>
      </c>
      <c r="O159" s="158">
        <f t="shared" si="173"/>
        <v>0</v>
      </c>
      <c r="P159" s="92">
        <f t="shared" ref="P159:R159" si="194">P160+P161</f>
        <v>0</v>
      </c>
      <c r="Q159" s="93">
        <f t="shared" si="194"/>
        <v>0</v>
      </c>
      <c r="R159" s="93">
        <f t="shared" si="194"/>
        <v>0</v>
      </c>
      <c r="S159" s="168"/>
      <c r="T159" s="190"/>
    </row>
    <row r="160" spans="1:20" hidden="1" x14ac:dyDescent="0.25">
      <c r="B160" s="54"/>
      <c r="C160" s="2"/>
      <c r="D160" s="705" t="s">
        <v>250</v>
      </c>
      <c r="E160" s="705"/>
      <c r="F160" s="326">
        <f>SUM(R160:R160)</f>
        <v>0</v>
      </c>
      <c r="G160" s="516">
        <f>SUM(R160:R160)</f>
        <v>0</v>
      </c>
      <c r="H160" s="516">
        <f>SUM(R160:R160)</f>
        <v>0</v>
      </c>
      <c r="I160" s="326">
        <f>SUM(R160:R160)</f>
        <v>0</v>
      </c>
      <c r="J160" s="431">
        <f>SUM(R160:R160)</f>
        <v>0</v>
      </c>
      <c r="K160" s="431" t="e">
        <f>SUM(#REF!)</f>
        <v>#REF!</v>
      </c>
      <c r="L160" s="431">
        <f>SUM(S160:S160)</f>
        <v>0</v>
      </c>
      <c r="M160" s="468">
        <f t="shared" si="172"/>
        <v>0</v>
      </c>
      <c r="N160" s="141"/>
      <c r="O160" s="159">
        <f t="shared" si="173"/>
        <v>0</v>
      </c>
      <c r="P160" s="73"/>
      <c r="Q160" s="1"/>
      <c r="R160" s="1"/>
      <c r="S160" s="168"/>
      <c r="T160" s="190"/>
    </row>
    <row r="161" spans="1:20" hidden="1" x14ac:dyDescent="0.25">
      <c r="B161" s="54"/>
      <c r="C161" s="2"/>
      <c r="D161" s="705" t="s">
        <v>349</v>
      </c>
      <c r="E161" s="705"/>
      <c r="F161" s="326">
        <f>SUM(R161:R161)</f>
        <v>0</v>
      </c>
      <c r="G161" s="516">
        <f>SUM(R161:R161)</f>
        <v>0</v>
      </c>
      <c r="H161" s="516">
        <f>SUM(R161:R161)</f>
        <v>0</v>
      </c>
      <c r="I161" s="326">
        <f>SUM(R161:R161)</f>
        <v>0</v>
      </c>
      <c r="J161" s="431">
        <f>SUM(R161:R161)</f>
        <v>0</v>
      </c>
      <c r="K161" s="431" t="e">
        <f>SUM(#REF!)</f>
        <v>#REF!</v>
      </c>
      <c r="L161" s="431">
        <f>SUM(S161:S161)</f>
        <v>0</v>
      </c>
      <c r="M161" s="468">
        <f t="shared" si="172"/>
        <v>0</v>
      </c>
      <c r="N161" s="141"/>
      <c r="O161" s="159">
        <f t="shared" si="173"/>
        <v>0</v>
      </c>
      <c r="P161" s="73"/>
      <c r="Q161" s="1"/>
      <c r="R161" s="1"/>
      <c r="S161" s="168"/>
      <c r="T161" s="190"/>
    </row>
    <row r="162" spans="1:20" s="18" customFormat="1" hidden="1" x14ac:dyDescent="0.25">
      <c r="A162" s="125" t="s">
        <v>251</v>
      </c>
      <c r="B162" s="90" t="s">
        <v>674</v>
      </c>
      <c r="C162" s="712" t="s">
        <v>252</v>
      </c>
      <c r="D162" s="713"/>
      <c r="E162" s="713"/>
      <c r="F162" s="319">
        <f>SUM(R162:R162)</f>
        <v>0</v>
      </c>
      <c r="G162" s="509">
        <f>SUM(R162:R162)</f>
        <v>0</v>
      </c>
      <c r="H162" s="509">
        <f>SUM(R162:R162)</f>
        <v>0</v>
      </c>
      <c r="I162" s="319">
        <f>SUM(R162:R162)</f>
        <v>0</v>
      </c>
      <c r="J162" s="424">
        <f>SUM(R162:R162)</f>
        <v>0</v>
      </c>
      <c r="K162" s="424" t="e">
        <f>SUM(#REF!)</f>
        <v>#REF!</v>
      </c>
      <c r="L162" s="424">
        <f>SUM(S162:S162)</f>
        <v>0</v>
      </c>
      <c r="M162" s="461">
        <f t="shared" si="172"/>
        <v>0</v>
      </c>
      <c r="N162" s="142"/>
      <c r="O162" s="158">
        <f t="shared" si="173"/>
        <v>0</v>
      </c>
      <c r="P162" s="92"/>
      <c r="Q162" s="93"/>
      <c r="R162" s="93"/>
      <c r="S162" s="168"/>
      <c r="T162" s="190"/>
    </row>
    <row r="163" spans="1:20" s="18" customFormat="1" x14ac:dyDescent="0.25">
      <c r="A163" s="125" t="s">
        <v>253</v>
      </c>
      <c r="B163" s="90" t="s">
        <v>675</v>
      </c>
      <c r="C163" s="712" t="s">
        <v>254</v>
      </c>
      <c r="D163" s="713"/>
      <c r="E163" s="713"/>
      <c r="F163" s="319">
        <f t="shared" ref="F163:K163" si="195">SUM(F164:F165)</f>
        <v>2559055</v>
      </c>
      <c r="G163" s="509">
        <f t="shared" si="195"/>
        <v>3987614</v>
      </c>
      <c r="H163" s="509">
        <f t="shared" si="195"/>
        <v>3993362</v>
      </c>
      <c r="I163" s="319">
        <f t="shared" si="195"/>
        <v>4024693</v>
      </c>
      <c r="J163" s="424">
        <f t="shared" si="195"/>
        <v>3129693</v>
      </c>
      <c r="K163" s="424">
        <f t="shared" si="195"/>
        <v>3072377</v>
      </c>
      <c r="L163" s="424">
        <f t="shared" ref="L163" si="196">SUM(L164:L165)</f>
        <v>3072377</v>
      </c>
      <c r="M163" s="461">
        <f t="shared" si="172"/>
        <v>310558</v>
      </c>
      <c r="N163" s="142">
        <f t="shared" ref="N163:R163" si="197">SUM(N164:N165)</f>
        <v>0</v>
      </c>
      <c r="O163" s="158">
        <f t="shared" si="197"/>
        <v>310558</v>
      </c>
      <c r="P163" s="92">
        <f t="shared" si="197"/>
        <v>0</v>
      </c>
      <c r="Q163" s="93">
        <f t="shared" si="197"/>
        <v>0</v>
      </c>
      <c r="R163" s="93">
        <f t="shared" si="197"/>
        <v>310558</v>
      </c>
      <c r="S163" s="168"/>
      <c r="T163" s="190"/>
    </row>
    <row r="164" spans="1:20" x14ac:dyDescent="0.25">
      <c r="B164" s="54"/>
      <c r="C164" s="220"/>
      <c r="D164" s="395" t="s">
        <v>1039</v>
      </c>
      <c r="E164" s="395"/>
      <c r="F164" s="326">
        <v>0</v>
      </c>
      <c r="G164" s="516">
        <v>150000</v>
      </c>
      <c r="H164" s="516">
        <v>150000</v>
      </c>
      <c r="I164" s="326">
        <v>150000</v>
      </c>
      <c r="J164" s="431">
        <v>150000</v>
      </c>
      <c r="K164" s="431">
        <f>150000-57316</f>
        <v>92684</v>
      </c>
      <c r="L164" s="431">
        <f>150000-57316</f>
        <v>92684</v>
      </c>
      <c r="M164" s="468">
        <f t="shared" si="172"/>
        <v>0</v>
      </c>
      <c r="N164" s="141"/>
      <c r="O164" s="159">
        <f t="shared" ref="O164:O165" si="198">SUM(M164:N164)</f>
        <v>0</v>
      </c>
      <c r="P164" s="73">
        <v>0</v>
      </c>
      <c r="Q164" s="1"/>
      <c r="R164" s="1"/>
      <c r="S164" s="168"/>
      <c r="T164" s="190"/>
    </row>
    <row r="165" spans="1:20" x14ac:dyDescent="0.25">
      <c r="B165" s="54"/>
      <c r="C165" s="220"/>
      <c r="D165" s="395" t="s">
        <v>1040</v>
      </c>
      <c r="E165" s="395"/>
      <c r="F165" s="326">
        <v>2559055</v>
      </c>
      <c r="G165" s="516">
        <v>3837614</v>
      </c>
      <c r="H165" s="516">
        <v>3843362</v>
      </c>
      <c r="I165" s="326">
        <v>3874693</v>
      </c>
      <c r="J165" s="431">
        <v>2979693</v>
      </c>
      <c r="K165" s="431">
        <v>2979693</v>
      </c>
      <c r="L165" s="431">
        <v>2979693</v>
      </c>
      <c r="M165" s="468">
        <f t="shared" si="172"/>
        <v>310558</v>
      </c>
      <c r="N165" s="141"/>
      <c r="O165" s="159">
        <f t="shared" si="198"/>
        <v>310558</v>
      </c>
      <c r="P165" s="73"/>
      <c r="Q165" s="1"/>
      <c r="R165" s="1">
        <v>310558</v>
      </c>
      <c r="S165" s="168"/>
      <c r="T165" s="190"/>
    </row>
    <row r="166" spans="1:20" s="18" customFormat="1" hidden="1" x14ac:dyDescent="0.25">
      <c r="A166" s="125" t="s">
        <v>255</v>
      </c>
      <c r="B166" s="90" t="s">
        <v>676</v>
      </c>
      <c r="C166" s="712" t="s">
        <v>256</v>
      </c>
      <c r="D166" s="713"/>
      <c r="E166" s="713"/>
      <c r="F166" s="319">
        <v>0</v>
      </c>
      <c r="G166" s="509">
        <v>0</v>
      </c>
      <c r="H166" s="509">
        <v>0</v>
      </c>
      <c r="I166" s="319">
        <v>0</v>
      </c>
      <c r="J166" s="424">
        <v>0</v>
      </c>
      <c r="K166" s="424">
        <v>0</v>
      </c>
      <c r="L166" s="424">
        <v>0</v>
      </c>
      <c r="M166" s="461">
        <f t="shared" si="172"/>
        <v>0</v>
      </c>
      <c r="N166" s="142"/>
      <c r="O166" s="158">
        <f t="shared" si="173"/>
        <v>0</v>
      </c>
      <c r="P166" s="92"/>
      <c r="Q166" s="93"/>
      <c r="R166" s="93"/>
      <c r="S166" s="168"/>
      <c r="T166" s="190"/>
    </row>
    <row r="167" spans="1:20" s="18" customFormat="1" hidden="1" x14ac:dyDescent="0.25">
      <c r="A167" s="125" t="s">
        <v>257</v>
      </c>
      <c r="B167" s="90" t="s">
        <v>677</v>
      </c>
      <c r="C167" s="712" t="s">
        <v>258</v>
      </c>
      <c r="D167" s="713"/>
      <c r="E167" s="713"/>
      <c r="F167" s="319">
        <v>0</v>
      </c>
      <c r="G167" s="509">
        <v>0</v>
      </c>
      <c r="H167" s="509">
        <v>0</v>
      </c>
      <c r="I167" s="319">
        <v>0</v>
      </c>
      <c r="J167" s="424">
        <v>0</v>
      </c>
      <c r="K167" s="424">
        <v>0</v>
      </c>
      <c r="L167" s="424">
        <v>0</v>
      </c>
      <c r="M167" s="461">
        <f t="shared" si="172"/>
        <v>0</v>
      </c>
      <c r="N167" s="142"/>
      <c r="O167" s="158">
        <f t="shared" si="173"/>
        <v>0</v>
      </c>
      <c r="P167" s="92"/>
      <c r="Q167" s="93"/>
      <c r="R167" s="93"/>
      <c r="S167" s="168"/>
      <c r="T167" s="190"/>
    </row>
    <row r="168" spans="1:20" s="18" customFormat="1" x14ac:dyDescent="0.25">
      <c r="A168" s="125" t="s">
        <v>259</v>
      </c>
      <c r="B168" s="124" t="s">
        <v>678</v>
      </c>
      <c r="C168" s="802" t="s">
        <v>260</v>
      </c>
      <c r="D168" s="803"/>
      <c r="E168" s="803"/>
      <c r="F168" s="332">
        <f t="shared" ref="F168:R168" si="199">SUM(F169:F170)</f>
        <v>690945</v>
      </c>
      <c r="G168" s="522">
        <f t="shared" ref="G168:K168" si="200">SUM(G169:G170)</f>
        <v>1076656</v>
      </c>
      <c r="H168" s="522">
        <f t="shared" ref="H168:J168" si="201">SUM(H169:H170)</f>
        <v>1078208</v>
      </c>
      <c r="I168" s="332">
        <f t="shared" si="201"/>
        <v>1086667</v>
      </c>
      <c r="J168" s="437">
        <f t="shared" si="201"/>
        <v>845017</v>
      </c>
      <c r="K168" s="437">
        <f t="shared" si="200"/>
        <v>835794</v>
      </c>
      <c r="L168" s="437">
        <f t="shared" ref="L168" si="202">SUM(L169:L170)</f>
        <v>835794</v>
      </c>
      <c r="M168" s="474">
        <f t="shared" si="172"/>
        <v>83851</v>
      </c>
      <c r="N168" s="154">
        <f t="shared" si="199"/>
        <v>0</v>
      </c>
      <c r="O168" s="158">
        <f t="shared" si="199"/>
        <v>83851</v>
      </c>
      <c r="P168" s="92">
        <f t="shared" si="199"/>
        <v>0</v>
      </c>
      <c r="Q168" s="93">
        <f t="shared" si="199"/>
        <v>0</v>
      </c>
      <c r="R168" s="93">
        <f t="shared" si="199"/>
        <v>83851</v>
      </c>
      <c r="S168" s="168"/>
      <c r="T168" s="190"/>
    </row>
    <row r="169" spans="1:20" x14ac:dyDescent="0.25">
      <c r="B169" s="54"/>
      <c r="C169" s="220"/>
      <c r="D169" s="395" t="s">
        <v>1039</v>
      </c>
      <c r="E169" s="395"/>
      <c r="F169" s="326">
        <v>0</v>
      </c>
      <c r="G169" s="516">
        <v>40500</v>
      </c>
      <c r="H169" s="516">
        <v>40500</v>
      </c>
      <c r="I169" s="326">
        <v>40500</v>
      </c>
      <c r="J169" s="431">
        <v>40500</v>
      </c>
      <c r="K169" s="431">
        <f>40500-9223</f>
        <v>31277</v>
      </c>
      <c r="L169" s="431">
        <f>40500-9223</f>
        <v>31277</v>
      </c>
      <c r="M169" s="468">
        <f t="shared" si="172"/>
        <v>0</v>
      </c>
      <c r="N169" s="141"/>
      <c r="O169" s="159">
        <f t="shared" ref="O169:O170" si="203">SUM(M169:N169)</f>
        <v>0</v>
      </c>
      <c r="P169" s="73">
        <v>0</v>
      </c>
      <c r="Q169" s="1"/>
      <c r="R169" s="1"/>
      <c r="S169" s="168"/>
      <c r="T169" s="190"/>
    </row>
    <row r="170" spans="1:20" ht="15.75" thickBot="1" x14ac:dyDescent="0.3">
      <c r="B170" s="54"/>
      <c r="C170" s="220"/>
      <c r="D170" s="395" t="s">
        <v>1040</v>
      </c>
      <c r="E170" s="395"/>
      <c r="F170" s="326">
        <v>690945</v>
      </c>
      <c r="G170" s="516">
        <v>1036156</v>
      </c>
      <c r="H170" s="516">
        <v>1037708</v>
      </c>
      <c r="I170" s="326">
        <v>1046167</v>
      </c>
      <c r="J170" s="431">
        <v>804517</v>
      </c>
      <c r="K170" s="431">
        <v>804517</v>
      </c>
      <c r="L170" s="431">
        <v>804517</v>
      </c>
      <c r="M170" s="468">
        <f t="shared" si="172"/>
        <v>83851</v>
      </c>
      <c r="N170" s="141"/>
      <c r="O170" s="159">
        <f t="shared" si="203"/>
        <v>83851</v>
      </c>
      <c r="P170" s="73"/>
      <c r="Q170" s="1"/>
      <c r="R170" s="1">
        <v>83851</v>
      </c>
      <c r="S170" s="168"/>
      <c r="T170" s="190"/>
    </row>
    <row r="171" spans="1:20" ht="15.75" thickBot="1" x14ac:dyDescent="0.3">
      <c r="B171" s="98" t="s">
        <v>261</v>
      </c>
      <c r="C171" s="708" t="s">
        <v>262</v>
      </c>
      <c r="D171" s="709"/>
      <c r="E171" s="709"/>
      <c r="F171" s="322">
        <f t="shared" ref="F171:K171" si="204">F172+F173+F174+F175</f>
        <v>0</v>
      </c>
      <c r="G171" s="512">
        <f t="shared" si="204"/>
        <v>220962</v>
      </c>
      <c r="H171" s="512">
        <f t="shared" si="204"/>
        <v>220962</v>
      </c>
      <c r="I171" s="322">
        <f t="shared" si="204"/>
        <v>220962</v>
      </c>
      <c r="J171" s="427">
        <f t="shared" ref="J171" si="205">J172+J173+J174+J175</f>
        <v>220962</v>
      </c>
      <c r="K171" s="427">
        <f t="shared" si="204"/>
        <v>220962</v>
      </c>
      <c r="L171" s="427">
        <f t="shared" ref="L171" si="206">L172+L173+L174+L175</f>
        <v>220962</v>
      </c>
      <c r="M171" s="464">
        <f t="shared" si="172"/>
        <v>0</v>
      </c>
      <c r="N171" s="144">
        <f t="shared" ref="N171" si="207">N172+N173+N174+N175</f>
        <v>0</v>
      </c>
      <c r="O171" s="156">
        <f t="shared" si="173"/>
        <v>0</v>
      </c>
      <c r="P171" s="84">
        <f t="shared" ref="P171:R171" si="208">P172+P173+P174+P175</f>
        <v>0</v>
      </c>
      <c r="Q171" s="85">
        <f t="shared" si="208"/>
        <v>0</v>
      </c>
      <c r="R171" s="85">
        <f t="shared" si="208"/>
        <v>0</v>
      </c>
      <c r="S171" s="168"/>
      <c r="T171" s="190"/>
    </row>
    <row r="172" spans="1:20" s="18" customFormat="1" hidden="1" x14ac:dyDescent="0.25">
      <c r="A172" s="125" t="s">
        <v>263</v>
      </c>
      <c r="B172" s="221" t="s">
        <v>679</v>
      </c>
      <c r="C172" s="804" t="s">
        <v>264</v>
      </c>
      <c r="D172" s="805"/>
      <c r="E172" s="805"/>
      <c r="F172" s="333"/>
      <c r="G172" s="523"/>
      <c r="H172" s="523"/>
      <c r="I172" s="333"/>
      <c r="J172" s="438"/>
      <c r="K172" s="438"/>
      <c r="L172" s="438"/>
      <c r="M172" s="475">
        <f t="shared" si="172"/>
        <v>0</v>
      </c>
      <c r="N172" s="222"/>
      <c r="O172" s="223">
        <f t="shared" si="173"/>
        <v>0</v>
      </c>
      <c r="P172" s="224"/>
      <c r="Q172" s="225"/>
      <c r="R172" s="225"/>
      <c r="S172" s="168"/>
      <c r="T172" s="190"/>
    </row>
    <row r="173" spans="1:20" s="18" customFormat="1" hidden="1" x14ac:dyDescent="0.25">
      <c r="A173" s="125" t="s">
        <v>265</v>
      </c>
      <c r="B173" s="229" t="s">
        <v>680</v>
      </c>
      <c r="C173" s="796" t="s">
        <v>870</v>
      </c>
      <c r="D173" s="797"/>
      <c r="E173" s="797"/>
      <c r="F173" s="334"/>
      <c r="G173" s="524"/>
      <c r="H173" s="524"/>
      <c r="I173" s="334"/>
      <c r="J173" s="439"/>
      <c r="K173" s="439"/>
      <c r="L173" s="439"/>
      <c r="M173" s="476">
        <f t="shared" si="172"/>
        <v>0</v>
      </c>
      <c r="N173" s="230"/>
      <c r="O173" s="223">
        <f t="shared" si="173"/>
        <v>0</v>
      </c>
      <c r="P173" s="224"/>
      <c r="Q173" s="225"/>
      <c r="R173" s="225"/>
      <c r="S173" s="168"/>
      <c r="T173" s="190"/>
    </row>
    <row r="174" spans="1:20" s="18" customFormat="1" x14ac:dyDescent="0.25">
      <c r="A174" s="125" t="s">
        <v>266</v>
      </c>
      <c r="B174" s="229" t="s">
        <v>681</v>
      </c>
      <c r="C174" s="796" t="s">
        <v>267</v>
      </c>
      <c r="D174" s="797"/>
      <c r="E174" s="797"/>
      <c r="F174" s="334"/>
      <c r="G174" s="524">
        <v>173986</v>
      </c>
      <c r="H174" s="524">
        <v>173986</v>
      </c>
      <c r="I174" s="334">
        <v>173986</v>
      </c>
      <c r="J174" s="439">
        <v>173986</v>
      </c>
      <c r="K174" s="439">
        <v>173986</v>
      </c>
      <c r="L174" s="439">
        <v>173986</v>
      </c>
      <c r="M174" s="476">
        <f t="shared" si="172"/>
        <v>0</v>
      </c>
      <c r="N174" s="230"/>
      <c r="O174" s="223">
        <f t="shared" si="173"/>
        <v>0</v>
      </c>
      <c r="P174" s="224"/>
      <c r="Q174" s="225"/>
      <c r="R174" s="225">
        <v>0</v>
      </c>
      <c r="S174" s="168"/>
      <c r="T174" s="190"/>
    </row>
    <row r="175" spans="1:20" s="18" customFormat="1" ht="15.75" thickBot="1" x14ac:dyDescent="0.3">
      <c r="A175" s="125" t="s">
        <v>268</v>
      </c>
      <c r="B175" s="231" t="s">
        <v>682</v>
      </c>
      <c r="C175" s="798" t="s">
        <v>366</v>
      </c>
      <c r="D175" s="799"/>
      <c r="E175" s="799"/>
      <c r="F175" s="335"/>
      <c r="G175" s="525">
        <v>46976</v>
      </c>
      <c r="H175" s="525">
        <v>46976</v>
      </c>
      <c r="I175" s="335">
        <v>46976</v>
      </c>
      <c r="J175" s="440">
        <v>46976</v>
      </c>
      <c r="K175" s="440">
        <v>46976</v>
      </c>
      <c r="L175" s="440">
        <v>46976</v>
      </c>
      <c r="M175" s="477">
        <f t="shared" si="172"/>
        <v>0</v>
      </c>
      <c r="N175" s="232"/>
      <c r="O175" s="223">
        <f t="shared" si="173"/>
        <v>0</v>
      </c>
      <c r="P175" s="224"/>
      <c r="Q175" s="225"/>
      <c r="R175" s="225">
        <v>0</v>
      </c>
      <c r="S175" s="168"/>
      <c r="T175" s="190"/>
    </row>
    <row r="176" spans="1:20" ht="15.75" thickBot="1" x14ac:dyDescent="0.3">
      <c r="B176" s="98" t="s">
        <v>269</v>
      </c>
      <c r="C176" s="708" t="s">
        <v>270</v>
      </c>
      <c r="D176" s="709"/>
      <c r="E176" s="709"/>
      <c r="F176" s="322">
        <f t="shared" ref="F176:K176" si="209">F177+F178+F189+F200+F211+F214+F226+F227+F228</f>
        <v>0</v>
      </c>
      <c r="G176" s="512">
        <f t="shared" si="209"/>
        <v>0</v>
      </c>
      <c r="H176" s="512">
        <f t="shared" si="209"/>
        <v>0</v>
      </c>
      <c r="I176" s="322">
        <f t="shared" si="209"/>
        <v>0</v>
      </c>
      <c r="J176" s="427">
        <f t="shared" ref="J176" si="210">J177+J178+J189+J200+J211+J214+J226+J227+J228</f>
        <v>0</v>
      </c>
      <c r="K176" s="427" t="e">
        <f t="shared" si="209"/>
        <v>#REF!</v>
      </c>
      <c r="L176" s="427">
        <f t="shared" ref="L176" si="211">L177+L178+L189+L200+L211+L214+L226+L227+L228</f>
        <v>0</v>
      </c>
      <c r="M176" s="464">
        <f t="shared" si="172"/>
        <v>0</v>
      </c>
      <c r="N176" s="144">
        <f t="shared" ref="N176" si="212">N177+N178+N189+N200+N211+N214+N226+N227+N228</f>
        <v>0</v>
      </c>
      <c r="O176" s="156">
        <f t="shared" si="173"/>
        <v>0</v>
      </c>
      <c r="P176" s="84">
        <f t="shared" ref="P176:R176" si="213">P177+P178+P189+P200+P211+P214+P226+P227+P228</f>
        <v>0</v>
      </c>
      <c r="Q176" s="85">
        <f t="shared" si="213"/>
        <v>0</v>
      </c>
      <c r="R176" s="85">
        <f t="shared" si="213"/>
        <v>0</v>
      </c>
      <c r="S176" s="168"/>
      <c r="T176" s="190"/>
    </row>
    <row r="177" spans="1:20" s="18" customFormat="1" ht="25.5" hidden="1" customHeight="1" x14ac:dyDescent="0.25">
      <c r="A177" s="125" t="s">
        <v>271</v>
      </c>
      <c r="B177" s="90" t="s">
        <v>683</v>
      </c>
      <c r="C177" s="723" t="s">
        <v>367</v>
      </c>
      <c r="D177" s="724"/>
      <c r="E177" s="724"/>
      <c r="F177" s="336">
        <f>SUM(R177:R177)</f>
        <v>0</v>
      </c>
      <c r="G177" s="526">
        <f>SUM(R177:R177)</f>
        <v>0</v>
      </c>
      <c r="H177" s="526">
        <f>SUM(R177:R177)</f>
        <v>0</v>
      </c>
      <c r="I177" s="336">
        <f>SUM(R177:R177)</f>
        <v>0</v>
      </c>
      <c r="J177" s="441">
        <f>SUM(R177:R177)</f>
        <v>0</v>
      </c>
      <c r="K177" s="441" t="e">
        <f>SUM(#REF!)</f>
        <v>#REF!</v>
      </c>
      <c r="L177" s="441">
        <f>SUM(S177:S177)</f>
        <v>0</v>
      </c>
      <c r="M177" s="478">
        <f t="shared" si="172"/>
        <v>0</v>
      </c>
      <c r="N177" s="155"/>
      <c r="O177" s="158">
        <f t="shared" si="173"/>
        <v>0</v>
      </c>
      <c r="P177" s="92"/>
      <c r="Q177" s="93"/>
      <c r="R177" s="93"/>
      <c r="S177" s="168"/>
      <c r="T177" s="190"/>
    </row>
    <row r="178" spans="1:20" s="18" customFormat="1" ht="16.350000000000001" hidden="1" customHeight="1" x14ac:dyDescent="0.25">
      <c r="A178" s="125" t="s">
        <v>272</v>
      </c>
      <c r="B178" s="90" t="s">
        <v>684</v>
      </c>
      <c r="C178" s="800" t="s">
        <v>812</v>
      </c>
      <c r="D178" s="801"/>
      <c r="E178" s="801"/>
      <c r="F178" s="336">
        <f t="shared" ref="F178:K178" si="214">F179+F180+F181+F182+F183+F184+F185+F186+F187+F188</f>
        <v>0</v>
      </c>
      <c r="G178" s="526">
        <f t="shared" si="214"/>
        <v>0</v>
      </c>
      <c r="H178" s="526">
        <f t="shared" si="214"/>
        <v>0</v>
      </c>
      <c r="I178" s="336">
        <f t="shared" si="214"/>
        <v>0</v>
      </c>
      <c r="J178" s="441">
        <f t="shared" ref="J178" si="215">J179+J180+J181+J182+J183+J184+J185+J186+J187+J188</f>
        <v>0</v>
      </c>
      <c r="K178" s="441" t="e">
        <f t="shared" si="214"/>
        <v>#REF!</v>
      </c>
      <c r="L178" s="441">
        <f t="shared" ref="L178" si="216">L179+L180+L181+L182+L183+L184+L185+L186+L187+L188</f>
        <v>0</v>
      </c>
      <c r="M178" s="478">
        <f t="shared" si="172"/>
        <v>0</v>
      </c>
      <c r="N178" s="155">
        <f t="shared" ref="N178" si="217">N179+N180+N181+N182+N183+N184+N185+N186+N187+N188</f>
        <v>0</v>
      </c>
      <c r="O178" s="158">
        <f t="shared" si="173"/>
        <v>0</v>
      </c>
      <c r="P178" s="92">
        <f t="shared" ref="P178:R178" si="218">P179+P180+P181+P182+P183+P184+P185+P186+P187+P188</f>
        <v>0</v>
      </c>
      <c r="Q178" s="93">
        <f t="shared" si="218"/>
        <v>0</v>
      </c>
      <c r="R178" s="93">
        <f t="shared" si="218"/>
        <v>0</v>
      </c>
      <c r="S178" s="168"/>
      <c r="T178" s="190"/>
    </row>
    <row r="179" spans="1:20" ht="15.75" hidden="1" thickBot="1" x14ac:dyDescent="0.3">
      <c r="B179" s="54"/>
      <c r="C179" s="2"/>
      <c r="D179" s="705" t="s">
        <v>813</v>
      </c>
      <c r="E179" s="705"/>
      <c r="F179" s="326">
        <f t="shared" ref="F179:F188" si="219">SUM(R179:R179)</f>
        <v>0</v>
      </c>
      <c r="G179" s="516">
        <f t="shared" ref="G179:G188" si="220">SUM(R179:R179)</f>
        <v>0</v>
      </c>
      <c r="H179" s="516">
        <f t="shared" ref="H179:H188" si="221">SUM(R179:R179)</f>
        <v>0</v>
      </c>
      <c r="I179" s="326">
        <f t="shared" ref="I179:I188" si="222">SUM(R179:R179)</f>
        <v>0</v>
      </c>
      <c r="J179" s="431">
        <f t="shared" ref="J179:J188" si="223">SUM(R179:R179)</f>
        <v>0</v>
      </c>
      <c r="K179" s="431" t="e">
        <f>SUM(#REF!)</f>
        <v>#REF!</v>
      </c>
      <c r="L179" s="431">
        <f t="shared" ref="L179:L188" si="224">SUM(S179:S179)</f>
        <v>0</v>
      </c>
      <c r="M179" s="468">
        <f t="shared" si="172"/>
        <v>0</v>
      </c>
      <c r="N179" s="141"/>
      <c r="O179" s="159">
        <f t="shared" si="173"/>
        <v>0</v>
      </c>
      <c r="P179" s="73"/>
      <c r="Q179" s="1"/>
      <c r="R179" s="1"/>
      <c r="S179" s="168"/>
      <c r="T179" s="190"/>
    </row>
    <row r="180" spans="1:20" ht="15.75" hidden="1" thickBot="1" x14ac:dyDescent="0.3">
      <c r="B180" s="54"/>
      <c r="C180" s="2"/>
      <c r="D180" s="705" t="s">
        <v>814</v>
      </c>
      <c r="E180" s="705"/>
      <c r="F180" s="326">
        <f t="shared" si="219"/>
        <v>0</v>
      </c>
      <c r="G180" s="516">
        <f t="shared" si="220"/>
        <v>0</v>
      </c>
      <c r="H180" s="516">
        <f t="shared" si="221"/>
        <v>0</v>
      </c>
      <c r="I180" s="326">
        <f t="shared" si="222"/>
        <v>0</v>
      </c>
      <c r="J180" s="431">
        <f t="shared" si="223"/>
        <v>0</v>
      </c>
      <c r="K180" s="431" t="e">
        <f>SUM(#REF!)</f>
        <v>#REF!</v>
      </c>
      <c r="L180" s="431">
        <f t="shared" si="224"/>
        <v>0</v>
      </c>
      <c r="M180" s="468">
        <f t="shared" si="172"/>
        <v>0</v>
      </c>
      <c r="N180" s="141"/>
      <c r="O180" s="159">
        <f t="shared" si="173"/>
        <v>0</v>
      </c>
      <c r="P180" s="73"/>
      <c r="Q180" s="1"/>
      <c r="R180" s="1"/>
      <c r="S180" s="168"/>
      <c r="T180" s="190"/>
    </row>
    <row r="181" spans="1:20" ht="15.75" hidden="1" thickBot="1" x14ac:dyDescent="0.3">
      <c r="B181" s="54"/>
      <c r="C181" s="2"/>
      <c r="D181" s="705" t="s">
        <v>545</v>
      </c>
      <c r="E181" s="705"/>
      <c r="F181" s="326">
        <f t="shared" si="219"/>
        <v>0</v>
      </c>
      <c r="G181" s="516">
        <f t="shared" si="220"/>
        <v>0</v>
      </c>
      <c r="H181" s="516">
        <f t="shared" si="221"/>
        <v>0</v>
      </c>
      <c r="I181" s="326">
        <f t="shared" si="222"/>
        <v>0</v>
      </c>
      <c r="J181" s="431">
        <f t="shared" si="223"/>
        <v>0</v>
      </c>
      <c r="K181" s="431" t="e">
        <f>SUM(#REF!)</f>
        <v>#REF!</v>
      </c>
      <c r="L181" s="431">
        <f t="shared" si="224"/>
        <v>0</v>
      </c>
      <c r="M181" s="468">
        <f t="shared" si="172"/>
        <v>0</v>
      </c>
      <c r="N181" s="141"/>
      <c r="O181" s="159">
        <f t="shared" si="173"/>
        <v>0</v>
      </c>
      <c r="P181" s="73"/>
      <c r="Q181" s="1"/>
      <c r="R181" s="1"/>
      <c r="S181" s="168"/>
      <c r="T181" s="190"/>
    </row>
    <row r="182" spans="1:20" ht="25.5" hidden="1" customHeight="1" x14ac:dyDescent="0.25">
      <c r="B182" s="54"/>
      <c r="C182" s="2"/>
      <c r="D182" s="706" t="s">
        <v>548</v>
      </c>
      <c r="E182" s="706"/>
      <c r="F182" s="329">
        <f t="shared" si="219"/>
        <v>0</v>
      </c>
      <c r="G182" s="519">
        <f t="shared" si="220"/>
        <v>0</v>
      </c>
      <c r="H182" s="519">
        <f t="shared" si="221"/>
        <v>0</v>
      </c>
      <c r="I182" s="329">
        <f t="shared" si="222"/>
        <v>0</v>
      </c>
      <c r="J182" s="434">
        <f t="shared" si="223"/>
        <v>0</v>
      </c>
      <c r="K182" s="434" t="e">
        <f>SUM(#REF!)</f>
        <v>#REF!</v>
      </c>
      <c r="L182" s="434">
        <f t="shared" si="224"/>
        <v>0</v>
      </c>
      <c r="M182" s="471">
        <f t="shared" si="172"/>
        <v>0</v>
      </c>
      <c r="N182" s="151"/>
      <c r="O182" s="159">
        <f t="shared" si="173"/>
        <v>0</v>
      </c>
      <c r="P182" s="73"/>
      <c r="Q182" s="1"/>
      <c r="R182" s="1"/>
      <c r="S182" s="168"/>
      <c r="T182" s="190"/>
    </row>
    <row r="183" spans="1:20" ht="15.75" hidden="1" thickBot="1" x14ac:dyDescent="0.3">
      <c r="B183" s="54"/>
      <c r="C183" s="2"/>
      <c r="D183" s="705" t="s">
        <v>550</v>
      </c>
      <c r="E183" s="705"/>
      <c r="F183" s="326">
        <f t="shared" si="219"/>
        <v>0</v>
      </c>
      <c r="G183" s="516">
        <f t="shared" si="220"/>
        <v>0</v>
      </c>
      <c r="H183" s="516">
        <f t="shared" si="221"/>
        <v>0</v>
      </c>
      <c r="I183" s="326">
        <f t="shared" si="222"/>
        <v>0</v>
      </c>
      <c r="J183" s="431">
        <f t="shared" si="223"/>
        <v>0</v>
      </c>
      <c r="K183" s="431" t="e">
        <f>SUM(#REF!)</f>
        <v>#REF!</v>
      </c>
      <c r="L183" s="431">
        <f t="shared" si="224"/>
        <v>0</v>
      </c>
      <c r="M183" s="468">
        <f t="shared" si="172"/>
        <v>0</v>
      </c>
      <c r="N183" s="141"/>
      <c r="O183" s="159">
        <f t="shared" si="173"/>
        <v>0</v>
      </c>
      <c r="P183" s="73"/>
      <c r="Q183" s="1"/>
      <c r="R183" s="1"/>
      <c r="S183" s="168"/>
      <c r="T183" s="190"/>
    </row>
    <row r="184" spans="1:20" ht="15.75" hidden="1" thickBot="1" x14ac:dyDescent="0.3">
      <c r="B184" s="54"/>
      <c r="C184" s="2"/>
      <c r="D184" s="705" t="s">
        <v>551</v>
      </c>
      <c r="E184" s="705"/>
      <c r="F184" s="326">
        <f t="shared" si="219"/>
        <v>0</v>
      </c>
      <c r="G184" s="516">
        <f t="shared" si="220"/>
        <v>0</v>
      </c>
      <c r="H184" s="516">
        <f t="shared" si="221"/>
        <v>0</v>
      </c>
      <c r="I184" s="326">
        <f t="shared" si="222"/>
        <v>0</v>
      </c>
      <c r="J184" s="431">
        <f t="shared" si="223"/>
        <v>0</v>
      </c>
      <c r="K184" s="431" t="e">
        <f>SUM(#REF!)</f>
        <v>#REF!</v>
      </c>
      <c r="L184" s="431">
        <f t="shared" si="224"/>
        <v>0</v>
      </c>
      <c r="M184" s="468">
        <f t="shared" si="172"/>
        <v>0</v>
      </c>
      <c r="N184" s="141"/>
      <c r="O184" s="159">
        <f t="shared" si="173"/>
        <v>0</v>
      </c>
      <c r="P184" s="73"/>
      <c r="Q184" s="1"/>
      <c r="R184" s="1"/>
      <c r="S184" s="168"/>
      <c r="T184" s="190"/>
    </row>
    <row r="185" spans="1:20" ht="25.5" hidden="1" customHeight="1" x14ac:dyDescent="0.25">
      <c r="B185" s="54"/>
      <c r="C185" s="2"/>
      <c r="D185" s="706" t="s">
        <v>555</v>
      </c>
      <c r="E185" s="706"/>
      <c r="F185" s="329">
        <f t="shared" si="219"/>
        <v>0</v>
      </c>
      <c r="G185" s="519">
        <f t="shared" si="220"/>
        <v>0</v>
      </c>
      <c r="H185" s="519">
        <f t="shared" si="221"/>
        <v>0</v>
      </c>
      <c r="I185" s="329">
        <f t="shared" si="222"/>
        <v>0</v>
      </c>
      <c r="J185" s="434">
        <f t="shared" si="223"/>
        <v>0</v>
      </c>
      <c r="K185" s="434" t="e">
        <f>SUM(#REF!)</f>
        <v>#REF!</v>
      </c>
      <c r="L185" s="434">
        <f t="shared" si="224"/>
        <v>0</v>
      </c>
      <c r="M185" s="471">
        <f t="shared" si="172"/>
        <v>0</v>
      </c>
      <c r="N185" s="151"/>
      <c r="O185" s="159">
        <f t="shared" si="173"/>
        <v>0</v>
      </c>
      <c r="P185" s="73"/>
      <c r="Q185" s="1"/>
      <c r="R185" s="1"/>
      <c r="S185" s="168"/>
      <c r="T185" s="190"/>
    </row>
    <row r="186" spans="1:20" ht="25.5" hidden="1" customHeight="1" x14ac:dyDescent="0.25">
      <c r="B186" s="54"/>
      <c r="C186" s="2"/>
      <c r="D186" s="706" t="s">
        <v>558</v>
      </c>
      <c r="E186" s="706"/>
      <c r="F186" s="329">
        <f t="shared" si="219"/>
        <v>0</v>
      </c>
      <c r="G186" s="519">
        <f t="shared" si="220"/>
        <v>0</v>
      </c>
      <c r="H186" s="519">
        <f t="shared" si="221"/>
        <v>0</v>
      </c>
      <c r="I186" s="329">
        <f t="shared" si="222"/>
        <v>0</v>
      </c>
      <c r="J186" s="434">
        <f t="shared" si="223"/>
        <v>0</v>
      </c>
      <c r="K186" s="434" t="e">
        <f>SUM(#REF!)</f>
        <v>#REF!</v>
      </c>
      <c r="L186" s="434">
        <f t="shared" si="224"/>
        <v>0</v>
      </c>
      <c r="M186" s="471">
        <f t="shared" si="172"/>
        <v>0</v>
      </c>
      <c r="N186" s="151"/>
      <c r="O186" s="159">
        <f t="shared" si="173"/>
        <v>0</v>
      </c>
      <c r="P186" s="73"/>
      <c r="Q186" s="1"/>
      <c r="R186" s="1"/>
      <c r="S186" s="168"/>
      <c r="T186" s="190"/>
    </row>
    <row r="187" spans="1:20" ht="25.5" hidden="1" customHeight="1" x14ac:dyDescent="0.25">
      <c r="B187" s="54"/>
      <c r="C187" s="2"/>
      <c r="D187" s="706" t="s">
        <v>560</v>
      </c>
      <c r="E187" s="706"/>
      <c r="F187" s="329">
        <f t="shared" si="219"/>
        <v>0</v>
      </c>
      <c r="G187" s="519">
        <f t="shared" si="220"/>
        <v>0</v>
      </c>
      <c r="H187" s="519">
        <f t="shared" si="221"/>
        <v>0</v>
      </c>
      <c r="I187" s="329">
        <f t="shared" si="222"/>
        <v>0</v>
      </c>
      <c r="J187" s="434">
        <f t="shared" si="223"/>
        <v>0</v>
      </c>
      <c r="K187" s="434" t="e">
        <f>SUM(#REF!)</f>
        <v>#REF!</v>
      </c>
      <c r="L187" s="434">
        <f t="shared" si="224"/>
        <v>0</v>
      </c>
      <c r="M187" s="471">
        <f t="shared" si="172"/>
        <v>0</v>
      </c>
      <c r="N187" s="151"/>
      <c r="O187" s="159">
        <f t="shared" si="173"/>
        <v>0</v>
      </c>
      <c r="P187" s="73"/>
      <c r="Q187" s="1"/>
      <c r="R187" s="1"/>
      <c r="S187" s="168"/>
      <c r="T187" s="190"/>
    </row>
    <row r="188" spans="1:20" ht="25.5" hidden="1" customHeight="1" x14ac:dyDescent="0.25">
      <c r="B188" s="54"/>
      <c r="C188" s="2"/>
      <c r="D188" s="706" t="s">
        <v>563</v>
      </c>
      <c r="E188" s="706"/>
      <c r="F188" s="329">
        <f t="shared" si="219"/>
        <v>0</v>
      </c>
      <c r="G188" s="519">
        <f t="shared" si="220"/>
        <v>0</v>
      </c>
      <c r="H188" s="519">
        <f t="shared" si="221"/>
        <v>0</v>
      </c>
      <c r="I188" s="329">
        <f t="shared" si="222"/>
        <v>0</v>
      </c>
      <c r="J188" s="434">
        <f t="shared" si="223"/>
        <v>0</v>
      </c>
      <c r="K188" s="434" t="e">
        <f>SUM(#REF!)</f>
        <v>#REF!</v>
      </c>
      <c r="L188" s="434">
        <f t="shared" si="224"/>
        <v>0</v>
      </c>
      <c r="M188" s="471">
        <f t="shared" si="172"/>
        <v>0</v>
      </c>
      <c r="N188" s="151"/>
      <c r="O188" s="159">
        <f t="shared" si="173"/>
        <v>0</v>
      </c>
      <c r="P188" s="73"/>
      <c r="Q188" s="1"/>
      <c r="R188" s="1"/>
      <c r="S188" s="168"/>
      <c r="T188" s="190"/>
    </row>
    <row r="189" spans="1:20" s="18" customFormat="1" ht="25.5" hidden="1" customHeight="1" x14ac:dyDescent="0.25">
      <c r="A189" s="128" t="s">
        <v>273</v>
      </c>
      <c r="B189" s="90" t="s">
        <v>685</v>
      </c>
      <c r="C189" s="800" t="s">
        <v>606</v>
      </c>
      <c r="D189" s="801"/>
      <c r="E189" s="801"/>
      <c r="F189" s="336">
        <f t="shared" ref="F189:K189" si="225">F190+F191+F192+F193+F194+F195+F196+F197+F198+F199</f>
        <v>0</v>
      </c>
      <c r="G189" s="526">
        <f t="shared" si="225"/>
        <v>0</v>
      </c>
      <c r="H189" s="526">
        <f t="shared" si="225"/>
        <v>0</v>
      </c>
      <c r="I189" s="336">
        <f t="shared" si="225"/>
        <v>0</v>
      </c>
      <c r="J189" s="441">
        <f t="shared" ref="J189" si="226">J190+J191+J192+J193+J194+J195+J196+J197+J198+J199</f>
        <v>0</v>
      </c>
      <c r="K189" s="441" t="e">
        <f t="shared" si="225"/>
        <v>#REF!</v>
      </c>
      <c r="L189" s="441">
        <f t="shared" ref="L189" si="227">L190+L191+L192+L193+L194+L195+L196+L197+L198+L199</f>
        <v>0</v>
      </c>
      <c r="M189" s="478">
        <f t="shared" si="172"/>
        <v>0</v>
      </c>
      <c r="N189" s="155">
        <f t="shared" ref="N189" si="228">N190+N191+N192+N193+N194+N195+N196+N197+N198+N199</f>
        <v>0</v>
      </c>
      <c r="O189" s="158">
        <f t="shared" si="173"/>
        <v>0</v>
      </c>
      <c r="P189" s="92">
        <f t="shared" ref="P189:R189" si="229">P190+P191+P192+P193+P194+P195+P196+P197+P198+P199</f>
        <v>0</v>
      </c>
      <c r="Q189" s="93">
        <f t="shared" si="229"/>
        <v>0</v>
      </c>
      <c r="R189" s="93">
        <f t="shared" si="229"/>
        <v>0</v>
      </c>
      <c r="S189" s="168"/>
      <c r="T189" s="190"/>
    </row>
    <row r="190" spans="1:20" ht="15.75" hidden="1" thickBot="1" x14ac:dyDescent="0.3">
      <c r="B190" s="54"/>
      <c r="C190" s="2"/>
      <c r="D190" s="705" t="s">
        <v>815</v>
      </c>
      <c r="E190" s="705"/>
      <c r="F190" s="326">
        <f t="shared" ref="F190:F199" si="230">SUM(R190:R190)</f>
        <v>0</v>
      </c>
      <c r="G190" s="516">
        <f t="shared" ref="G190:G199" si="231">SUM(R190:R190)</f>
        <v>0</v>
      </c>
      <c r="H190" s="516">
        <f t="shared" ref="H190:H199" si="232">SUM(R190:R190)</f>
        <v>0</v>
      </c>
      <c r="I190" s="326">
        <f t="shared" ref="I190:I199" si="233">SUM(R190:R190)</f>
        <v>0</v>
      </c>
      <c r="J190" s="431">
        <f t="shared" ref="J190:J199" si="234">SUM(R190:R190)</f>
        <v>0</v>
      </c>
      <c r="K190" s="431" t="e">
        <f>SUM(#REF!)</f>
        <v>#REF!</v>
      </c>
      <c r="L190" s="431">
        <f t="shared" ref="L190:L199" si="235">SUM(S190:S190)</f>
        <v>0</v>
      </c>
      <c r="M190" s="468">
        <f t="shared" si="172"/>
        <v>0</v>
      </c>
      <c r="N190" s="141"/>
      <c r="O190" s="159">
        <f t="shared" si="173"/>
        <v>0</v>
      </c>
      <c r="P190" s="73"/>
      <c r="Q190" s="1"/>
      <c r="R190" s="1"/>
      <c r="S190" s="168"/>
      <c r="T190" s="190"/>
    </row>
    <row r="191" spans="1:20" ht="15.75" hidden="1" thickBot="1" x14ac:dyDescent="0.3">
      <c r="B191" s="54"/>
      <c r="C191" s="2"/>
      <c r="D191" s="705" t="s">
        <v>816</v>
      </c>
      <c r="E191" s="705"/>
      <c r="F191" s="326">
        <f t="shared" si="230"/>
        <v>0</v>
      </c>
      <c r="G191" s="516">
        <f t="shared" si="231"/>
        <v>0</v>
      </c>
      <c r="H191" s="516">
        <f t="shared" si="232"/>
        <v>0</v>
      </c>
      <c r="I191" s="326">
        <f t="shared" si="233"/>
        <v>0</v>
      </c>
      <c r="J191" s="431">
        <f t="shared" si="234"/>
        <v>0</v>
      </c>
      <c r="K191" s="431" t="e">
        <f>SUM(#REF!)</f>
        <v>#REF!</v>
      </c>
      <c r="L191" s="431">
        <f t="shared" si="235"/>
        <v>0</v>
      </c>
      <c r="M191" s="468">
        <f t="shared" si="172"/>
        <v>0</v>
      </c>
      <c r="N191" s="141"/>
      <c r="O191" s="159">
        <f t="shared" si="173"/>
        <v>0</v>
      </c>
      <c r="P191" s="73"/>
      <c r="Q191" s="1"/>
      <c r="R191" s="1"/>
      <c r="S191" s="168"/>
      <c r="T191" s="190"/>
    </row>
    <row r="192" spans="1:20" ht="15.75" hidden="1" thickBot="1" x14ac:dyDescent="0.3">
      <c r="B192" s="54"/>
      <c r="C192" s="2"/>
      <c r="D192" s="705" t="s">
        <v>546</v>
      </c>
      <c r="E192" s="705"/>
      <c r="F192" s="326">
        <f t="shared" si="230"/>
        <v>0</v>
      </c>
      <c r="G192" s="516">
        <f t="shared" si="231"/>
        <v>0</v>
      </c>
      <c r="H192" s="516">
        <f t="shared" si="232"/>
        <v>0</v>
      </c>
      <c r="I192" s="326">
        <f t="shared" si="233"/>
        <v>0</v>
      </c>
      <c r="J192" s="431">
        <f t="shared" si="234"/>
        <v>0</v>
      </c>
      <c r="K192" s="431" t="e">
        <f>SUM(#REF!)</f>
        <v>#REF!</v>
      </c>
      <c r="L192" s="431">
        <f t="shared" si="235"/>
        <v>0</v>
      </c>
      <c r="M192" s="468">
        <f t="shared" si="172"/>
        <v>0</v>
      </c>
      <c r="N192" s="141"/>
      <c r="O192" s="159">
        <f t="shared" si="173"/>
        <v>0</v>
      </c>
      <c r="P192" s="73"/>
      <c r="Q192" s="1"/>
      <c r="R192" s="1"/>
      <c r="S192" s="168"/>
      <c r="T192" s="190"/>
    </row>
    <row r="193" spans="1:20" ht="25.5" hidden="1" customHeight="1" x14ac:dyDescent="0.25">
      <c r="B193" s="54"/>
      <c r="C193" s="2"/>
      <c r="D193" s="706" t="s">
        <v>549</v>
      </c>
      <c r="E193" s="706"/>
      <c r="F193" s="329">
        <f t="shared" si="230"/>
        <v>0</v>
      </c>
      <c r="G193" s="519">
        <f t="shared" si="231"/>
        <v>0</v>
      </c>
      <c r="H193" s="519">
        <f t="shared" si="232"/>
        <v>0</v>
      </c>
      <c r="I193" s="329">
        <f t="shared" si="233"/>
        <v>0</v>
      </c>
      <c r="J193" s="434">
        <f t="shared" si="234"/>
        <v>0</v>
      </c>
      <c r="K193" s="434" t="e">
        <f>SUM(#REF!)</f>
        <v>#REF!</v>
      </c>
      <c r="L193" s="434">
        <f t="shared" si="235"/>
        <v>0</v>
      </c>
      <c r="M193" s="471">
        <f t="shared" si="172"/>
        <v>0</v>
      </c>
      <c r="N193" s="151"/>
      <c r="O193" s="159">
        <f t="shared" si="173"/>
        <v>0</v>
      </c>
      <c r="P193" s="73"/>
      <c r="Q193" s="1"/>
      <c r="R193" s="1"/>
      <c r="S193" s="168"/>
      <c r="T193" s="190"/>
    </row>
    <row r="194" spans="1:20" ht="15.75" hidden="1" thickBot="1" x14ac:dyDescent="0.3">
      <c r="B194" s="54"/>
      <c r="C194" s="2"/>
      <c r="D194" s="705" t="s">
        <v>552</v>
      </c>
      <c r="E194" s="705"/>
      <c r="F194" s="326">
        <f t="shared" si="230"/>
        <v>0</v>
      </c>
      <c r="G194" s="516">
        <f t="shared" si="231"/>
        <v>0</v>
      </c>
      <c r="H194" s="516">
        <f t="shared" si="232"/>
        <v>0</v>
      </c>
      <c r="I194" s="326">
        <f t="shared" si="233"/>
        <v>0</v>
      </c>
      <c r="J194" s="431">
        <f t="shared" si="234"/>
        <v>0</v>
      </c>
      <c r="K194" s="431" t="e">
        <f>SUM(#REF!)</f>
        <v>#REF!</v>
      </c>
      <c r="L194" s="431">
        <f t="shared" si="235"/>
        <v>0</v>
      </c>
      <c r="M194" s="468">
        <f t="shared" si="172"/>
        <v>0</v>
      </c>
      <c r="N194" s="141"/>
      <c r="O194" s="159">
        <f t="shared" si="173"/>
        <v>0</v>
      </c>
      <c r="P194" s="73"/>
      <c r="Q194" s="1"/>
      <c r="R194" s="1"/>
      <c r="S194" s="168"/>
      <c r="T194" s="190"/>
    </row>
    <row r="195" spans="1:20" ht="15.75" hidden="1" thickBot="1" x14ac:dyDescent="0.3">
      <c r="B195" s="54"/>
      <c r="C195" s="2"/>
      <c r="D195" s="705" t="s">
        <v>817</v>
      </c>
      <c r="E195" s="705"/>
      <c r="F195" s="326">
        <f t="shared" si="230"/>
        <v>0</v>
      </c>
      <c r="G195" s="516">
        <f t="shared" si="231"/>
        <v>0</v>
      </c>
      <c r="H195" s="516">
        <f t="shared" si="232"/>
        <v>0</v>
      </c>
      <c r="I195" s="326">
        <f t="shared" si="233"/>
        <v>0</v>
      </c>
      <c r="J195" s="431">
        <f t="shared" si="234"/>
        <v>0</v>
      </c>
      <c r="K195" s="431" t="e">
        <f>SUM(#REF!)</f>
        <v>#REF!</v>
      </c>
      <c r="L195" s="431">
        <f t="shared" si="235"/>
        <v>0</v>
      </c>
      <c r="M195" s="468">
        <f t="shared" si="172"/>
        <v>0</v>
      </c>
      <c r="N195" s="141"/>
      <c r="O195" s="159">
        <f t="shared" si="173"/>
        <v>0</v>
      </c>
      <c r="P195" s="73"/>
      <c r="Q195" s="1"/>
      <c r="R195" s="1"/>
      <c r="S195" s="168"/>
      <c r="T195" s="190"/>
    </row>
    <row r="196" spans="1:20" ht="25.5" hidden="1" customHeight="1" x14ac:dyDescent="0.25">
      <c r="B196" s="54"/>
      <c r="C196" s="2"/>
      <c r="D196" s="706" t="s">
        <v>556</v>
      </c>
      <c r="E196" s="706"/>
      <c r="F196" s="329">
        <f t="shared" si="230"/>
        <v>0</v>
      </c>
      <c r="G196" s="519">
        <f t="shared" si="231"/>
        <v>0</v>
      </c>
      <c r="H196" s="519">
        <f t="shared" si="232"/>
        <v>0</v>
      </c>
      <c r="I196" s="329">
        <f t="shared" si="233"/>
        <v>0</v>
      </c>
      <c r="J196" s="434">
        <f t="shared" si="234"/>
        <v>0</v>
      </c>
      <c r="K196" s="434" t="e">
        <f>SUM(#REF!)</f>
        <v>#REF!</v>
      </c>
      <c r="L196" s="434">
        <f t="shared" si="235"/>
        <v>0</v>
      </c>
      <c r="M196" s="471">
        <f t="shared" si="172"/>
        <v>0</v>
      </c>
      <c r="N196" s="151"/>
      <c r="O196" s="159">
        <f t="shared" si="173"/>
        <v>0</v>
      </c>
      <c r="P196" s="73"/>
      <c r="Q196" s="1"/>
      <c r="R196" s="1"/>
      <c r="S196" s="168"/>
      <c r="T196" s="190"/>
    </row>
    <row r="197" spans="1:20" ht="25.5" hidden="1" customHeight="1" x14ac:dyDescent="0.25">
      <c r="B197" s="54"/>
      <c r="C197" s="2"/>
      <c r="D197" s="706" t="s">
        <v>559</v>
      </c>
      <c r="E197" s="706"/>
      <c r="F197" s="329">
        <f t="shared" si="230"/>
        <v>0</v>
      </c>
      <c r="G197" s="519">
        <f t="shared" si="231"/>
        <v>0</v>
      </c>
      <c r="H197" s="519">
        <f t="shared" si="232"/>
        <v>0</v>
      </c>
      <c r="I197" s="329">
        <f t="shared" si="233"/>
        <v>0</v>
      </c>
      <c r="J197" s="434">
        <f t="shared" si="234"/>
        <v>0</v>
      </c>
      <c r="K197" s="434" t="e">
        <f>SUM(#REF!)</f>
        <v>#REF!</v>
      </c>
      <c r="L197" s="434">
        <f t="shared" si="235"/>
        <v>0</v>
      </c>
      <c r="M197" s="471">
        <f t="shared" si="172"/>
        <v>0</v>
      </c>
      <c r="N197" s="151"/>
      <c r="O197" s="159">
        <f t="shared" si="173"/>
        <v>0</v>
      </c>
      <c r="P197" s="73"/>
      <c r="Q197" s="1"/>
      <c r="R197" s="1"/>
      <c r="S197" s="168"/>
      <c r="T197" s="190"/>
    </row>
    <row r="198" spans="1:20" ht="25.5" hidden="1" customHeight="1" x14ac:dyDescent="0.25">
      <c r="B198" s="54"/>
      <c r="C198" s="2"/>
      <c r="D198" s="706" t="s">
        <v>561</v>
      </c>
      <c r="E198" s="706"/>
      <c r="F198" s="329">
        <f t="shared" si="230"/>
        <v>0</v>
      </c>
      <c r="G198" s="519">
        <f t="shared" si="231"/>
        <v>0</v>
      </c>
      <c r="H198" s="519">
        <f t="shared" si="232"/>
        <v>0</v>
      </c>
      <c r="I198" s="329">
        <f t="shared" si="233"/>
        <v>0</v>
      </c>
      <c r="J198" s="434">
        <f t="shared" si="234"/>
        <v>0</v>
      </c>
      <c r="K198" s="434" t="e">
        <f>SUM(#REF!)</f>
        <v>#REF!</v>
      </c>
      <c r="L198" s="434">
        <f t="shared" si="235"/>
        <v>0</v>
      </c>
      <c r="M198" s="471">
        <f t="shared" ref="M198:M261" si="236">P198+Q198+R198</f>
        <v>0</v>
      </c>
      <c r="N198" s="151"/>
      <c r="O198" s="159">
        <f t="shared" si="173"/>
        <v>0</v>
      </c>
      <c r="P198" s="73"/>
      <c r="Q198" s="1"/>
      <c r="R198" s="1"/>
      <c r="S198" s="168"/>
      <c r="T198" s="190"/>
    </row>
    <row r="199" spans="1:20" ht="25.5" hidden="1" customHeight="1" x14ac:dyDescent="0.25">
      <c r="B199" s="54"/>
      <c r="C199" s="2"/>
      <c r="D199" s="706" t="s">
        <v>564</v>
      </c>
      <c r="E199" s="706"/>
      <c r="F199" s="329">
        <f t="shared" si="230"/>
        <v>0</v>
      </c>
      <c r="G199" s="519">
        <f t="shared" si="231"/>
        <v>0</v>
      </c>
      <c r="H199" s="519">
        <f t="shared" si="232"/>
        <v>0</v>
      </c>
      <c r="I199" s="329">
        <f t="shared" si="233"/>
        <v>0</v>
      </c>
      <c r="J199" s="434">
        <f t="shared" si="234"/>
        <v>0</v>
      </c>
      <c r="K199" s="434" t="e">
        <f>SUM(#REF!)</f>
        <v>#REF!</v>
      </c>
      <c r="L199" s="434">
        <f t="shared" si="235"/>
        <v>0</v>
      </c>
      <c r="M199" s="471">
        <f t="shared" si="236"/>
        <v>0</v>
      </c>
      <c r="N199" s="151"/>
      <c r="O199" s="159">
        <f t="shared" si="173"/>
        <v>0</v>
      </c>
      <c r="P199" s="73"/>
      <c r="Q199" s="1"/>
      <c r="R199" s="1"/>
      <c r="S199" s="168"/>
      <c r="T199" s="190"/>
    </row>
    <row r="200" spans="1:20" s="18" customFormat="1" ht="15.75" hidden="1" thickBot="1" x14ac:dyDescent="0.3">
      <c r="A200" s="125" t="s">
        <v>274</v>
      </c>
      <c r="B200" s="90" t="s">
        <v>686</v>
      </c>
      <c r="C200" s="712" t="s">
        <v>275</v>
      </c>
      <c r="D200" s="713"/>
      <c r="E200" s="713"/>
      <c r="F200" s="319">
        <f t="shared" ref="F200:K200" si="237">F201+F202+F203+F204+F205+F206+F207+F208+F209+F210</f>
        <v>0</v>
      </c>
      <c r="G200" s="509">
        <f t="shared" si="237"/>
        <v>0</v>
      </c>
      <c r="H200" s="509">
        <f t="shared" si="237"/>
        <v>0</v>
      </c>
      <c r="I200" s="319">
        <f t="shared" si="237"/>
        <v>0</v>
      </c>
      <c r="J200" s="424">
        <f t="shared" ref="J200" si="238">J201+J202+J203+J204+J205+J206+J207+J208+J209+J210</f>
        <v>0</v>
      </c>
      <c r="K200" s="424" t="e">
        <f t="shared" si="237"/>
        <v>#REF!</v>
      </c>
      <c r="L200" s="424">
        <f t="shared" ref="L200" si="239">L201+L202+L203+L204+L205+L206+L207+L208+L209+L210</f>
        <v>0</v>
      </c>
      <c r="M200" s="461">
        <f t="shared" si="236"/>
        <v>0</v>
      </c>
      <c r="N200" s="142">
        <f t="shared" ref="N200" si="240">N201+N202+N203+N204+N205+N206+N207+N208+N209+N210</f>
        <v>0</v>
      </c>
      <c r="O200" s="158">
        <f t="shared" si="173"/>
        <v>0</v>
      </c>
      <c r="P200" s="92">
        <f t="shared" ref="P200:R200" si="241">P201+P202+P203+P204+P205+P206+P207+P208+P209+P210</f>
        <v>0</v>
      </c>
      <c r="Q200" s="93">
        <f t="shared" si="241"/>
        <v>0</v>
      </c>
      <c r="R200" s="93">
        <f t="shared" si="241"/>
        <v>0</v>
      </c>
      <c r="S200" s="168"/>
      <c r="T200" s="190"/>
    </row>
    <row r="201" spans="1:20" ht="15.75" hidden="1" thickBot="1" x14ac:dyDescent="0.3">
      <c r="B201" s="54"/>
      <c r="C201" s="2"/>
      <c r="D201" s="705" t="s">
        <v>371</v>
      </c>
      <c r="E201" s="705"/>
      <c r="F201" s="326">
        <f t="shared" ref="F201:F210" si="242">SUM(R201:R201)</f>
        <v>0</v>
      </c>
      <c r="G201" s="516">
        <f t="shared" ref="G201:G210" si="243">SUM(R201:R201)</f>
        <v>0</v>
      </c>
      <c r="H201" s="516">
        <f t="shared" ref="H201:H210" si="244">SUM(R201:R201)</f>
        <v>0</v>
      </c>
      <c r="I201" s="326">
        <f t="shared" ref="I201:I210" si="245">SUM(R201:R201)</f>
        <v>0</v>
      </c>
      <c r="J201" s="431">
        <f t="shared" ref="J201:J210" si="246">SUM(R201:R201)</f>
        <v>0</v>
      </c>
      <c r="K201" s="431" t="e">
        <f>SUM(#REF!)</f>
        <v>#REF!</v>
      </c>
      <c r="L201" s="431">
        <f t="shared" ref="L201:L210" si="247">SUM(S201:S201)</f>
        <v>0</v>
      </c>
      <c r="M201" s="468">
        <f t="shared" si="236"/>
        <v>0</v>
      </c>
      <c r="N201" s="141"/>
      <c r="O201" s="159">
        <f t="shared" si="173"/>
        <v>0</v>
      </c>
      <c r="P201" s="73"/>
      <c r="Q201" s="1"/>
      <c r="R201" s="1"/>
      <c r="S201" s="168"/>
      <c r="T201" s="190"/>
    </row>
    <row r="202" spans="1:20" ht="15.75" hidden="1" thickBot="1" x14ac:dyDescent="0.3">
      <c r="B202" s="54"/>
      <c r="C202" s="2"/>
      <c r="D202" s="705" t="s">
        <v>544</v>
      </c>
      <c r="E202" s="705"/>
      <c r="F202" s="326">
        <f t="shared" si="242"/>
        <v>0</v>
      </c>
      <c r="G202" s="516">
        <f t="shared" si="243"/>
        <v>0</v>
      </c>
      <c r="H202" s="516">
        <f t="shared" si="244"/>
        <v>0</v>
      </c>
      <c r="I202" s="326">
        <f t="shared" si="245"/>
        <v>0</v>
      </c>
      <c r="J202" s="431">
        <f t="shared" si="246"/>
        <v>0</v>
      </c>
      <c r="K202" s="431" t="e">
        <f>SUM(#REF!)</f>
        <v>#REF!</v>
      </c>
      <c r="L202" s="431">
        <f t="shared" si="247"/>
        <v>0</v>
      </c>
      <c r="M202" s="468">
        <f t="shared" si="236"/>
        <v>0</v>
      </c>
      <c r="N202" s="141"/>
      <c r="O202" s="159">
        <f t="shared" si="173"/>
        <v>0</v>
      </c>
      <c r="P202" s="73"/>
      <c r="Q202" s="1"/>
      <c r="R202" s="1"/>
      <c r="S202" s="168"/>
      <c r="T202" s="190"/>
    </row>
    <row r="203" spans="1:20" ht="15.75" hidden="1" thickBot="1" x14ac:dyDescent="0.3">
      <c r="B203" s="54"/>
      <c r="C203" s="2"/>
      <c r="D203" s="705" t="s">
        <v>547</v>
      </c>
      <c r="E203" s="705"/>
      <c r="F203" s="326">
        <f t="shared" si="242"/>
        <v>0</v>
      </c>
      <c r="G203" s="516">
        <f t="shared" si="243"/>
        <v>0</v>
      </c>
      <c r="H203" s="516">
        <f t="shared" si="244"/>
        <v>0</v>
      </c>
      <c r="I203" s="326">
        <f t="shared" si="245"/>
        <v>0</v>
      </c>
      <c r="J203" s="431">
        <f t="shared" si="246"/>
        <v>0</v>
      </c>
      <c r="K203" s="431" t="e">
        <f>SUM(#REF!)</f>
        <v>#REF!</v>
      </c>
      <c r="L203" s="431">
        <f t="shared" si="247"/>
        <v>0</v>
      </c>
      <c r="M203" s="468">
        <f t="shared" si="236"/>
        <v>0</v>
      </c>
      <c r="N203" s="141"/>
      <c r="O203" s="159">
        <f t="shared" si="173"/>
        <v>0</v>
      </c>
      <c r="P203" s="73"/>
      <c r="Q203" s="1"/>
      <c r="R203" s="1"/>
      <c r="S203" s="168"/>
      <c r="T203" s="190"/>
    </row>
    <row r="204" spans="1:20" ht="15.75" hidden="1" thickBot="1" x14ac:dyDescent="0.3">
      <c r="B204" s="54"/>
      <c r="C204" s="2"/>
      <c r="D204" s="706" t="s">
        <v>818</v>
      </c>
      <c r="E204" s="706"/>
      <c r="F204" s="329">
        <f t="shared" si="242"/>
        <v>0</v>
      </c>
      <c r="G204" s="519">
        <f t="shared" si="243"/>
        <v>0</v>
      </c>
      <c r="H204" s="519">
        <f t="shared" si="244"/>
        <v>0</v>
      </c>
      <c r="I204" s="329">
        <f t="shared" si="245"/>
        <v>0</v>
      </c>
      <c r="J204" s="434">
        <f t="shared" si="246"/>
        <v>0</v>
      </c>
      <c r="K204" s="434" t="e">
        <f>SUM(#REF!)</f>
        <v>#REF!</v>
      </c>
      <c r="L204" s="434">
        <f t="shared" si="247"/>
        <v>0</v>
      </c>
      <c r="M204" s="471">
        <f t="shared" si="236"/>
        <v>0</v>
      </c>
      <c r="N204" s="151"/>
      <c r="O204" s="159">
        <f t="shared" si="173"/>
        <v>0</v>
      </c>
      <c r="P204" s="73"/>
      <c r="Q204" s="1"/>
      <c r="R204" s="1"/>
      <c r="S204" s="168"/>
      <c r="T204" s="190"/>
    </row>
    <row r="205" spans="1:20" ht="15.75" hidden="1" thickBot="1" x14ac:dyDescent="0.3">
      <c r="B205" s="54"/>
      <c r="C205" s="2"/>
      <c r="D205" s="705" t="s">
        <v>554</v>
      </c>
      <c r="E205" s="705"/>
      <c r="F205" s="326">
        <f t="shared" si="242"/>
        <v>0</v>
      </c>
      <c r="G205" s="516">
        <f t="shared" si="243"/>
        <v>0</v>
      </c>
      <c r="H205" s="516">
        <f t="shared" si="244"/>
        <v>0</v>
      </c>
      <c r="I205" s="326">
        <f t="shared" si="245"/>
        <v>0</v>
      </c>
      <c r="J205" s="431">
        <f t="shared" si="246"/>
        <v>0</v>
      </c>
      <c r="K205" s="431" t="e">
        <f>SUM(#REF!)</f>
        <v>#REF!</v>
      </c>
      <c r="L205" s="431">
        <f t="shared" si="247"/>
        <v>0</v>
      </c>
      <c r="M205" s="468">
        <f t="shared" si="236"/>
        <v>0</v>
      </c>
      <c r="N205" s="141"/>
      <c r="O205" s="159">
        <f t="shared" si="173"/>
        <v>0</v>
      </c>
      <c r="P205" s="73"/>
      <c r="Q205" s="1"/>
      <c r="R205" s="1"/>
      <c r="S205" s="168"/>
      <c r="T205" s="190"/>
    </row>
    <row r="206" spans="1:20" ht="15.75" hidden="1" thickBot="1" x14ac:dyDescent="0.3">
      <c r="B206" s="54"/>
      <c r="C206" s="2"/>
      <c r="D206" s="705" t="s">
        <v>553</v>
      </c>
      <c r="E206" s="705"/>
      <c r="F206" s="326">
        <f t="shared" si="242"/>
        <v>0</v>
      </c>
      <c r="G206" s="516">
        <f t="shared" si="243"/>
        <v>0</v>
      </c>
      <c r="H206" s="516">
        <f t="shared" si="244"/>
        <v>0</v>
      </c>
      <c r="I206" s="326">
        <f t="shared" si="245"/>
        <v>0</v>
      </c>
      <c r="J206" s="431">
        <f t="shared" si="246"/>
        <v>0</v>
      </c>
      <c r="K206" s="431" t="e">
        <f>SUM(#REF!)</f>
        <v>#REF!</v>
      </c>
      <c r="L206" s="431">
        <f t="shared" si="247"/>
        <v>0</v>
      </c>
      <c r="M206" s="468">
        <f t="shared" si="236"/>
        <v>0</v>
      </c>
      <c r="N206" s="141"/>
      <c r="O206" s="159">
        <f t="shared" si="173"/>
        <v>0</v>
      </c>
      <c r="P206" s="73"/>
      <c r="Q206" s="1"/>
      <c r="R206" s="1"/>
      <c r="S206" s="168"/>
      <c r="T206" s="190"/>
    </row>
    <row r="207" spans="1:20" ht="25.5" hidden="1" customHeight="1" x14ac:dyDescent="0.25">
      <c r="B207" s="54"/>
      <c r="C207" s="2"/>
      <c r="D207" s="706" t="s">
        <v>557</v>
      </c>
      <c r="E207" s="706"/>
      <c r="F207" s="329">
        <f t="shared" si="242"/>
        <v>0</v>
      </c>
      <c r="G207" s="519">
        <f t="shared" si="243"/>
        <v>0</v>
      </c>
      <c r="H207" s="519">
        <f t="shared" si="244"/>
        <v>0</v>
      </c>
      <c r="I207" s="329">
        <f t="shared" si="245"/>
        <v>0</v>
      </c>
      <c r="J207" s="434">
        <f t="shared" si="246"/>
        <v>0</v>
      </c>
      <c r="K207" s="434" t="e">
        <f>SUM(#REF!)</f>
        <v>#REF!</v>
      </c>
      <c r="L207" s="434">
        <f t="shared" si="247"/>
        <v>0</v>
      </c>
      <c r="M207" s="471">
        <f t="shared" si="236"/>
        <v>0</v>
      </c>
      <c r="N207" s="151"/>
      <c r="O207" s="159">
        <f t="shared" si="173"/>
        <v>0</v>
      </c>
      <c r="P207" s="73"/>
      <c r="Q207" s="1"/>
      <c r="R207" s="1"/>
      <c r="S207" s="168"/>
      <c r="T207" s="190"/>
    </row>
    <row r="208" spans="1:20" ht="15.75" hidden="1" thickBot="1" x14ac:dyDescent="0.3">
      <c r="B208" s="54"/>
      <c r="C208" s="2"/>
      <c r="D208" s="705" t="s">
        <v>819</v>
      </c>
      <c r="E208" s="705"/>
      <c r="F208" s="326">
        <f t="shared" si="242"/>
        <v>0</v>
      </c>
      <c r="G208" s="516">
        <f t="shared" si="243"/>
        <v>0</v>
      </c>
      <c r="H208" s="516">
        <f t="shared" si="244"/>
        <v>0</v>
      </c>
      <c r="I208" s="326">
        <f t="shared" si="245"/>
        <v>0</v>
      </c>
      <c r="J208" s="431">
        <f t="shared" si="246"/>
        <v>0</v>
      </c>
      <c r="K208" s="431" t="e">
        <f>SUM(#REF!)</f>
        <v>#REF!</v>
      </c>
      <c r="L208" s="431">
        <f t="shared" si="247"/>
        <v>0</v>
      </c>
      <c r="M208" s="468">
        <f t="shared" si="236"/>
        <v>0</v>
      </c>
      <c r="N208" s="141"/>
      <c r="O208" s="159">
        <f t="shared" si="173"/>
        <v>0</v>
      </c>
      <c r="P208" s="73"/>
      <c r="Q208" s="1"/>
      <c r="R208" s="1"/>
      <c r="S208" s="168"/>
      <c r="T208" s="190"/>
    </row>
    <row r="209" spans="1:20" ht="25.5" hidden="1" customHeight="1" x14ac:dyDescent="0.25">
      <c r="B209" s="54"/>
      <c r="C209" s="2"/>
      <c r="D209" s="706" t="s">
        <v>562</v>
      </c>
      <c r="E209" s="706"/>
      <c r="F209" s="329">
        <f t="shared" si="242"/>
        <v>0</v>
      </c>
      <c r="G209" s="519">
        <f t="shared" si="243"/>
        <v>0</v>
      </c>
      <c r="H209" s="519">
        <f t="shared" si="244"/>
        <v>0</v>
      </c>
      <c r="I209" s="329">
        <f t="shared" si="245"/>
        <v>0</v>
      </c>
      <c r="J209" s="434">
        <f t="shared" si="246"/>
        <v>0</v>
      </c>
      <c r="K209" s="434" t="e">
        <f>SUM(#REF!)</f>
        <v>#REF!</v>
      </c>
      <c r="L209" s="434">
        <f t="shared" si="247"/>
        <v>0</v>
      </c>
      <c r="M209" s="471">
        <f t="shared" si="236"/>
        <v>0</v>
      </c>
      <c r="N209" s="151"/>
      <c r="O209" s="159">
        <f t="shared" si="173"/>
        <v>0</v>
      </c>
      <c r="P209" s="73"/>
      <c r="Q209" s="1"/>
      <c r="R209" s="1"/>
      <c r="S209" s="168"/>
      <c r="T209" s="190"/>
    </row>
    <row r="210" spans="1:20" ht="25.5" hidden="1" customHeight="1" x14ac:dyDescent="0.25">
      <c r="B210" s="54"/>
      <c r="C210" s="2"/>
      <c r="D210" s="706" t="s">
        <v>565</v>
      </c>
      <c r="E210" s="706"/>
      <c r="F210" s="329">
        <f t="shared" si="242"/>
        <v>0</v>
      </c>
      <c r="G210" s="519">
        <f t="shared" si="243"/>
        <v>0</v>
      </c>
      <c r="H210" s="519">
        <f t="shared" si="244"/>
        <v>0</v>
      </c>
      <c r="I210" s="329">
        <f t="shared" si="245"/>
        <v>0</v>
      </c>
      <c r="J210" s="434">
        <f t="shared" si="246"/>
        <v>0</v>
      </c>
      <c r="K210" s="434" t="e">
        <f>SUM(#REF!)</f>
        <v>#REF!</v>
      </c>
      <c r="L210" s="434">
        <f t="shared" si="247"/>
        <v>0</v>
      </c>
      <c r="M210" s="471">
        <f t="shared" si="236"/>
        <v>0</v>
      </c>
      <c r="N210" s="151"/>
      <c r="O210" s="159">
        <f t="shared" si="173"/>
        <v>0</v>
      </c>
      <c r="P210" s="73"/>
      <c r="Q210" s="1"/>
      <c r="R210" s="1"/>
      <c r="S210" s="168"/>
      <c r="T210" s="190"/>
    </row>
    <row r="211" spans="1:20" s="18" customFormat="1" ht="25.5" hidden="1" customHeight="1" x14ac:dyDescent="0.25">
      <c r="A211" s="125" t="s">
        <v>276</v>
      </c>
      <c r="B211" s="90" t="s">
        <v>687</v>
      </c>
      <c r="C211" s="800" t="s">
        <v>607</v>
      </c>
      <c r="D211" s="801"/>
      <c r="E211" s="801"/>
      <c r="F211" s="336">
        <f t="shared" ref="F211:K211" si="248">F212+F213</f>
        <v>0</v>
      </c>
      <c r="G211" s="526">
        <f t="shared" si="248"/>
        <v>0</v>
      </c>
      <c r="H211" s="526">
        <f t="shared" si="248"/>
        <v>0</v>
      </c>
      <c r="I211" s="336">
        <f t="shared" si="248"/>
        <v>0</v>
      </c>
      <c r="J211" s="441">
        <f t="shared" ref="J211" si="249">J212+J213</f>
        <v>0</v>
      </c>
      <c r="K211" s="441" t="e">
        <f t="shared" si="248"/>
        <v>#REF!</v>
      </c>
      <c r="L211" s="441">
        <f t="shared" ref="L211" si="250">L212+L213</f>
        <v>0</v>
      </c>
      <c r="M211" s="478">
        <f t="shared" si="236"/>
        <v>0</v>
      </c>
      <c r="N211" s="155">
        <f t="shared" ref="N211" si="251">N212+N213</f>
        <v>0</v>
      </c>
      <c r="O211" s="158">
        <f t="shared" si="173"/>
        <v>0</v>
      </c>
      <c r="P211" s="92">
        <f t="shared" ref="P211:R211" si="252">P212+P213</f>
        <v>0</v>
      </c>
      <c r="Q211" s="93">
        <f t="shared" si="252"/>
        <v>0</v>
      </c>
      <c r="R211" s="93">
        <f t="shared" si="252"/>
        <v>0</v>
      </c>
      <c r="S211" s="168"/>
      <c r="T211" s="190"/>
    </row>
    <row r="212" spans="1:20" ht="25.5" hidden="1" customHeight="1" x14ac:dyDescent="0.25">
      <c r="B212" s="54"/>
      <c r="C212" s="2"/>
      <c r="D212" s="706" t="s">
        <v>568</v>
      </c>
      <c r="E212" s="706"/>
      <c r="F212" s="329">
        <f>SUM(R212:R212)</f>
        <v>0</v>
      </c>
      <c r="G212" s="519">
        <f>SUM(R212:R212)</f>
        <v>0</v>
      </c>
      <c r="H212" s="519">
        <f>SUM(R212:R212)</f>
        <v>0</v>
      </c>
      <c r="I212" s="329">
        <f>SUM(R212:R212)</f>
        <v>0</v>
      </c>
      <c r="J212" s="434">
        <f>SUM(R212:R212)</f>
        <v>0</v>
      </c>
      <c r="K212" s="434" t="e">
        <f>SUM(#REF!)</f>
        <v>#REF!</v>
      </c>
      <c r="L212" s="434">
        <f>SUM(S212:S212)</f>
        <v>0</v>
      </c>
      <c r="M212" s="471">
        <f t="shared" si="236"/>
        <v>0</v>
      </c>
      <c r="N212" s="151"/>
      <c r="O212" s="159">
        <f t="shared" ref="O212:O269" si="253">SUM(M212:N212)</f>
        <v>0</v>
      </c>
      <c r="P212" s="73"/>
      <c r="Q212" s="1"/>
      <c r="R212" s="1"/>
      <c r="S212" s="168"/>
      <c r="T212" s="190"/>
    </row>
    <row r="213" spans="1:20" ht="25.5" hidden="1" customHeight="1" x14ac:dyDescent="0.25">
      <c r="B213" s="54"/>
      <c r="C213" s="2"/>
      <c r="D213" s="706" t="s">
        <v>569</v>
      </c>
      <c r="E213" s="706"/>
      <c r="F213" s="329">
        <f>SUM(R213:R213)</f>
        <v>0</v>
      </c>
      <c r="G213" s="519">
        <f>SUM(R213:R213)</f>
        <v>0</v>
      </c>
      <c r="H213" s="519">
        <f>SUM(R213:R213)</f>
        <v>0</v>
      </c>
      <c r="I213" s="329">
        <f>SUM(R213:R213)</f>
        <v>0</v>
      </c>
      <c r="J213" s="434">
        <f>SUM(R213:R213)</f>
        <v>0</v>
      </c>
      <c r="K213" s="434" t="e">
        <f>SUM(#REF!)</f>
        <v>#REF!</v>
      </c>
      <c r="L213" s="434">
        <f>SUM(S213:S213)</f>
        <v>0</v>
      </c>
      <c r="M213" s="471">
        <f t="shared" si="236"/>
        <v>0</v>
      </c>
      <c r="N213" s="151"/>
      <c r="O213" s="159">
        <f t="shared" si="253"/>
        <v>0</v>
      </c>
      <c r="P213" s="73"/>
      <c r="Q213" s="1"/>
      <c r="R213" s="1"/>
      <c r="S213" s="168"/>
      <c r="T213" s="190"/>
    </row>
    <row r="214" spans="1:20" s="18" customFormat="1" ht="15" hidden="1" customHeight="1" x14ac:dyDescent="0.25">
      <c r="A214" s="125" t="s">
        <v>277</v>
      </c>
      <c r="B214" s="90" t="s">
        <v>688</v>
      </c>
      <c r="C214" s="800" t="s">
        <v>820</v>
      </c>
      <c r="D214" s="801"/>
      <c r="E214" s="801"/>
      <c r="F214" s="336">
        <f t="shared" ref="F214:K214" si="254">F215+F216+F217+F218+F219+F220+F221+F222+F223+F224+F225</f>
        <v>0</v>
      </c>
      <c r="G214" s="526">
        <f t="shared" si="254"/>
        <v>0</v>
      </c>
      <c r="H214" s="526">
        <f t="shared" si="254"/>
        <v>0</v>
      </c>
      <c r="I214" s="336">
        <f t="shared" si="254"/>
        <v>0</v>
      </c>
      <c r="J214" s="441">
        <f t="shared" ref="J214" si="255">J215+J216+J217+J218+J219+J220+J221+J222+J223+J224+J225</f>
        <v>0</v>
      </c>
      <c r="K214" s="441" t="e">
        <f t="shared" si="254"/>
        <v>#REF!</v>
      </c>
      <c r="L214" s="441">
        <f t="shared" ref="L214" si="256">L215+L216+L217+L218+L219+L220+L221+L222+L223+L224+L225</f>
        <v>0</v>
      </c>
      <c r="M214" s="478">
        <f t="shared" si="236"/>
        <v>0</v>
      </c>
      <c r="N214" s="155">
        <f t="shared" ref="N214" si="257">N215+N216+N217+N218+N219+N220+N221+N222+N223+N224+N225</f>
        <v>0</v>
      </c>
      <c r="O214" s="158">
        <f t="shared" si="253"/>
        <v>0</v>
      </c>
      <c r="P214" s="92">
        <f t="shared" ref="P214:R214" si="258">P215+P216+P217+P218+P219+P220+P221+P222+P223+P224+P225</f>
        <v>0</v>
      </c>
      <c r="Q214" s="93">
        <f t="shared" si="258"/>
        <v>0</v>
      </c>
      <c r="R214" s="93">
        <f t="shared" si="258"/>
        <v>0</v>
      </c>
      <c r="S214" s="168"/>
      <c r="T214" s="190"/>
    </row>
    <row r="215" spans="1:20" ht="15.75" hidden="1" thickBot="1" x14ac:dyDescent="0.3">
      <c r="B215" s="54"/>
      <c r="C215" s="2"/>
      <c r="D215" s="705" t="s">
        <v>372</v>
      </c>
      <c r="E215" s="705"/>
      <c r="F215" s="326">
        <f t="shared" ref="F215:F227" si="259">SUM(R215:R215)</f>
        <v>0</v>
      </c>
      <c r="G215" s="516">
        <f t="shared" ref="G215:G227" si="260">SUM(R215:R215)</f>
        <v>0</v>
      </c>
      <c r="H215" s="516">
        <f t="shared" ref="H215:H227" si="261">SUM(R215:R215)</f>
        <v>0</v>
      </c>
      <c r="I215" s="326">
        <f t="shared" ref="I215:I227" si="262">SUM(R215:R215)</f>
        <v>0</v>
      </c>
      <c r="J215" s="431">
        <f t="shared" ref="J215:J227" si="263">SUM(R215:R215)</f>
        <v>0</v>
      </c>
      <c r="K215" s="431" t="e">
        <f>SUM(#REF!)</f>
        <v>#REF!</v>
      </c>
      <c r="L215" s="431">
        <f t="shared" ref="L215:L227" si="264">SUM(S215:S215)</f>
        <v>0</v>
      </c>
      <c r="M215" s="468">
        <f t="shared" si="236"/>
        <v>0</v>
      </c>
      <c r="N215" s="141"/>
      <c r="O215" s="159">
        <f t="shared" si="253"/>
        <v>0</v>
      </c>
      <c r="P215" s="73"/>
      <c r="Q215" s="1"/>
      <c r="R215" s="1"/>
      <c r="S215" s="168"/>
      <c r="T215" s="190"/>
    </row>
    <row r="216" spans="1:20" ht="15.75" hidden="1" thickBot="1" x14ac:dyDescent="0.3">
      <c r="B216" s="54"/>
      <c r="C216" s="2"/>
      <c r="D216" s="705" t="s">
        <v>821</v>
      </c>
      <c r="E216" s="705"/>
      <c r="F216" s="326">
        <f t="shared" si="259"/>
        <v>0</v>
      </c>
      <c r="G216" s="516">
        <f t="shared" si="260"/>
        <v>0</v>
      </c>
      <c r="H216" s="516">
        <f t="shared" si="261"/>
        <v>0</v>
      </c>
      <c r="I216" s="326">
        <f t="shared" si="262"/>
        <v>0</v>
      </c>
      <c r="J216" s="431">
        <f t="shared" si="263"/>
        <v>0</v>
      </c>
      <c r="K216" s="431" t="e">
        <f>SUM(#REF!)</f>
        <v>#REF!</v>
      </c>
      <c r="L216" s="431">
        <f t="shared" si="264"/>
        <v>0</v>
      </c>
      <c r="M216" s="468">
        <f t="shared" si="236"/>
        <v>0</v>
      </c>
      <c r="N216" s="141"/>
      <c r="O216" s="159">
        <f t="shared" si="253"/>
        <v>0</v>
      </c>
      <c r="P216" s="73"/>
      <c r="Q216" s="1"/>
      <c r="R216" s="1"/>
      <c r="S216" s="168"/>
      <c r="T216" s="190"/>
    </row>
    <row r="217" spans="1:20" ht="15.75" hidden="1" thickBot="1" x14ac:dyDescent="0.3">
      <c r="B217" s="54"/>
      <c r="C217" s="2"/>
      <c r="D217" s="705" t="s">
        <v>375</v>
      </c>
      <c r="E217" s="705"/>
      <c r="F217" s="326">
        <f t="shared" si="259"/>
        <v>0</v>
      </c>
      <c r="G217" s="516">
        <f t="shared" si="260"/>
        <v>0</v>
      </c>
      <c r="H217" s="516">
        <f t="shared" si="261"/>
        <v>0</v>
      </c>
      <c r="I217" s="326">
        <f t="shared" si="262"/>
        <v>0</v>
      </c>
      <c r="J217" s="431">
        <f t="shared" si="263"/>
        <v>0</v>
      </c>
      <c r="K217" s="431" t="e">
        <f>SUM(#REF!)</f>
        <v>#REF!</v>
      </c>
      <c r="L217" s="431">
        <f t="shared" si="264"/>
        <v>0</v>
      </c>
      <c r="M217" s="468">
        <f t="shared" si="236"/>
        <v>0</v>
      </c>
      <c r="N217" s="141"/>
      <c r="O217" s="159">
        <f t="shared" si="253"/>
        <v>0</v>
      </c>
      <c r="P217" s="73"/>
      <c r="Q217" s="1"/>
      <c r="R217" s="1"/>
      <c r="S217" s="168"/>
      <c r="T217" s="190"/>
    </row>
    <row r="218" spans="1:20" ht="15.75" hidden="1" thickBot="1" x14ac:dyDescent="0.3">
      <c r="B218" s="54"/>
      <c r="C218" s="2"/>
      <c r="D218" s="705" t="s">
        <v>373</v>
      </c>
      <c r="E218" s="705"/>
      <c r="F218" s="326">
        <f t="shared" si="259"/>
        <v>0</v>
      </c>
      <c r="G218" s="516">
        <f t="shared" si="260"/>
        <v>0</v>
      </c>
      <c r="H218" s="516">
        <f t="shared" si="261"/>
        <v>0</v>
      </c>
      <c r="I218" s="326">
        <f t="shared" si="262"/>
        <v>0</v>
      </c>
      <c r="J218" s="431">
        <f t="shared" si="263"/>
        <v>0</v>
      </c>
      <c r="K218" s="431" t="e">
        <f>SUM(#REF!)</f>
        <v>#REF!</v>
      </c>
      <c r="L218" s="431">
        <f t="shared" si="264"/>
        <v>0</v>
      </c>
      <c r="M218" s="468">
        <f t="shared" si="236"/>
        <v>0</v>
      </c>
      <c r="N218" s="141"/>
      <c r="O218" s="159">
        <f t="shared" si="253"/>
        <v>0</v>
      </c>
      <c r="P218" s="73"/>
      <c r="Q218" s="1"/>
      <c r="R218" s="1"/>
      <c r="S218" s="168"/>
      <c r="T218" s="190"/>
    </row>
    <row r="219" spans="1:20" ht="15.75" hidden="1" thickBot="1" x14ac:dyDescent="0.3">
      <c r="B219" s="54"/>
      <c r="C219" s="2"/>
      <c r="D219" s="705" t="s">
        <v>822</v>
      </c>
      <c r="E219" s="705"/>
      <c r="F219" s="326">
        <f t="shared" si="259"/>
        <v>0</v>
      </c>
      <c r="G219" s="516">
        <f t="shared" si="260"/>
        <v>0</v>
      </c>
      <c r="H219" s="516">
        <f t="shared" si="261"/>
        <v>0</v>
      </c>
      <c r="I219" s="326">
        <f t="shared" si="262"/>
        <v>0</v>
      </c>
      <c r="J219" s="431">
        <f t="shared" si="263"/>
        <v>0</v>
      </c>
      <c r="K219" s="431" t="e">
        <f>SUM(#REF!)</f>
        <v>#REF!</v>
      </c>
      <c r="L219" s="431">
        <f t="shared" si="264"/>
        <v>0</v>
      </c>
      <c r="M219" s="468">
        <f t="shared" si="236"/>
        <v>0</v>
      </c>
      <c r="N219" s="141"/>
      <c r="O219" s="159">
        <f t="shared" si="253"/>
        <v>0</v>
      </c>
      <c r="P219" s="73"/>
      <c r="Q219" s="1"/>
      <c r="R219" s="1"/>
      <c r="S219" s="168"/>
      <c r="T219" s="190"/>
    </row>
    <row r="220" spans="1:20" ht="25.5" hidden="1" customHeight="1" x14ac:dyDescent="0.25">
      <c r="B220" s="54"/>
      <c r="C220" s="2"/>
      <c r="D220" s="706" t="s">
        <v>537</v>
      </c>
      <c r="E220" s="706"/>
      <c r="F220" s="329">
        <f t="shared" si="259"/>
        <v>0</v>
      </c>
      <c r="G220" s="519">
        <f t="shared" si="260"/>
        <v>0</v>
      </c>
      <c r="H220" s="519">
        <f t="shared" si="261"/>
        <v>0</v>
      </c>
      <c r="I220" s="329">
        <f t="shared" si="262"/>
        <v>0</v>
      </c>
      <c r="J220" s="434">
        <f t="shared" si="263"/>
        <v>0</v>
      </c>
      <c r="K220" s="434" t="e">
        <f>SUM(#REF!)</f>
        <v>#REF!</v>
      </c>
      <c r="L220" s="434">
        <f t="shared" si="264"/>
        <v>0</v>
      </c>
      <c r="M220" s="471">
        <f t="shared" si="236"/>
        <v>0</v>
      </c>
      <c r="N220" s="151"/>
      <c r="O220" s="159">
        <f t="shared" si="253"/>
        <v>0</v>
      </c>
      <c r="P220" s="73"/>
      <c r="Q220" s="1"/>
      <c r="R220" s="1"/>
      <c r="S220" s="168"/>
      <c r="T220" s="190"/>
    </row>
    <row r="221" spans="1:20" ht="25.5" hidden="1" customHeight="1" x14ac:dyDescent="0.25">
      <c r="B221" s="54"/>
      <c r="C221" s="2"/>
      <c r="D221" s="706" t="s">
        <v>540</v>
      </c>
      <c r="E221" s="706"/>
      <c r="F221" s="329">
        <f t="shared" si="259"/>
        <v>0</v>
      </c>
      <c r="G221" s="519">
        <f t="shared" si="260"/>
        <v>0</v>
      </c>
      <c r="H221" s="519">
        <f t="shared" si="261"/>
        <v>0</v>
      </c>
      <c r="I221" s="329">
        <f t="shared" si="262"/>
        <v>0</v>
      </c>
      <c r="J221" s="434">
        <f t="shared" si="263"/>
        <v>0</v>
      </c>
      <c r="K221" s="434" t="e">
        <f>SUM(#REF!)</f>
        <v>#REF!</v>
      </c>
      <c r="L221" s="434">
        <f t="shared" si="264"/>
        <v>0</v>
      </c>
      <c r="M221" s="471">
        <f t="shared" si="236"/>
        <v>0</v>
      </c>
      <c r="N221" s="151"/>
      <c r="O221" s="159">
        <f t="shared" si="253"/>
        <v>0</v>
      </c>
      <c r="P221" s="73"/>
      <c r="Q221" s="1"/>
      <c r="R221" s="1"/>
      <c r="S221" s="168"/>
      <c r="T221" s="190"/>
    </row>
    <row r="222" spans="1:20" ht="15.75" hidden="1" thickBot="1" x14ac:dyDescent="0.3">
      <c r="B222" s="54"/>
      <c r="C222" s="2"/>
      <c r="D222" s="705" t="s">
        <v>823</v>
      </c>
      <c r="E222" s="705"/>
      <c r="F222" s="326">
        <f t="shared" si="259"/>
        <v>0</v>
      </c>
      <c r="G222" s="516">
        <f t="shared" si="260"/>
        <v>0</v>
      </c>
      <c r="H222" s="516">
        <f t="shared" si="261"/>
        <v>0</v>
      </c>
      <c r="I222" s="326">
        <f t="shared" si="262"/>
        <v>0</v>
      </c>
      <c r="J222" s="431">
        <f t="shared" si="263"/>
        <v>0</v>
      </c>
      <c r="K222" s="431" t="e">
        <f>SUM(#REF!)</f>
        <v>#REF!</v>
      </c>
      <c r="L222" s="431">
        <f t="shared" si="264"/>
        <v>0</v>
      </c>
      <c r="M222" s="468">
        <f t="shared" si="236"/>
        <v>0</v>
      </c>
      <c r="N222" s="141"/>
      <c r="O222" s="159">
        <f t="shared" si="253"/>
        <v>0</v>
      </c>
      <c r="P222" s="73"/>
      <c r="Q222" s="1"/>
      <c r="R222" s="1"/>
      <c r="S222" s="168"/>
      <c r="T222" s="190"/>
    </row>
    <row r="223" spans="1:20" ht="15.75" hidden="1" thickBot="1" x14ac:dyDescent="0.3">
      <c r="B223" s="54"/>
      <c r="C223" s="2"/>
      <c r="D223" s="705" t="s">
        <v>374</v>
      </c>
      <c r="E223" s="705"/>
      <c r="F223" s="326">
        <f t="shared" si="259"/>
        <v>0</v>
      </c>
      <c r="G223" s="516">
        <f t="shared" si="260"/>
        <v>0</v>
      </c>
      <c r="H223" s="516">
        <f t="shared" si="261"/>
        <v>0</v>
      </c>
      <c r="I223" s="326">
        <f t="shared" si="262"/>
        <v>0</v>
      </c>
      <c r="J223" s="431">
        <f t="shared" si="263"/>
        <v>0</v>
      </c>
      <c r="K223" s="431" t="e">
        <f>SUM(#REF!)</f>
        <v>#REF!</v>
      </c>
      <c r="L223" s="431">
        <f t="shared" si="264"/>
        <v>0</v>
      </c>
      <c r="M223" s="468">
        <f t="shared" si="236"/>
        <v>0</v>
      </c>
      <c r="N223" s="141"/>
      <c r="O223" s="159">
        <f t="shared" si="253"/>
        <v>0</v>
      </c>
      <c r="P223" s="73"/>
      <c r="Q223" s="1"/>
      <c r="R223" s="1"/>
      <c r="S223" s="168"/>
      <c r="T223" s="190"/>
    </row>
    <row r="224" spans="1:20" ht="15.75" hidden="1" thickBot="1" x14ac:dyDescent="0.3">
      <c r="B224" s="54"/>
      <c r="C224" s="2"/>
      <c r="D224" s="705" t="s">
        <v>824</v>
      </c>
      <c r="E224" s="705"/>
      <c r="F224" s="326">
        <f t="shared" si="259"/>
        <v>0</v>
      </c>
      <c r="G224" s="516">
        <f t="shared" si="260"/>
        <v>0</v>
      </c>
      <c r="H224" s="516">
        <f t="shared" si="261"/>
        <v>0</v>
      </c>
      <c r="I224" s="326">
        <f t="shared" si="262"/>
        <v>0</v>
      </c>
      <c r="J224" s="431">
        <f t="shared" si="263"/>
        <v>0</v>
      </c>
      <c r="K224" s="431" t="e">
        <f>SUM(#REF!)</f>
        <v>#REF!</v>
      </c>
      <c r="L224" s="431">
        <f t="shared" si="264"/>
        <v>0</v>
      </c>
      <c r="M224" s="468">
        <f t="shared" si="236"/>
        <v>0</v>
      </c>
      <c r="N224" s="141"/>
      <c r="O224" s="159">
        <f t="shared" si="253"/>
        <v>0</v>
      </c>
      <c r="P224" s="73"/>
      <c r="Q224" s="1"/>
      <c r="R224" s="1"/>
      <c r="S224" s="168"/>
      <c r="T224" s="190"/>
    </row>
    <row r="225" spans="1:20" ht="15.75" hidden="1" thickBot="1" x14ac:dyDescent="0.3">
      <c r="B225" s="54"/>
      <c r="C225" s="2"/>
      <c r="D225" s="705" t="s">
        <v>566</v>
      </c>
      <c r="E225" s="705"/>
      <c r="F225" s="326">
        <f t="shared" si="259"/>
        <v>0</v>
      </c>
      <c r="G225" s="516">
        <f t="shared" si="260"/>
        <v>0</v>
      </c>
      <c r="H225" s="516">
        <f t="shared" si="261"/>
        <v>0</v>
      </c>
      <c r="I225" s="326">
        <f t="shared" si="262"/>
        <v>0</v>
      </c>
      <c r="J225" s="431">
        <f t="shared" si="263"/>
        <v>0</v>
      </c>
      <c r="K225" s="431" t="e">
        <f>SUM(#REF!)</f>
        <v>#REF!</v>
      </c>
      <c r="L225" s="431">
        <f t="shared" si="264"/>
        <v>0</v>
      </c>
      <c r="M225" s="468">
        <f t="shared" si="236"/>
        <v>0</v>
      </c>
      <c r="N225" s="141"/>
      <c r="O225" s="159">
        <f t="shared" si="253"/>
        <v>0</v>
      </c>
      <c r="P225" s="73"/>
      <c r="Q225" s="1"/>
      <c r="R225" s="1"/>
      <c r="S225" s="168"/>
      <c r="T225" s="190"/>
    </row>
    <row r="226" spans="1:20" s="18" customFormat="1" ht="15.75" hidden="1" thickBot="1" x14ac:dyDescent="0.3">
      <c r="A226" s="125" t="s">
        <v>278</v>
      </c>
      <c r="B226" s="90" t="s">
        <v>689</v>
      </c>
      <c r="C226" s="712" t="s">
        <v>279</v>
      </c>
      <c r="D226" s="713"/>
      <c r="E226" s="713"/>
      <c r="F226" s="319">
        <f t="shared" si="259"/>
        <v>0</v>
      </c>
      <c r="G226" s="509">
        <f t="shared" si="260"/>
        <v>0</v>
      </c>
      <c r="H226" s="509">
        <f t="shared" si="261"/>
        <v>0</v>
      </c>
      <c r="I226" s="319">
        <f t="shared" si="262"/>
        <v>0</v>
      </c>
      <c r="J226" s="424">
        <f t="shared" si="263"/>
        <v>0</v>
      </c>
      <c r="K226" s="424" t="e">
        <f>SUM(#REF!)</f>
        <v>#REF!</v>
      </c>
      <c r="L226" s="424">
        <f t="shared" si="264"/>
        <v>0</v>
      </c>
      <c r="M226" s="461">
        <f t="shared" si="236"/>
        <v>0</v>
      </c>
      <c r="N226" s="142"/>
      <c r="O226" s="158">
        <f t="shared" si="253"/>
        <v>0</v>
      </c>
      <c r="P226" s="92"/>
      <c r="Q226" s="93"/>
      <c r="R226" s="93"/>
      <c r="S226" s="168"/>
      <c r="T226" s="190"/>
    </row>
    <row r="227" spans="1:20" s="18" customFormat="1" ht="15.75" hidden="1" thickBot="1" x14ac:dyDescent="0.3">
      <c r="A227" s="125" t="s">
        <v>280</v>
      </c>
      <c r="B227" s="90" t="s">
        <v>690</v>
      </c>
      <c r="C227" s="712" t="s">
        <v>281</v>
      </c>
      <c r="D227" s="713"/>
      <c r="E227" s="713"/>
      <c r="F227" s="319">
        <f t="shared" si="259"/>
        <v>0</v>
      </c>
      <c r="G227" s="509">
        <f t="shared" si="260"/>
        <v>0</v>
      </c>
      <c r="H227" s="509">
        <f t="shared" si="261"/>
        <v>0</v>
      </c>
      <c r="I227" s="319">
        <f t="shared" si="262"/>
        <v>0</v>
      </c>
      <c r="J227" s="424">
        <f t="shared" si="263"/>
        <v>0</v>
      </c>
      <c r="K227" s="424" t="e">
        <f>SUM(#REF!)</f>
        <v>#REF!</v>
      </c>
      <c r="L227" s="424">
        <f t="shared" si="264"/>
        <v>0</v>
      </c>
      <c r="M227" s="461">
        <f t="shared" si="236"/>
        <v>0</v>
      </c>
      <c r="N227" s="142"/>
      <c r="O227" s="158">
        <f t="shared" si="253"/>
        <v>0</v>
      </c>
      <c r="P227" s="92"/>
      <c r="Q227" s="93"/>
      <c r="R227" s="93"/>
      <c r="S227" s="168"/>
      <c r="T227" s="190"/>
    </row>
    <row r="228" spans="1:20" s="18" customFormat="1" ht="15.75" hidden="1" thickBot="1" x14ac:dyDescent="0.3">
      <c r="A228" s="125" t="s">
        <v>282</v>
      </c>
      <c r="B228" s="90" t="s">
        <v>691</v>
      </c>
      <c r="C228" s="712" t="s">
        <v>283</v>
      </c>
      <c r="D228" s="713"/>
      <c r="E228" s="713"/>
      <c r="F228" s="319">
        <f t="shared" ref="F228:K228" si="265">F229+F230+F231+F232+F233+F234+F235+F236+F237+F238</f>
        <v>0</v>
      </c>
      <c r="G228" s="509">
        <f t="shared" si="265"/>
        <v>0</v>
      </c>
      <c r="H228" s="509">
        <f t="shared" si="265"/>
        <v>0</v>
      </c>
      <c r="I228" s="319">
        <f t="shared" si="265"/>
        <v>0</v>
      </c>
      <c r="J228" s="424">
        <f t="shared" ref="J228" si="266">J229+J230+J231+J232+J233+J234+J235+J236+J237+J238</f>
        <v>0</v>
      </c>
      <c r="K228" s="424" t="e">
        <f t="shared" si="265"/>
        <v>#REF!</v>
      </c>
      <c r="L228" s="424">
        <f t="shared" ref="L228" si="267">L229+L230+L231+L232+L233+L234+L235+L236+L237+L238</f>
        <v>0</v>
      </c>
      <c r="M228" s="461">
        <f t="shared" si="236"/>
        <v>0</v>
      </c>
      <c r="N228" s="142">
        <f t="shared" ref="N228" si="268">N229+N230+N231+N232+N233+N234+N235+N236+N237+N238</f>
        <v>0</v>
      </c>
      <c r="O228" s="158">
        <f t="shared" si="253"/>
        <v>0</v>
      </c>
      <c r="P228" s="92">
        <f t="shared" ref="P228:R228" si="269">P229+P230+P231+P232+P233+P234+P235+P236+P237+P238</f>
        <v>0</v>
      </c>
      <c r="Q228" s="93">
        <f t="shared" si="269"/>
        <v>0</v>
      </c>
      <c r="R228" s="93">
        <f t="shared" si="269"/>
        <v>0</v>
      </c>
      <c r="S228" s="168"/>
      <c r="T228" s="190"/>
    </row>
    <row r="229" spans="1:20" ht="15.75" hidden="1" thickBot="1" x14ac:dyDescent="0.3">
      <c r="B229" s="54"/>
      <c r="C229" s="2"/>
      <c r="D229" s="705" t="s">
        <v>376</v>
      </c>
      <c r="E229" s="705"/>
      <c r="F229" s="326">
        <f t="shared" ref="F229:F238" si="270">SUM(R229:R229)</f>
        <v>0</v>
      </c>
      <c r="G229" s="516">
        <f t="shared" ref="G229:G238" si="271">SUM(R229:R229)</f>
        <v>0</v>
      </c>
      <c r="H229" s="516">
        <f t="shared" ref="H229:H238" si="272">SUM(R229:R229)</f>
        <v>0</v>
      </c>
      <c r="I229" s="326">
        <f t="shared" ref="I229:I238" si="273">SUM(R229:R229)</f>
        <v>0</v>
      </c>
      <c r="J229" s="431">
        <f t="shared" ref="J229:J238" si="274">SUM(R229:R229)</f>
        <v>0</v>
      </c>
      <c r="K229" s="431" t="e">
        <f>SUM(#REF!)</f>
        <v>#REF!</v>
      </c>
      <c r="L229" s="431">
        <f t="shared" ref="L229:L238" si="275">SUM(S229:S229)</f>
        <v>0</v>
      </c>
      <c r="M229" s="468">
        <f t="shared" si="236"/>
        <v>0</v>
      </c>
      <c r="N229" s="141"/>
      <c r="O229" s="159">
        <f t="shared" si="253"/>
        <v>0</v>
      </c>
      <c r="P229" s="73"/>
      <c r="Q229" s="1"/>
      <c r="R229" s="1"/>
      <c r="S229" s="168"/>
      <c r="T229" s="190"/>
    </row>
    <row r="230" spans="1:20" ht="15.75" hidden="1" thickBot="1" x14ac:dyDescent="0.3">
      <c r="B230" s="54"/>
      <c r="C230" s="2"/>
      <c r="D230" s="705" t="s">
        <v>377</v>
      </c>
      <c r="E230" s="705"/>
      <c r="F230" s="326">
        <f t="shared" si="270"/>
        <v>0</v>
      </c>
      <c r="G230" s="516">
        <f t="shared" si="271"/>
        <v>0</v>
      </c>
      <c r="H230" s="516">
        <f t="shared" si="272"/>
        <v>0</v>
      </c>
      <c r="I230" s="326">
        <f t="shared" si="273"/>
        <v>0</v>
      </c>
      <c r="J230" s="431">
        <f t="shared" si="274"/>
        <v>0</v>
      </c>
      <c r="K230" s="431" t="e">
        <f>SUM(#REF!)</f>
        <v>#REF!</v>
      </c>
      <c r="L230" s="431">
        <f t="shared" si="275"/>
        <v>0</v>
      </c>
      <c r="M230" s="468">
        <f t="shared" si="236"/>
        <v>0</v>
      </c>
      <c r="N230" s="141"/>
      <c r="O230" s="159">
        <f t="shared" si="253"/>
        <v>0</v>
      </c>
      <c r="P230" s="73"/>
      <c r="Q230" s="1"/>
      <c r="R230" s="1"/>
      <c r="S230" s="168"/>
      <c r="T230" s="190"/>
    </row>
    <row r="231" spans="1:20" ht="15.75" hidden="1" thickBot="1" x14ac:dyDescent="0.3">
      <c r="B231" s="54"/>
      <c r="C231" s="2"/>
      <c r="D231" s="705" t="s">
        <v>378</v>
      </c>
      <c r="E231" s="705"/>
      <c r="F231" s="326">
        <f t="shared" si="270"/>
        <v>0</v>
      </c>
      <c r="G231" s="516">
        <f t="shared" si="271"/>
        <v>0</v>
      </c>
      <c r="H231" s="516">
        <f t="shared" si="272"/>
        <v>0</v>
      </c>
      <c r="I231" s="326">
        <f t="shared" si="273"/>
        <v>0</v>
      </c>
      <c r="J231" s="431">
        <f t="shared" si="274"/>
        <v>0</v>
      </c>
      <c r="K231" s="431" t="e">
        <f>SUM(#REF!)</f>
        <v>#REF!</v>
      </c>
      <c r="L231" s="431">
        <f t="shared" si="275"/>
        <v>0</v>
      </c>
      <c r="M231" s="468">
        <f t="shared" si="236"/>
        <v>0</v>
      </c>
      <c r="N231" s="141"/>
      <c r="O231" s="159">
        <f t="shared" si="253"/>
        <v>0</v>
      </c>
      <c r="P231" s="73"/>
      <c r="Q231" s="1"/>
      <c r="R231" s="1"/>
      <c r="S231" s="168"/>
      <c r="T231" s="190"/>
    </row>
    <row r="232" spans="1:20" ht="15.75" hidden="1" thickBot="1" x14ac:dyDescent="0.3">
      <c r="B232" s="54"/>
      <c r="C232" s="2"/>
      <c r="D232" s="705" t="s">
        <v>379</v>
      </c>
      <c r="E232" s="705"/>
      <c r="F232" s="326">
        <f t="shared" si="270"/>
        <v>0</v>
      </c>
      <c r="G232" s="516">
        <f t="shared" si="271"/>
        <v>0</v>
      </c>
      <c r="H232" s="516">
        <f t="shared" si="272"/>
        <v>0</v>
      </c>
      <c r="I232" s="326">
        <f t="shared" si="273"/>
        <v>0</v>
      </c>
      <c r="J232" s="431">
        <f t="shared" si="274"/>
        <v>0</v>
      </c>
      <c r="K232" s="431" t="e">
        <f>SUM(#REF!)</f>
        <v>#REF!</v>
      </c>
      <c r="L232" s="431">
        <f t="shared" si="275"/>
        <v>0</v>
      </c>
      <c r="M232" s="468">
        <f t="shared" si="236"/>
        <v>0</v>
      </c>
      <c r="N232" s="141"/>
      <c r="O232" s="159">
        <f t="shared" si="253"/>
        <v>0</v>
      </c>
      <c r="P232" s="73"/>
      <c r="Q232" s="1"/>
      <c r="R232" s="1"/>
      <c r="S232" s="168"/>
      <c r="T232" s="190"/>
    </row>
    <row r="233" spans="1:20" ht="15.75" hidden="1" thickBot="1" x14ac:dyDescent="0.3">
      <c r="B233" s="54"/>
      <c r="C233" s="2"/>
      <c r="D233" s="705" t="s">
        <v>380</v>
      </c>
      <c r="E233" s="705"/>
      <c r="F233" s="326">
        <f t="shared" si="270"/>
        <v>0</v>
      </c>
      <c r="G233" s="516">
        <f t="shared" si="271"/>
        <v>0</v>
      </c>
      <c r="H233" s="516">
        <f t="shared" si="272"/>
        <v>0</v>
      </c>
      <c r="I233" s="326">
        <f t="shared" si="273"/>
        <v>0</v>
      </c>
      <c r="J233" s="431">
        <f t="shared" si="274"/>
        <v>0</v>
      </c>
      <c r="K233" s="431" t="e">
        <f>SUM(#REF!)</f>
        <v>#REF!</v>
      </c>
      <c r="L233" s="431">
        <f t="shared" si="275"/>
        <v>0</v>
      </c>
      <c r="M233" s="468">
        <f t="shared" si="236"/>
        <v>0</v>
      </c>
      <c r="N233" s="141"/>
      <c r="O233" s="159">
        <f t="shared" si="253"/>
        <v>0</v>
      </c>
      <c r="P233" s="73"/>
      <c r="Q233" s="1"/>
      <c r="R233" s="1"/>
      <c r="S233" s="168"/>
      <c r="T233" s="190"/>
    </row>
    <row r="234" spans="1:20" ht="25.5" hidden="1" customHeight="1" x14ac:dyDescent="0.25">
      <c r="B234" s="54"/>
      <c r="C234" s="2"/>
      <c r="D234" s="706" t="s">
        <v>538</v>
      </c>
      <c r="E234" s="706"/>
      <c r="F234" s="329">
        <f t="shared" si="270"/>
        <v>0</v>
      </c>
      <c r="G234" s="519">
        <f t="shared" si="271"/>
        <v>0</v>
      </c>
      <c r="H234" s="519">
        <f t="shared" si="272"/>
        <v>0</v>
      </c>
      <c r="I234" s="329">
        <f t="shared" si="273"/>
        <v>0</v>
      </c>
      <c r="J234" s="434">
        <f t="shared" si="274"/>
        <v>0</v>
      </c>
      <c r="K234" s="434" t="e">
        <f>SUM(#REF!)</f>
        <v>#REF!</v>
      </c>
      <c r="L234" s="434">
        <f t="shared" si="275"/>
        <v>0</v>
      </c>
      <c r="M234" s="471">
        <f t="shared" si="236"/>
        <v>0</v>
      </c>
      <c r="N234" s="151"/>
      <c r="O234" s="159">
        <f t="shared" si="253"/>
        <v>0</v>
      </c>
      <c r="P234" s="73"/>
      <c r="Q234" s="1"/>
      <c r="R234" s="1"/>
      <c r="S234" s="168"/>
      <c r="T234" s="190"/>
    </row>
    <row r="235" spans="1:20" ht="25.5" hidden="1" customHeight="1" x14ac:dyDescent="0.25">
      <c r="B235" s="54"/>
      <c r="C235" s="2"/>
      <c r="D235" s="706" t="s">
        <v>541</v>
      </c>
      <c r="E235" s="706"/>
      <c r="F235" s="329">
        <f t="shared" si="270"/>
        <v>0</v>
      </c>
      <c r="G235" s="519">
        <f t="shared" si="271"/>
        <v>0</v>
      </c>
      <c r="H235" s="519">
        <f t="shared" si="272"/>
        <v>0</v>
      </c>
      <c r="I235" s="329">
        <f t="shared" si="273"/>
        <v>0</v>
      </c>
      <c r="J235" s="434">
        <f t="shared" si="274"/>
        <v>0</v>
      </c>
      <c r="K235" s="434" t="e">
        <f>SUM(#REF!)</f>
        <v>#REF!</v>
      </c>
      <c r="L235" s="434">
        <f t="shared" si="275"/>
        <v>0</v>
      </c>
      <c r="M235" s="471">
        <f t="shared" si="236"/>
        <v>0</v>
      </c>
      <c r="N235" s="151"/>
      <c r="O235" s="159">
        <f t="shared" si="253"/>
        <v>0</v>
      </c>
      <c r="P235" s="73"/>
      <c r="Q235" s="1"/>
      <c r="R235" s="1"/>
      <c r="S235" s="168"/>
      <c r="T235" s="190"/>
    </row>
    <row r="236" spans="1:20" ht="15.75" hidden="1" thickBot="1" x14ac:dyDescent="0.3">
      <c r="B236" s="54"/>
      <c r="C236" s="2"/>
      <c r="D236" s="705" t="s">
        <v>381</v>
      </c>
      <c r="E236" s="705"/>
      <c r="F236" s="326">
        <f t="shared" si="270"/>
        <v>0</v>
      </c>
      <c r="G236" s="516">
        <f t="shared" si="271"/>
        <v>0</v>
      </c>
      <c r="H236" s="516">
        <f t="shared" si="272"/>
        <v>0</v>
      </c>
      <c r="I236" s="326">
        <f t="shared" si="273"/>
        <v>0</v>
      </c>
      <c r="J236" s="431">
        <f t="shared" si="274"/>
        <v>0</v>
      </c>
      <c r="K236" s="431" t="e">
        <f>SUM(#REF!)</f>
        <v>#REF!</v>
      </c>
      <c r="L236" s="431">
        <f t="shared" si="275"/>
        <v>0</v>
      </c>
      <c r="M236" s="468">
        <f t="shared" si="236"/>
        <v>0</v>
      </c>
      <c r="N236" s="141"/>
      <c r="O236" s="159">
        <f t="shared" si="253"/>
        <v>0</v>
      </c>
      <c r="P236" s="73"/>
      <c r="Q236" s="1"/>
      <c r="R236" s="1"/>
      <c r="S236" s="168"/>
      <c r="T236" s="190"/>
    </row>
    <row r="237" spans="1:20" ht="15.75" hidden="1" thickBot="1" x14ac:dyDescent="0.3">
      <c r="B237" s="54"/>
      <c r="C237" s="2"/>
      <c r="D237" s="705" t="s">
        <v>382</v>
      </c>
      <c r="E237" s="705"/>
      <c r="F237" s="326">
        <f t="shared" si="270"/>
        <v>0</v>
      </c>
      <c r="G237" s="516">
        <f t="shared" si="271"/>
        <v>0</v>
      </c>
      <c r="H237" s="516">
        <f t="shared" si="272"/>
        <v>0</v>
      </c>
      <c r="I237" s="326">
        <f t="shared" si="273"/>
        <v>0</v>
      </c>
      <c r="J237" s="431">
        <f t="shared" si="274"/>
        <v>0</v>
      </c>
      <c r="K237" s="431" t="e">
        <f>SUM(#REF!)</f>
        <v>#REF!</v>
      </c>
      <c r="L237" s="431">
        <f t="shared" si="275"/>
        <v>0</v>
      </c>
      <c r="M237" s="468">
        <f t="shared" si="236"/>
        <v>0</v>
      </c>
      <c r="N237" s="141"/>
      <c r="O237" s="159">
        <f t="shared" si="253"/>
        <v>0</v>
      </c>
      <c r="P237" s="73"/>
      <c r="Q237" s="1"/>
      <c r="R237" s="1"/>
      <c r="S237" s="168"/>
      <c r="T237" s="190"/>
    </row>
    <row r="238" spans="1:20" ht="15.75" hidden="1" thickBot="1" x14ac:dyDescent="0.3">
      <c r="B238" s="56"/>
      <c r="C238" s="20"/>
      <c r="D238" s="707" t="s">
        <v>567</v>
      </c>
      <c r="E238" s="707"/>
      <c r="F238" s="337">
        <f t="shared" si="270"/>
        <v>0</v>
      </c>
      <c r="G238" s="527">
        <f t="shared" si="271"/>
        <v>0</v>
      </c>
      <c r="H238" s="527">
        <f t="shared" si="272"/>
        <v>0</v>
      </c>
      <c r="I238" s="337">
        <f t="shared" si="273"/>
        <v>0</v>
      </c>
      <c r="J238" s="442">
        <f t="shared" si="274"/>
        <v>0</v>
      </c>
      <c r="K238" s="442" t="e">
        <f>SUM(#REF!)</f>
        <v>#REF!</v>
      </c>
      <c r="L238" s="442">
        <f t="shared" si="275"/>
        <v>0</v>
      </c>
      <c r="M238" s="479">
        <f t="shared" si="236"/>
        <v>0</v>
      </c>
      <c r="N238" s="143"/>
      <c r="O238" s="159">
        <f t="shared" si="253"/>
        <v>0</v>
      </c>
      <c r="P238" s="73"/>
      <c r="Q238" s="1"/>
      <c r="R238" s="1"/>
      <c r="S238" s="168"/>
      <c r="T238" s="190"/>
    </row>
    <row r="239" spans="1:20" ht="15.75" thickBot="1" x14ac:dyDescent="0.3">
      <c r="B239" s="98" t="s">
        <v>284</v>
      </c>
      <c r="C239" s="708" t="s">
        <v>285</v>
      </c>
      <c r="D239" s="709"/>
      <c r="E239" s="709"/>
      <c r="F239" s="322">
        <f t="shared" ref="F239:K239" si="276">F240+F261+F267+F268</f>
        <v>0</v>
      </c>
      <c r="G239" s="512">
        <f t="shared" si="276"/>
        <v>0</v>
      </c>
      <c r="H239" s="512">
        <f t="shared" si="276"/>
        <v>0</v>
      </c>
      <c r="I239" s="322">
        <f t="shared" si="276"/>
        <v>0</v>
      </c>
      <c r="J239" s="427">
        <f t="shared" ref="J239" si="277">J240+J261+J267+J268</f>
        <v>0</v>
      </c>
      <c r="K239" s="427" t="e">
        <f t="shared" si="276"/>
        <v>#REF!</v>
      </c>
      <c r="L239" s="427">
        <f t="shared" ref="L239" si="278">L240+L261+L267+L268</f>
        <v>0</v>
      </c>
      <c r="M239" s="464">
        <f t="shared" si="236"/>
        <v>0</v>
      </c>
      <c r="N239" s="144">
        <f t="shared" ref="N239" si="279">N240+N261+N267+N268</f>
        <v>0</v>
      </c>
      <c r="O239" s="156">
        <f t="shared" si="253"/>
        <v>0</v>
      </c>
      <c r="P239" s="84">
        <f t="shared" ref="P239:R239" si="280">P240+P261+P267+P268</f>
        <v>0</v>
      </c>
      <c r="Q239" s="85">
        <f t="shared" si="280"/>
        <v>0</v>
      </c>
      <c r="R239" s="85">
        <f t="shared" si="280"/>
        <v>0</v>
      </c>
      <c r="S239" s="168"/>
      <c r="T239" s="190"/>
    </row>
    <row r="240" spans="1:20" ht="15.75" hidden="1" thickBot="1" x14ac:dyDescent="0.3">
      <c r="B240" s="114" t="s">
        <v>692</v>
      </c>
      <c r="C240" s="710" t="s">
        <v>286</v>
      </c>
      <c r="D240" s="711"/>
      <c r="E240" s="711"/>
      <c r="F240" s="317">
        <f t="shared" ref="F240:K240" si="281">F241+F245+F252+F253+F254+F255+F256+F257+F258</f>
        <v>0</v>
      </c>
      <c r="G240" s="507">
        <f t="shared" si="281"/>
        <v>0</v>
      </c>
      <c r="H240" s="507">
        <f t="shared" si="281"/>
        <v>0</v>
      </c>
      <c r="I240" s="317">
        <f t="shared" si="281"/>
        <v>0</v>
      </c>
      <c r="J240" s="422">
        <f t="shared" ref="J240" si="282">J241+J245+J252+J253+J254+J255+J256+J257+J258</f>
        <v>0</v>
      </c>
      <c r="K240" s="422" t="e">
        <f t="shared" si="281"/>
        <v>#REF!</v>
      </c>
      <c r="L240" s="422">
        <f t="shared" ref="L240" si="283">L241+L245+L252+L253+L254+L255+L256+L257+L258</f>
        <v>0</v>
      </c>
      <c r="M240" s="459">
        <f t="shared" si="236"/>
        <v>0</v>
      </c>
      <c r="N240" s="140">
        <f t="shared" ref="N240" si="284">N241+N245+N252+N253+N254+N255+N256+N257+N258</f>
        <v>0</v>
      </c>
      <c r="O240" s="157">
        <f t="shared" si="253"/>
        <v>0</v>
      </c>
      <c r="P240" s="116">
        <f t="shared" ref="P240:R240" si="285">P241+P245+P252+P253+P254+P255+P256+P257+P258</f>
        <v>0</v>
      </c>
      <c r="Q240" s="117">
        <f t="shared" si="285"/>
        <v>0</v>
      </c>
      <c r="R240" s="117">
        <f t="shared" si="285"/>
        <v>0</v>
      </c>
      <c r="S240" s="168"/>
      <c r="T240" s="190"/>
    </row>
    <row r="241" spans="1:20" s="18" customFormat="1" ht="15.75" hidden="1" thickBot="1" x14ac:dyDescent="0.3">
      <c r="A241" s="125"/>
      <c r="B241" s="52" t="s">
        <v>693</v>
      </c>
      <c r="C241" s="702" t="s">
        <v>287</v>
      </c>
      <c r="D241" s="703"/>
      <c r="E241" s="703"/>
      <c r="F241" s="320">
        <f t="shared" ref="F241:K241" si="286">F242+F243+F244</f>
        <v>0</v>
      </c>
      <c r="G241" s="510">
        <f t="shared" si="286"/>
        <v>0</v>
      </c>
      <c r="H241" s="510">
        <f t="shared" si="286"/>
        <v>0</v>
      </c>
      <c r="I241" s="320">
        <f t="shared" si="286"/>
        <v>0</v>
      </c>
      <c r="J241" s="425">
        <f t="shared" ref="J241" si="287">J242+J243+J244</f>
        <v>0</v>
      </c>
      <c r="K241" s="425" t="e">
        <f t="shared" si="286"/>
        <v>#REF!</v>
      </c>
      <c r="L241" s="425">
        <f t="shared" ref="L241" si="288">L242+L243+L244</f>
        <v>0</v>
      </c>
      <c r="M241" s="462">
        <f t="shared" si="236"/>
        <v>0</v>
      </c>
      <c r="N241" s="148">
        <f t="shared" ref="N241" si="289">N242+N243+N244</f>
        <v>0</v>
      </c>
      <c r="O241" s="160">
        <f t="shared" si="253"/>
        <v>0</v>
      </c>
      <c r="P241" s="75">
        <f t="shared" ref="P241:R241" si="290">P242+P243+P244</f>
        <v>0</v>
      </c>
      <c r="Q241" s="13">
        <f t="shared" si="290"/>
        <v>0</v>
      </c>
      <c r="R241" s="13">
        <f t="shared" si="290"/>
        <v>0</v>
      </c>
      <c r="S241" s="168"/>
      <c r="T241" s="190"/>
    </row>
    <row r="242" spans="1:20" s="189" customFormat="1" ht="15.75" hidden="1" thickBot="1" x14ac:dyDescent="0.3">
      <c r="A242" s="125" t="s">
        <v>288</v>
      </c>
      <c r="B242" s="169" t="s">
        <v>694</v>
      </c>
      <c r="C242" s="213"/>
      <c r="D242" s="808" t="s">
        <v>706</v>
      </c>
      <c r="E242" s="808"/>
      <c r="F242" s="338">
        <f>SUM(R242:R242)</f>
        <v>0</v>
      </c>
      <c r="G242" s="528">
        <f>SUM(R242:R242)</f>
        <v>0</v>
      </c>
      <c r="H242" s="528">
        <f>SUM(R242:R242)</f>
        <v>0</v>
      </c>
      <c r="I242" s="338">
        <f>SUM(R242:R242)</f>
        <v>0</v>
      </c>
      <c r="J242" s="443">
        <f>SUM(R242:R242)</f>
        <v>0</v>
      </c>
      <c r="K242" s="443" t="e">
        <f>SUM(#REF!)</f>
        <v>#REF!</v>
      </c>
      <c r="L242" s="443">
        <f>SUM(S242:S242)</f>
        <v>0</v>
      </c>
      <c r="M242" s="480">
        <f t="shared" si="236"/>
        <v>0</v>
      </c>
      <c r="N242" s="233"/>
      <c r="O242" s="171">
        <f t="shared" si="253"/>
        <v>0</v>
      </c>
      <c r="P242" s="179"/>
      <c r="Q242" s="173"/>
      <c r="R242" s="173"/>
      <c r="S242" s="168"/>
      <c r="T242" s="190"/>
    </row>
    <row r="243" spans="1:20" s="189" customFormat="1" ht="15.75" hidden="1" thickBot="1" x14ac:dyDescent="0.3">
      <c r="A243" s="125" t="s">
        <v>289</v>
      </c>
      <c r="B243" s="169" t="s">
        <v>695</v>
      </c>
      <c r="C243" s="178"/>
      <c r="D243" s="704" t="s">
        <v>707</v>
      </c>
      <c r="E243" s="704"/>
      <c r="F243" s="318">
        <f>SUM(R243:R243)</f>
        <v>0</v>
      </c>
      <c r="G243" s="508">
        <f>SUM(R243:R243)</f>
        <v>0</v>
      </c>
      <c r="H243" s="508">
        <f>SUM(R243:R243)</f>
        <v>0</v>
      </c>
      <c r="I243" s="318">
        <f>SUM(R243:R243)</f>
        <v>0</v>
      </c>
      <c r="J243" s="423">
        <f>SUM(R243:R243)</f>
        <v>0</v>
      </c>
      <c r="K243" s="423" t="e">
        <f>SUM(#REF!)</f>
        <v>#REF!</v>
      </c>
      <c r="L243" s="423">
        <f>SUM(S243:S243)</f>
        <v>0</v>
      </c>
      <c r="M243" s="460">
        <f t="shared" si="236"/>
        <v>0</v>
      </c>
      <c r="N243" s="170"/>
      <c r="O243" s="171">
        <f t="shared" si="253"/>
        <v>0</v>
      </c>
      <c r="P243" s="179"/>
      <c r="Q243" s="173"/>
      <c r="R243" s="173"/>
      <c r="S243" s="168"/>
      <c r="T243" s="190"/>
    </row>
    <row r="244" spans="1:20" s="189" customFormat="1" ht="15.75" hidden="1" thickBot="1" x14ac:dyDescent="0.3">
      <c r="A244" s="125" t="s">
        <v>290</v>
      </c>
      <c r="B244" s="169" t="s">
        <v>696</v>
      </c>
      <c r="C244" s="178"/>
      <c r="D244" s="704" t="s">
        <v>708</v>
      </c>
      <c r="E244" s="704"/>
      <c r="F244" s="318">
        <f>SUM(R244:R244)</f>
        <v>0</v>
      </c>
      <c r="G244" s="508">
        <f>SUM(R244:R244)</f>
        <v>0</v>
      </c>
      <c r="H244" s="508">
        <f>SUM(R244:R244)</f>
        <v>0</v>
      </c>
      <c r="I244" s="318">
        <f>SUM(R244:R244)</f>
        <v>0</v>
      </c>
      <c r="J244" s="423">
        <f>SUM(R244:R244)</f>
        <v>0</v>
      </c>
      <c r="K244" s="423" t="e">
        <f>SUM(#REF!)</f>
        <v>#REF!</v>
      </c>
      <c r="L244" s="423">
        <f>SUM(S244:S244)</f>
        <v>0</v>
      </c>
      <c r="M244" s="460">
        <f t="shared" si="236"/>
        <v>0</v>
      </c>
      <c r="N244" s="170"/>
      <c r="O244" s="171">
        <f t="shared" si="253"/>
        <v>0</v>
      </c>
      <c r="P244" s="179"/>
      <c r="Q244" s="173"/>
      <c r="R244" s="173"/>
      <c r="S244" s="168"/>
      <c r="T244" s="190"/>
    </row>
    <row r="245" spans="1:20" s="18" customFormat="1" ht="15.75" hidden="1" thickBot="1" x14ac:dyDescent="0.3">
      <c r="A245" s="125"/>
      <c r="B245" s="52" t="s">
        <v>697</v>
      </c>
      <c r="C245" s="702" t="s">
        <v>291</v>
      </c>
      <c r="D245" s="703"/>
      <c r="E245" s="703"/>
      <c r="F245" s="320">
        <f t="shared" ref="F245:K245" si="291">F246+F247+F248+F249+F250+F251</f>
        <v>0</v>
      </c>
      <c r="G245" s="510">
        <f t="shared" si="291"/>
        <v>0</v>
      </c>
      <c r="H245" s="510">
        <f t="shared" si="291"/>
        <v>0</v>
      </c>
      <c r="I245" s="320">
        <f t="shared" si="291"/>
        <v>0</v>
      </c>
      <c r="J245" s="425">
        <f t="shared" ref="J245" si="292">J246+J247+J248+J249+J250+J251</f>
        <v>0</v>
      </c>
      <c r="K245" s="425" t="e">
        <f t="shared" si="291"/>
        <v>#REF!</v>
      </c>
      <c r="L245" s="425">
        <f t="shared" ref="L245" si="293">L246+L247+L248+L249+L250+L251</f>
        <v>0</v>
      </c>
      <c r="M245" s="462">
        <f t="shared" si="236"/>
        <v>0</v>
      </c>
      <c r="N245" s="148">
        <f t="shared" ref="N245" si="294">N246+N247+N248+N249+N250+N251</f>
        <v>0</v>
      </c>
      <c r="O245" s="160">
        <f t="shared" si="253"/>
        <v>0</v>
      </c>
      <c r="P245" s="75">
        <f t="shared" ref="P245:R245" si="295">P246+P247+P248+P249+P250+P251</f>
        <v>0</v>
      </c>
      <c r="Q245" s="13">
        <f t="shared" si="295"/>
        <v>0</v>
      </c>
      <c r="R245" s="13">
        <f t="shared" si="295"/>
        <v>0</v>
      </c>
      <c r="S245" s="168"/>
      <c r="T245" s="190"/>
    </row>
    <row r="246" spans="1:20" s="189" customFormat="1" ht="15.75" hidden="1" thickBot="1" x14ac:dyDescent="0.3">
      <c r="A246" s="125" t="s">
        <v>292</v>
      </c>
      <c r="B246" s="169" t="s">
        <v>698</v>
      </c>
      <c r="C246" s="178"/>
      <c r="D246" s="704" t="s">
        <v>383</v>
      </c>
      <c r="E246" s="704"/>
      <c r="F246" s="318">
        <f t="shared" ref="F246:F257" si="296">SUM(R246:R246)</f>
        <v>0</v>
      </c>
      <c r="G246" s="508">
        <f t="shared" ref="G246:G257" si="297">SUM(R246:R246)</f>
        <v>0</v>
      </c>
      <c r="H246" s="508">
        <f t="shared" ref="H246:H257" si="298">SUM(R246:R246)</f>
        <v>0</v>
      </c>
      <c r="I246" s="318">
        <f t="shared" ref="I246:I257" si="299">SUM(R246:R246)</f>
        <v>0</v>
      </c>
      <c r="J246" s="423">
        <f t="shared" ref="J246:J257" si="300">SUM(R246:R246)</f>
        <v>0</v>
      </c>
      <c r="K246" s="423" t="e">
        <f>SUM(#REF!)</f>
        <v>#REF!</v>
      </c>
      <c r="L246" s="423">
        <f t="shared" ref="L246:L257" si="301">SUM(S246:S246)</f>
        <v>0</v>
      </c>
      <c r="M246" s="460">
        <f t="shared" si="236"/>
        <v>0</v>
      </c>
      <c r="N246" s="170"/>
      <c r="O246" s="171">
        <f t="shared" si="253"/>
        <v>0</v>
      </c>
      <c r="P246" s="179"/>
      <c r="Q246" s="173"/>
      <c r="R246" s="173"/>
      <c r="S246" s="168"/>
      <c r="T246" s="190"/>
    </row>
    <row r="247" spans="1:20" s="189" customFormat="1" ht="15.75" hidden="1" thickBot="1" x14ac:dyDescent="0.3">
      <c r="A247" s="125" t="s">
        <v>293</v>
      </c>
      <c r="B247" s="169" t="s">
        <v>699</v>
      </c>
      <c r="C247" s="178"/>
      <c r="D247" s="704" t="s">
        <v>384</v>
      </c>
      <c r="E247" s="704"/>
      <c r="F247" s="318">
        <f t="shared" si="296"/>
        <v>0</v>
      </c>
      <c r="G247" s="508">
        <f t="shared" si="297"/>
        <v>0</v>
      </c>
      <c r="H247" s="508">
        <f t="shared" si="298"/>
        <v>0</v>
      </c>
      <c r="I247" s="318">
        <f t="shared" si="299"/>
        <v>0</v>
      </c>
      <c r="J247" s="423">
        <f t="shared" si="300"/>
        <v>0</v>
      </c>
      <c r="K247" s="423" t="e">
        <f>SUM(#REF!)</f>
        <v>#REF!</v>
      </c>
      <c r="L247" s="423">
        <f t="shared" si="301"/>
        <v>0</v>
      </c>
      <c r="M247" s="460">
        <f t="shared" si="236"/>
        <v>0</v>
      </c>
      <c r="N247" s="170"/>
      <c r="O247" s="171">
        <f t="shared" si="253"/>
        <v>0</v>
      </c>
      <c r="P247" s="179"/>
      <c r="Q247" s="173"/>
      <c r="R247" s="173"/>
      <c r="S247" s="168"/>
      <c r="T247" s="190"/>
    </row>
    <row r="248" spans="1:20" s="189" customFormat="1" ht="15.75" hidden="1" thickBot="1" x14ac:dyDescent="0.3">
      <c r="A248" s="125" t="s">
        <v>871</v>
      </c>
      <c r="B248" s="169" t="s">
        <v>872</v>
      </c>
      <c r="C248" s="178"/>
      <c r="D248" s="704" t="s">
        <v>873</v>
      </c>
      <c r="E248" s="704"/>
      <c r="F248" s="318">
        <f t="shared" si="296"/>
        <v>0</v>
      </c>
      <c r="G248" s="508">
        <f t="shared" si="297"/>
        <v>0</v>
      </c>
      <c r="H248" s="508">
        <f t="shared" si="298"/>
        <v>0</v>
      </c>
      <c r="I248" s="318">
        <f t="shared" si="299"/>
        <v>0</v>
      </c>
      <c r="J248" s="423">
        <f t="shared" si="300"/>
        <v>0</v>
      </c>
      <c r="K248" s="423" t="e">
        <f>SUM(#REF!)</f>
        <v>#REF!</v>
      </c>
      <c r="L248" s="423">
        <f t="shared" si="301"/>
        <v>0</v>
      </c>
      <c r="M248" s="460">
        <f t="shared" si="236"/>
        <v>0</v>
      </c>
      <c r="N248" s="170"/>
      <c r="O248" s="171">
        <f t="shared" si="253"/>
        <v>0</v>
      </c>
      <c r="P248" s="179"/>
      <c r="Q248" s="173"/>
      <c r="R248" s="173"/>
      <c r="S248" s="168"/>
      <c r="T248" s="190"/>
    </row>
    <row r="249" spans="1:20" s="189" customFormat="1" ht="15.75" hidden="1" thickBot="1" x14ac:dyDescent="0.3">
      <c r="A249" s="125" t="s">
        <v>294</v>
      </c>
      <c r="B249" s="169" t="s">
        <v>700</v>
      </c>
      <c r="C249" s="178"/>
      <c r="D249" s="704" t="s">
        <v>295</v>
      </c>
      <c r="E249" s="704"/>
      <c r="F249" s="318">
        <f t="shared" si="296"/>
        <v>0</v>
      </c>
      <c r="G249" s="508">
        <f t="shared" si="297"/>
        <v>0</v>
      </c>
      <c r="H249" s="508">
        <f t="shared" si="298"/>
        <v>0</v>
      </c>
      <c r="I249" s="318">
        <f t="shared" si="299"/>
        <v>0</v>
      </c>
      <c r="J249" s="423">
        <f t="shared" si="300"/>
        <v>0</v>
      </c>
      <c r="K249" s="423" t="e">
        <f>SUM(#REF!)</f>
        <v>#REF!</v>
      </c>
      <c r="L249" s="423">
        <f t="shared" si="301"/>
        <v>0</v>
      </c>
      <c r="M249" s="460">
        <f t="shared" si="236"/>
        <v>0</v>
      </c>
      <c r="N249" s="170"/>
      <c r="O249" s="171">
        <f t="shared" si="253"/>
        <v>0</v>
      </c>
      <c r="P249" s="179"/>
      <c r="Q249" s="173"/>
      <c r="R249" s="173"/>
      <c r="S249" s="168"/>
      <c r="T249" s="190"/>
    </row>
    <row r="250" spans="1:20" s="189" customFormat="1" ht="15.75" hidden="1" thickBot="1" x14ac:dyDescent="0.3">
      <c r="A250" s="125" t="s">
        <v>296</v>
      </c>
      <c r="B250" s="169" t="s">
        <v>701</v>
      </c>
      <c r="C250" s="178"/>
      <c r="D250" s="704" t="s">
        <v>297</v>
      </c>
      <c r="E250" s="704"/>
      <c r="F250" s="318">
        <f t="shared" si="296"/>
        <v>0</v>
      </c>
      <c r="G250" s="508">
        <f t="shared" si="297"/>
        <v>0</v>
      </c>
      <c r="H250" s="508">
        <f t="shared" si="298"/>
        <v>0</v>
      </c>
      <c r="I250" s="318">
        <f t="shared" si="299"/>
        <v>0</v>
      </c>
      <c r="J250" s="423">
        <f t="shared" si="300"/>
        <v>0</v>
      </c>
      <c r="K250" s="423" t="e">
        <f>SUM(#REF!)</f>
        <v>#REF!</v>
      </c>
      <c r="L250" s="423">
        <f t="shared" si="301"/>
        <v>0</v>
      </c>
      <c r="M250" s="460">
        <f t="shared" si="236"/>
        <v>0</v>
      </c>
      <c r="N250" s="170"/>
      <c r="O250" s="171">
        <f t="shared" si="253"/>
        <v>0</v>
      </c>
      <c r="P250" s="179"/>
      <c r="Q250" s="173"/>
      <c r="R250" s="173"/>
      <c r="S250" s="168"/>
      <c r="T250" s="190"/>
    </row>
    <row r="251" spans="1:20" s="189" customFormat="1" ht="15.75" hidden="1" thickBot="1" x14ac:dyDescent="0.3">
      <c r="A251" s="125" t="s">
        <v>874</v>
      </c>
      <c r="B251" s="169" t="s">
        <v>875</v>
      </c>
      <c r="C251" s="178"/>
      <c r="D251" s="704" t="s">
        <v>876</v>
      </c>
      <c r="E251" s="704"/>
      <c r="F251" s="318">
        <f t="shared" si="296"/>
        <v>0</v>
      </c>
      <c r="G251" s="508">
        <f t="shared" si="297"/>
        <v>0</v>
      </c>
      <c r="H251" s="508">
        <f t="shared" si="298"/>
        <v>0</v>
      </c>
      <c r="I251" s="318">
        <f t="shared" si="299"/>
        <v>0</v>
      </c>
      <c r="J251" s="423">
        <f t="shared" si="300"/>
        <v>0</v>
      </c>
      <c r="K251" s="423" t="e">
        <f>SUM(#REF!)</f>
        <v>#REF!</v>
      </c>
      <c r="L251" s="423">
        <f t="shared" si="301"/>
        <v>0</v>
      </c>
      <c r="M251" s="460">
        <f t="shared" si="236"/>
        <v>0</v>
      </c>
      <c r="N251" s="170"/>
      <c r="O251" s="171">
        <f t="shared" si="253"/>
        <v>0</v>
      </c>
      <c r="P251" s="179"/>
      <c r="Q251" s="173"/>
      <c r="R251" s="173"/>
      <c r="S251" s="168"/>
      <c r="T251" s="190"/>
    </row>
    <row r="252" spans="1:20" s="41" customFormat="1" ht="15.75" hidden="1" thickBot="1" x14ac:dyDescent="0.3">
      <c r="A252" s="125" t="s">
        <v>877</v>
      </c>
      <c r="B252" s="52" t="s">
        <v>878</v>
      </c>
      <c r="C252" s="702" t="s">
        <v>879</v>
      </c>
      <c r="D252" s="703"/>
      <c r="E252" s="703"/>
      <c r="F252" s="320">
        <f t="shared" si="296"/>
        <v>0</v>
      </c>
      <c r="G252" s="510">
        <f t="shared" si="297"/>
        <v>0</v>
      </c>
      <c r="H252" s="510">
        <f t="shared" si="298"/>
        <v>0</v>
      </c>
      <c r="I252" s="320">
        <f t="shared" si="299"/>
        <v>0</v>
      </c>
      <c r="J252" s="425">
        <f t="shared" si="300"/>
        <v>0</v>
      </c>
      <c r="K252" s="425" t="e">
        <f>SUM(#REF!)</f>
        <v>#REF!</v>
      </c>
      <c r="L252" s="425">
        <f t="shared" si="301"/>
        <v>0</v>
      </c>
      <c r="M252" s="462">
        <f t="shared" si="236"/>
        <v>0</v>
      </c>
      <c r="N252" s="148"/>
      <c r="O252" s="160">
        <f t="shared" si="253"/>
        <v>0</v>
      </c>
      <c r="P252" s="75"/>
      <c r="Q252" s="13"/>
      <c r="R252" s="13"/>
      <c r="S252" s="168"/>
      <c r="T252" s="190"/>
    </row>
    <row r="253" spans="1:20" s="41" customFormat="1" ht="15.75" hidden="1" thickBot="1" x14ac:dyDescent="0.3">
      <c r="A253" s="125" t="s">
        <v>298</v>
      </c>
      <c r="B253" s="52" t="s">
        <v>702</v>
      </c>
      <c r="C253" s="702" t="s">
        <v>299</v>
      </c>
      <c r="D253" s="703"/>
      <c r="E253" s="703"/>
      <c r="F253" s="320">
        <f t="shared" si="296"/>
        <v>0</v>
      </c>
      <c r="G253" s="510">
        <f t="shared" si="297"/>
        <v>0</v>
      </c>
      <c r="H253" s="510">
        <f t="shared" si="298"/>
        <v>0</v>
      </c>
      <c r="I253" s="320">
        <f t="shared" si="299"/>
        <v>0</v>
      </c>
      <c r="J253" s="425">
        <f t="shared" si="300"/>
        <v>0</v>
      </c>
      <c r="K253" s="425" t="e">
        <f>SUM(#REF!)</f>
        <v>#REF!</v>
      </c>
      <c r="L253" s="425">
        <f t="shared" si="301"/>
        <v>0</v>
      </c>
      <c r="M253" s="462">
        <f t="shared" si="236"/>
        <v>0</v>
      </c>
      <c r="N253" s="148"/>
      <c r="O253" s="160">
        <f t="shared" si="253"/>
        <v>0</v>
      </c>
      <c r="P253" s="75"/>
      <c r="Q253" s="13"/>
      <c r="R253" s="13"/>
      <c r="S253" s="168"/>
      <c r="T253" s="190"/>
    </row>
    <row r="254" spans="1:20" s="41" customFormat="1" ht="15.75" hidden="1" thickBot="1" x14ac:dyDescent="0.3">
      <c r="A254" s="125" t="s">
        <v>300</v>
      </c>
      <c r="B254" s="52" t="s">
        <v>703</v>
      </c>
      <c r="C254" s="702" t="s">
        <v>880</v>
      </c>
      <c r="D254" s="703"/>
      <c r="E254" s="703"/>
      <c r="F254" s="320">
        <f t="shared" si="296"/>
        <v>0</v>
      </c>
      <c r="G254" s="510">
        <f t="shared" si="297"/>
        <v>0</v>
      </c>
      <c r="H254" s="510">
        <f t="shared" si="298"/>
        <v>0</v>
      </c>
      <c r="I254" s="320">
        <f t="shared" si="299"/>
        <v>0</v>
      </c>
      <c r="J254" s="425">
        <f t="shared" si="300"/>
        <v>0</v>
      </c>
      <c r="K254" s="425" t="e">
        <f>SUM(#REF!)</f>
        <v>#REF!</v>
      </c>
      <c r="L254" s="425">
        <f t="shared" si="301"/>
        <v>0</v>
      </c>
      <c r="M254" s="462">
        <f t="shared" si="236"/>
        <v>0</v>
      </c>
      <c r="N254" s="148"/>
      <c r="O254" s="160">
        <f t="shared" si="253"/>
        <v>0</v>
      </c>
      <c r="P254" s="75"/>
      <c r="Q254" s="13"/>
      <c r="R254" s="13"/>
      <c r="S254" s="168"/>
      <c r="T254" s="190"/>
    </row>
    <row r="255" spans="1:20" s="41" customFormat="1" ht="15.75" hidden="1" thickBot="1" x14ac:dyDescent="0.3">
      <c r="A255" s="125" t="s">
        <v>301</v>
      </c>
      <c r="B255" s="52" t="s">
        <v>704</v>
      </c>
      <c r="C255" s="702" t="s">
        <v>881</v>
      </c>
      <c r="D255" s="703"/>
      <c r="E255" s="703"/>
      <c r="F255" s="320">
        <f t="shared" si="296"/>
        <v>0</v>
      </c>
      <c r="G255" s="510">
        <f t="shared" si="297"/>
        <v>0</v>
      </c>
      <c r="H255" s="510">
        <f t="shared" si="298"/>
        <v>0</v>
      </c>
      <c r="I255" s="320">
        <f t="shared" si="299"/>
        <v>0</v>
      </c>
      <c r="J255" s="425">
        <f t="shared" si="300"/>
        <v>0</v>
      </c>
      <c r="K255" s="425" t="e">
        <f>SUM(#REF!)</f>
        <v>#REF!</v>
      </c>
      <c r="L255" s="425">
        <f t="shared" si="301"/>
        <v>0</v>
      </c>
      <c r="M255" s="462">
        <f t="shared" si="236"/>
        <v>0</v>
      </c>
      <c r="N255" s="148"/>
      <c r="O255" s="160">
        <f t="shared" si="253"/>
        <v>0</v>
      </c>
      <c r="P255" s="75"/>
      <c r="Q255" s="13"/>
      <c r="R255" s="13"/>
      <c r="S255" s="168"/>
      <c r="T255" s="190"/>
    </row>
    <row r="256" spans="1:20" s="41" customFormat="1" ht="15.75" hidden="1" thickBot="1" x14ac:dyDescent="0.3">
      <c r="A256" s="125" t="s">
        <v>302</v>
      </c>
      <c r="B256" s="52" t="s">
        <v>705</v>
      </c>
      <c r="C256" s="702" t="s">
        <v>303</v>
      </c>
      <c r="D256" s="703"/>
      <c r="E256" s="703"/>
      <c r="F256" s="320">
        <f t="shared" si="296"/>
        <v>0</v>
      </c>
      <c r="G256" s="510">
        <f t="shared" si="297"/>
        <v>0</v>
      </c>
      <c r="H256" s="510">
        <f t="shared" si="298"/>
        <v>0</v>
      </c>
      <c r="I256" s="320">
        <f t="shared" si="299"/>
        <v>0</v>
      </c>
      <c r="J256" s="425">
        <f t="shared" si="300"/>
        <v>0</v>
      </c>
      <c r="K256" s="425" t="e">
        <f>SUM(#REF!)</f>
        <v>#REF!</v>
      </c>
      <c r="L256" s="425">
        <f t="shared" si="301"/>
        <v>0</v>
      </c>
      <c r="M256" s="462">
        <f t="shared" si="236"/>
        <v>0</v>
      </c>
      <c r="N256" s="148"/>
      <c r="O256" s="160">
        <f t="shared" si="253"/>
        <v>0</v>
      </c>
      <c r="P256" s="75"/>
      <c r="Q256" s="13"/>
      <c r="R256" s="13"/>
      <c r="S256" s="168"/>
      <c r="T256" s="190"/>
    </row>
    <row r="257" spans="1:20" s="41" customFormat="1" ht="15.75" hidden="1" thickBot="1" x14ac:dyDescent="0.3">
      <c r="A257" s="125" t="s">
        <v>882</v>
      </c>
      <c r="B257" s="52" t="s">
        <v>883</v>
      </c>
      <c r="C257" s="702" t="s">
        <v>885</v>
      </c>
      <c r="D257" s="703"/>
      <c r="E257" s="703"/>
      <c r="F257" s="320">
        <f t="shared" si="296"/>
        <v>0</v>
      </c>
      <c r="G257" s="510">
        <f t="shared" si="297"/>
        <v>0</v>
      </c>
      <c r="H257" s="510">
        <f t="shared" si="298"/>
        <v>0</v>
      </c>
      <c r="I257" s="320">
        <f t="shared" si="299"/>
        <v>0</v>
      </c>
      <c r="J257" s="425">
        <f t="shared" si="300"/>
        <v>0</v>
      </c>
      <c r="K257" s="425" t="e">
        <f>SUM(#REF!)</f>
        <v>#REF!</v>
      </c>
      <c r="L257" s="425">
        <f t="shared" si="301"/>
        <v>0</v>
      </c>
      <c r="M257" s="462">
        <f t="shared" si="236"/>
        <v>0</v>
      </c>
      <c r="N257" s="148"/>
      <c r="O257" s="160">
        <f t="shared" si="253"/>
        <v>0</v>
      </c>
      <c r="P257" s="75"/>
      <c r="Q257" s="13"/>
      <c r="R257" s="13"/>
      <c r="S257" s="168"/>
      <c r="T257" s="190"/>
    </row>
    <row r="258" spans="1:20" s="41" customFormat="1" ht="15.75" hidden="1" thickBot="1" x14ac:dyDescent="0.3">
      <c r="A258" s="125"/>
      <c r="B258" s="52" t="s">
        <v>884</v>
      </c>
      <c r="C258" s="702" t="s">
        <v>886</v>
      </c>
      <c r="D258" s="703"/>
      <c r="E258" s="703"/>
      <c r="F258" s="320">
        <f t="shared" ref="F258:K258" si="302">F259+F260</f>
        <v>0</v>
      </c>
      <c r="G258" s="510">
        <f t="shared" si="302"/>
        <v>0</v>
      </c>
      <c r="H258" s="510">
        <f t="shared" si="302"/>
        <v>0</v>
      </c>
      <c r="I258" s="320">
        <f t="shared" si="302"/>
        <v>0</v>
      </c>
      <c r="J258" s="425">
        <f t="shared" ref="J258" si="303">J259+J260</f>
        <v>0</v>
      </c>
      <c r="K258" s="425" t="e">
        <f t="shared" si="302"/>
        <v>#REF!</v>
      </c>
      <c r="L258" s="425">
        <f t="shared" ref="L258" si="304">L259+L260</f>
        <v>0</v>
      </c>
      <c r="M258" s="462">
        <f t="shared" si="236"/>
        <v>0</v>
      </c>
      <c r="N258" s="148">
        <f t="shared" ref="N258" si="305">N259+N260</f>
        <v>0</v>
      </c>
      <c r="O258" s="160">
        <f t="shared" si="253"/>
        <v>0</v>
      </c>
      <c r="P258" s="75">
        <f t="shared" ref="P258:R258" si="306">P259+P260</f>
        <v>0</v>
      </c>
      <c r="Q258" s="13">
        <f t="shared" si="306"/>
        <v>0</v>
      </c>
      <c r="R258" s="13">
        <f t="shared" si="306"/>
        <v>0</v>
      </c>
      <c r="S258" s="168"/>
      <c r="T258" s="190"/>
    </row>
    <row r="259" spans="1:20" s="189" customFormat="1" ht="15.75" hidden="1" thickBot="1" x14ac:dyDescent="0.3">
      <c r="A259" s="125" t="s">
        <v>888</v>
      </c>
      <c r="B259" s="169" t="s">
        <v>887</v>
      </c>
      <c r="C259" s="178"/>
      <c r="D259" s="704" t="s">
        <v>891</v>
      </c>
      <c r="E259" s="704"/>
      <c r="F259" s="318">
        <f>SUM(R259:R259)</f>
        <v>0</v>
      </c>
      <c r="G259" s="508">
        <f>SUM(R259:R259)</f>
        <v>0</v>
      </c>
      <c r="H259" s="508">
        <f>SUM(R259:R259)</f>
        <v>0</v>
      </c>
      <c r="I259" s="318">
        <f>SUM(R259:R259)</f>
        <v>0</v>
      </c>
      <c r="J259" s="423">
        <f>SUM(R259:R259)</f>
        <v>0</v>
      </c>
      <c r="K259" s="423" t="e">
        <f>SUM(#REF!)</f>
        <v>#REF!</v>
      </c>
      <c r="L259" s="423">
        <f>SUM(S259:S259)</f>
        <v>0</v>
      </c>
      <c r="M259" s="460">
        <f t="shared" si="236"/>
        <v>0</v>
      </c>
      <c r="N259" s="170"/>
      <c r="O259" s="171">
        <f t="shared" si="253"/>
        <v>0</v>
      </c>
      <c r="P259" s="179"/>
      <c r="Q259" s="173"/>
      <c r="R259" s="173"/>
      <c r="S259" s="168"/>
      <c r="T259" s="190"/>
    </row>
    <row r="260" spans="1:20" s="189" customFormat="1" ht="15.75" hidden="1" thickBot="1" x14ac:dyDescent="0.3">
      <c r="A260" s="125" t="s">
        <v>889</v>
      </c>
      <c r="B260" s="169" t="s">
        <v>890</v>
      </c>
      <c r="C260" s="178"/>
      <c r="D260" s="704" t="s">
        <v>892</v>
      </c>
      <c r="E260" s="704"/>
      <c r="F260" s="318">
        <f>SUM(R260:R260)</f>
        <v>0</v>
      </c>
      <c r="G260" s="508">
        <f>SUM(R260:R260)</f>
        <v>0</v>
      </c>
      <c r="H260" s="508">
        <f>SUM(R260:R260)</f>
        <v>0</v>
      </c>
      <c r="I260" s="318">
        <f>SUM(R260:R260)</f>
        <v>0</v>
      </c>
      <c r="J260" s="423">
        <f>SUM(R260:R260)</f>
        <v>0</v>
      </c>
      <c r="K260" s="423" t="e">
        <f>SUM(#REF!)</f>
        <v>#REF!</v>
      </c>
      <c r="L260" s="423">
        <f>SUM(S260:S260)</f>
        <v>0</v>
      </c>
      <c r="M260" s="460">
        <f t="shared" si="236"/>
        <v>0</v>
      </c>
      <c r="N260" s="170"/>
      <c r="O260" s="171">
        <f t="shared" si="253"/>
        <v>0</v>
      </c>
      <c r="P260" s="179"/>
      <c r="Q260" s="173"/>
      <c r="R260" s="173"/>
      <c r="S260" s="168"/>
      <c r="T260" s="190"/>
    </row>
    <row r="261" spans="1:20" ht="15.75" hidden="1" thickBot="1" x14ac:dyDescent="0.3">
      <c r="B261" s="90" t="s">
        <v>709</v>
      </c>
      <c r="C261" s="712" t="s">
        <v>304</v>
      </c>
      <c r="D261" s="713"/>
      <c r="E261" s="713"/>
      <c r="F261" s="319">
        <f t="shared" ref="F261:K261" si="307">F262+F263+F264+F265+F266</f>
        <v>0</v>
      </c>
      <c r="G261" s="509">
        <f t="shared" si="307"/>
        <v>0</v>
      </c>
      <c r="H261" s="509">
        <f t="shared" si="307"/>
        <v>0</v>
      </c>
      <c r="I261" s="319">
        <f t="shared" si="307"/>
        <v>0</v>
      </c>
      <c r="J261" s="424">
        <f t="shared" ref="J261" si="308">J262+J263+J264+J265+J266</f>
        <v>0</v>
      </c>
      <c r="K261" s="424" t="e">
        <f t="shared" si="307"/>
        <v>#REF!</v>
      </c>
      <c r="L261" s="424">
        <f t="shared" ref="L261" si="309">L262+L263+L264+L265+L266</f>
        <v>0</v>
      </c>
      <c r="M261" s="461">
        <f t="shared" si="236"/>
        <v>0</v>
      </c>
      <c r="N261" s="142">
        <f t="shared" ref="N261" si="310">N262+N263+N264+N265+N266</f>
        <v>0</v>
      </c>
      <c r="O261" s="158">
        <f t="shared" si="253"/>
        <v>0</v>
      </c>
      <c r="P261" s="92">
        <f t="shared" ref="P261:R261" si="311">P262+P263+P264+P265+P266</f>
        <v>0</v>
      </c>
      <c r="Q261" s="93">
        <f t="shared" si="311"/>
        <v>0</v>
      </c>
      <c r="R261" s="93">
        <f t="shared" si="311"/>
        <v>0</v>
      </c>
      <c r="S261" s="168"/>
      <c r="T261" s="190"/>
    </row>
    <row r="262" spans="1:20" s="41" customFormat="1" ht="15.75" hidden="1" thickBot="1" x14ac:dyDescent="0.3">
      <c r="A262" s="125" t="s">
        <v>305</v>
      </c>
      <c r="B262" s="176" t="s">
        <v>710</v>
      </c>
      <c r="C262" s="782" t="s">
        <v>385</v>
      </c>
      <c r="D262" s="783"/>
      <c r="E262" s="783"/>
      <c r="F262" s="321">
        <f t="shared" ref="F262:F268" si="312">SUM(R262:R262)</f>
        <v>0</v>
      </c>
      <c r="G262" s="511">
        <f t="shared" ref="G262:G268" si="313">SUM(R262:R262)</f>
        <v>0</v>
      </c>
      <c r="H262" s="511">
        <f t="shared" ref="H262:H268" si="314">SUM(R262:R262)</f>
        <v>0</v>
      </c>
      <c r="I262" s="321">
        <f t="shared" ref="I262:I268" si="315">SUM(R262:R262)</f>
        <v>0</v>
      </c>
      <c r="J262" s="426">
        <f t="shared" ref="J262:J268" si="316">SUM(R262:R262)</f>
        <v>0</v>
      </c>
      <c r="K262" s="426" t="e">
        <f>SUM(#REF!)</f>
        <v>#REF!</v>
      </c>
      <c r="L262" s="426">
        <f t="shared" ref="L262:L268" si="317">SUM(S262:S262)</f>
        <v>0</v>
      </c>
      <c r="M262" s="463">
        <f t="shared" ref="M262:M269" si="318">P262+Q262+R262</f>
        <v>0</v>
      </c>
      <c r="N262" s="177"/>
      <c r="O262" s="191">
        <f t="shared" si="253"/>
        <v>0</v>
      </c>
      <c r="P262" s="192"/>
      <c r="Q262" s="193"/>
      <c r="R262" s="193"/>
      <c r="S262" s="168"/>
      <c r="T262" s="190"/>
    </row>
    <row r="263" spans="1:20" s="41" customFormat="1" ht="15.75" hidden="1" thickBot="1" x14ac:dyDescent="0.3">
      <c r="A263" s="125" t="s">
        <v>306</v>
      </c>
      <c r="B263" s="176" t="s">
        <v>711</v>
      </c>
      <c r="C263" s="782" t="s">
        <v>386</v>
      </c>
      <c r="D263" s="783"/>
      <c r="E263" s="783"/>
      <c r="F263" s="321">
        <f t="shared" si="312"/>
        <v>0</v>
      </c>
      <c r="G263" s="511">
        <f t="shared" si="313"/>
        <v>0</v>
      </c>
      <c r="H263" s="511">
        <f t="shared" si="314"/>
        <v>0</v>
      </c>
      <c r="I263" s="321">
        <f t="shared" si="315"/>
        <v>0</v>
      </c>
      <c r="J263" s="426">
        <f t="shared" si="316"/>
        <v>0</v>
      </c>
      <c r="K263" s="426" t="e">
        <f>SUM(#REF!)</f>
        <v>#REF!</v>
      </c>
      <c r="L263" s="426">
        <f t="shared" si="317"/>
        <v>0</v>
      </c>
      <c r="M263" s="463">
        <f t="shared" si="318"/>
        <v>0</v>
      </c>
      <c r="N263" s="177"/>
      <c r="O263" s="191">
        <f t="shared" si="253"/>
        <v>0</v>
      </c>
      <c r="P263" s="192"/>
      <c r="Q263" s="193"/>
      <c r="R263" s="193"/>
      <c r="S263" s="168"/>
      <c r="T263" s="190"/>
    </row>
    <row r="264" spans="1:20" s="41" customFormat="1" ht="15.75" hidden="1" thickBot="1" x14ac:dyDescent="0.3">
      <c r="A264" s="125" t="s">
        <v>307</v>
      </c>
      <c r="B264" s="176" t="s">
        <v>712</v>
      </c>
      <c r="C264" s="782" t="s">
        <v>308</v>
      </c>
      <c r="D264" s="783"/>
      <c r="E264" s="783"/>
      <c r="F264" s="321">
        <f t="shared" si="312"/>
        <v>0</v>
      </c>
      <c r="G264" s="511">
        <f t="shared" si="313"/>
        <v>0</v>
      </c>
      <c r="H264" s="511">
        <f t="shared" si="314"/>
        <v>0</v>
      </c>
      <c r="I264" s="321">
        <f t="shared" si="315"/>
        <v>0</v>
      </c>
      <c r="J264" s="426">
        <f t="shared" si="316"/>
        <v>0</v>
      </c>
      <c r="K264" s="426" t="e">
        <f>SUM(#REF!)</f>
        <v>#REF!</v>
      </c>
      <c r="L264" s="426">
        <f t="shared" si="317"/>
        <v>0</v>
      </c>
      <c r="M264" s="463">
        <f t="shared" si="318"/>
        <v>0</v>
      </c>
      <c r="N264" s="177"/>
      <c r="O264" s="191">
        <f t="shared" si="253"/>
        <v>0</v>
      </c>
      <c r="P264" s="192"/>
      <c r="Q264" s="193"/>
      <c r="R264" s="193"/>
      <c r="S264" s="168"/>
      <c r="T264" s="190"/>
    </row>
    <row r="265" spans="1:20" s="41" customFormat="1" ht="15.75" hidden="1" thickBot="1" x14ac:dyDescent="0.3">
      <c r="A265" s="125" t="s">
        <v>309</v>
      </c>
      <c r="B265" s="176" t="s">
        <v>713</v>
      </c>
      <c r="C265" s="782" t="s">
        <v>310</v>
      </c>
      <c r="D265" s="783"/>
      <c r="E265" s="783"/>
      <c r="F265" s="321">
        <f t="shared" si="312"/>
        <v>0</v>
      </c>
      <c r="G265" s="511">
        <f t="shared" si="313"/>
        <v>0</v>
      </c>
      <c r="H265" s="511">
        <f t="shared" si="314"/>
        <v>0</v>
      </c>
      <c r="I265" s="321">
        <f t="shared" si="315"/>
        <v>0</v>
      </c>
      <c r="J265" s="426">
        <f t="shared" si="316"/>
        <v>0</v>
      </c>
      <c r="K265" s="426" t="e">
        <f>SUM(#REF!)</f>
        <v>#REF!</v>
      </c>
      <c r="L265" s="426">
        <f t="shared" si="317"/>
        <v>0</v>
      </c>
      <c r="M265" s="463">
        <f t="shared" si="318"/>
        <v>0</v>
      </c>
      <c r="N265" s="177"/>
      <c r="O265" s="191">
        <f t="shared" si="253"/>
        <v>0</v>
      </c>
      <c r="P265" s="192"/>
      <c r="Q265" s="193"/>
      <c r="R265" s="193"/>
      <c r="S265" s="168"/>
      <c r="T265" s="190"/>
    </row>
    <row r="266" spans="1:20" s="41" customFormat="1" ht="15.75" hidden="1" thickBot="1" x14ac:dyDescent="0.3">
      <c r="A266" s="125" t="s">
        <v>311</v>
      </c>
      <c r="B266" s="176" t="s">
        <v>714</v>
      </c>
      <c r="C266" s="782" t="s">
        <v>387</v>
      </c>
      <c r="D266" s="783"/>
      <c r="E266" s="783"/>
      <c r="F266" s="321">
        <f t="shared" si="312"/>
        <v>0</v>
      </c>
      <c r="G266" s="511">
        <f t="shared" si="313"/>
        <v>0</v>
      </c>
      <c r="H266" s="511">
        <f t="shared" si="314"/>
        <v>0</v>
      </c>
      <c r="I266" s="321">
        <f t="shared" si="315"/>
        <v>0</v>
      </c>
      <c r="J266" s="426">
        <f t="shared" si="316"/>
        <v>0</v>
      </c>
      <c r="K266" s="426" t="e">
        <f>SUM(#REF!)</f>
        <v>#REF!</v>
      </c>
      <c r="L266" s="426">
        <f t="shared" si="317"/>
        <v>0</v>
      </c>
      <c r="M266" s="463">
        <f t="shared" si="318"/>
        <v>0</v>
      </c>
      <c r="N266" s="177"/>
      <c r="O266" s="191">
        <f t="shared" si="253"/>
        <v>0</v>
      </c>
      <c r="P266" s="192"/>
      <c r="Q266" s="193"/>
      <c r="R266" s="193"/>
      <c r="S266" s="168"/>
      <c r="T266" s="190"/>
    </row>
    <row r="267" spans="1:20" ht="15.75" hidden="1" thickBot="1" x14ac:dyDescent="0.3">
      <c r="A267" s="125" t="s">
        <v>313</v>
      </c>
      <c r="B267" s="90" t="s">
        <v>715</v>
      </c>
      <c r="C267" s="712" t="s">
        <v>312</v>
      </c>
      <c r="D267" s="713"/>
      <c r="E267" s="713"/>
      <c r="F267" s="319">
        <f t="shared" si="312"/>
        <v>0</v>
      </c>
      <c r="G267" s="509">
        <f t="shared" si="313"/>
        <v>0</v>
      </c>
      <c r="H267" s="509">
        <f t="shared" si="314"/>
        <v>0</v>
      </c>
      <c r="I267" s="319">
        <f t="shared" si="315"/>
        <v>0</v>
      </c>
      <c r="J267" s="424">
        <f t="shared" si="316"/>
        <v>0</v>
      </c>
      <c r="K267" s="424" t="e">
        <f>SUM(#REF!)</f>
        <v>#REF!</v>
      </c>
      <c r="L267" s="424">
        <f t="shared" si="317"/>
        <v>0</v>
      </c>
      <c r="M267" s="461">
        <f t="shared" si="318"/>
        <v>0</v>
      </c>
      <c r="N267" s="142"/>
      <c r="O267" s="158">
        <f t="shared" si="253"/>
        <v>0</v>
      </c>
      <c r="P267" s="92"/>
      <c r="Q267" s="93"/>
      <c r="R267" s="93"/>
      <c r="S267" s="168"/>
      <c r="T267" s="190"/>
    </row>
    <row r="268" spans="1:20" ht="15.75" hidden="1" thickBot="1" x14ac:dyDescent="0.3">
      <c r="A268" s="125" t="s">
        <v>893</v>
      </c>
      <c r="B268" s="90" t="s">
        <v>894</v>
      </c>
      <c r="C268" s="712" t="s">
        <v>895</v>
      </c>
      <c r="D268" s="713"/>
      <c r="E268" s="713"/>
      <c r="F268" s="319">
        <f t="shared" si="312"/>
        <v>0</v>
      </c>
      <c r="G268" s="509">
        <f t="shared" si="313"/>
        <v>0</v>
      </c>
      <c r="H268" s="509">
        <f t="shared" si="314"/>
        <v>0</v>
      </c>
      <c r="I268" s="319">
        <f t="shared" si="315"/>
        <v>0</v>
      </c>
      <c r="J268" s="424">
        <f t="shared" si="316"/>
        <v>0</v>
      </c>
      <c r="K268" s="424" t="e">
        <f>SUM(#REF!)</f>
        <v>#REF!</v>
      </c>
      <c r="L268" s="424">
        <f t="shared" si="317"/>
        <v>0</v>
      </c>
      <c r="M268" s="461">
        <f t="shared" si="318"/>
        <v>0</v>
      </c>
      <c r="N268" s="142"/>
      <c r="O268" s="158">
        <f t="shared" si="253"/>
        <v>0</v>
      </c>
      <c r="P268" s="92"/>
      <c r="Q268" s="93"/>
      <c r="R268" s="93"/>
      <c r="S268" s="168"/>
      <c r="T268" s="190"/>
    </row>
    <row r="269" spans="1:20" ht="15.75" thickBot="1" x14ac:dyDescent="0.3">
      <c r="B269" s="806" t="s">
        <v>314</v>
      </c>
      <c r="C269" s="807"/>
      <c r="D269" s="807"/>
      <c r="E269" s="807"/>
      <c r="F269" s="316">
        <f t="shared" ref="F269:N269" si="319">F5+F24+F32+F69+F85+F157+F171+F176+F239</f>
        <v>15105493</v>
      </c>
      <c r="G269" s="506">
        <f t="shared" si="319"/>
        <v>14034956</v>
      </c>
      <c r="H269" s="506">
        <f t="shared" si="319"/>
        <v>14972035</v>
      </c>
      <c r="I269" s="316">
        <f t="shared" ref="I269:J269" si="320">I5+I24+I32+I69+I85+I157+I171+I176+I239</f>
        <v>15123543.18</v>
      </c>
      <c r="J269" s="421">
        <f t="shared" si="320"/>
        <v>14036625</v>
      </c>
      <c r="K269" s="421" t="e">
        <f t="shared" si="319"/>
        <v>#REF!</v>
      </c>
      <c r="L269" s="421">
        <f t="shared" ref="L269" si="321">L5+L24+L32+L69+L85+L157+L171+L176+L239</f>
        <v>13895633</v>
      </c>
      <c r="M269" s="458">
        <f t="shared" si="318"/>
        <v>8211086</v>
      </c>
      <c r="N269" s="139">
        <f t="shared" si="319"/>
        <v>0</v>
      </c>
      <c r="O269" s="156">
        <f t="shared" si="253"/>
        <v>8211086</v>
      </c>
      <c r="P269" s="84">
        <f t="shared" ref="P269:R269" si="322">P5+P24+P32+P69+P85+P157+P171+P176+P239</f>
        <v>409701</v>
      </c>
      <c r="Q269" s="85">
        <f t="shared" si="322"/>
        <v>1475232</v>
      </c>
      <c r="R269" s="85">
        <f t="shared" si="322"/>
        <v>6326153</v>
      </c>
      <c r="S269" s="168"/>
      <c r="T269" s="190"/>
    </row>
    <row r="270" spans="1:20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</row>
    <row r="271" spans="1:20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59"/>
      <c r="P271" s="14"/>
      <c r="Q271" s="14"/>
      <c r="R271" s="14"/>
    </row>
    <row r="272" spans="1:2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</row>
    <row r="273" spans="1:1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</row>
    <row r="274" spans="1:18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</row>
    <row r="275" spans="1:18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</row>
    <row r="276" spans="1:18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</row>
    <row r="277" spans="1:18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</row>
    <row r="278" spans="1:18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59"/>
      <c r="P278" s="14"/>
      <c r="Q278" s="14"/>
      <c r="R278" s="14"/>
    </row>
    <row r="279" spans="1:18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59"/>
      <c r="P279" s="14"/>
      <c r="Q279" s="14"/>
      <c r="R279" s="14"/>
    </row>
    <row r="280" spans="1:18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</row>
    <row r="281" spans="1:18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</row>
    <row r="282" spans="1:18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</row>
    <row r="283" spans="1:18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</row>
    <row r="284" spans="1:1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</row>
    <row r="285" spans="1:1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</row>
    <row r="286" spans="1:1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</row>
    <row r="287" spans="1:1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</row>
    <row r="288" spans="1:1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</row>
    <row r="289" spans="1:1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</row>
    <row r="290" spans="1:1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</row>
    <row r="291" spans="1:1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</row>
    <row r="292" spans="1:1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</row>
    <row r="293" spans="1:1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</row>
    <row r="294" spans="1:1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</row>
    <row r="295" spans="1:1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</row>
    <row r="296" spans="1:1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</row>
    <row r="297" spans="1:1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</row>
    <row r="298" spans="1:1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</row>
    <row r="299" spans="1:1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</row>
    <row r="300" spans="1:1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</row>
    <row r="301" spans="1:1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</row>
    <row r="302" spans="1:1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</row>
    <row r="303" spans="1:1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</row>
    <row r="304" spans="1:1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</row>
    <row r="305" spans="1:1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</row>
    <row r="306" spans="1:1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</row>
    <row r="307" spans="1:1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</row>
    <row r="308" spans="1:1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</row>
    <row r="309" spans="1:1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</row>
    <row r="310" spans="1:1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</row>
    <row r="311" spans="1:1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</row>
    <row r="312" spans="1:1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</row>
    <row r="313" spans="1:18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</row>
    <row r="314" spans="1:18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59"/>
      <c r="P314" s="14"/>
      <c r="Q314" s="14"/>
      <c r="R314" s="14"/>
    </row>
    <row r="315" spans="1:18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59"/>
      <c r="P315" s="14"/>
      <c r="Q315" s="14"/>
      <c r="R315" s="14"/>
    </row>
    <row r="316" spans="1:1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</row>
    <row r="317" spans="1:1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</row>
    <row r="318" spans="1:1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</row>
    <row r="319" spans="1:1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</row>
    <row r="320" spans="1:1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</row>
    <row r="321" spans="1:1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</row>
    <row r="322" spans="1:1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59"/>
      <c r="P322" s="14"/>
      <c r="Q322" s="14"/>
      <c r="R322" s="14"/>
    </row>
    <row r="323" spans="1:18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59"/>
      <c r="P323" s="14"/>
      <c r="Q323" s="14"/>
      <c r="R323" s="14"/>
    </row>
    <row r="324" spans="1:18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59"/>
      <c r="P324" s="14"/>
      <c r="Q324" s="14"/>
      <c r="R324" s="14"/>
    </row>
    <row r="325" spans="1:18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59"/>
      <c r="P325" s="14"/>
      <c r="Q325" s="14"/>
      <c r="R325" s="14"/>
    </row>
    <row r="326" spans="1:18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</row>
    <row r="327" spans="1:18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59"/>
      <c r="P327" s="14"/>
      <c r="Q327" s="14"/>
      <c r="R327" s="14"/>
    </row>
    <row r="328" spans="1:18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</row>
    <row r="329" spans="1:18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</row>
    <row r="330" spans="1:18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P330" s="14"/>
      <c r="Q330" s="14"/>
      <c r="R330" s="14"/>
    </row>
    <row r="331" spans="1:18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</row>
    <row r="332" spans="1:18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18"/>
      <c r="P332" s="17"/>
      <c r="Q332" s="17"/>
      <c r="R332" s="17"/>
    </row>
    <row r="333" spans="1:1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1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1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1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1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18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49"/>
    </row>
    <row r="339" spans="1:18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49"/>
    </row>
    <row r="340" spans="1:18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49"/>
    </row>
    <row r="341" spans="1:18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49"/>
    </row>
    <row r="342" spans="1:18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49"/>
    </row>
    <row r="343" spans="1:18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49"/>
    </row>
    <row r="344" spans="1:18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49"/>
    </row>
    <row r="345" spans="1:18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49"/>
    </row>
    <row r="346" spans="1:18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49"/>
    </row>
    <row r="347" spans="1:18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49"/>
    </row>
    <row r="348" spans="1:18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49"/>
    </row>
    <row r="349" spans="1:18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P349" s="17"/>
      <c r="Q349" s="17"/>
      <c r="R349" s="17"/>
    </row>
    <row r="350" spans="1:18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P350" s="17"/>
      <c r="Q350" s="17"/>
      <c r="R350" s="17"/>
    </row>
    <row r="351" spans="1:1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P351" s="17"/>
      <c r="Q351" s="17"/>
      <c r="R351" s="17"/>
    </row>
    <row r="352" spans="1:18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P352" s="17"/>
      <c r="Q352" s="17"/>
      <c r="R352" s="17"/>
    </row>
    <row r="353" spans="1:1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P353" s="17"/>
      <c r="Q353" s="17"/>
      <c r="R353" s="17"/>
    </row>
    <row r="354" spans="1:18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P354" s="17"/>
      <c r="Q354" s="17"/>
      <c r="R354" s="17"/>
    </row>
    <row r="355" spans="1:18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P355" s="17"/>
      <c r="Q355" s="17"/>
      <c r="R355" s="17"/>
    </row>
    <row r="356" spans="1:18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P356" s="17"/>
      <c r="Q356" s="17"/>
      <c r="R356" s="17"/>
    </row>
    <row r="357" spans="1:18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59"/>
      <c r="P357" s="14"/>
      <c r="Q357" s="14"/>
      <c r="R357" s="14"/>
    </row>
    <row r="358" spans="1:18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</row>
    <row r="359" spans="1:18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</row>
    <row r="360" spans="1:18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59"/>
      <c r="P360" s="14"/>
      <c r="Q360" s="14"/>
      <c r="R360" s="14"/>
    </row>
    <row r="361" spans="1:18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59"/>
      <c r="P361" s="14"/>
      <c r="Q361" s="14"/>
      <c r="R361" s="14"/>
    </row>
    <row r="362" spans="1:18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</row>
    <row r="363" spans="1:18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</row>
    <row r="364" spans="1:1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</row>
    <row r="365" spans="1:18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</row>
    <row r="366" spans="1:1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</row>
    <row r="367" spans="1:1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</row>
    <row r="368" spans="1:1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</row>
    <row r="369" spans="1:1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</row>
    <row r="370" spans="1:1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</row>
    <row r="371" spans="1:1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</row>
    <row r="372" spans="1:1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</row>
    <row r="373" spans="1:1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</row>
    <row r="374" spans="1:1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</row>
    <row r="375" spans="1:1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</row>
    <row r="376" spans="1:18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59"/>
      <c r="P376" s="14"/>
      <c r="Q376" s="14"/>
      <c r="R376" s="14"/>
    </row>
    <row r="377" spans="1:18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59"/>
      <c r="P377" s="14"/>
      <c r="Q377" s="14"/>
      <c r="R377" s="14"/>
    </row>
    <row r="378" spans="1:18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59"/>
      <c r="P378" s="14"/>
      <c r="Q378" s="14"/>
      <c r="R378" s="14"/>
    </row>
    <row r="379" spans="1:1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</row>
    <row r="380" spans="1:1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</row>
    <row r="381" spans="1:1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</row>
    <row r="382" spans="1:1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</row>
    <row r="383" spans="1:1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</row>
    <row r="384" spans="1:1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</row>
    <row r="385" spans="1:1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</row>
    <row r="386" spans="1:1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</row>
    <row r="387" spans="1:1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</row>
    <row r="388" spans="1:1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</row>
    <row r="389" spans="1:1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</row>
    <row r="390" spans="1:1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</row>
    <row r="391" spans="1:1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</row>
    <row r="392" spans="1:1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</row>
    <row r="393" spans="1:1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</row>
    <row r="394" spans="1:1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</row>
    <row r="395" spans="1:18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59"/>
      <c r="P395" s="14"/>
      <c r="Q395" s="14"/>
      <c r="R395" s="14"/>
    </row>
    <row r="396" spans="1:1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</row>
    <row r="397" spans="1:1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</row>
    <row r="398" spans="1:1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</row>
    <row r="399" spans="1:1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</row>
    <row r="400" spans="1:1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</row>
    <row r="401" spans="1:18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</row>
    <row r="402" spans="1:1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</row>
    <row r="403" spans="1:1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59"/>
      <c r="P403" s="14"/>
      <c r="Q403" s="14"/>
      <c r="R403" s="14"/>
    </row>
    <row r="404" spans="1:1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</row>
    <row r="405" spans="1:1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</row>
    <row r="406" spans="1:1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</row>
    <row r="407" spans="1:1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</row>
    <row r="408" spans="1:18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</row>
    <row r="409" spans="1:1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</row>
    <row r="410" spans="1:18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</row>
    <row r="411" spans="1:18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</row>
    <row r="412" spans="1:18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</row>
    <row r="413" spans="1:1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</row>
    <row r="414" spans="1:1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</row>
    <row r="415" spans="1:1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</row>
    <row r="416" spans="1:1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</row>
    <row r="417" spans="1:18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59"/>
      <c r="P417" s="14"/>
      <c r="Q417" s="14"/>
      <c r="R417" s="14"/>
    </row>
    <row r="418" spans="1:18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59"/>
      <c r="P418" s="14"/>
      <c r="Q418" s="14"/>
      <c r="R418" s="14"/>
    </row>
    <row r="419" spans="1:1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</row>
    <row r="420" spans="1:1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</row>
    <row r="421" spans="1:18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59"/>
      <c r="P421" s="14"/>
      <c r="Q421" s="14"/>
      <c r="R421" s="14"/>
    </row>
    <row r="422" spans="1:18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</row>
    <row r="423" spans="1:18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59"/>
      <c r="P423" s="14"/>
      <c r="Q423" s="14"/>
      <c r="R423" s="14"/>
    </row>
    <row r="424" spans="1:18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59"/>
      <c r="P424" s="14"/>
      <c r="Q424" s="14"/>
      <c r="R424" s="14"/>
    </row>
    <row r="425" spans="1:1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</row>
    <row r="426" spans="1:18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</row>
    <row r="427" spans="1:1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</row>
    <row r="428" spans="1:1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</row>
    <row r="429" spans="1:1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</row>
    <row r="430" spans="1:1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</row>
    <row r="431" spans="1:1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</row>
    <row r="432" spans="1:1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</row>
    <row r="433" spans="1:1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</row>
    <row r="434" spans="1:1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</row>
    <row r="435" spans="1:1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</row>
    <row r="436" spans="1:1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</row>
    <row r="437" spans="1:1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</row>
    <row r="438" spans="1:18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</row>
    <row r="439" spans="1:1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</row>
    <row r="440" spans="1:1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</row>
    <row r="441" spans="1:1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</row>
    <row r="442" spans="1:1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</row>
    <row r="443" spans="1:1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</row>
    <row r="444" spans="1:1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</row>
    <row r="445" spans="1:1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</row>
    <row r="446" spans="1:1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</row>
    <row r="447" spans="1:1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</row>
    <row r="448" spans="1:18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</row>
    <row r="449" spans="1:18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59"/>
      <c r="P449" s="14"/>
      <c r="Q449" s="14"/>
      <c r="R449" s="14"/>
    </row>
    <row r="450" spans="1:18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59"/>
      <c r="P450" s="14"/>
      <c r="Q450" s="14"/>
      <c r="R450" s="14"/>
    </row>
    <row r="451" spans="1:1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</row>
    <row r="452" spans="1:18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</row>
    <row r="453" spans="1:1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</row>
    <row r="454" spans="1:1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</row>
    <row r="455" spans="1:1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</row>
    <row r="456" spans="1:1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</row>
    <row r="457" spans="1:1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</row>
    <row r="458" spans="1:1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</row>
    <row r="459" spans="1:1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</row>
    <row r="460" spans="1:1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</row>
    <row r="461" spans="1:1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</row>
    <row r="462" spans="1:18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59"/>
      <c r="P462" s="14"/>
      <c r="Q462" s="14"/>
      <c r="R462" s="14"/>
    </row>
    <row r="463" spans="1:1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</row>
    <row r="464" spans="1:18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</row>
    <row r="465" spans="1:18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</row>
    <row r="466" spans="1:18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59"/>
      <c r="P466" s="14"/>
      <c r="Q466" s="14"/>
      <c r="R466" s="14"/>
    </row>
    <row r="467" spans="1:18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59"/>
      <c r="P467" s="14"/>
      <c r="Q467" s="14"/>
      <c r="R467" s="14"/>
    </row>
    <row r="468" spans="1:18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59"/>
      <c r="P468" s="14"/>
      <c r="Q468" s="14"/>
      <c r="R468" s="14"/>
    </row>
    <row r="469" spans="1:18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59"/>
      <c r="P469" s="14"/>
      <c r="Q469" s="14"/>
      <c r="R469" s="14"/>
    </row>
    <row r="470" spans="1:18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59"/>
      <c r="P470" s="14"/>
      <c r="Q470" s="14"/>
      <c r="R470" s="14"/>
    </row>
    <row r="471" spans="1:18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59"/>
      <c r="P471" s="14"/>
      <c r="Q471" s="14"/>
      <c r="R471" s="14"/>
    </row>
    <row r="472" spans="1:18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</row>
    <row r="473" spans="1:18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</row>
    <row r="474" spans="1:18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59"/>
      <c r="P474" s="14"/>
      <c r="Q474" s="14"/>
      <c r="R474" s="14"/>
    </row>
    <row r="475" spans="1:18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59"/>
      <c r="P475" s="14"/>
      <c r="Q475" s="14"/>
      <c r="R475" s="14"/>
    </row>
    <row r="476" spans="1:18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59"/>
      <c r="P476" s="14"/>
      <c r="Q476" s="14"/>
      <c r="R476" s="14"/>
    </row>
    <row r="477" spans="1:1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59"/>
      <c r="P477" s="14"/>
      <c r="Q477" s="14"/>
      <c r="R477" s="14"/>
    </row>
    <row r="478" spans="1:1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59"/>
      <c r="P478" s="14"/>
      <c r="Q478" s="14"/>
      <c r="R478" s="14"/>
    </row>
    <row r="479" spans="1:1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59"/>
      <c r="P479" s="14"/>
      <c r="Q479" s="14"/>
      <c r="R479" s="14"/>
    </row>
    <row r="480" spans="1:18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59"/>
      <c r="P480" s="14"/>
      <c r="Q480" s="14"/>
      <c r="R480" s="14"/>
    </row>
    <row r="481" spans="1:18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59"/>
      <c r="P481" s="14"/>
      <c r="Q481" s="14"/>
      <c r="R481" s="14"/>
    </row>
    <row r="482" spans="1:18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  <c r="N482" s="37"/>
    </row>
    <row r="483" spans="1:18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  <c r="N483" s="37"/>
    </row>
    <row r="484" spans="1:18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  <c r="N484" s="37"/>
    </row>
    <row r="485" spans="1:18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  <c r="M485" s="37"/>
      <c r="N485" s="37"/>
    </row>
    <row r="486" spans="1:18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  <c r="M486" s="37"/>
      <c r="N486" s="37"/>
    </row>
    <row r="487" spans="1:18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  <c r="M487" s="37"/>
      <c r="N487" s="37"/>
    </row>
    <row r="488" spans="1:18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  <c r="N488" s="36"/>
    </row>
    <row r="489" spans="1:18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</row>
    <row r="490" spans="1:18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</row>
    <row r="491" spans="1:18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  <c r="N491" s="24"/>
    </row>
    <row r="492" spans="1:18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18"/>
      <c r="P492" s="17"/>
      <c r="Q492" s="17"/>
      <c r="R492" s="17"/>
    </row>
    <row r="493" spans="1:18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49"/>
    </row>
    <row r="494" spans="1:18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49"/>
    </row>
    <row r="495" spans="1:18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49"/>
    </row>
    <row r="496" spans="1:18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49"/>
    </row>
    <row r="497" spans="1:18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49"/>
    </row>
    <row r="498" spans="1:18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49"/>
    </row>
    <row r="499" spans="1:18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49"/>
    </row>
    <row r="500" spans="1:18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49"/>
    </row>
    <row r="501" spans="1:1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</row>
    <row r="502" spans="1:1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</row>
    <row r="503" spans="1:1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</row>
    <row r="504" spans="1:1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</row>
    <row r="505" spans="1:1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</row>
    <row r="506" spans="1:1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</row>
    <row r="507" spans="1:1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</row>
    <row r="508" spans="1:1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</row>
    <row r="509" spans="1:1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</row>
    <row r="510" spans="1:1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</row>
    <row r="511" spans="1:1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</row>
    <row r="512" spans="1:1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</row>
    <row r="513" spans="1:1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</row>
    <row r="514" spans="1:1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</row>
    <row r="515" spans="1:1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</row>
    <row r="516" spans="1:1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</row>
    <row r="517" spans="1:1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</row>
    <row r="518" spans="1:1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</row>
    <row r="519" spans="1:1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</row>
    <row r="520" spans="1:1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</row>
    <row r="521" spans="1:1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</row>
    <row r="522" spans="1:1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</row>
    <row r="523" spans="1:1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</row>
    <row r="524" spans="1:1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</row>
    <row r="525" spans="1:1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</row>
    <row r="526" spans="1:1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</row>
    <row r="527" spans="1:1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</row>
    <row r="528" spans="1:1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</row>
    <row r="529" spans="1:1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</row>
    <row r="530" spans="1:1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</row>
    <row r="531" spans="1:1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</row>
    <row r="532" spans="1:1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</row>
    <row r="533" spans="1:1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</row>
    <row r="534" spans="1:1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</row>
    <row r="535" spans="1:1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</row>
    <row r="536" spans="1:1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</row>
    <row r="537" spans="1:1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</row>
    <row r="538" spans="1:1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</row>
    <row r="539" spans="1:1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</row>
    <row r="540" spans="1:1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</row>
    <row r="541" spans="1:1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</row>
    <row r="542" spans="1:1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</row>
    <row r="543" spans="1:1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</row>
    <row r="544" spans="1:1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</row>
    <row r="545" spans="1:1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</row>
    <row r="546" spans="1:1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</row>
    <row r="547" spans="1:1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</row>
    <row r="548" spans="1:1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</row>
    <row r="549" spans="1:1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</row>
    <row r="550" spans="1:1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</row>
    <row r="551" spans="1:1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</row>
    <row r="552" spans="1:1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</row>
    <row r="553" spans="1:1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</row>
    <row r="554" spans="1:1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</row>
    <row r="555" spans="1:1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</row>
    <row r="556" spans="1:1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</row>
    <row r="557" spans="1:1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</row>
    <row r="558" spans="1:1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</row>
    <row r="559" spans="1:1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</row>
    <row r="560" spans="1:1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</row>
    <row r="561" spans="1:1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</row>
    <row r="562" spans="1:1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</row>
    <row r="563" spans="1:1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</row>
    <row r="564" spans="1:1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</row>
    <row r="565" spans="1:1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</row>
    <row r="566" spans="1:1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</row>
    <row r="567" spans="1:1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</row>
    <row r="568" spans="1:1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</row>
    <row r="569" spans="1:1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</row>
    <row r="570" spans="1:1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</row>
    <row r="571" spans="1:1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</row>
    <row r="572" spans="1:1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</row>
    <row r="573" spans="1:1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</row>
    <row r="574" spans="1:1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</row>
    <row r="575" spans="1:1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</row>
    <row r="576" spans="1:1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</row>
    <row r="577" spans="1:1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</row>
    <row r="578" spans="1:1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</row>
    <row r="579" spans="1:1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</row>
    <row r="580" spans="1:1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</row>
    <row r="581" spans="1:1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</row>
    <row r="582" spans="1:1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</row>
    <row r="583" spans="1:1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</row>
    <row r="584" spans="1:1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</row>
    <row r="585" spans="1:1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</row>
    <row r="586" spans="1:1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</row>
    <row r="587" spans="1:1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</row>
    <row r="588" spans="1:1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</row>
    <row r="589" spans="1:1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</row>
    <row r="590" spans="1:1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</row>
    <row r="591" spans="1:1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</row>
    <row r="592" spans="1:1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</row>
    <row r="593" spans="1:1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</row>
    <row r="594" spans="1:1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</row>
    <row r="595" spans="1:1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</row>
    <row r="596" spans="1:1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</row>
    <row r="597" spans="1:1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</row>
    <row r="598" spans="1:1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</row>
    <row r="599" spans="1:1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</row>
    <row r="600" spans="1:1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</row>
    <row r="601" spans="1:1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</row>
    <row r="602" spans="1:1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</row>
    <row r="603" spans="1:1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</row>
    <row r="604" spans="1:1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</row>
    <row r="605" spans="1:1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</row>
    <row r="606" spans="1:1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</row>
    <row r="607" spans="1:1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</row>
    <row r="608" spans="1:1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</row>
    <row r="609" spans="1:1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</row>
    <row r="610" spans="1:1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</row>
    <row r="611" spans="1:1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</row>
    <row r="612" spans="1:1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</row>
    <row r="613" spans="1:1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</row>
    <row r="614" spans="1:1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</row>
    <row r="615" spans="1:1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</row>
    <row r="616" spans="1:1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</row>
    <row r="617" spans="1:1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</row>
    <row r="618" spans="1:1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</row>
    <row r="619" spans="1:1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</row>
    <row r="620" spans="1:1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</row>
    <row r="621" spans="1:1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</row>
    <row r="622" spans="1:1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</row>
    <row r="623" spans="1:1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</row>
    <row r="624" spans="1:1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</row>
    <row r="625" spans="1:1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</row>
    <row r="626" spans="1:1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</row>
    <row r="627" spans="1:1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</row>
    <row r="628" spans="1:1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</row>
    <row r="629" spans="1:1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</row>
    <row r="630" spans="1:1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</row>
    <row r="631" spans="1:1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</row>
    <row r="632" spans="1:1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</row>
    <row r="633" spans="1:1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</row>
    <row r="634" spans="1:1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</row>
    <row r="635" spans="1:1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</row>
    <row r="636" spans="1:1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</row>
    <row r="637" spans="1:1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</row>
    <row r="638" spans="1:1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</row>
    <row r="639" spans="1:1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</row>
    <row r="640" spans="1:1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</row>
    <row r="641" spans="1:1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</row>
    <row r="642" spans="1:1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</row>
    <row r="643" spans="1:1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</row>
    <row r="644" spans="1:1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</row>
    <row r="645" spans="1:1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</row>
    <row r="646" spans="1:1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</row>
    <row r="647" spans="1:1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</row>
    <row r="648" spans="1:1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</row>
    <row r="649" spans="1:1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</row>
    <row r="650" spans="1:1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</row>
    <row r="651" spans="1:1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</row>
    <row r="652" spans="1:1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</row>
    <row r="653" spans="1:1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</row>
    <row r="654" spans="1:1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</row>
    <row r="655" spans="1:1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</row>
    <row r="656" spans="1:1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</row>
    <row r="657" spans="1:1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</row>
    <row r="658" spans="1:1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</row>
    <row r="659" spans="1:1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</row>
    <row r="660" spans="1:1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</row>
    <row r="661" spans="1:1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</row>
    <row r="662" spans="1:1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</row>
    <row r="663" spans="1:1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</row>
    <row r="664" spans="1:1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</row>
    <row r="665" spans="1:1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</row>
    <row r="666" spans="1:1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</row>
    <row r="667" spans="1:1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</row>
    <row r="668" spans="1:1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</row>
    <row r="669" spans="1:1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</row>
    <row r="670" spans="1:1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</row>
    <row r="671" spans="1:1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</row>
    <row r="672" spans="1:1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</row>
    <row r="673" spans="1:1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</row>
    <row r="674" spans="1:1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</row>
    <row r="675" spans="1:1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</row>
    <row r="676" spans="1:1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</row>
    <row r="677" spans="1:1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</row>
    <row r="678" spans="1:1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</row>
    <row r="679" spans="1:1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</row>
    <row r="680" spans="1:1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</row>
    <row r="681" spans="1:1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</row>
    <row r="682" spans="1:1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</row>
    <row r="683" spans="1:1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</row>
    <row r="684" spans="1:1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</row>
    <row r="685" spans="1:1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</row>
    <row r="686" spans="1:1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</row>
    <row r="687" spans="1:1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</row>
    <row r="688" spans="1:1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</row>
    <row r="689" spans="1:1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</row>
    <row r="690" spans="1:1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</row>
    <row r="691" spans="1:1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</row>
    <row r="692" spans="1:1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</row>
    <row r="693" spans="1:1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</row>
    <row r="694" spans="1:1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</row>
    <row r="695" spans="1:1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</row>
    <row r="696" spans="1:1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</row>
    <row r="697" spans="1:1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</row>
    <row r="698" spans="1:1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</row>
    <row r="699" spans="1:1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</row>
    <row r="700" spans="1:1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</row>
    <row r="701" spans="1:1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</row>
    <row r="702" spans="1:1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</row>
    <row r="703" spans="1:1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</row>
    <row r="704" spans="1:1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</row>
    <row r="705" spans="1:1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</row>
    <row r="706" spans="1:1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</row>
    <row r="707" spans="1:1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</row>
    <row r="708" spans="1:1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</row>
    <row r="709" spans="1:1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</row>
    <row r="710" spans="1:1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</row>
    <row r="711" spans="1:1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</row>
    <row r="712" spans="1:1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</row>
    <row r="713" spans="1:1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</row>
    <row r="714" spans="1:1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</row>
    <row r="715" spans="1:1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</row>
    <row r="716" spans="1:1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</row>
    <row r="717" spans="1:1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</row>
    <row r="718" spans="1:1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</row>
    <row r="719" spans="1:1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</row>
    <row r="720" spans="1:1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</row>
    <row r="721" spans="1:1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</row>
    <row r="722" spans="1:1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</row>
    <row r="723" spans="1:1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</row>
    <row r="724" spans="1:1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</row>
    <row r="725" spans="1:18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</row>
    <row r="726" spans="1:18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</row>
    <row r="727" spans="1:18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</row>
    <row r="728" spans="1:18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</row>
    <row r="729" spans="1:18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</row>
    <row r="730" spans="1:18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</row>
    <row r="731" spans="1:18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</row>
    <row r="732" spans="1:18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</row>
    <row r="733" spans="1:18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</row>
  </sheetData>
  <mergeCells count="251">
    <mergeCell ref="B269:E269"/>
    <mergeCell ref="P2:R2"/>
    <mergeCell ref="P3:P4"/>
    <mergeCell ref="Q3:Q4"/>
    <mergeCell ref="R3:R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M2:O2"/>
    <mergeCell ref="M3:M4"/>
    <mergeCell ref="N3:N4"/>
    <mergeCell ref="O3:O4"/>
    <mergeCell ref="C24:E24"/>
    <mergeCell ref="C25:E25"/>
    <mergeCell ref="C26:E26"/>
    <mergeCell ref="F2:F4"/>
    <mergeCell ref="K2:K4"/>
    <mergeCell ref="G2:G4"/>
    <mergeCell ref="H2:H4"/>
    <mergeCell ref="L2:L4"/>
    <mergeCell ref="J2:J4"/>
    <mergeCell ref="I2:I4"/>
    <mergeCell ref="B2:E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</mergeCells>
  <pageMargins left="0.25" right="0.25" top="0.75" bottom="0.75" header="0.3" footer="0.3"/>
  <pageSetup paperSize="9" scale="61" orientation="landscape" horizontalDpi="4294967293" r:id="rId1"/>
  <headerFooter>
    <oddHeader>&amp;C&amp;"Times New Roman,Félkövér"&amp;12KözséggazdálkodásKiadások - 2018. év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22"/>
  <sheetViews>
    <sheetView zoomScaleNormal="100" workbookViewId="0">
      <selection activeCell="M258" sqref="M2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hidden="1" customWidth="1"/>
    <col min="11" max="12" width="11.85546875" style="12" hidden="1" customWidth="1"/>
    <col min="13" max="13" width="11" style="12" customWidth="1"/>
    <col min="14" max="14" width="11.140625" style="12" customWidth="1"/>
    <col min="15" max="15" width="11.7109375" style="49" customWidth="1"/>
    <col min="16" max="16384" width="9.140625" style="17"/>
  </cols>
  <sheetData>
    <row r="1" spans="1:15" ht="15.75" thickBot="1" x14ac:dyDescent="0.3"/>
    <row r="2" spans="1:15" ht="15" customHeight="1" x14ac:dyDescent="0.25">
      <c r="B2" s="750" t="s">
        <v>0</v>
      </c>
      <c r="C2" s="695"/>
      <c r="D2" s="695"/>
      <c r="E2" s="695"/>
      <c r="F2" s="742" t="s">
        <v>1074</v>
      </c>
      <c r="G2" s="742" t="s">
        <v>1085</v>
      </c>
      <c r="H2" s="742" t="s">
        <v>1092</v>
      </c>
      <c r="I2" s="750" t="s">
        <v>1099</v>
      </c>
      <c r="J2" s="763" t="s">
        <v>1106</v>
      </c>
      <c r="K2" s="763" t="s">
        <v>1117</v>
      </c>
      <c r="L2" s="763" t="s">
        <v>1118</v>
      </c>
      <c r="M2" s="756" t="s">
        <v>1076</v>
      </c>
      <c r="N2" s="756"/>
      <c r="O2" s="757"/>
    </row>
    <row r="3" spans="1:15" ht="22.5" customHeight="1" x14ac:dyDescent="0.25">
      <c r="B3" s="751"/>
      <c r="C3" s="752"/>
      <c r="D3" s="752"/>
      <c r="E3" s="752"/>
      <c r="F3" s="743"/>
      <c r="G3" s="743"/>
      <c r="H3" s="743"/>
      <c r="I3" s="751"/>
      <c r="J3" s="764"/>
      <c r="K3" s="764"/>
      <c r="L3" s="764"/>
      <c r="M3" s="790" t="s">
        <v>846</v>
      </c>
      <c r="N3" s="771" t="s">
        <v>847</v>
      </c>
      <c r="O3" s="773" t="s">
        <v>571</v>
      </c>
    </row>
    <row r="4" spans="1:15" ht="21" customHeight="1" thickBot="1" x14ac:dyDescent="0.3">
      <c r="B4" s="753"/>
      <c r="C4" s="754"/>
      <c r="D4" s="754"/>
      <c r="E4" s="754"/>
      <c r="F4" s="744"/>
      <c r="G4" s="744"/>
      <c r="H4" s="744"/>
      <c r="I4" s="753"/>
      <c r="J4" s="765"/>
      <c r="K4" s="765"/>
      <c r="L4" s="765"/>
      <c r="M4" s="791"/>
      <c r="N4" s="772"/>
      <c r="O4" s="774"/>
    </row>
    <row r="5" spans="1:15" ht="15.75" thickBot="1" x14ac:dyDescent="0.3">
      <c r="B5" s="82" t="s">
        <v>118</v>
      </c>
      <c r="C5" s="775" t="s">
        <v>119</v>
      </c>
      <c r="D5" s="776"/>
      <c r="E5" s="776"/>
      <c r="F5" s="316" t="e">
        <f t="shared" ref="F5:K5" si="0">F6+F20</f>
        <v>#REF!</v>
      </c>
      <c r="G5" s="506" t="e">
        <f t="shared" si="0"/>
        <v>#REF!</v>
      </c>
      <c r="H5" s="506" t="e">
        <f t="shared" si="0"/>
        <v>#REF!</v>
      </c>
      <c r="I5" s="316" t="e">
        <f t="shared" si="0"/>
        <v>#REF!</v>
      </c>
      <c r="J5" s="421" t="e">
        <f t="shared" ref="J5" si="1">J6+J20</f>
        <v>#REF!</v>
      </c>
      <c r="K5" s="421" t="e">
        <f t="shared" si="0"/>
        <v>#REF!</v>
      </c>
      <c r="L5" s="421" t="e">
        <f t="shared" ref="L5" si="2">L6+L20</f>
        <v>#REF!</v>
      </c>
      <c r="M5" s="458">
        <v>0</v>
      </c>
      <c r="N5" s="139">
        <f t="shared" ref="N5" si="3">N6+N20</f>
        <v>0</v>
      </c>
      <c r="O5" s="156">
        <f>SUM(M5:N5)</f>
        <v>0</v>
      </c>
    </row>
    <row r="6" spans="1:15" ht="15.75" hidden="1" thickBot="1" x14ac:dyDescent="0.3">
      <c r="B6" s="122" t="s">
        <v>609</v>
      </c>
      <c r="C6" s="733" t="s">
        <v>120</v>
      </c>
      <c r="D6" s="734"/>
      <c r="E6" s="734"/>
      <c r="F6" s="317" t="e">
        <f t="shared" ref="F6:M6" si="4">F7+F8+F9+F10+F11+F12+F13+F14+F15+F16+F17+F18+F19</f>
        <v>#REF!</v>
      </c>
      <c r="G6" s="507" t="e">
        <f t="shared" si="4"/>
        <v>#REF!</v>
      </c>
      <c r="H6" s="507" t="e">
        <f t="shared" si="4"/>
        <v>#REF!</v>
      </c>
      <c r="I6" s="317" t="e">
        <f t="shared" si="4"/>
        <v>#REF!</v>
      </c>
      <c r="J6" s="422" t="e">
        <f t="shared" ref="J6" si="5">J7+J8+J9+J10+J11+J12+J13+J14+J15+J16+J17+J18+J19</f>
        <v>#REF!</v>
      </c>
      <c r="K6" s="422" t="e">
        <f t="shared" si="4"/>
        <v>#REF!</v>
      </c>
      <c r="L6" s="422" t="e">
        <f t="shared" ref="L6" si="6">L7+L8+L9+L10+L11+L12+L13+L14+L15+L16+L17+L18+L19</f>
        <v>#REF!</v>
      </c>
      <c r="M6" s="459" t="e">
        <f t="shared" si="4"/>
        <v>#REF!</v>
      </c>
      <c r="N6" s="140">
        <f t="shared" ref="N6" si="7">N7+N8+N9+N10+N11+N12+N13+N14+N15+N16+N17+N18+N19</f>
        <v>0</v>
      </c>
      <c r="O6" s="157" t="e">
        <f t="shared" ref="O6:O72" si="8">SUM(M6:N6)</f>
        <v>#REF!</v>
      </c>
    </row>
    <row r="7" spans="1:15" s="189" customFormat="1" ht="15.75" hidden="1" thickBot="1" x14ac:dyDescent="0.3">
      <c r="A7" s="125" t="s">
        <v>121</v>
      </c>
      <c r="B7" s="169" t="s">
        <v>610</v>
      </c>
      <c r="C7" s="182"/>
      <c r="D7" s="216" t="s">
        <v>122</v>
      </c>
      <c r="E7" s="234"/>
      <c r="F7" s="318" t="e">
        <f t="shared" ref="F7:F19" si="9">SUM(O7:O7)</f>
        <v>#REF!</v>
      </c>
      <c r="G7" s="508" t="e">
        <f t="shared" ref="G7:G19" si="10">SUM(O7:O7)</f>
        <v>#REF!</v>
      </c>
      <c r="H7" s="508" t="e">
        <f t="shared" ref="H7:H19" si="11">SUM(O7:O7)</f>
        <v>#REF!</v>
      </c>
      <c r="I7" s="318" t="e">
        <f t="shared" ref="I7:I19" si="12">SUM(O7:O7)</f>
        <v>#REF!</v>
      </c>
      <c r="J7" s="423" t="e">
        <f t="shared" ref="J7:J19" si="13">SUM(O7:O7)</f>
        <v>#REF!</v>
      </c>
      <c r="K7" s="423" t="e">
        <f>SUM(#REF!)</f>
        <v>#REF!</v>
      </c>
      <c r="L7" s="423" t="e">
        <f>SUM(#REF!)</f>
        <v>#REF!</v>
      </c>
      <c r="M7" s="460" t="e">
        <f>SUM(#REF!)</f>
        <v>#REF!</v>
      </c>
      <c r="N7" s="170"/>
      <c r="O7" s="171" t="e">
        <f t="shared" si="8"/>
        <v>#REF!</v>
      </c>
    </row>
    <row r="8" spans="1:15" s="189" customFormat="1" ht="15.75" hidden="1" thickBot="1" x14ac:dyDescent="0.3">
      <c r="A8" s="125" t="s">
        <v>123</v>
      </c>
      <c r="B8" s="169" t="s">
        <v>611</v>
      </c>
      <c r="C8" s="182"/>
      <c r="D8" s="216" t="s">
        <v>124</v>
      </c>
      <c r="E8" s="234"/>
      <c r="F8" s="318" t="e">
        <f t="shared" si="9"/>
        <v>#REF!</v>
      </c>
      <c r="G8" s="508" t="e">
        <f t="shared" si="10"/>
        <v>#REF!</v>
      </c>
      <c r="H8" s="508" t="e">
        <f t="shared" si="11"/>
        <v>#REF!</v>
      </c>
      <c r="I8" s="318" t="e">
        <f t="shared" si="12"/>
        <v>#REF!</v>
      </c>
      <c r="J8" s="423" t="e">
        <f t="shared" si="13"/>
        <v>#REF!</v>
      </c>
      <c r="K8" s="423" t="e">
        <f>SUM(#REF!)</f>
        <v>#REF!</v>
      </c>
      <c r="L8" s="423" t="e">
        <f>SUM(#REF!)</f>
        <v>#REF!</v>
      </c>
      <c r="M8" s="460" t="e">
        <f>SUM(#REF!)</f>
        <v>#REF!</v>
      </c>
      <c r="N8" s="170"/>
      <c r="O8" s="171" t="e">
        <f t="shared" si="8"/>
        <v>#REF!</v>
      </c>
    </row>
    <row r="9" spans="1:15" s="189" customFormat="1" ht="15.75" hidden="1" thickBot="1" x14ac:dyDescent="0.3">
      <c r="A9" s="125" t="s">
        <v>125</v>
      </c>
      <c r="B9" s="169" t="s">
        <v>612</v>
      </c>
      <c r="C9" s="182"/>
      <c r="D9" s="216" t="s">
        <v>126</v>
      </c>
      <c r="E9" s="234"/>
      <c r="F9" s="318" t="e">
        <f t="shared" si="9"/>
        <v>#REF!</v>
      </c>
      <c r="G9" s="508" t="e">
        <f t="shared" si="10"/>
        <v>#REF!</v>
      </c>
      <c r="H9" s="508" t="e">
        <f t="shared" si="11"/>
        <v>#REF!</v>
      </c>
      <c r="I9" s="318" t="e">
        <f t="shared" si="12"/>
        <v>#REF!</v>
      </c>
      <c r="J9" s="423" t="e">
        <f t="shared" si="13"/>
        <v>#REF!</v>
      </c>
      <c r="K9" s="423" t="e">
        <f>SUM(#REF!)</f>
        <v>#REF!</v>
      </c>
      <c r="L9" s="423" t="e">
        <f>SUM(#REF!)</f>
        <v>#REF!</v>
      </c>
      <c r="M9" s="460" t="e">
        <f>SUM(#REF!)</f>
        <v>#REF!</v>
      </c>
      <c r="N9" s="170"/>
      <c r="O9" s="171" t="e">
        <f t="shared" si="8"/>
        <v>#REF!</v>
      </c>
    </row>
    <row r="10" spans="1:15" s="189" customFormat="1" ht="15.75" hidden="1" thickBot="1" x14ac:dyDescent="0.3">
      <c r="A10" s="125" t="s">
        <v>127</v>
      </c>
      <c r="B10" s="169" t="s">
        <v>613</v>
      </c>
      <c r="C10" s="182"/>
      <c r="D10" s="216" t="s">
        <v>351</v>
      </c>
      <c r="E10" s="234"/>
      <c r="F10" s="318" t="e">
        <f t="shared" si="9"/>
        <v>#REF!</v>
      </c>
      <c r="G10" s="508" t="e">
        <f t="shared" si="10"/>
        <v>#REF!</v>
      </c>
      <c r="H10" s="508" t="e">
        <f t="shared" si="11"/>
        <v>#REF!</v>
      </c>
      <c r="I10" s="318" t="e">
        <f t="shared" si="12"/>
        <v>#REF!</v>
      </c>
      <c r="J10" s="423" t="e">
        <f t="shared" si="13"/>
        <v>#REF!</v>
      </c>
      <c r="K10" s="423" t="e">
        <f>SUM(#REF!)</f>
        <v>#REF!</v>
      </c>
      <c r="L10" s="423" t="e">
        <f>SUM(#REF!)</f>
        <v>#REF!</v>
      </c>
      <c r="M10" s="460" t="e">
        <f>SUM(#REF!)</f>
        <v>#REF!</v>
      </c>
      <c r="N10" s="170"/>
      <c r="O10" s="171" t="e">
        <f t="shared" si="8"/>
        <v>#REF!</v>
      </c>
    </row>
    <row r="11" spans="1:15" s="189" customFormat="1" ht="15.75" hidden="1" thickBot="1" x14ac:dyDescent="0.3">
      <c r="A11" s="125" t="s">
        <v>128</v>
      </c>
      <c r="B11" s="169" t="s">
        <v>614</v>
      </c>
      <c r="C11" s="182"/>
      <c r="D11" s="216" t="s">
        <v>129</v>
      </c>
      <c r="E11" s="234"/>
      <c r="F11" s="318" t="e">
        <f t="shared" si="9"/>
        <v>#REF!</v>
      </c>
      <c r="G11" s="508" t="e">
        <f t="shared" si="10"/>
        <v>#REF!</v>
      </c>
      <c r="H11" s="508" t="e">
        <f t="shared" si="11"/>
        <v>#REF!</v>
      </c>
      <c r="I11" s="318" t="e">
        <f t="shared" si="12"/>
        <v>#REF!</v>
      </c>
      <c r="J11" s="423" t="e">
        <f t="shared" si="13"/>
        <v>#REF!</v>
      </c>
      <c r="K11" s="423" t="e">
        <f>SUM(#REF!)</f>
        <v>#REF!</v>
      </c>
      <c r="L11" s="423" t="e">
        <f>SUM(#REF!)</f>
        <v>#REF!</v>
      </c>
      <c r="M11" s="460" t="e">
        <f>SUM(#REF!)</f>
        <v>#REF!</v>
      </c>
      <c r="N11" s="170"/>
      <c r="O11" s="171" t="e">
        <f t="shared" si="8"/>
        <v>#REF!</v>
      </c>
    </row>
    <row r="12" spans="1:15" s="189" customFormat="1" ht="15.75" hidden="1" thickBot="1" x14ac:dyDescent="0.3">
      <c r="A12" s="125" t="s">
        <v>130</v>
      </c>
      <c r="B12" s="169" t="s">
        <v>615</v>
      </c>
      <c r="C12" s="182"/>
      <c r="D12" s="216" t="s">
        <v>131</v>
      </c>
      <c r="E12" s="234"/>
      <c r="F12" s="318" t="e">
        <f t="shared" si="9"/>
        <v>#REF!</v>
      </c>
      <c r="G12" s="508" t="e">
        <f t="shared" si="10"/>
        <v>#REF!</v>
      </c>
      <c r="H12" s="508" t="e">
        <f t="shared" si="11"/>
        <v>#REF!</v>
      </c>
      <c r="I12" s="318" t="e">
        <f t="shared" si="12"/>
        <v>#REF!</v>
      </c>
      <c r="J12" s="423" t="e">
        <f t="shared" si="13"/>
        <v>#REF!</v>
      </c>
      <c r="K12" s="423" t="e">
        <f>SUM(#REF!)</f>
        <v>#REF!</v>
      </c>
      <c r="L12" s="423" t="e">
        <f>SUM(#REF!)</f>
        <v>#REF!</v>
      </c>
      <c r="M12" s="460" t="e">
        <f>SUM(#REF!)</f>
        <v>#REF!</v>
      </c>
      <c r="N12" s="170"/>
      <c r="O12" s="171" t="e">
        <f t="shared" si="8"/>
        <v>#REF!</v>
      </c>
    </row>
    <row r="13" spans="1:15" s="189" customFormat="1" ht="15.75" hidden="1" thickBot="1" x14ac:dyDescent="0.3">
      <c r="A13" s="125" t="s">
        <v>132</v>
      </c>
      <c r="B13" s="169" t="s">
        <v>616</v>
      </c>
      <c r="C13" s="182"/>
      <c r="D13" s="216" t="s">
        <v>133</v>
      </c>
      <c r="E13" s="234"/>
      <c r="F13" s="318" t="e">
        <f t="shared" si="9"/>
        <v>#REF!</v>
      </c>
      <c r="G13" s="508" t="e">
        <f t="shared" si="10"/>
        <v>#REF!</v>
      </c>
      <c r="H13" s="508" t="e">
        <f t="shared" si="11"/>
        <v>#REF!</v>
      </c>
      <c r="I13" s="318" t="e">
        <f t="shared" si="12"/>
        <v>#REF!</v>
      </c>
      <c r="J13" s="423" t="e">
        <f t="shared" si="13"/>
        <v>#REF!</v>
      </c>
      <c r="K13" s="423" t="e">
        <f>SUM(#REF!)</f>
        <v>#REF!</v>
      </c>
      <c r="L13" s="423" t="e">
        <f>SUM(#REF!)</f>
        <v>#REF!</v>
      </c>
      <c r="M13" s="460" t="e">
        <f>SUM(#REF!)</f>
        <v>#REF!</v>
      </c>
      <c r="N13" s="170"/>
      <c r="O13" s="171" t="e">
        <f t="shared" si="8"/>
        <v>#REF!</v>
      </c>
    </row>
    <row r="14" spans="1:15" s="189" customFormat="1" ht="15.75" hidden="1" thickBot="1" x14ac:dyDescent="0.3">
      <c r="A14" s="125" t="s">
        <v>134</v>
      </c>
      <c r="B14" s="169" t="s">
        <v>617</v>
      </c>
      <c r="C14" s="182"/>
      <c r="D14" s="216" t="s">
        <v>135</v>
      </c>
      <c r="E14" s="234"/>
      <c r="F14" s="318" t="e">
        <f t="shared" si="9"/>
        <v>#REF!</v>
      </c>
      <c r="G14" s="508" t="e">
        <f t="shared" si="10"/>
        <v>#REF!</v>
      </c>
      <c r="H14" s="508" t="e">
        <f t="shared" si="11"/>
        <v>#REF!</v>
      </c>
      <c r="I14" s="318" t="e">
        <f t="shared" si="12"/>
        <v>#REF!</v>
      </c>
      <c r="J14" s="423" t="e">
        <f t="shared" si="13"/>
        <v>#REF!</v>
      </c>
      <c r="K14" s="423" t="e">
        <f>SUM(#REF!)</f>
        <v>#REF!</v>
      </c>
      <c r="L14" s="423" t="e">
        <f>SUM(#REF!)</f>
        <v>#REF!</v>
      </c>
      <c r="M14" s="460" t="e">
        <f>SUM(#REF!)</f>
        <v>#REF!</v>
      </c>
      <c r="N14" s="170"/>
      <c r="O14" s="171" t="e">
        <f t="shared" si="8"/>
        <v>#REF!</v>
      </c>
    </row>
    <row r="15" spans="1:15" s="189" customFormat="1" ht="15.75" hidden="1" thickBot="1" x14ac:dyDescent="0.3">
      <c r="A15" s="125" t="s">
        <v>136</v>
      </c>
      <c r="B15" s="169" t="s">
        <v>618</v>
      </c>
      <c r="C15" s="182"/>
      <c r="D15" s="216" t="s">
        <v>137</v>
      </c>
      <c r="E15" s="234"/>
      <c r="F15" s="318" t="e">
        <f t="shared" si="9"/>
        <v>#REF!</v>
      </c>
      <c r="G15" s="508" t="e">
        <f t="shared" si="10"/>
        <v>#REF!</v>
      </c>
      <c r="H15" s="508" t="e">
        <f t="shared" si="11"/>
        <v>#REF!</v>
      </c>
      <c r="I15" s="318" t="e">
        <f t="shared" si="12"/>
        <v>#REF!</v>
      </c>
      <c r="J15" s="423" t="e">
        <f t="shared" si="13"/>
        <v>#REF!</v>
      </c>
      <c r="K15" s="423" t="e">
        <f>SUM(#REF!)</f>
        <v>#REF!</v>
      </c>
      <c r="L15" s="423" t="e">
        <f>SUM(#REF!)</f>
        <v>#REF!</v>
      </c>
      <c r="M15" s="460" t="e">
        <f>SUM(#REF!)</f>
        <v>#REF!</v>
      </c>
      <c r="N15" s="170"/>
      <c r="O15" s="171" t="e">
        <f t="shared" si="8"/>
        <v>#REF!</v>
      </c>
    </row>
    <row r="16" spans="1:15" s="189" customFormat="1" ht="15.75" hidden="1" thickBot="1" x14ac:dyDescent="0.3">
      <c r="A16" s="125" t="s">
        <v>138</v>
      </c>
      <c r="B16" s="169" t="s">
        <v>619</v>
      </c>
      <c r="C16" s="182"/>
      <c r="D16" s="216" t="s">
        <v>139</v>
      </c>
      <c r="E16" s="234"/>
      <c r="F16" s="318" t="e">
        <f t="shared" si="9"/>
        <v>#REF!</v>
      </c>
      <c r="G16" s="508" t="e">
        <f t="shared" si="10"/>
        <v>#REF!</v>
      </c>
      <c r="H16" s="508" t="e">
        <f t="shared" si="11"/>
        <v>#REF!</v>
      </c>
      <c r="I16" s="318" t="e">
        <f t="shared" si="12"/>
        <v>#REF!</v>
      </c>
      <c r="J16" s="423" t="e">
        <f t="shared" si="13"/>
        <v>#REF!</v>
      </c>
      <c r="K16" s="423" t="e">
        <f>SUM(#REF!)</f>
        <v>#REF!</v>
      </c>
      <c r="L16" s="423" t="e">
        <f>SUM(#REF!)</f>
        <v>#REF!</v>
      </c>
      <c r="M16" s="460" t="e">
        <f>SUM(#REF!)</f>
        <v>#REF!</v>
      </c>
      <c r="N16" s="170"/>
      <c r="O16" s="171" t="e">
        <f t="shared" si="8"/>
        <v>#REF!</v>
      </c>
    </row>
    <row r="17" spans="1:16" s="189" customFormat="1" ht="15.75" hidden="1" thickBot="1" x14ac:dyDescent="0.3">
      <c r="A17" s="125" t="s">
        <v>140</v>
      </c>
      <c r="B17" s="169" t="s">
        <v>620</v>
      </c>
      <c r="C17" s="182"/>
      <c r="D17" s="216" t="s">
        <v>141</v>
      </c>
      <c r="E17" s="234"/>
      <c r="F17" s="318" t="e">
        <f t="shared" si="9"/>
        <v>#REF!</v>
      </c>
      <c r="G17" s="508" t="e">
        <f t="shared" si="10"/>
        <v>#REF!</v>
      </c>
      <c r="H17" s="508" t="e">
        <f t="shared" si="11"/>
        <v>#REF!</v>
      </c>
      <c r="I17" s="318" t="e">
        <f t="shared" si="12"/>
        <v>#REF!</v>
      </c>
      <c r="J17" s="423" t="e">
        <f t="shared" si="13"/>
        <v>#REF!</v>
      </c>
      <c r="K17" s="423" t="e">
        <f>SUM(#REF!)</f>
        <v>#REF!</v>
      </c>
      <c r="L17" s="423" t="e">
        <f>SUM(#REF!)</f>
        <v>#REF!</v>
      </c>
      <c r="M17" s="460" t="e">
        <f>SUM(#REF!)</f>
        <v>#REF!</v>
      </c>
      <c r="N17" s="170"/>
      <c r="O17" s="171" t="e">
        <f t="shared" si="8"/>
        <v>#REF!</v>
      </c>
    </row>
    <row r="18" spans="1:16" s="189" customFormat="1" ht="15.75" hidden="1" thickBot="1" x14ac:dyDescent="0.3">
      <c r="A18" s="125" t="s">
        <v>142</v>
      </c>
      <c r="B18" s="169" t="s">
        <v>621</v>
      </c>
      <c r="C18" s="182"/>
      <c r="D18" s="216" t="s">
        <v>143</v>
      </c>
      <c r="E18" s="234"/>
      <c r="F18" s="318" t="e">
        <f t="shared" si="9"/>
        <v>#REF!</v>
      </c>
      <c r="G18" s="508" t="e">
        <f t="shared" si="10"/>
        <v>#REF!</v>
      </c>
      <c r="H18" s="508" t="e">
        <f t="shared" si="11"/>
        <v>#REF!</v>
      </c>
      <c r="I18" s="318" t="e">
        <f t="shared" si="12"/>
        <v>#REF!</v>
      </c>
      <c r="J18" s="423" t="e">
        <f t="shared" si="13"/>
        <v>#REF!</v>
      </c>
      <c r="K18" s="423" t="e">
        <f>SUM(#REF!)</f>
        <v>#REF!</v>
      </c>
      <c r="L18" s="423" t="e">
        <f>SUM(#REF!)</f>
        <v>#REF!</v>
      </c>
      <c r="M18" s="460" t="e">
        <f>SUM(#REF!)</f>
        <v>#REF!</v>
      </c>
      <c r="N18" s="170"/>
      <c r="O18" s="171" t="e">
        <f t="shared" si="8"/>
        <v>#REF!</v>
      </c>
    </row>
    <row r="19" spans="1:16" s="189" customFormat="1" ht="15.75" hidden="1" thickBot="1" x14ac:dyDescent="0.3">
      <c r="A19" s="125" t="s">
        <v>144</v>
      </c>
      <c r="B19" s="169" t="s">
        <v>622</v>
      </c>
      <c r="C19" s="182"/>
      <c r="D19" s="216" t="s">
        <v>145</v>
      </c>
      <c r="E19" s="234"/>
      <c r="F19" s="318" t="e">
        <f t="shared" si="9"/>
        <v>#REF!</v>
      </c>
      <c r="G19" s="508" t="e">
        <f t="shared" si="10"/>
        <v>#REF!</v>
      </c>
      <c r="H19" s="508" t="e">
        <f t="shared" si="11"/>
        <v>#REF!</v>
      </c>
      <c r="I19" s="318" t="e">
        <f t="shared" si="12"/>
        <v>#REF!</v>
      </c>
      <c r="J19" s="423" t="e">
        <f t="shared" si="13"/>
        <v>#REF!</v>
      </c>
      <c r="K19" s="423" t="e">
        <f>SUM(#REF!)</f>
        <v>#REF!</v>
      </c>
      <c r="L19" s="423" t="e">
        <f>SUM(#REF!)</f>
        <v>#REF!</v>
      </c>
      <c r="M19" s="460" t="e">
        <f>SUM(#REF!)</f>
        <v>#REF!</v>
      </c>
      <c r="N19" s="170"/>
      <c r="O19" s="171" t="e">
        <f t="shared" si="8"/>
        <v>#REF!</v>
      </c>
    </row>
    <row r="20" spans="1:16" ht="15.75" hidden="1" thickBot="1" x14ac:dyDescent="0.3">
      <c r="B20" s="90" t="s">
        <v>623</v>
      </c>
      <c r="C20" s="716" t="s">
        <v>146</v>
      </c>
      <c r="D20" s="717"/>
      <c r="E20" s="717"/>
      <c r="F20" s="319" t="e">
        <f t="shared" ref="F20:M20" si="14">F21+F22+F23</f>
        <v>#REF!</v>
      </c>
      <c r="G20" s="509" t="e">
        <f t="shared" si="14"/>
        <v>#REF!</v>
      </c>
      <c r="H20" s="509" t="e">
        <f t="shared" si="14"/>
        <v>#REF!</v>
      </c>
      <c r="I20" s="319" t="e">
        <f t="shared" si="14"/>
        <v>#REF!</v>
      </c>
      <c r="J20" s="424" t="e">
        <f t="shared" ref="J20" si="15">J21+J22+J23</f>
        <v>#REF!</v>
      </c>
      <c r="K20" s="424" t="e">
        <f t="shared" si="14"/>
        <v>#REF!</v>
      </c>
      <c r="L20" s="424" t="e">
        <f t="shared" ref="L20" si="16">L21+L22+L23</f>
        <v>#REF!</v>
      </c>
      <c r="M20" s="461" t="e">
        <f t="shared" si="14"/>
        <v>#REF!</v>
      </c>
      <c r="N20" s="142">
        <f t="shared" ref="N20" si="17">N21+N22+N23</f>
        <v>0</v>
      </c>
      <c r="O20" s="158" t="e">
        <f t="shared" si="8"/>
        <v>#REF!</v>
      </c>
    </row>
    <row r="21" spans="1:16" s="41" customFormat="1" ht="15.75" hidden="1" thickBot="1" x14ac:dyDescent="0.3">
      <c r="A21" s="125" t="s">
        <v>147</v>
      </c>
      <c r="B21" s="52" t="s">
        <v>624</v>
      </c>
      <c r="C21" s="718" t="s">
        <v>148</v>
      </c>
      <c r="D21" s="719"/>
      <c r="E21" s="719"/>
      <c r="F21" s="320" t="e">
        <f>SUM(O21:O21)</f>
        <v>#REF!</v>
      </c>
      <c r="G21" s="510" t="e">
        <f>SUM(O21:O21)</f>
        <v>#REF!</v>
      </c>
      <c r="H21" s="510" t="e">
        <f>SUM(O21:O21)</f>
        <v>#REF!</v>
      </c>
      <c r="I21" s="320" t="e">
        <f>SUM(O21:O21)</f>
        <v>#REF!</v>
      </c>
      <c r="J21" s="425" t="e">
        <f>SUM(O21:O21)</f>
        <v>#REF!</v>
      </c>
      <c r="K21" s="425" t="e">
        <f>SUM(#REF!)</f>
        <v>#REF!</v>
      </c>
      <c r="L21" s="425" t="e">
        <f>SUM(#REF!)</f>
        <v>#REF!</v>
      </c>
      <c r="M21" s="462" t="e">
        <f>SUM(#REF!)</f>
        <v>#REF!</v>
      </c>
      <c r="N21" s="148"/>
      <c r="O21" s="160" t="e">
        <f t="shared" si="8"/>
        <v>#REF!</v>
      </c>
    </row>
    <row r="22" spans="1:16" s="41" customFormat="1" ht="25.5" hidden="1" customHeight="1" x14ac:dyDescent="0.25">
      <c r="A22" s="125" t="s">
        <v>149</v>
      </c>
      <c r="B22" s="52" t="s">
        <v>625</v>
      </c>
      <c r="C22" s="720" t="s">
        <v>861</v>
      </c>
      <c r="D22" s="721"/>
      <c r="E22" s="721"/>
      <c r="F22" s="320" t="e">
        <f>SUM(O22:O22)</f>
        <v>#REF!</v>
      </c>
      <c r="G22" s="510" t="e">
        <f>SUM(O22:O22)</f>
        <v>#REF!</v>
      </c>
      <c r="H22" s="510" t="e">
        <f>SUM(O22:O22)</f>
        <v>#REF!</v>
      </c>
      <c r="I22" s="320" t="e">
        <f>SUM(O22:O22)</f>
        <v>#REF!</v>
      </c>
      <c r="J22" s="425" t="e">
        <f>SUM(O22:O22)</f>
        <v>#REF!</v>
      </c>
      <c r="K22" s="425" t="e">
        <f>SUM(#REF!)</f>
        <v>#REF!</v>
      </c>
      <c r="L22" s="425" t="e">
        <f>SUM(#REF!)</f>
        <v>#REF!</v>
      </c>
      <c r="M22" s="462" t="e">
        <f>SUM(#REF!)</f>
        <v>#REF!</v>
      </c>
      <c r="N22" s="148"/>
      <c r="O22" s="160" t="e">
        <f t="shared" si="8"/>
        <v>#REF!</v>
      </c>
    </row>
    <row r="23" spans="1:16" s="41" customFormat="1" ht="15.75" hidden="1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321" t="e">
        <f>SUM(O23:O23)</f>
        <v>#REF!</v>
      </c>
      <c r="G23" s="511" t="e">
        <f>SUM(O23:O23)</f>
        <v>#REF!</v>
      </c>
      <c r="H23" s="511" t="e">
        <f>SUM(O23:O23)</f>
        <v>#REF!</v>
      </c>
      <c r="I23" s="321" t="e">
        <f>SUM(O23:O23)</f>
        <v>#REF!</v>
      </c>
      <c r="J23" s="426" t="e">
        <f>SUM(O23:O23)</f>
        <v>#REF!</v>
      </c>
      <c r="K23" s="426" t="e">
        <f>SUM(#REF!)</f>
        <v>#REF!</v>
      </c>
      <c r="L23" s="426" t="e">
        <f>SUM(#REF!)</f>
        <v>#REF!</v>
      </c>
      <c r="M23" s="463" t="e">
        <f>SUM(#REF!)</f>
        <v>#REF!</v>
      </c>
      <c r="N23" s="177"/>
      <c r="O23" s="160" t="e">
        <f t="shared" si="8"/>
        <v>#REF!</v>
      </c>
    </row>
    <row r="24" spans="1:16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322" t="e">
        <f t="shared" ref="F24:K24" si="18">F25+F26+F27+F28+F29+F30+F31</f>
        <v>#REF!</v>
      </c>
      <c r="G24" s="512" t="e">
        <f t="shared" si="18"/>
        <v>#REF!</v>
      </c>
      <c r="H24" s="512" t="e">
        <f t="shared" si="18"/>
        <v>#REF!</v>
      </c>
      <c r="I24" s="322" t="e">
        <f t="shared" si="18"/>
        <v>#REF!</v>
      </c>
      <c r="J24" s="427" t="e">
        <f t="shared" ref="J24" si="19">J25+J26+J27+J28+J29+J30+J31</f>
        <v>#REF!</v>
      </c>
      <c r="K24" s="427" t="e">
        <f t="shared" si="18"/>
        <v>#REF!</v>
      </c>
      <c r="L24" s="427" t="e">
        <f t="shared" ref="L24" si="20">L25+L26+L27+L28+L29+L30+L31</f>
        <v>#REF!</v>
      </c>
      <c r="M24" s="464">
        <v>0</v>
      </c>
      <c r="N24" s="144">
        <f t="shared" ref="N24" si="21">N25+N26+N27+N28+N29+N30+N31</f>
        <v>0</v>
      </c>
      <c r="O24" s="156">
        <f t="shared" si="8"/>
        <v>0</v>
      </c>
    </row>
    <row r="25" spans="1:16" ht="15.75" hidden="1" thickBot="1" x14ac:dyDescent="0.3">
      <c r="B25" s="60"/>
      <c r="C25" s="788" t="s">
        <v>154</v>
      </c>
      <c r="D25" s="789"/>
      <c r="E25" s="789"/>
      <c r="F25" s="323" t="e">
        <f t="shared" ref="F25:F31" si="22">SUM(O25:O25)</f>
        <v>#REF!</v>
      </c>
      <c r="G25" s="513" t="e">
        <f t="shared" ref="G25:G31" si="23">SUM(O25:O25)</f>
        <v>#REF!</v>
      </c>
      <c r="H25" s="513" t="e">
        <f t="shared" ref="H25:H31" si="24">SUM(O25:O25)</f>
        <v>#REF!</v>
      </c>
      <c r="I25" s="323" t="e">
        <f t="shared" ref="I25:I31" si="25">SUM(O25:O25)</f>
        <v>#REF!</v>
      </c>
      <c r="J25" s="428" t="e">
        <f t="shared" ref="J25:J31" si="26">SUM(O25:O25)</f>
        <v>#REF!</v>
      </c>
      <c r="K25" s="428" t="e">
        <f>SUM(#REF!)</f>
        <v>#REF!</v>
      </c>
      <c r="L25" s="428" t="e">
        <f>SUM(#REF!)</f>
        <v>#REF!</v>
      </c>
      <c r="M25" s="465" t="e">
        <f>SUM(#REF!)</f>
        <v>#REF!</v>
      </c>
      <c r="N25" s="145"/>
      <c r="O25" s="159" t="e">
        <f t="shared" si="8"/>
        <v>#REF!</v>
      </c>
    </row>
    <row r="26" spans="1:16" ht="15.75" hidden="1" thickBot="1" x14ac:dyDescent="0.3">
      <c r="B26" s="61"/>
      <c r="C26" s="784" t="s">
        <v>155</v>
      </c>
      <c r="D26" s="785"/>
      <c r="E26" s="785"/>
      <c r="F26" s="324" t="e">
        <f t="shared" si="22"/>
        <v>#REF!</v>
      </c>
      <c r="G26" s="514" t="e">
        <f t="shared" si="23"/>
        <v>#REF!</v>
      </c>
      <c r="H26" s="514" t="e">
        <f t="shared" si="24"/>
        <v>#REF!</v>
      </c>
      <c r="I26" s="324" t="e">
        <f t="shared" si="25"/>
        <v>#REF!</v>
      </c>
      <c r="J26" s="429" t="e">
        <f t="shared" si="26"/>
        <v>#REF!</v>
      </c>
      <c r="K26" s="429" t="e">
        <f>SUM(#REF!)</f>
        <v>#REF!</v>
      </c>
      <c r="L26" s="429" t="e">
        <f>SUM(#REF!)</f>
        <v>#REF!</v>
      </c>
      <c r="M26" s="466" t="e">
        <f>SUM(#REF!)</f>
        <v>#REF!</v>
      </c>
      <c r="N26" s="146"/>
      <c r="O26" s="159" t="e">
        <f t="shared" si="8"/>
        <v>#REF!</v>
      </c>
    </row>
    <row r="27" spans="1:16" ht="15.75" hidden="1" thickBot="1" x14ac:dyDescent="0.3">
      <c r="B27" s="61"/>
      <c r="C27" s="784" t="s">
        <v>156</v>
      </c>
      <c r="D27" s="785"/>
      <c r="E27" s="785"/>
      <c r="F27" s="324" t="e">
        <f t="shared" si="22"/>
        <v>#REF!</v>
      </c>
      <c r="G27" s="514" t="e">
        <f t="shared" si="23"/>
        <v>#REF!</v>
      </c>
      <c r="H27" s="514" t="e">
        <f t="shared" si="24"/>
        <v>#REF!</v>
      </c>
      <c r="I27" s="324" t="e">
        <f t="shared" si="25"/>
        <v>#REF!</v>
      </c>
      <c r="J27" s="429" t="e">
        <f t="shared" si="26"/>
        <v>#REF!</v>
      </c>
      <c r="K27" s="429" t="e">
        <f>SUM(#REF!)</f>
        <v>#REF!</v>
      </c>
      <c r="L27" s="429" t="e">
        <f>SUM(#REF!)</f>
        <v>#REF!</v>
      </c>
      <c r="M27" s="466" t="e">
        <f>SUM(#REF!)</f>
        <v>#REF!</v>
      </c>
      <c r="N27" s="146"/>
      <c r="O27" s="159" t="e">
        <f t="shared" si="8"/>
        <v>#REF!</v>
      </c>
    </row>
    <row r="28" spans="1:16" ht="15.75" hidden="1" thickBot="1" x14ac:dyDescent="0.3">
      <c r="B28" s="61"/>
      <c r="C28" s="784" t="s">
        <v>157</v>
      </c>
      <c r="D28" s="785"/>
      <c r="E28" s="785"/>
      <c r="F28" s="324" t="e">
        <f t="shared" si="22"/>
        <v>#REF!</v>
      </c>
      <c r="G28" s="514" t="e">
        <f t="shared" si="23"/>
        <v>#REF!</v>
      </c>
      <c r="H28" s="514" t="e">
        <f t="shared" si="24"/>
        <v>#REF!</v>
      </c>
      <c r="I28" s="324" t="e">
        <f t="shared" si="25"/>
        <v>#REF!</v>
      </c>
      <c r="J28" s="429" t="e">
        <f t="shared" si="26"/>
        <v>#REF!</v>
      </c>
      <c r="K28" s="429" t="e">
        <f>SUM(#REF!)</f>
        <v>#REF!</v>
      </c>
      <c r="L28" s="429" t="e">
        <f>SUM(#REF!)</f>
        <v>#REF!</v>
      </c>
      <c r="M28" s="466" t="e">
        <f>SUM(#REF!)</f>
        <v>#REF!</v>
      </c>
      <c r="N28" s="146"/>
      <c r="O28" s="159" t="e">
        <f t="shared" si="8"/>
        <v>#REF!</v>
      </c>
    </row>
    <row r="29" spans="1:16" ht="15.75" hidden="1" thickBot="1" x14ac:dyDescent="0.3">
      <c r="B29" s="61"/>
      <c r="C29" s="784" t="s">
        <v>158</v>
      </c>
      <c r="D29" s="785"/>
      <c r="E29" s="785"/>
      <c r="F29" s="324" t="e">
        <f t="shared" si="22"/>
        <v>#REF!</v>
      </c>
      <c r="G29" s="514" t="e">
        <f t="shared" si="23"/>
        <v>#REF!</v>
      </c>
      <c r="H29" s="514" t="e">
        <f t="shared" si="24"/>
        <v>#REF!</v>
      </c>
      <c r="I29" s="324" t="e">
        <f t="shared" si="25"/>
        <v>#REF!</v>
      </c>
      <c r="J29" s="429" t="e">
        <f t="shared" si="26"/>
        <v>#REF!</v>
      </c>
      <c r="K29" s="429" t="e">
        <f>SUM(#REF!)</f>
        <v>#REF!</v>
      </c>
      <c r="L29" s="429" t="e">
        <f>SUM(#REF!)</f>
        <v>#REF!</v>
      </c>
      <c r="M29" s="466" t="e">
        <f>SUM(#REF!)</f>
        <v>#REF!</v>
      </c>
      <c r="N29" s="146"/>
      <c r="O29" s="159" t="e">
        <f t="shared" si="8"/>
        <v>#REF!</v>
      </c>
    </row>
    <row r="30" spans="1:16" ht="15.75" hidden="1" thickBot="1" x14ac:dyDescent="0.3">
      <c r="B30" s="61"/>
      <c r="C30" s="784" t="s">
        <v>159</v>
      </c>
      <c r="D30" s="785"/>
      <c r="E30" s="785"/>
      <c r="F30" s="324" t="e">
        <f t="shared" si="22"/>
        <v>#REF!</v>
      </c>
      <c r="G30" s="514" t="e">
        <f t="shared" si="23"/>
        <v>#REF!</v>
      </c>
      <c r="H30" s="514" t="e">
        <f t="shared" si="24"/>
        <v>#REF!</v>
      </c>
      <c r="I30" s="324" t="e">
        <f t="shared" si="25"/>
        <v>#REF!</v>
      </c>
      <c r="J30" s="429" t="e">
        <f t="shared" si="26"/>
        <v>#REF!</v>
      </c>
      <c r="K30" s="429" t="e">
        <f>SUM(#REF!)</f>
        <v>#REF!</v>
      </c>
      <c r="L30" s="429" t="e">
        <f>SUM(#REF!)</f>
        <v>#REF!</v>
      </c>
      <c r="M30" s="466" t="e">
        <f>SUM(#REF!)</f>
        <v>#REF!</v>
      </c>
      <c r="N30" s="146"/>
      <c r="O30" s="159" t="e">
        <f t="shared" si="8"/>
        <v>#REF!</v>
      </c>
    </row>
    <row r="31" spans="1:16" ht="15.75" hidden="1" thickBot="1" x14ac:dyDescent="0.3">
      <c r="B31" s="62"/>
      <c r="C31" s="786" t="s">
        <v>160</v>
      </c>
      <c r="D31" s="787"/>
      <c r="E31" s="787"/>
      <c r="F31" s="325" t="e">
        <f t="shared" si="22"/>
        <v>#REF!</v>
      </c>
      <c r="G31" s="515" t="e">
        <f t="shared" si="23"/>
        <v>#REF!</v>
      </c>
      <c r="H31" s="515" t="e">
        <f t="shared" si="24"/>
        <v>#REF!</v>
      </c>
      <c r="I31" s="325" t="e">
        <f t="shared" si="25"/>
        <v>#REF!</v>
      </c>
      <c r="J31" s="430" t="e">
        <f t="shared" si="26"/>
        <v>#REF!</v>
      </c>
      <c r="K31" s="430" t="e">
        <f>SUM(#REF!)</f>
        <v>#REF!</v>
      </c>
      <c r="L31" s="430" t="e">
        <f>SUM(#REF!)</f>
        <v>#REF!</v>
      </c>
      <c r="M31" s="467" t="e">
        <f>SUM(#REF!)</f>
        <v>#REF!</v>
      </c>
      <c r="N31" s="147"/>
      <c r="O31" s="159" t="e">
        <f t="shared" si="8"/>
        <v>#REF!</v>
      </c>
    </row>
    <row r="32" spans="1:16" ht="15.75" thickBot="1" x14ac:dyDescent="0.3">
      <c r="B32" s="82" t="s">
        <v>161</v>
      </c>
      <c r="C32" s="725" t="s">
        <v>162</v>
      </c>
      <c r="D32" s="726"/>
      <c r="E32" s="726"/>
      <c r="F32" s="322" t="e">
        <f t="shared" ref="F32:N32" si="27">F33+F37+F40+F53+F56</f>
        <v>#REF!</v>
      </c>
      <c r="G32" s="512" t="e">
        <f t="shared" si="27"/>
        <v>#REF!</v>
      </c>
      <c r="H32" s="512" t="e">
        <f t="shared" si="27"/>
        <v>#REF!</v>
      </c>
      <c r="I32" s="322" t="e">
        <f t="shared" ref="I32:J32" si="28">I33+I37+I40+I53+I56</f>
        <v>#REF!</v>
      </c>
      <c r="J32" s="427" t="e">
        <f t="shared" si="28"/>
        <v>#REF!</v>
      </c>
      <c r="K32" s="427" t="e">
        <f t="shared" si="27"/>
        <v>#REF!</v>
      </c>
      <c r="L32" s="427" t="e">
        <f t="shared" ref="L32" si="29">L33+L37+L40+L53+L56</f>
        <v>#REF!</v>
      </c>
      <c r="M32" s="464">
        <f>M40+M56</f>
        <v>1053143</v>
      </c>
      <c r="N32" s="144">
        <f t="shared" si="27"/>
        <v>0</v>
      </c>
      <c r="O32" s="156">
        <f t="shared" si="8"/>
        <v>1053143</v>
      </c>
      <c r="P32" s="168"/>
    </row>
    <row r="33" spans="1:16" hidden="1" x14ac:dyDescent="0.25">
      <c r="B33" s="122" t="s">
        <v>627</v>
      </c>
      <c r="C33" s="733" t="s">
        <v>163</v>
      </c>
      <c r="D33" s="734"/>
      <c r="E33" s="734"/>
      <c r="F33" s="317" t="e">
        <f t="shared" ref="F33:M33" si="30">F34+F35+F36</f>
        <v>#REF!</v>
      </c>
      <c r="G33" s="507" t="e">
        <f t="shared" si="30"/>
        <v>#REF!</v>
      </c>
      <c r="H33" s="507" t="e">
        <f t="shared" si="30"/>
        <v>#REF!</v>
      </c>
      <c r="I33" s="317" t="e">
        <f t="shared" si="30"/>
        <v>#REF!</v>
      </c>
      <c r="J33" s="422" t="e">
        <f t="shared" ref="J33" si="31">J34+J35+J36</f>
        <v>#REF!</v>
      </c>
      <c r="K33" s="422" t="e">
        <f t="shared" si="30"/>
        <v>#REF!</v>
      </c>
      <c r="L33" s="422" t="e">
        <f t="shared" ref="L33" si="32">L34+L35+L36</f>
        <v>#REF!</v>
      </c>
      <c r="M33" s="459" t="e">
        <f t="shared" si="30"/>
        <v>#REF!</v>
      </c>
      <c r="N33" s="140">
        <f t="shared" ref="N33" si="33">N34+N35+N36</f>
        <v>0</v>
      </c>
      <c r="O33" s="157" t="e">
        <f t="shared" si="8"/>
        <v>#REF!</v>
      </c>
      <c r="P33" s="168"/>
    </row>
    <row r="34" spans="1:16" s="41" customFormat="1" hidden="1" x14ac:dyDescent="0.25">
      <c r="A34" s="125" t="s">
        <v>164</v>
      </c>
      <c r="B34" s="52" t="s">
        <v>628</v>
      </c>
      <c r="C34" s="718" t="s">
        <v>165</v>
      </c>
      <c r="D34" s="719"/>
      <c r="E34" s="719"/>
      <c r="F34" s="320" t="e">
        <f>SUM(O34:O34)</f>
        <v>#REF!</v>
      </c>
      <c r="G34" s="510" t="e">
        <f>SUM(O34:O34)</f>
        <v>#REF!</v>
      </c>
      <c r="H34" s="510" t="e">
        <f>SUM(O34:O34)</f>
        <v>#REF!</v>
      </c>
      <c r="I34" s="320" t="e">
        <f>SUM(O34:O34)</f>
        <v>#REF!</v>
      </c>
      <c r="J34" s="425" t="e">
        <f>SUM(O34:O34)</f>
        <v>#REF!</v>
      </c>
      <c r="K34" s="425" t="e">
        <f>SUM(#REF!)</f>
        <v>#REF!</v>
      </c>
      <c r="L34" s="425" t="e">
        <f>SUM(#REF!)</f>
        <v>#REF!</v>
      </c>
      <c r="M34" s="462" t="e">
        <f>SUM(#REF!)</f>
        <v>#REF!</v>
      </c>
      <c r="N34" s="148"/>
      <c r="O34" s="160" t="e">
        <f t="shared" si="8"/>
        <v>#REF!</v>
      </c>
      <c r="P34" s="168"/>
    </row>
    <row r="35" spans="1:16" s="41" customFormat="1" hidden="1" x14ac:dyDescent="0.25">
      <c r="A35" s="125" t="s">
        <v>166</v>
      </c>
      <c r="B35" s="52" t="s">
        <v>629</v>
      </c>
      <c r="C35" s="718" t="s">
        <v>167</v>
      </c>
      <c r="D35" s="719"/>
      <c r="E35" s="719"/>
      <c r="F35" s="320">
        <v>0</v>
      </c>
      <c r="G35" s="510">
        <v>0</v>
      </c>
      <c r="H35" s="510">
        <v>0</v>
      </c>
      <c r="I35" s="320">
        <v>0</v>
      </c>
      <c r="J35" s="425">
        <v>0</v>
      </c>
      <c r="K35" s="425">
        <v>0</v>
      </c>
      <c r="L35" s="425">
        <v>0</v>
      </c>
      <c r="M35" s="462" t="e">
        <f>SUM(#REF!)</f>
        <v>#REF!</v>
      </c>
      <c r="N35" s="148"/>
      <c r="O35" s="160" t="e">
        <f t="shared" si="8"/>
        <v>#REF!</v>
      </c>
      <c r="P35" s="168"/>
    </row>
    <row r="36" spans="1:16" s="41" customFormat="1" hidden="1" x14ac:dyDescent="0.25">
      <c r="A36" s="125" t="s">
        <v>168</v>
      </c>
      <c r="B36" s="52" t="s">
        <v>630</v>
      </c>
      <c r="C36" s="718" t="s">
        <v>169</v>
      </c>
      <c r="D36" s="719"/>
      <c r="E36" s="719"/>
      <c r="F36" s="320" t="e">
        <f>SUM(O36:O36)</f>
        <v>#REF!</v>
      </c>
      <c r="G36" s="510" t="e">
        <f>SUM(O36:O36)</f>
        <v>#REF!</v>
      </c>
      <c r="H36" s="510" t="e">
        <f>SUM(O36:O36)</f>
        <v>#REF!</v>
      </c>
      <c r="I36" s="320" t="e">
        <f>SUM(O36:O36)</f>
        <v>#REF!</v>
      </c>
      <c r="J36" s="425" t="e">
        <f>SUM(O36:O36)</f>
        <v>#REF!</v>
      </c>
      <c r="K36" s="425" t="e">
        <f>SUM(#REF!)</f>
        <v>#REF!</v>
      </c>
      <c r="L36" s="425" t="e">
        <f>SUM(#REF!)</f>
        <v>#REF!</v>
      </c>
      <c r="M36" s="462" t="e">
        <f>SUM(#REF!)</f>
        <v>#REF!</v>
      </c>
      <c r="N36" s="148"/>
      <c r="O36" s="160" t="e">
        <f t="shared" si="8"/>
        <v>#REF!</v>
      </c>
      <c r="P36" s="168"/>
    </row>
    <row r="37" spans="1:16" hidden="1" x14ac:dyDescent="0.25">
      <c r="B37" s="90" t="s">
        <v>631</v>
      </c>
      <c r="C37" s="716" t="s">
        <v>170</v>
      </c>
      <c r="D37" s="717"/>
      <c r="E37" s="717"/>
      <c r="F37" s="319">
        <f t="shared" ref="F37:M37" si="34">F38+F39</f>
        <v>0</v>
      </c>
      <c r="G37" s="509">
        <f t="shared" si="34"/>
        <v>0</v>
      </c>
      <c r="H37" s="509">
        <f t="shared" si="34"/>
        <v>0</v>
      </c>
      <c r="I37" s="319">
        <f t="shared" si="34"/>
        <v>0</v>
      </c>
      <c r="J37" s="424">
        <f t="shared" ref="J37" si="35">J38+J39</f>
        <v>0</v>
      </c>
      <c r="K37" s="424">
        <f t="shared" si="34"/>
        <v>0</v>
      </c>
      <c r="L37" s="424">
        <f t="shared" ref="L37" si="36">L38+L39</f>
        <v>0</v>
      </c>
      <c r="M37" s="461" t="e">
        <f t="shared" si="34"/>
        <v>#REF!</v>
      </c>
      <c r="N37" s="142">
        <f t="shared" ref="N37" si="37">N38+N39</f>
        <v>0</v>
      </c>
      <c r="O37" s="158" t="e">
        <f t="shared" si="8"/>
        <v>#REF!</v>
      </c>
      <c r="P37" s="168"/>
    </row>
    <row r="38" spans="1:16" s="41" customFormat="1" hidden="1" x14ac:dyDescent="0.25">
      <c r="A38" s="125" t="s">
        <v>171</v>
      </c>
      <c r="B38" s="52" t="s">
        <v>632</v>
      </c>
      <c r="C38" s="718" t="s">
        <v>172</v>
      </c>
      <c r="D38" s="719"/>
      <c r="E38" s="719"/>
      <c r="F38" s="320">
        <v>0</v>
      </c>
      <c r="G38" s="510">
        <v>0</v>
      </c>
      <c r="H38" s="510">
        <v>0</v>
      </c>
      <c r="I38" s="320">
        <v>0</v>
      </c>
      <c r="J38" s="425">
        <v>0</v>
      </c>
      <c r="K38" s="425">
        <v>0</v>
      </c>
      <c r="L38" s="425">
        <v>0</v>
      </c>
      <c r="M38" s="462" t="e">
        <f>SUM(#REF!)</f>
        <v>#REF!</v>
      </c>
      <c r="N38" s="148"/>
      <c r="O38" s="160" t="e">
        <f t="shared" si="8"/>
        <v>#REF!</v>
      </c>
      <c r="P38" s="168"/>
    </row>
    <row r="39" spans="1:16" s="41" customFormat="1" hidden="1" x14ac:dyDescent="0.25">
      <c r="A39" s="125" t="s">
        <v>173</v>
      </c>
      <c r="B39" s="52" t="s">
        <v>633</v>
      </c>
      <c r="C39" s="718" t="s">
        <v>174</v>
      </c>
      <c r="D39" s="719"/>
      <c r="E39" s="719"/>
      <c r="F39" s="320">
        <v>0</v>
      </c>
      <c r="G39" s="510">
        <v>0</v>
      </c>
      <c r="H39" s="510">
        <v>0</v>
      </c>
      <c r="I39" s="320">
        <v>0</v>
      </c>
      <c r="J39" s="425">
        <v>0</v>
      </c>
      <c r="K39" s="425">
        <v>0</v>
      </c>
      <c r="L39" s="425">
        <v>0</v>
      </c>
      <c r="M39" s="462" t="e">
        <f>SUM(#REF!)</f>
        <v>#REF!</v>
      </c>
      <c r="N39" s="148"/>
      <c r="O39" s="160" t="e">
        <f t="shared" si="8"/>
        <v>#REF!</v>
      </c>
      <c r="P39" s="168"/>
    </row>
    <row r="40" spans="1:16" x14ac:dyDescent="0.25">
      <c r="B40" s="90" t="s">
        <v>634</v>
      </c>
      <c r="C40" s="716" t="s">
        <v>175</v>
      </c>
      <c r="D40" s="717"/>
      <c r="E40" s="717"/>
      <c r="F40" s="319" t="e">
        <f t="shared" ref="F40:N40" si="38">F41+F42+F43+F44+F45+F48+F49</f>
        <v>#REF!</v>
      </c>
      <c r="G40" s="509" t="e">
        <f t="shared" si="38"/>
        <v>#REF!</v>
      </c>
      <c r="H40" s="509" t="e">
        <f t="shared" si="38"/>
        <v>#REF!</v>
      </c>
      <c r="I40" s="319" t="e">
        <f t="shared" ref="I40:J40" si="39">I41+I42+I43+I44+I45+I48+I49</f>
        <v>#REF!</v>
      </c>
      <c r="J40" s="424" t="e">
        <f t="shared" si="39"/>
        <v>#REF!</v>
      </c>
      <c r="K40" s="424" t="e">
        <f t="shared" si="38"/>
        <v>#REF!</v>
      </c>
      <c r="L40" s="424" t="e">
        <f t="shared" ref="L40" si="40">L41+L42+L43+L44+L45+L48+L49</f>
        <v>#REF!</v>
      </c>
      <c r="M40" s="461">
        <f>M41+M44+M48+M49</f>
        <v>819053</v>
      </c>
      <c r="N40" s="142">
        <f t="shared" si="38"/>
        <v>0</v>
      </c>
      <c r="O40" s="158">
        <f t="shared" si="8"/>
        <v>819053</v>
      </c>
      <c r="P40" s="168"/>
    </row>
    <row r="41" spans="1:16" s="41" customFormat="1" x14ac:dyDescent="0.25">
      <c r="A41" s="125" t="s">
        <v>176</v>
      </c>
      <c r="B41" s="52" t="s">
        <v>635</v>
      </c>
      <c r="C41" s="718" t="s">
        <v>177</v>
      </c>
      <c r="D41" s="719"/>
      <c r="E41" s="719"/>
      <c r="F41" s="320">
        <v>9625</v>
      </c>
      <c r="G41" s="510">
        <v>15000</v>
      </c>
      <c r="H41" s="510">
        <v>15000</v>
      </c>
      <c r="I41" s="320">
        <v>20000</v>
      </c>
      <c r="J41" s="425">
        <v>20524</v>
      </c>
      <c r="K41" s="425">
        <v>20524</v>
      </c>
      <c r="L41" s="425">
        <v>20524</v>
      </c>
      <c r="M41" s="462">
        <v>198793</v>
      </c>
      <c r="N41" s="148"/>
      <c r="O41" s="160">
        <f t="shared" ref="O41" si="41">SUM(M41:N41)</f>
        <v>198793</v>
      </c>
      <c r="P41" s="168"/>
    </row>
    <row r="42" spans="1:16" s="41" customFormat="1" hidden="1" x14ac:dyDescent="0.25">
      <c r="A42" s="125" t="s">
        <v>178</v>
      </c>
      <c r="B42" s="52" t="s">
        <v>636</v>
      </c>
      <c r="C42" s="718" t="s">
        <v>179</v>
      </c>
      <c r="D42" s="719"/>
      <c r="E42" s="719"/>
      <c r="F42" s="320" t="e">
        <f>SUM(O42:O42)</f>
        <v>#REF!</v>
      </c>
      <c r="G42" s="510" t="e">
        <f>SUM(O42:O42)</f>
        <v>#REF!</v>
      </c>
      <c r="H42" s="510" t="e">
        <f>SUM(O42:O42)</f>
        <v>#REF!</v>
      </c>
      <c r="I42" s="320" t="e">
        <f>SUM(O42:O42)</f>
        <v>#REF!</v>
      </c>
      <c r="J42" s="425" t="e">
        <f>SUM(O42:O42)</f>
        <v>#REF!</v>
      </c>
      <c r="K42" s="425" t="e">
        <f>SUM(#REF!)</f>
        <v>#REF!</v>
      </c>
      <c r="L42" s="425" t="e">
        <f>SUM(#REF!)</f>
        <v>#REF!</v>
      </c>
      <c r="M42" s="462" t="e">
        <f>SUM(#REF!)</f>
        <v>#REF!</v>
      </c>
      <c r="N42" s="148"/>
      <c r="O42" s="160" t="e">
        <f t="shared" si="8"/>
        <v>#REF!</v>
      </c>
      <c r="P42" s="168"/>
    </row>
    <row r="43" spans="1:16" s="41" customFormat="1" hidden="1" x14ac:dyDescent="0.25">
      <c r="A43" s="125" t="s">
        <v>180</v>
      </c>
      <c r="B43" s="52" t="s">
        <v>637</v>
      </c>
      <c r="C43" s="718" t="s">
        <v>181</v>
      </c>
      <c r="D43" s="719"/>
      <c r="E43" s="719"/>
      <c r="F43" s="320" t="e">
        <f>SUM(O43:O43)</f>
        <v>#REF!</v>
      </c>
      <c r="G43" s="510" t="e">
        <f>SUM(O43:O43)</f>
        <v>#REF!</v>
      </c>
      <c r="H43" s="510" t="e">
        <f>SUM(O43:O43)</f>
        <v>#REF!</v>
      </c>
      <c r="I43" s="320" t="e">
        <f>SUM(O43:O43)</f>
        <v>#REF!</v>
      </c>
      <c r="J43" s="425" t="e">
        <f>SUM(O43:O43)</f>
        <v>#REF!</v>
      </c>
      <c r="K43" s="425" t="e">
        <f>SUM(#REF!)</f>
        <v>#REF!</v>
      </c>
      <c r="L43" s="425" t="e">
        <f>SUM(#REF!)</f>
        <v>#REF!</v>
      </c>
      <c r="M43" s="462" t="e">
        <f>SUM(#REF!)</f>
        <v>#REF!</v>
      </c>
      <c r="N43" s="148"/>
      <c r="O43" s="160" t="e">
        <f t="shared" si="8"/>
        <v>#REF!</v>
      </c>
      <c r="P43" s="168"/>
    </row>
    <row r="44" spans="1:16" s="41" customFormat="1" ht="15.75" customHeight="1" x14ac:dyDescent="0.25">
      <c r="A44" s="125" t="s">
        <v>182</v>
      </c>
      <c r="B44" s="52" t="s">
        <v>638</v>
      </c>
      <c r="C44" s="718" t="s">
        <v>183</v>
      </c>
      <c r="D44" s="719"/>
      <c r="E44" s="719"/>
      <c r="F44" s="320">
        <f>SUM(O44:O44)</f>
        <v>267560</v>
      </c>
      <c r="G44" s="510">
        <f>SUM(O44:O44)</f>
        <v>267560</v>
      </c>
      <c r="H44" s="510">
        <f>SUM(O44:O44)</f>
        <v>267560</v>
      </c>
      <c r="I44" s="320">
        <f>SUM(O44:O44)</f>
        <v>267560</v>
      </c>
      <c r="J44" s="425">
        <f>SUM(O44:O44)</f>
        <v>267560</v>
      </c>
      <c r="K44" s="425" t="e">
        <f>SUM(#REF!)</f>
        <v>#REF!</v>
      </c>
      <c r="L44" s="425" t="e">
        <f>SUM(#REF!)</f>
        <v>#REF!</v>
      </c>
      <c r="M44" s="462">
        <v>267560</v>
      </c>
      <c r="N44" s="148"/>
      <c r="O44" s="160">
        <f t="shared" si="8"/>
        <v>267560</v>
      </c>
      <c r="P44" s="168"/>
    </row>
    <row r="45" spans="1:16" s="18" customFormat="1" hidden="1" x14ac:dyDescent="0.25">
      <c r="A45" s="125" t="s">
        <v>184</v>
      </c>
      <c r="B45" s="52" t="s">
        <v>639</v>
      </c>
      <c r="C45" s="718" t="s">
        <v>185</v>
      </c>
      <c r="D45" s="719"/>
      <c r="E45" s="719"/>
      <c r="F45" s="320">
        <f t="shared" ref="F45:M45" si="42">F46+F47</f>
        <v>0</v>
      </c>
      <c r="G45" s="510">
        <f t="shared" si="42"/>
        <v>0</v>
      </c>
      <c r="H45" s="510">
        <f t="shared" si="42"/>
        <v>0</v>
      </c>
      <c r="I45" s="320">
        <f t="shared" si="42"/>
        <v>0</v>
      </c>
      <c r="J45" s="425">
        <f t="shared" ref="J45" si="43">J46+J47</f>
        <v>0</v>
      </c>
      <c r="K45" s="425" t="e">
        <f t="shared" si="42"/>
        <v>#REF!</v>
      </c>
      <c r="L45" s="425" t="e">
        <f t="shared" ref="L45" si="44">L46+L47</f>
        <v>#REF!</v>
      </c>
      <c r="M45" s="462">
        <f t="shared" si="42"/>
        <v>0</v>
      </c>
      <c r="N45" s="148">
        <f t="shared" ref="N45" si="45">N46+N47</f>
        <v>0</v>
      </c>
      <c r="O45" s="160">
        <f t="shared" si="8"/>
        <v>0</v>
      </c>
      <c r="P45" s="168"/>
    </row>
    <row r="46" spans="1:16" hidden="1" x14ac:dyDescent="0.25">
      <c r="B46" s="54"/>
      <c r="C46" s="220"/>
      <c r="D46" s="705" t="s">
        <v>186</v>
      </c>
      <c r="E46" s="705"/>
      <c r="F46" s="326">
        <f>SUM(O46:O46)</f>
        <v>0</v>
      </c>
      <c r="G46" s="516">
        <f>SUM(O46:O46)</f>
        <v>0</v>
      </c>
      <c r="H46" s="516">
        <f>SUM(O46:O46)</f>
        <v>0</v>
      </c>
      <c r="I46" s="326">
        <f>SUM(O46:O46)</f>
        <v>0</v>
      </c>
      <c r="J46" s="431">
        <f>SUM(O46:O46)</f>
        <v>0</v>
      </c>
      <c r="K46" s="431" t="e">
        <f>SUM(#REF!)</f>
        <v>#REF!</v>
      </c>
      <c r="L46" s="431" t="e">
        <f>SUM(#REF!)</f>
        <v>#REF!</v>
      </c>
      <c r="M46" s="468">
        <v>0</v>
      </c>
      <c r="N46" s="141"/>
      <c r="O46" s="159">
        <f t="shared" si="8"/>
        <v>0</v>
      </c>
      <c r="P46" s="168"/>
    </row>
    <row r="47" spans="1:16" hidden="1" x14ac:dyDescent="0.25">
      <c r="B47" s="54"/>
      <c r="C47" s="220"/>
      <c r="D47" s="705" t="s">
        <v>187</v>
      </c>
      <c r="E47" s="705"/>
      <c r="F47" s="326">
        <f>SUM(O47:O47)</f>
        <v>0</v>
      </c>
      <c r="G47" s="516">
        <f>SUM(O47:O47)</f>
        <v>0</v>
      </c>
      <c r="H47" s="516">
        <f>SUM(O47:O47)</f>
        <v>0</v>
      </c>
      <c r="I47" s="326">
        <f>SUM(O47:O47)</f>
        <v>0</v>
      </c>
      <c r="J47" s="431">
        <f>SUM(O47:O47)</f>
        <v>0</v>
      </c>
      <c r="K47" s="431" t="e">
        <f>SUM(#REF!)</f>
        <v>#REF!</v>
      </c>
      <c r="L47" s="431" t="e">
        <f>SUM(#REF!)</f>
        <v>#REF!</v>
      </c>
      <c r="M47" s="468">
        <v>0</v>
      </c>
      <c r="N47" s="141"/>
      <c r="O47" s="159">
        <f t="shared" si="8"/>
        <v>0</v>
      </c>
      <c r="P47" s="168"/>
    </row>
    <row r="48" spans="1:16" s="41" customFormat="1" x14ac:dyDescent="0.25">
      <c r="A48" s="125" t="s">
        <v>188</v>
      </c>
      <c r="B48" s="52" t="s">
        <v>640</v>
      </c>
      <c r="C48" s="702" t="s">
        <v>189</v>
      </c>
      <c r="D48" s="703"/>
      <c r="E48" s="703"/>
      <c r="F48" s="320">
        <f>SUM(O48:O48)</f>
        <v>280000</v>
      </c>
      <c r="G48" s="510">
        <f>SUM(O48:O48)</f>
        <v>280000</v>
      </c>
      <c r="H48" s="510">
        <f>SUM(O48:O48)</f>
        <v>280000</v>
      </c>
      <c r="I48" s="320">
        <f>SUM(O48:O48)</f>
        <v>280000</v>
      </c>
      <c r="J48" s="425">
        <f>SUM(O48:O48)</f>
        <v>280000</v>
      </c>
      <c r="K48" s="425" t="e">
        <f>SUM(#REF!)</f>
        <v>#REF!</v>
      </c>
      <c r="L48" s="425" t="e">
        <f>SUM(#REF!)</f>
        <v>#REF!</v>
      </c>
      <c r="M48" s="462">
        <v>280000</v>
      </c>
      <c r="N48" s="148"/>
      <c r="O48" s="160">
        <f t="shared" si="8"/>
        <v>280000</v>
      </c>
      <c r="P48" s="168"/>
    </row>
    <row r="49" spans="1:16" s="41" customFormat="1" x14ac:dyDescent="0.25">
      <c r="A49" s="125" t="s">
        <v>190</v>
      </c>
      <c r="B49" s="52" t="s">
        <v>641</v>
      </c>
      <c r="C49" s="702" t="s">
        <v>191</v>
      </c>
      <c r="D49" s="703"/>
      <c r="E49" s="703"/>
      <c r="F49" s="320">
        <f t="shared" ref="F49:N49" si="46">SUM(F50:F52)</f>
        <v>51000</v>
      </c>
      <c r="G49" s="510">
        <f t="shared" si="46"/>
        <v>52000</v>
      </c>
      <c r="H49" s="510">
        <f t="shared" si="46"/>
        <v>52000</v>
      </c>
      <c r="I49" s="320">
        <f t="shared" ref="I49:J49" si="47">SUM(I50:I52)</f>
        <v>68998</v>
      </c>
      <c r="J49" s="425">
        <f t="shared" si="47"/>
        <v>69597</v>
      </c>
      <c r="K49" s="425">
        <f t="shared" si="46"/>
        <v>69597</v>
      </c>
      <c r="L49" s="425">
        <f t="shared" ref="L49" si="48">SUM(L50:L52)</f>
        <v>69597</v>
      </c>
      <c r="M49" s="462">
        <v>72700</v>
      </c>
      <c r="N49" s="148">
        <f t="shared" si="46"/>
        <v>0</v>
      </c>
      <c r="O49" s="160">
        <f t="shared" si="8"/>
        <v>72700</v>
      </c>
      <c r="P49" s="168"/>
    </row>
    <row r="50" spans="1:16" hidden="1" x14ac:dyDescent="0.25">
      <c r="B50" s="54"/>
      <c r="C50" s="220"/>
      <c r="D50" s="705" t="s">
        <v>1008</v>
      </c>
      <c r="E50" s="849"/>
      <c r="F50" s="326">
        <v>9000</v>
      </c>
      <c r="G50" s="516">
        <v>9803</v>
      </c>
      <c r="H50" s="516">
        <v>9803</v>
      </c>
      <c r="I50" s="326">
        <v>9803</v>
      </c>
      <c r="J50" s="431">
        <v>9803</v>
      </c>
      <c r="K50" s="431">
        <v>9803</v>
      </c>
      <c r="L50" s="431">
        <v>9803</v>
      </c>
      <c r="M50" s="468">
        <v>0</v>
      </c>
      <c r="N50" s="141"/>
      <c r="O50" s="159">
        <f t="shared" si="8"/>
        <v>0</v>
      </c>
      <c r="P50" s="168"/>
    </row>
    <row r="51" spans="1:16" hidden="1" x14ac:dyDescent="0.25">
      <c r="B51" s="54"/>
      <c r="C51" s="220"/>
      <c r="D51" s="705" t="s">
        <v>1000</v>
      </c>
      <c r="E51" s="849"/>
      <c r="F51" s="326">
        <v>41000</v>
      </c>
      <c r="G51" s="516">
        <v>41000</v>
      </c>
      <c r="H51" s="516">
        <v>41000</v>
      </c>
      <c r="I51" s="326">
        <v>59195</v>
      </c>
      <c r="J51" s="431">
        <v>59794</v>
      </c>
      <c r="K51" s="431">
        <v>59794</v>
      </c>
      <c r="L51" s="431">
        <v>59794</v>
      </c>
      <c r="M51" s="468">
        <v>0</v>
      </c>
      <c r="N51" s="141"/>
      <c r="O51" s="159">
        <f t="shared" si="8"/>
        <v>0</v>
      </c>
      <c r="P51" s="168"/>
    </row>
    <row r="52" spans="1:16" hidden="1" x14ac:dyDescent="0.25">
      <c r="B52" s="54"/>
      <c r="C52" s="220"/>
      <c r="D52" s="705" t="s">
        <v>995</v>
      </c>
      <c r="E52" s="849"/>
      <c r="F52" s="326">
        <v>1000</v>
      </c>
      <c r="G52" s="516">
        <v>1197</v>
      </c>
      <c r="H52" s="516">
        <v>1197</v>
      </c>
      <c r="I52" s="326">
        <v>0</v>
      </c>
      <c r="J52" s="431">
        <v>0</v>
      </c>
      <c r="K52" s="431">
        <v>0</v>
      </c>
      <c r="L52" s="431">
        <v>0</v>
      </c>
      <c r="M52" s="468">
        <v>0</v>
      </c>
      <c r="N52" s="141"/>
      <c r="O52" s="159">
        <f t="shared" si="8"/>
        <v>0</v>
      </c>
      <c r="P52" s="168"/>
    </row>
    <row r="53" spans="1:16" hidden="1" x14ac:dyDescent="0.25">
      <c r="B53" s="90" t="s">
        <v>642</v>
      </c>
      <c r="C53" s="712" t="s">
        <v>192</v>
      </c>
      <c r="D53" s="713"/>
      <c r="E53" s="713"/>
      <c r="F53" s="319">
        <f t="shared" ref="F53:M53" si="49">F54+F55</f>
        <v>0</v>
      </c>
      <c r="G53" s="509">
        <f t="shared" si="49"/>
        <v>0</v>
      </c>
      <c r="H53" s="509">
        <f t="shared" si="49"/>
        <v>0</v>
      </c>
      <c r="I53" s="319">
        <f t="shared" si="49"/>
        <v>0</v>
      </c>
      <c r="J53" s="424">
        <f t="shared" ref="J53" si="50">J54+J55</f>
        <v>0</v>
      </c>
      <c r="K53" s="424" t="e">
        <f t="shared" si="49"/>
        <v>#REF!</v>
      </c>
      <c r="L53" s="424" t="e">
        <f t="shared" ref="L53" si="51">L54+L55</f>
        <v>#REF!</v>
      </c>
      <c r="M53" s="461">
        <f t="shared" si="49"/>
        <v>0</v>
      </c>
      <c r="N53" s="142">
        <f t="shared" ref="N53" si="52">N54+N55</f>
        <v>0</v>
      </c>
      <c r="O53" s="158">
        <f t="shared" si="8"/>
        <v>0</v>
      </c>
      <c r="P53" s="168"/>
    </row>
    <row r="54" spans="1:16" s="41" customFormat="1" hidden="1" x14ac:dyDescent="0.25">
      <c r="A54" s="125" t="s">
        <v>193</v>
      </c>
      <c r="B54" s="52" t="s">
        <v>643</v>
      </c>
      <c r="C54" s="702" t="s">
        <v>194</v>
      </c>
      <c r="D54" s="703"/>
      <c r="E54" s="703"/>
      <c r="F54" s="320">
        <f>SUM(O54:O54)</f>
        <v>0</v>
      </c>
      <c r="G54" s="510">
        <f>SUM(O54:O54)</f>
        <v>0</v>
      </c>
      <c r="H54" s="510">
        <f>SUM(O54:O54)</f>
        <v>0</v>
      </c>
      <c r="I54" s="320">
        <f>SUM(O54:O54)</f>
        <v>0</v>
      </c>
      <c r="J54" s="425">
        <f>SUM(O54:O54)</f>
        <v>0</v>
      </c>
      <c r="K54" s="425" t="e">
        <f>SUM(#REF!)</f>
        <v>#REF!</v>
      </c>
      <c r="L54" s="425" t="e">
        <f>SUM(#REF!)</f>
        <v>#REF!</v>
      </c>
      <c r="M54" s="462">
        <v>0</v>
      </c>
      <c r="N54" s="148"/>
      <c r="O54" s="160">
        <f t="shared" si="8"/>
        <v>0</v>
      </c>
      <c r="P54" s="168"/>
    </row>
    <row r="55" spans="1:16" s="41" customFormat="1" hidden="1" x14ac:dyDescent="0.25">
      <c r="A55" s="125" t="s">
        <v>195</v>
      </c>
      <c r="B55" s="52" t="s">
        <v>644</v>
      </c>
      <c r="C55" s="702" t="s">
        <v>196</v>
      </c>
      <c r="D55" s="703"/>
      <c r="E55" s="703"/>
      <c r="F55" s="320">
        <f>SUM(O55:O55)</f>
        <v>0</v>
      </c>
      <c r="G55" s="510">
        <f>SUM(O55:O55)</f>
        <v>0</v>
      </c>
      <c r="H55" s="510">
        <f>SUM(O55:O55)</f>
        <v>0</v>
      </c>
      <c r="I55" s="320">
        <f>SUM(O55:O55)</f>
        <v>0</v>
      </c>
      <c r="J55" s="425">
        <f>SUM(O55:O55)</f>
        <v>0</v>
      </c>
      <c r="K55" s="425" t="e">
        <f>SUM(#REF!)</f>
        <v>#REF!</v>
      </c>
      <c r="L55" s="425" t="e">
        <f>SUM(#REF!)</f>
        <v>#REF!</v>
      </c>
      <c r="M55" s="462">
        <v>0</v>
      </c>
      <c r="N55" s="148"/>
      <c r="O55" s="160">
        <f t="shared" si="8"/>
        <v>0</v>
      </c>
      <c r="P55" s="168"/>
    </row>
    <row r="56" spans="1:16" x14ac:dyDescent="0.25">
      <c r="B56" s="90" t="s">
        <v>645</v>
      </c>
      <c r="C56" s="712" t="s">
        <v>197</v>
      </c>
      <c r="D56" s="713"/>
      <c r="E56" s="713"/>
      <c r="F56" s="319">
        <f t="shared" ref="F56:K56" si="53">F57+F58+F59+F60+F61</f>
        <v>70300</v>
      </c>
      <c r="G56" s="509">
        <f t="shared" si="53"/>
        <v>71900</v>
      </c>
      <c r="H56" s="509">
        <f t="shared" si="53"/>
        <v>71900</v>
      </c>
      <c r="I56" s="319">
        <f t="shared" si="53"/>
        <v>72927</v>
      </c>
      <c r="J56" s="424">
        <f t="shared" ref="J56" si="54">J57+J58+J59+J60+J61</f>
        <v>73186</v>
      </c>
      <c r="K56" s="424" t="e">
        <f t="shared" si="53"/>
        <v>#REF!</v>
      </c>
      <c r="L56" s="424" t="e">
        <f t="shared" ref="L56" si="55">L57+L58+L59+L60+L61</f>
        <v>#REF!</v>
      </c>
      <c r="M56" s="461">
        <f>M57+M58</f>
        <v>234090</v>
      </c>
      <c r="N56" s="142">
        <f t="shared" ref="N56" si="56">N57+N58+N59+N60+N61</f>
        <v>0</v>
      </c>
      <c r="O56" s="158">
        <f t="shared" si="8"/>
        <v>234090</v>
      </c>
      <c r="P56" s="168"/>
    </row>
    <row r="57" spans="1:16" s="41" customFormat="1" x14ac:dyDescent="0.25">
      <c r="A57" s="125" t="s">
        <v>198</v>
      </c>
      <c r="B57" s="52" t="s">
        <v>646</v>
      </c>
      <c r="C57" s="702" t="s">
        <v>862</v>
      </c>
      <c r="D57" s="703"/>
      <c r="E57" s="703"/>
      <c r="F57" s="320">
        <v>5300</v>
      </c>
      <c r="G57" s="510">
        <v>6900</v>
      </c>
      <c r="H57" s="510">
        <v>6900</v>
      </c>
      <c r="I57" s="320">
        <v>7927</v>
      </c>
      <c r="J57" s="425">
        <v>8186</v>
      </c>
      <c r="K57" s="425">
        <v>8186</v>
      </c>
      <c r="L57" s="425">
        <v>8186</v>
      </c>
      <c r="M57" s="462">
        <v>169090</v>
      </c>
      <c r="N57" s="148"/>
      <c r="O57" s="160">
        <f t="shared" si="8"/>
        <v>169090</v>
      </c>
      <c r="P57" s="168"/>
    </row>
    <row r="58" spans="1:16" s="41" customFormat="1" ht="15.75" thickBot="1" x14ac:dyDescent="0.3">
      <c r="A58" s="125" t="s">
        <v>199</v>
      </c>
      <c r="B58" s="52" t="s">
        <v>647</v>
      </c>
      <c r="C58" s="702" t="s">
        <v>200</v>
      </c>
      <c r="D58" s="703"/>
      <c r="E58" s="703"/>
      <c r="F58" s="320">
        <f>SUM(O58:O58)</f>
        <v>65000</v>
      </c>
      <c r="G58" s="510">
        <f>SUM(O58:O58)</f>
        <v>65000</v>
      </c>
      <c r="H58" s="510">
        <f>SUM(O58:O58)</f>
        <v>65000</v>
      </c>
      <c r="I58" s="320">
        <f>SUM(O58:O58)</f>
        <v>65000</v>
      </c>
      <c r="J58" s="425">
        <f>SUM(O58:O58)</f>
        <v>65000</v>
      </c>
      <c r="K58" s="425" t="e">
        <f>SUM(#REF!)</f>
        <v>#REF!</v>
      </c>
      <c r="L58" s="425" t="e">
        <f>SUM(#REF!)</f>
        <v>#REF!</v>
      </c>
      <c r="M58" s="462">
        <v>65000</v>
      </c>
      <c r="N58" s="148"/>
      <c r="O58" s="160">
        <f t="shared" si="8"/>
        <v>65000</v>
      </c>
      <c r="P58" s="168"/>
    </row>
    <row r="59" spans="1:16" s="41" customFormat="1" hidden="1" x14ac:dyDescent="0.25">
      <c r="A59" s="125" t="s">
        <v>201</v>
      </c>
      <c r="B59" s="52" t="s">
        <v>648</v>
      </c>
      <c r="C59" s="702" t="s">
        <v>202</v>
      </c>
      <c r="D59" s="703"/>
      <c r="E59" s="703"/>
      <c r="F59" s="320">
        <f>SUM(O59:O59)</f>
        <v>0</v>
      </c>
      <c r="G59" s="510">
        <f>SUM(O59:O59)</f>
        <v>0</v>
      </c>
      <c r="H59" s="510">
        <f>SUM(O59:O59)</f>
        <v>0</v>
      </c>
      <c r="I59" s="320">
        <f>SUM(O59:O59)</f>
        <v>0</v>
      </c>
      <c r="J59" s="425">
        <f>SUM(O59:O59)</f>
        <v>0</v>
      </c>
      <c r="K59" s="425" t="e">
        <f>SUM(#REF!)</f>
        <v>#REF!</v>
      </c>
      <c r="L59" s="425" t="e">
        <f>SUM(#REF!)</f>
        <v>#REF!</v>
      </c>
      <c r="M59" s="462">
        <v>0</v>
      </c>
      <c r="N59" s="148"/>
      <c r="O59" s="160">
        <f t="shared" si="8"/>
        <v>0</v>
      </c>
      <c r="P59" s="168"/>
    </row>
    <row r="60" spans="1:16" s="41" customFormat="1" hidden="1" x14ac:dyDescent="0.25">
      <c r="A60" s="125" t="s">
        <v>203</v>
      </c>
      <c r="B60" s="52" t="s">
        <v>649</v>
      </c>
      <c r="C60" s="702" t="s">
        <v>204</v>
      </c>
      <c r="D60" s="703"/>
      <c r="E60" s="703"/>
      <c r="F60" s="320">
        <f>SUM(O60:O60)</f>
        <v>0</v>
      </c>
      <c r="G60" s="510">
        <f>SUM(O60:O60)</f>
        <v>0</v>
      </c>
      <c r="H60" s="510">
        <f>SUM(O60:O60)</f>
        <v>0</v>
      </c>
      <c r="I60" s="320">
        <f>SUM(O60:O60)</f>
        <v>0</v>
      </c>
      <c r="J60" s="425">
        <f>SUM(O60:O60)</f>
        <v>0</v>
      </c>
      <c r="K60" s="425" t="e">
        <f>SUM(#REF!)</f>
        <v>#REF!</v>
      </c>
      <c r="L60" s="425" t="e">
        <f>SUM(#REF!)</f>
        <v>#REF!</v>
      </c>
      <c r="M60" s="462">
        <v>0</v>
      </c>
      <c r="N60" s="148"/>
      <c r="O60" s="160">
        <f t="shared" si="8"/>
        <v>0</v>
      </c>
      <c r="P60" s="168"/>
    </row>
    <row r="61" spans="1:16" s="41" customFormat="1" ht="15.75" hidden="1" thickBot="1" x14ac:dyDescent="0.3">
      <c r="A61" s="125" t="s">
        <v>205</v>
      </c>
      <c r="B61" s="176" t="s">
        <v>650</v>
      </c>
      <c r="C61" s="782" t="s">
        <v>206</v>
      </c>
      <c r="D61" s="783"/>
      <c r="E61" s="783"/>
      <c r="F61" s="321">
        <f>SUM(O61:O61)</f>
        <v>0</v>
      </c>
      <c r="G61" s="511">
        <f>SUM(O61:O61)</f>
        <v>0</v>
      </c>
      <c r="H61" s="511">
        <f>SUM(O61:O61)</f>
        <v>0</v>
      </c>
      <c r="I61" s="321">
        <f>SUM(O61:O61)</f>
        <v>0</v>
      </c>
      <c r="J61" s="426">
        <f>SUM(O61:O61)</f>
        <v>0</v>
      </c>
      <c r="K61" s="426" t="e">
        <f>SUM(#REF!)</f>
        <v>#REF!</v>
      </c>
      <c r="L61" s="426" t="e">
        <f>SUM(#REF!)</f>
        <v>#REF!</v>
      </c>
      <c r="M61" s="463">
        <v>0</v>
      </c>
      <c r="N61" s="177"/>
      <c r="O61" s="160">
        <f t="shared" si="8"/>
        <v>0</v>
      </c>
      <c r="P61" s="168"/>
    </row>
    <row r="62" spans="1:16" ht="15.75" thickBot="1" x14ac:dyDescent="0.3">
      <c r="B62" s="82" t="s">
        <v>207</v>
      </c>
      <c r="C62" s="708" t="s">
        <v>208</v>
      </c>
      <c r="D62" s="709"/>
      <c r="E62" s="709"/>
      <c r="F62" s="322" t="e">
        <f t="shared" ref="F62:K62" si="57">F63+F64+F65+F66+F67+F68+F69+F73</f>
        <v>#REF!</v>
      </c>
      <c r="G62" s="512" t="e">
        <f t="shared" si="57"/>
        <v>#REF!</v>
      </c>
      <c r="H62" s="512" t="e">
        <f t="shared" si="57"/>
        <v>#REF!</v>
      </c>
      <c r="I62" s="322" t="e">
        <f t="shared" si="57"/>
        <v>#REF!</v>
      </c>
      <c r="J62" s="427" t="e">
        <f t="shared" ref="J62" si="58">J63+J64+J65+J66+J67+J68+J69+J73</f>
        <v>#REF!</v>
      </c>
      <c r="K62" s="427" t="e">
        <f t="shared" si="57"/>
        <v>#REF!</v>
      </c>
      <c r="L62" s="427" t="e">
        <f t="shared" ref="L62" si="59">L63+L64+L65+L66+L67+L68+L69+L73</f>
        <v>#REF!</v>
      </c>
      <c r="M62" s="464">
        <v>0</v>
      </c>
      <c r="N62" s="144">
        <f t="shared" ref="N62" si="60">N63+N64+N65+N66+N67+N68+N69+N73</f>
        <v>0</v>
      </c>
      <c r="O62" s="156">
        <f t="shared" si="8"/>
        <v>0</v>
      </c>
      <c r="P62" s="168"/>
    </row>
    <row r="63" spans="1:16" s="18" customFormat="1" ht="15.75" hidden="1" thickBot="1" x14ac:dyDescent="0.3">
      <c r="A63" s="125" t="s">
        <v>863</v>
      </c>
      <c r="B63" s="114" t="s">
        <v>864</v>
      </c>
      <c r="C63" s="710" t="s">
        <v>865</v>
      </c>
      <c r="D63" s="711"/>
      <c r="E63" s="711"/>
      <c r="F63" s="317" t="e">
        <f t="shared" ref="F63:F68" si="61">SUM(O63:O63)</f>
        <v>#REF!</v>
      </c>
      <c r="G63" s="507" t="e">
        <f t="shared" ref="G63:G68" si="62">SUM(O63:O63)</f>
        <v>#REF!</v>
      </c>
      <c r="H63" s="507" t="e">
        <f t="shared" ref="H63:H68" si="63">SUM(O63:O63)</f>
        <v>#REF!</v>
      </c>
      <c r="I63" s="317" t="e">
        <f t="shared" ref="I63:I68" si="64">SUM(O63:O63)</f>
        <v>#REF!</v>
      </c>
      <c r="J63" s="422" t="e">
        <f t="shared" ref="J63:J68" si="65">SUM(O63:O63)</f>
        <v>#REF!</v>
      </c>
      <c r="K63" s="422" t="e">
        <f>SUM(#REF!)</f>
        <v>#REF!</v>
      </c>
      <c r="L63" s="422" t="e">
        <f>SUM(#REF!)</f>
        <v>#REF!</v>
      </c>
      <c r="M63" s="459" t="e">
        <f>SUM(#REF!)</f>
        <v>#REF!</v>
      </c>
      <c r="N63" s="140"/>
      <c r="O63" s="158" t="e">
        <f t="shared" si="8"/>
        <v>#REF!</v>
      </c>
      <c r="P63" s="168"/>
    </row>
    <row r="64" spans="1:16" s="18" customFormat="1" ht="15.75" hidden="1" thickBot="1" x14ac:dyDescent="0.3">
      <c r="A64" s="125" t="s">
        <v>209</v>
      </c>
      <c r="B64" s="114" t="s">
        <v>651</v>
      </c>
      <c r="C64" s="710" t="s">
        <v>210</v>
      </c>
      <c r="D64" s="711"/>
      <c r="E64" s="711"/>
      <c r="F64" s="317" t="e">
        <f t="shared" si="61"/>
        <v>#REF!</v>
      </c>
      <c r="G64" s="507" t="e">
        <f t="shared" si="62"/>
        <v>#REF!</v>
      </c>
      <c r="H64" s="507" t="e">
        <f t="shared" si="63"/>
        <v>#REF!</v>
      </c>
      <c r="I64" s="317" t="e">
        <f t="shared" si="64"/>
        <v>#REF!</v>
      </c>
      <c r="J64" s="422" t="e">
        <f t="shared" si="65"/>
        <v>#REF!</v>
      </c>
      <c r="K64" s="422" t="e">
        <f>SUM(#REF!)</f>
        <v>#REF!</v>
      </c>
      <c r="L64" s="422" t="e">
        <f>SUM(#REF!)</f>
        <v>#REF!</v>
      </c>
      <c r="M64" s="459" t="e">
        <f>SUM(#REF!)</f>
        <v>#REF!</v>
      </c>
      <c r="N64" s="140"/>
      <c r="O64" s="158" t="e">
        <f t="shared" si="8"/>
        <v>#REF!</v>
      </c>
      <c r="P64" s="168"/>
    </row>
    <row r="65" spans="1:16" s="18" customFormat="1" ht="15.75" hidden="1" thickBot="1" x14ac:dyDescent="0.3">
      <c r="A65" s="125" t="s">
        <v>211</v>
      </c>
      <c r="B65" s="90" t="s">
        <v>652</v>
      </c>
      <c r="C65" s="712" t="s">
        <v>352</v>
      </c>
      <c r="D65" s="713"/>
      <c r="E65" s="713"/>
      <c r="F65" s="319" t="e">
        <f t="shared" si="61"/>
        <v>#REF!</v>
      </c>
      <c r="G65" s="509" t="e">
        <f t="shared" si="62"/>
        <v>#REF!</v>
      </c>
      <c r="H65" s="509" t="e">
        <f t="shared" si="63"/>
        <v>#REF!</v>
      </c>
      <c r="I65" s="319" t="e">
        <f t="shared" si="64"/>
        <v>#REF!</v>
      </c>
      <c r="J65" s="424" t="e">
        <f t="shared" si="65"/>
        <v>#REF!</v>
      </c>
      <c r="K65" s="424" t="e">
        <f>SUM(#REF!)</f>
        <v>#REF!</v>
      </c>
      <c r="L65" s="424" t="e">
        <f>SUM(#REF!)</f>
        <v>#REF!</v>
      </c>
      <c r="M65" s="461" t="e">
        <f>SUM(#REF!)</f>
        <v>#REF!</v>
      </c>
      <c r="N65" s="142"/>
      <c r="O65" s="158" t="e">
        <f t="shared" si="8"/>
        <v>#REF!</v>
      </c>
      <c r="P65" s="168"/>
    </row>
    <row r="66" spans="1:16" s="18" customFormat="1" ht="15.75" hidden="1" thickBot="1" x14ac:dyDescent="0.3">
      <c r="A66" s="125" t="s">
        <v>212</v>
      </c>
      <c r="B66" s="114" t="s">
        <v>653</v>
      </c>
      <c r="C66" s="712" t="s">
        <v>866</v>
      </c>
      <c r="D66" s="713"/>
      <c r="E66" s="713"/>
      <c r="F66" s="319" t="e">
        <f t="shared" si="61"/>
        <v>#REF!</v>
      </c>
      <c r="G66" s="509" t="e">
        <f t="shared" si="62"/>
        <v>#REF!</v>
      </c>
      <c r="H66" s="509" t="e">
        <f t="shared" si="63"/>
        <v>#REF!</v>
      </c>
      <c r="I66" s="319" t="e">
        <f t="shared" si="64"/>
        <v>#REF!</v>
      </c>
      <c r="J66" s="424" t="e">
        <f t="shared" si="65"/>
        <v>#REF!</v>
      </c>
      <c r="K66" s="424" t="e">
        <f>SUM(#REF!)</f>
        <v>#REF!</v>
      </c>
      <c r="L66" s="424" t="e">
        <f>SUM(#REF!)</f>
        <v>#REF!</v>
      </c>
      <c r="M66" s="461" t="e">
        <f>SUM(#REF!)</f>
        <v>#REF!</v>
      </c>
      <c r="N66" s="142"/>
      <c r="O66" s="158" t="e">
        <f t="shared" si="8"/>
        <v>#REF!</v>
      </c>
      <c r="P66" s="168"/>
    </row>
    <row r="67" spans="1:16" s="18" customFormat="1" ht="15.75" hidden="1" thickBot="1" x14ac:dyDescent="0.3">
      <c r="A67" s="125" t="s">
        <v>213</v>
      </c>
      <c r="B67" s="90" t="s">
        <v>654</v>
      </c>
      <c r="C67" s="712" t="s">
        <v>867</v>
      </c>
      <c r="D67" s="713"/>
      <c r="E67" s="713"/>
      <c r="F67" s="319" t="e">
        <f t="shared" si="61"/>
        <v>#REF!</v>
      </c>
      <c r="G67" s="509" t="e">
        <f t="shared" si="62"/>
        <v>#REF!</v>
      </c>
      <c r="H67" s="509" t="e">
        <f t="shared" si="63"/>
        <v>#REF!</v>
      </c>
      <c r="I67" s="319" t="e">
        <f t="shared" si="64"/>
        <v>#REF!</v>
      </c>
      <c r="J67" s="424" t="e">
        <f t="shared" si="65"/>
        <v>#REF!</v>
      </c>
      <c r="K67" s="424" t="e">
        <f>SUM(#REF!)</f>
        <v>#REF!</v>
      </c>
      <c r="L67" s="424" t="e">
        <f>SUM(#REF!)</f>
        <v>#REF!</v>
      </c>
      <c r="M67" s="461" t="e">
        <f>SUM(#REF!)</f>
        <v>#REF!</v>
      </c>
      <c r="N67" s="142"/>
      <c r="O67" s="158" t="e">
        <f t="shared" si="8"/>
        <v>#REF!</v>
      </c>
      <c r="P67" s="168"/>
    </row>
    <row r="68" spans="1:16" s="18" customFormat="1" ht="15.75" hidden="1" thickBot="1" x14ac:dyDescent="0.3">
      <c r="A68" s="125" t="s">
        <v>214</v>
      </c>
      <c r="B68" s="114" t="s">
        <v>655</v>
      </c>
      <c r="C68" s="712" t="s">
        <v>215</v>
      </c>
      <c r="D68" s="713"/>
      <c r="E68" s="713"/>
      <c r="F68" s="319" t="e">
        <f t="shared" si="61"/>
        <v>#REF!</v>
      </c>
      <c r="G68" s="509" t="e">
        <f t="shared" si="62"/>
        <v>#REF!</v>
      </c>
      <c r="H68" s="509" t="e">
        <f t="shared" si="63"/>
        <v>#REF!</v>
      </c>
      <c r="I68" s="319" t="e">
        <f t="shared" si="64"/>
        <v>#REF!</v>
      </c>
      <c r="J68" s="424" t="e">
        <f t="shared" si="65"/>
        <v>#REF!</v>
      </c>
      <c r="K68" s="424" t="e">
        <f>SUM(#REF!)</f>
        <v>#REF!</v>
      </c>
      <c r="L68" s="424" t="e">
        <f>SUM(#REF!)</f>
        <v>#REF!</v>
      </c>
      <c r="M68" s="461" t="e">
        <f>SUM(#REF!)</f>
        <v>#REF!</v>
      </c>
      <c r="N68" s="142"/>
      <c r="O68" s="158" t="e">
        <f t="shared" si="8"/>
        <v>#REF!</v>
      </c>
      <c r="P68" s="168"/>
    </row>
    <row r="69" spans="1:16" s="18" customFormat="1" ht="15.75" hidden="1" thickBot="1" x14ac:dyDescent="0.3">
      <c r="A69" s="125" t="s">
        <v>216</v>
      </c>
      <c r="B69" s="90" t="s">
        <v>656</v>
      </c>
      <c r="C69" s="712" t="s">
        <v>217</v>
      </c>
      <c r="D69" s="713"/>
      <c r="E69" s="713"/>
      <c r="F69" s="319" t="e">
        <f t="shared" ref="F69:M69" si="66">F70+F71+F72</f>
        <v>#REF!</v>
      </c>
      <c r="G69" s="509" t="e">
        <f t="shared" si="66"/>
        <v>#REF!</v>
      </c>
      <c r="H69" s="509" t="e">
        <f t="shared" si="66"/>
        <v>#REF!</v>
      </c>
      <c r="I69" s="319" t="e">
        <f t="shared" si="66"/>
        <v>#REF!</v>
      </c>
      <c r="J69" s="424" t="e">
        <f t="shared" ref="J69" si="67">J70+J71+J72</f>
        <v>#REF!</v>
      </c>
      <c r="K69" s="424" t="e">
        <f t="shared" si="66"/>
        <v>#REF!</v>
      </c>
      <c r="L69" s="424" t="e">
        <f t="shared" ref="L69" si="68">L70+L71+L72</f>
        <v>#REF!</v>
      </c>
      <c r="M69" s="461" t="e">
        <f t="shared" si="66"/>
        <v>#REF!</v>
      </c>
      <c r="N69" s="142">
        <f t="shared" ref="N69" si="69">N70+N71+N72</f>
        <v>0</v>
      </c>
      <c r="O69" s="158" t="e">
        <f t="shared" si="8"/>
        <v>#REF!</v>
      </c>
      <c r="P69" s="168"/>
    </row>
    <row r="70" spans="1:16" ht="15.75" hidden="1" thickBot="1" x14ac:dyDescent="0.3">
      <c r="B70" s="54"/>
      <c r="C70" s="2"/>
      <c r="D70" s="705" t="s">
        <v>343</v>
      </c>
      <c r="E70" s="705"/>
      <c r="F70" s="326" t="e">
        <f>SUM(O70:O70)</f>
        <v>#REF!</v>
      </c>
      <c r="G70" s="516" t="e">
        <f>SUM(O70:O70)</f>
        <v>#REF!</v>
      </c>
      <c r="H70" s="516" t="e">
        <f>SUM(O70:O70)</f>
        <v>#REF!</v>
      </c>
      <c r="I70" s="326" t="e">
        <f>SUM(O70:O70)</f>
        <v>#REF!</v>
      </c>
      <c r="J70" s="431" t="e">
        <f>SUM(O70:O70)</f>
        <v>#REF!</v>
      </c>
      <c r="K70" s="431" t="e">
        <f>SUM(#REF!)</f>
        <v>#REF!</v>
      </c>
      <c r="L70" s="431" t="e">
        <f>SUM(#REF!)</f>
        <v>#REF!</v>
      </c>
      <c r="M70" s="468" t="e">
        <f>SUM(#REF!)</f>
        <v>#REF!</v>
      </c>
      <c r="N70" s="141"/>
      <c r="O70" s="159" t="e">
        <f t="shared" si="8"/>
        <v>#REF!</v>
      </c>
      <c r="P70" s="168"/>
    </row>
    <row r="71" spans="1:16" ht="15.75" hidden="1" thickBot="1" x14ac:dyDescent="0.3">
      <c r="B71" s="54"/>
      <c r="C71" s="2"/>
      <c r="D71" s="705" t="s">
        <v>344</v>
      </c>
      <c r="E71" s="705"/>
      <c r="F71" s="326" t="e">
        <f>SUM(O71:O71)</f>
        <v>#REF!</v>
      </c>
      <c r="G71" s="516" t="e">
        <f>SUM(O71:O71)</f>
        <v>#REF!</v>
      </c>
      <c r="H71" s="516" t="e">
        <f>SUM(O71:O71)</f>
        <v>#REF!</v>
      </c>
      <c r="I71" s="326" t="e">
        <f>SUM(O71:O71)</f>
        <v>#REF!</v>
      </c>
      <c r="J71" s="431" t="e">
        <f>SUM(O71:O71)</f>
        <v>#REF!</v>
      </c>
      <c r="K71" s="431" t="e">
        <f>SUM(#REF!)</f>
        <v>#REF!</v>
      </c>
      <c r="L71" s="431" t="e">
        <f>SUM(#REF!)</f>
        <v>#REF!</v>
      </c>
      <c r="M71" s="468" t="e">
        <f>SUM(#REF!)</f>
        <v>#REF!</v>
      </c>
      <c r="N71" s="141"/>
      <c r="O71" s="159" t="e">
        <f t="shared" si="8"/>
        <v>#REF!</v>
      </c>
      <c r="P71" s="168"/>
    </row>
    <row r="72" spans="1:16" ht="15.75" hidden="1" thickBot="1" x14ac:dyDescent="0.3">
      <c r="B72" s="54"/>
      <c r="C72" s="2"/>
      <c r="D72" s="705" t="s">
        <v>345</v>
      </c>
      <c r="E72" s="705"/>
      <c r="F72" s="326" t="e">
        <f>SUM(O72:O72)</f>
        <v>#REF!</v>
      </c>
      <c r="G72" s="516" t="e">
        <f>SUM(O72:O72)</f>
        <v>#REF!</v>
      </c>
      <c r="H72" s="516" t="e">
        <f>SUM(O72:O72)</f>
        <v>#REF!</v>
      </c>
      <c r="I72" s="326" t="e">
        <f>SUM(O72:O72)</f>
        <v>#REF!</v>
      </c>
      <c r="J72" s="431" t="e">
        <f>SUM(O72:O72)</f>
        <v>#REF!</v>
      </c>
      <c r="K72" s="431" t="e">
        <f>SUM(#REF!)</f>
        <v>#REF!</v>
      </c>
      <c r="L72" s="431" t="e">
        <f>SUM(#REF!)</f>
        <v>#REF!</v>
      </c>
      <c r="M72" s="468" t="e">
        <f>SUM(#REF!)</f>
        <v>#REF!</v>
      </c>
      <c r="N72" s="141"/>
      <c r="O72" s="159" t="e">
        <f t="shared" si="8"/>
        <v>#REF!</v>
      </c>
      <c r="P72" s="168"/>
    </row>
    <row r="73" spans="1:16" s="18" customFormat="1" ht="15.75" hidden="1" thickBot="1" x14ac:dyDescent="0.3">
      <c r="A73" s="125" t="s">
        <v>218</v>
      </c>
      <c r="B73" s="90" t="s">
        <v>657</v>
      </c>
      <c r="C73" s="712" t="s">
        <v>219</v>
      </c>
      <c r="D73" s="713"/>
      <c r="E73" s="713"/>
      <c r="F73" s="319" t="e">
        <f t="shared" ref="F73:M73" si="70">F74+F75+F76+F77</f>
        <v>#REF!</v>
      </c>
      <c r="G73" s="509" t="e">
        <f t="shared" si="70"/>
        <v>#REF!</v>
      </c>
      <c r="H73" s="509" t="e">
        <f t="shared" si="70"/>
        <v>#REF!</v>
      </c>
      <c r="I73" s="319" t="e">
        <f t="shared" si="70"/>
        <v>#REF!</v>
      </c>
      <c r="J73" s="424" t="e">
        <f t="shared" ref="J73" si="71">J74+J75+J76+J77</f>
        <v>#REF!</v>
      </c>
      <c r="K73" s="424" t="e">
        <f t="shared" si="70"/>
        <v>#REF!</v>
      </c>
      <c r="L73" s="424" t="e">
        <f t="shared" ref="L73" si="72">L74+L75+L76+L77</f>
        <v>#REF!</v>
      </c>
      <c r="M73" s="461" t="e">
        <f t="shared" si="70"/>
        <v>#REF!</v>
      </c>
      <c r="N73" s="142">
        <f t="shared" ref="N73" si="73">N74+N75+N76+N77</f>
        <v>0</v>
      </c>
      <c r="O73" s="158" t="e">
        <f t="shared" ref="O73:O136" si="74">SUM(M73:N73)</f>
        <v>#REF!</v>
      </c>
      <c r="P73" s="168"/>
    </row>
    <row r="74" spans="1:16" ht="15.75" hidden="1" thickBot="1" x14ac:dyDescent="0.3">
      <c r="B74" s="54"/>
      <c r="C74" s="2"/>
      <c r="D74" s="705" t="s">
        <v>835</v>
      </c>
      <c r="E74" s="705"/>
      <c r="F74" s="326" t="e">
        <f>SUM(O74:O74)</f>
        <v>#REF!</v>
      </c>
      <c r="G74" s="516" t="e">
        <f>SUM(O74:O74)</f>
        <v>#REF!</v>
      </c>
      <c r="H74" s="516" t="e">
        <f>SUM(O74:O74)</f>
        <v>#REF!</v>
      </c>
      <c r="I74" s="326" t="e">
        <f>SUM(O74:O74)</f>
        <v>#REF!</v>
      </c>
      <c r="J74" s="431" t="e">
        <f>SUM(O74:O74)</f>
        <v>#REF!</v>
      </c>
      <c r="K74" s="431" t="e">
        <f>SUM(#REF!)</f>
        <v>#REF!</v>
      </c>
      <c r="L74" s="431" t="e">
        <f>SUM(#REF!)</f>
        <v>#REF!</v>
      </c>
      <c r="M74" s="468" t="e">
        <f>SUM(#REF!)</f>
        <v>#REF!</v>
      </c>
      <c r="N74" s="141"/>
      <c r="O74" s="159" t="e">
        <f t="shared" si="74"/>
        <v>#REF!</v>
      </c>
      <c r="P74" s="168"/>
    </row>
    <row r="75" spans="1:16" ht="15.75" hidden="1" thickBot="1" x14ac:dyDescent="0.3">
      <c r="B75" s="54"/>
      <c r="C75" s="2"/>
      <c r="D75" s="705" t="s">
        <v>346</v>
      </c>
      <c r="E75" s="705"/>
      <c r="F75" s="326" t="e">
        <f>SUM(O75:O75)</f>
        <v>#REF!</v>
      </c>
      <c r="G75" s="516" t="e">
        <f>SUM(O75:O75)</f>
        <v>#REF!</v>
      </c>
      <c r="H75" s="516" t="e">
        <f>SUM(O75:O75)</f>
        <v>#REF!</v>
      </c>
      <c r="I75" s="326" t="e">
        <f>SUM(O75:O75)</f>
        <v>#REF!</v>
      </c>
      <c r="J75" s="431" t="e">
        <f>SUM(O75:O75)</f>
        <v>#REF!</v>
      </c>
      <c r="K75" s="431" t="e">
        <f>SUM(#REF!)</f>
        <v>#REF!</v>
      </c>
      <c r="L75" s="431" t="e">
        <f>SUM(#REF!)</f>
        <v>#REF!</v>
      </c>
      <c r="M75" s="468" t="e">
        <f>SUM(#REF!)</f>
        <v>#REF!</v>
      </c>
      <c r="N75" s="141"/>
      <c r="O75" s="159" t="e">
        <f t="shared" si="74"/>
        <v>#REF!</v>
      </c>
      <c r="P75" s="168"/>
    </row>
    <row r="76" spans="1:16" ht="15.75" hidden="1" thickBot="1" x14ac:dyDescent="0.3">
      <c r="B76" s="54"/>
      <c r="C76" s="2"/>
      <c r="D76" s="705" t="s">
        <v>836</v>
      </c>
      <c r="E76" s="705"/>
      <c r="F76" s="326" t="e">
        <f>SUM(O76:O76)</f>
        <v>#REF!</v>
      </c>
      <c r="G76" s="516" t="e">
        <f>SUM(O76:O76)</f>
        <v>#REF!</v>
      </c>
      <c r="H76" s="516" t="e">
        <f>SUM(O76:O76)</f>
        <v>#REF!</v>
      </c>
      <c r="I76" s="326" t="e">
        <f>SUM(O76:O76)</f>
        <v>#REF!</v>
      </c>
      <c r="J76" s="431" t="e">
        <f>SUM(O76:O76)</f>
        <v>#REF!</v>
      </c>
      <c r="K76" s="431" t="e">
        <f>SUM(#REF!)</f>
        <v>#REF!</v>
      </c>
      <c r="L76" s="431" t="e">
        <f>SUM(#REF!)</f>
        <v>#REF!</v>
      </c>
      <c r="M76" s="468" t="e">
        <f>SUM(#REF!)</f>
        <v>#REF!</v>
      </c>
      <c r="N76" s="141"/>
      <c r="O76" s="159" t="e">
        <f t="shared" si="74"/>
        <v>#REF!</v>
      </c>
      <c r="P76" s="168"/>
    </row>
    <row r="77" spans="1:16" ht="15.75" hidden="1" thickBot="1" x14ac:dyDescent="0.3">
      <c r="B77" s="54"/>
      <c r="C77" s="2"/>
      <c r="D77" s="705" t="s">
        <v>834</v>
      </c>
      <c r="E77" s="705"/>
      <c r="F77" s="326" t="e">
        <f>SUM(O77:O77)</f>
        <v>#REF!</v>
      </c>
      <c r="G77" s="516" t="e">
        <f>SUM(O77:O77)</f>
        <v>#REF!</v>
      </c>
      <c r="H77" s="516" t="e">
        <f>SUM(O77:O77)</f>
        <v>#REF!</v>
      </c>
      <c r="I77" s="326" t="e">
        <f>SUM(O77:O77)</f>
        <v>#REF!</v>
      </c>
      <c r="J77" s="431" t="e">
        <f>SUM(O77:O77)</f>
        <v>#REF!</v>
      </c>
      <c r="K77" s="431" t="e">
        <f>SUM(#REF!)</f>
        <v>#REF!</v>
      </c>
      <c r="L77" s="431" t="e">
        <f>SUM(#REF!)</f>
        <v>#REF!</v>
      </c>
      <c r="M77" s="468" t="e">
        <f>SUM(#REF!)</f>
        <v>#REF!</v>
      </c>
      <c r="N77" s="141"/>
      <c r="O77" s="159" t="e">
        <f t="shared" si="74"/>
        <v>#REF!</v>
      </c>
      <c r="P77" s="168"/>
    </row>
    <row r="78" spans="1:16" ht="15.75" thickBot="1" x14ac:dyDescent="0.3">
      <c r="B78" s="98" t="s">
        <v>220</v>
      </c>
      <c r="C78" s="708" t="s">
        <v>221</v>
      </c>
      <c r="D78" s="709"/>
      <c r="E78" s="709"/>
      <c r="F78" s="322" t="e">
        <f t="shared" ref="F78:K78" si="75">F79+F82+F86+F87+F98+F109+F120+F123+F135+F136+F137+F138+F149</f>
        <v>#REF!</v>
      </c>
      <c r="G78" s="512" t="e">
        <f t="shared" si="75"/>
        <v>#REF!</v>
      </c>
      <c r="H78" s="512" t="e">
        <f t="shared" si="75"/>
        <v>#REF!</v>
      </c>
      <c r="I78" s="322" t="e">
        <f t="shared" si="75"/>
        <v>#REF!</v>
      </c>
      <c r="J78" s="427" t="e">
        <f t="shared" ref="J78" si="76">J79+J82+J86+J87+J98+J109+J120+J123+J135+J136+J137+J138+J149</f>
        <v>#REF!</v>
      </c>
      <c r="K78" s="427" t="e">
        <f t="shared" si="75"/>
        <v>#REF!</v>
      </c>
      <c r="L78" s="427" t="e">
        <f t="shared" ref="L78" si="77">L79+L82+L86+L87+L98+L109+L120+L123+L135+L136+L137+L138+L149</f>
        <v>#REF!</v>
      </c>
      <c r="M78" s="464">
        <v>0</v>
      </c>
      <c r="N78" s="144">
        <f t="shared" ref="N78" si="78">N79+N82+N86+N87+N98+N109+N120+N123+N135+N136+N137+N138+N149</f>
        <v>0</v>
      </c>
      <c r="O78" s="156">
        <f t="shared" si="74"/>
        <v>0</v>
      </c>
      <c r="P78" s="168"/>
    </row>
    <row r="79" spans="1:16" s="41" customFormat="1" ht="15.75" hidden="1" thickBot="1" x14ac:dyDescent="0.3">
      <c r="A79" s="125" t="s">
        <v>222</v>
      </c>
      <c r="B79" s="123" t="s">
        <v>658</v>
      </c>
      <c r="C79" s="736" t="s">
        <v>223</v>
      </c>
      <c r="D79" s="737"/>
      <c r="E79" s="737"/>
      <c r="F79" s="327" t="e">
        <f t="shared" ref="F79:M79" si="79">F80+F81</f>
        <v>#REF!</v>
      </c>
      <c r="G79" s="517" t="e">
        <f t="shared" si="79"/>
        <v>#REF!</v>
      </c>
      <c r="H79" s="517" t="e">
        <f t="shared" si="79"/>
        <v>#REF!</v>
      </c>
      <c r="I79" s="327" t="e">
        <f t="shared" si="79"/>
        <v>#REF!</v>
      </c>
      <c r="J79" s="432" t="e">
        <f t="shared" ref="J79" si="80">J80+J81</f>
        <v>#REF!</v>
      </c>
      <c r="K79" s="432" t="e">
        <f t="shared" si="79"/>
        <v>#REF!</v>
      </c>
      <c r="L79" s="432" t="e">
        <f t="shared" ref="L79" si="81">L80+L81</f>
        <v>#REF!</v>
      </c>
      <c r="M79" s="469" t="e">
        <f t="shared" si="79"/>
        <v>#REF!</v>
      </c>
      <c r="N79" s="149">
        <f t="shared" ref="N79" si="82">N80+N81</f>
        <v>0</v>
      </c>
      <c r="O79" s="161" t="e">
        <f t="shared" si="74"/>
        <v>#REF!</v>
      </c>
      <c r="P79" s="168"/>
    </row>
    <row r="80" spans="1:16" ht="15.75" hidden="1" thickBot="1" x14ac:dyDescent="0.3">
      <c r="B80" s="54"/>
      <c r="C80" s="2"/>
      <c r="D80" s="705" t="s">
        <v>347</v>
      </c>
      <c r="E80" s="705"/>
      <c r="F80" s="326" t="e">
        <f>SUM(O80:O80)</f>
        <v>#REF!</v>
      </c>
      <c r="G80" s="516" t="e">
        <f>SUM(O80:O80)</f>
        <v>#REF!</v>
      </c>
      <c r="H80" s="516" t="e">
        <f>SUM(O80:O80)</f>
        <v>#REF!</v>
      </c>
      <c r="I80" s="326" t="e">
        <f>SUM(O80:O80)</f>
        <v>#REF!</v>
      </c>
      <c r="J80" s="431" t="e">
        <f>SUM(O80:O80)</f>
        <v>#REF!</v>
      </c>
      <c r="K80" s="431" t="e">
        <f>SUM(#REF!)</f>
        <v>#REF!</v>
      </c>
      <c r="L80" s="431" t="e">
        <f>SUM(#REF!)</f>
        <v>#REF!</v>
      </c>
      <c r="M80" s="468" t="e">
        <f>SUM(#REF!)</f>
        <v>#REF!</v>
      </c>
      <c r="N80" s="141"/>
      <c r="O80" s="159" t="e">
        <f t="shared" si="74"/>
        <v>#REF!</v>
      </c>
      <c r="P80" s="168"/>
    </row>
    <row r="81" spans="1:16" ht="15.75" hidden="1" thickBot="1" x14ac:dyDescent="0.3">
      <c r="B81" s="54"/>
      <c r="C81" s="2"/>
      <c r="D81" s="705" t="s">
        <v>348</v>
      </c>
      <c r="E81" s="705"/>
      <c r="F81" s="326" t="e">
        <f>SUM(O81:O81)</f>
        <v>#REF!</v>
      </c>
      <c r="G81" s="516" t="e">
        <f>SUM(O81:O81)</f>
        <v>#REF!</v>
      </c>
      <c r="H81" s="516" t="e">
        <f>SUM(O81:O81)</f>
        <v>#REF!</v>
      </c>
      <c r="I81" s="326" t="e">
        <f>SUM(O81:O81)</f>
        <v>#REF!</v>
      </c>
      <c r="J81" s="431" t="e">
        <f>SUM(O81:O81)</f>
        <v>#REF!</v>
      </c>
      <c r="K81" s="431" t="e">
        <f>SUM(#REF!)</f>
        <v>#REF!</v>
      </c>
      <c r="L81" s="431" t="e">
        <f>SUM(#REF!)</f>
        <v>#REF!</v>
      </c>
      <c r="M81" s="468" t="e">
        <f>SUM(#REF!)</f>
        <v>#REF!</v>
      </c>
      <c r="N81" s="141"/>
      <c r="O81" s="159" t="e">
        <f t="shared" si="74"/>
        <v>#REF!</v>
      </c>
      <c r="P81" s="168"/>
    </row>
    <row r="82" spans="1:16" ht="15.75" hidden="1" thickBot="1" x14ac:dyDescent="0.3">
      <c r="B82" s="123" t="s">
        <v>837</v>
      </c>
      <c r="C82" s="736" t="s">
        <v>838</v>
      </c>
      <c r="D82" s="737"/>
      <c r="E82" s="737"/>
      <c r="F82" s="327" t="e">
        <f t="shared" ref="F82:M82" si="83">F83+F84+F85</f>
        <v>#REF!</v>
      </c>
      <c r="G82" s="517" t="e">
        <f t="shared" si="83"/>
        <v>#REF!</v>
      </c>
      <c r="H82" s="517" t="e">
        <f t="shared" si="83"/>
        <v>#REF!</v>
      </c>
      <c r="I82" s="327" t="e">
        <f t="shared" si="83"/>
        <v>#REF!</v>
      </c>
      <c r="J82" s="432" t="e">
        <f t="shared" ref="J82" si="84">J83+J84+J85</f>
        <v>#REF!</v>
      </c>
      <c r="K82" s="432" t="e">
        <f t="shared" si="83"/>
        <v>#REF!</v>
      </c>
      <c r="L82" s="432" t="e">
        <f t="shared" ref="L82" si="85">L83+L84+L85</f>
        <v>#REF!</v>
      </c>
      <c r="M82" s="469" t="e">
        <f t="shared" si="83"/>
        <v>#REF!</v>
      </c>
      <c r="N82" s="149">
        <f t="shared" ref="N82" si="86">N83+N84+N85</f>
        <v>0</v>
      </c>
      <c r="O82" s="161" t="e">
        <f t="shared" si="74"/>
        <v>#REF!</v>
      </c>
      <c r="P82" s="168"/>
    </row>
    <row r="83" spans="1:16" s="189" customFormat="1" ht="15.75" hidden="1" thickBot="1" x14ac:dyDescent="0.3">
      <c r="A83" s="125" t="s">
        <v>868</v>
      </c>
      <c r="B83" s="169" t="s">
        <v>869</v>
      </c>
      <c r="C83" s="182"/>
      <c r="D83" s="216" t="s">
        <v>954</v>
      </c>
      <c r="E83" s="234"/>
      <c r="F83" s="318" t="e">
        <f>SUM(O83:O83)</f>
        <v>#REF!</v>
      </c>
      <c r="G83" s="508" t="e">
        <f>SUM(O83:O83)</f>
        <v>#REF!</v>
      </c>
      <c r="H83" s="508" t="e">
        <f>SUM(O83:O83)</f>
        <v>#REF!</v>
      </c>
      <c r="I83" s="318" t="e">
        <f>SUM(O83:O83)</f>
        <v>#REF!</v>
      </c>
      <c r="J83" s="423" t="e">
        <f>SUM(O83:O83)</f>
        <v>#REF!</v>
      </c>
      <c r="K83" s="423" t="e">
        <f>SUM(#REF!)</f>
        <v>#REF!</v>
      </c>
      <c r="L83" s="423" t="e">
        <f>SUM(#REF!)</f>
        <v>#REF!</v>
      </c>
      <c r="M83" s="460" t="e">
        <f>SUM(#REF!)</f>
        <v>#REF!</v>
      </c>
      <c r="N83" s="170"/>
      <c r="O83" s="171" t="e">
        <f t="shared" si="74"/>
        <v>#REF!</v>
      </c>
      <c r="P83" s="168"/>
    </row>
    <row r="84" spans="1:16" s="189" customFormat="1" ht="15.75" hidden="1" thickBot="1" x14ac:dyDescent="0.3">
      <c r="A84" s="125" t="s">
        <v>224</v>
      </c>
      <c r="B84" s="169" t="s">
        <v>659</v>
      </c>
      <c r="C84" s="182"/>
      <c r="D84" s="216" t="s">
        <v>225</v>
      </c>
      <c r="E84" s="234"/>
      <c r="F84" s="318" t="e">
        <f>SUM(O84:O84)</f>
        <v>#REF!</v>
      </c>
      <c r="G84" s="508" t="e">
        <f>SUM(O84:O84)</f>
        <v>#REF!</v>
      </c>
      <c r="H84" s="508" t="e">
        <f>SUM(O84:O84)</f>
        <v>#REF!</v>
      </c>
      <c r="I84" s="318" t="e">
        <f>SUM(O84:O84)</f>
        <v>#REF!</v>
      </c>
      <c r="J84" s="423" t="e">
        <f>SUM(O84:O84)</f>
        <v>#REF!</v>
      </c>
      <c r="K84" s="423" t="e">
        <f>SUM(#REF!)</f>
        <v>#REF!</v>
      </c>
      <c r="L84" s="423" t="e">
        <f>SUM(#REF!)</f>
        <v>#REF!</v>
      </c>
      <c r="M84" s="460" t="e">
        <f>SUM(#REF!)</f>
        <v>#REF!</v>
      </c>
      <c r="N84" s="170"/>
      <c r="O84" s="171" t="e">
        <f t="shared" si="74"/>
        <v>#REF!</v>
      </c>
      <c r="P84" s="168"/>
    </row>
    <row r="85" spans="1:16" s="189" customFormat="1" ht="15.75" hidden="1" thickBot="1" x14ac:dyDescent="0.3">
      <c r="A85" s="125" t="s">
        <v>226</v>
      </c>
      <c r="B85" s="169" t="s">
        <v>660</v>
      </c>
      <c r="C85" s="182"/>
      <c r="D85" s="216" t="s">
        <v>227</v>
      </c>
      <c r="E85" s="234"/>
      <c r="F85" s="318" t="e">
        <f>SUM(O85:O85)</f>
        <v>#REF!</v>
      </c>
      <c r="G85" s="508" t="e">
        <f>SUM(O85:O85)</f>
        <v>#REF!</v>
      </c>
      <c r="H85" s="508" t="e">
        <f>SUM(O85:O85)</f>
        <v>#REF!</v>
      </c>
      <c r="I85" s="318" t="e">
        <f>SUM(O85:O85)</f>
        <v>#REF!</v>
      </c>
      <c r="J85" s="423" t="e">
        <f>SUM(O85:O85)</f>
        <v>#REF!</v>
      </c>
      <c r="K85" s="423" t="e">
        <f>SUM(#REF!)</f>
        <v>#REF!</v>
      </c>
      <c r="L85" s="423" t="e">
        <f>SUM(#REF!)</f>
        <v>#REF!</v>
      </c>
      <c r="M85" s="460" t="e">
        <f>SUM(#REF!)</f>
        <v>#REF!</v>
      </c>
      <c r="N85" s="170"/>
      <c r="O85" s="171" t="e">
        <f t="shared" si="74"/>
        <v>#REF!</v>
      </c>
      <c r="P85" s="168"/>
    </row>
    <row r="86" spans="1:16" s="41" customFormat="1" ht="27.75" hidden="1" customHeight="1" x14ac:dyDescent="0.25">
      <c r="A86" s="125" t="s">
        <v>228</v>
      </c>
      <c r="B86" s="106" t="s">
        <v>661</v>
      </c>
      <c r="C86" s="792" t="s">
        <v>353</v>
      </c>
      <c r="D86" s="793"/>
      <c r="E86" s="793"/>
      <c r="F86" s="328" t="e">
        <f>SUM(O86:O86)</f>
        <v>#REF!</v>
      </c>
      <c r="G86" s="518" t="e">
        <f>SUM(O86:O86)</f>
        <v>#REF!</v>
      </c>
      <c r="H86" s="518" t="e">
        <f>SUM(O86:O86)</f>
        <v>#REF!</v>
      </c>
      <c r="I86" s="328" t="e">
        <f>SUM(O86:O86)</f>
        <v>#REF!</v>
      </c>
      <c r="J86" s="433" t="e">
        <f>SUM(O86:O86)</f>
        <v>#REF!</v>
      </c>
      <c r="K86" s="433" t="e">
        <f>SUM(#REF!)</f>
        <v>#REF!</v>
      </c>
      <c r="L86" s="433" t="e">
        <f>SUM(#REF!)</f>
        <v>#REF!</v>
      </c>
      <c r="M86" s="470" t="e">
        <f>SUM(#REF!)</f>
        <v>#REF!</v>
      </c>
      <c r="N86" s="150"/>
      <c r="O86" s="162" t="e">
        <f t="shared" si="74"/>
        <v>#REF!</v>
      </c>
      <c r="P86" s="168"/>
    </row>
    <row r="87" spans="1:16" s="41" customFormat="1" ht="15.75" hidden="1" thickBot="1" x14ac:dyDescent="0.3">
      <c r="A87" s="125" t="s">
        <v>229</v>
      </c>
      <c r="B87" s="106" t="s">
        <v>662</v>
      </c>
      <c r="C87" s="792" t="s">
        <v>804</v>
      </c>
      <c r="D87" s="793"/>
      <c r="E87" s="793"/>
      <c r="F87" s="328" t="e">
        <f t="shared" ref="F87:M87" si="87">F88+F89+F90+F91+F92+F93+F94+F95+F96+F97</f>
        <v>#REF!</v>
      </c>
      <c r="G87" s="518" t="e">
        <f t="shared" si="87"/>
        <v>#REF!</v>
      </c>
      <c r="H87" s="518" t="e">
        <f t="shared" si="87"/>
        <v>#REF!</v>
      </c>
      <c r="I87" s="328" t="e">
        <f t="shared" si="87"/>
        <v>#REF!</v>
      </c>
      <c r="J87" s="433" t="e">
        <f t="shared" ref="J87" si="88">J88+J89+J90+J91+J92+J93+J94+J95+J96+J97</f>
        <v>#REF!</v>
      </c>
      <c r="K87" s="433" t="e">
        <f t="shared" si="87"/>
        <v>#REF!</v>
      </c>
      <c r="L87" s="433" t="e">
        <f t="shared" ref="L87" si="89">L88+L89+L90+L91+L92+L93+L94+L95+L96+L97</f>
        <v>#REF!</v>
      </c>
      <c r="M87" s="470" t="e">
        <f t="shared" si="87"/>
        <v>#REF!</v>
      </c>
      <c r="N87" s="150">
        <f t="shared" ref="N87" si="90">N88+N89+N90+N91+N92+N93+N94+N95+N96+N97</f>
        <v>0</v>
      </c>
      <c r="O87" s="162" t="e">
        <f t="shared" si="74"/>
        <v>#REF!</v>
      </c>
      <c r="P87" s="168"/>
    </row>
    <row r="88" spans="1:16" ht="15.75" hidden="1" thickBot="1" x14ac:dyDescent="0.3">
      <c r="B88" s="54"/>
      <c r="C88" s="2"/>
      <c r="D88" s="705" t="s">
        <v>370</v>
      </c>
      <c r="E88" s="705"/>
      <c r="F88" s="326" t="e">
        <f t="shared" ref="F88:F97" si="91">SUM(O88:O88)</f>
        <v>#REF!</v>
      </c>
      <c r="G88" s="516" t="e">
        <f t="shared" ref="G88:G97" si="92">SUM(O88:O88)</f>
        <v>#REF!</v>
      </c>
      <c r="H88" s="516" t="e">
        <f t="shared" ref="H88:H97" si="93">SUM(O88:O88)</f>
        <v>#REF!</v>
      </c>
      <c r="I88" s="326" t="e">
        <f t="shared" ref="I88:I97" si="94">SUM(O88:O88)</f>
        <v>#REF!</v>
      </c>
      <c r="J88" s="431" t="e">
        <f t="shared" ref="J88:J97" si="95">SUM(O88:O88)</f>
        <v>#REF!</v>
      </c>
      <c r="K88" s="431" t="e">
        <f>SUM(#REF!)</f>
        <v>#REF!</v>
      </c>
      <c r="L88" s="431" t="e">
        <f>SUM(#REF!)</f>
        <v>#REF!</v>
      </c>
      <c r="M88" s="468" t="e">
        <f>SUM(#REF!)</f>
        <v>#REF!</v>
      </c>
      <c r="N88" s="141"/>
      <c r="O88" s="159" t="e">
        <f t="shared" si="74"/>
        <v>#REF!</v>
      </c>
      <c r="P88" s="168"/>
    </row>
    <row r="89" spans="1:16" ht="15.75" hidden="1" thickBot="1" x14ac:dyDescent="0.3">
      <c r="B89" s="54"/>
      <c r="C89" s="2"/>
      <c r="D89" s="705" t="s">
        <v>506</v>
      </c>
      <c r="E89" s="705"/>
      <c r="F89" s="326" t="e">
        <f t="shared" si="91"/>
        <v>#REF!</v>
      </c>
      <c r="G89" s="516" t="e">
        <f t="shared" si="92"/>
        <v>#REF!</v>
      </c>
      <c r="H89" s="516" t="e">
        <f t="shared" si="93"/>
        <v>#REF!</v>
      </c>
      <c r="I89" s="326" t="e">
        <f t="shared" si="94"/>
        <v>#REF!</v>
      </c>
      <c r="J89" s="431" t="e">
        <f t="shared" si="95"/>
        <v>#REF!</v>
      </c>
      <c r="K89" s="431" t="e">
        <f>SUM(#REF!)</f>
        <v>#REF!</v>
      </c>
      <c r="L89" s="431" t="e">
        <f>SUM(#REF!)</f>
        <v>#REF!</v>
      </c>
      <c r="M89" s="468" t="e">
        <f>SUM(#REF!)</f>
        <v>#REF!</v>
      </c>
      <c r="N89" s="141"/>
      <c r="O89" s="159" t="e">
        <f t="shared" si="74"/>
        <v>#REF!</v>
      </c>
      <c r="P89" s="168"/>
    </row>
    <row r="90" spans="1:16" ht="15.75" hidden="1" thickBot="1" x14ac:dyDescent="0.3">
      <c r="B90" s="54"/>
      <c r="C90" s="2"/>
      <c r="D90" s="705" t="s">
        <v>507</v>
      </c>
      <c r="E90" s="705"/>
      <c r="F90" s="326" t="e">
        <f t="shared" si="91"/>
        <v>#REF!</v>
      </c>
      <c r="G90" s="516" t="e">
        <f t="shared" si="92"/>
        <v>#REF!</v>
      </c>
      <c r="H90" s="516" t="e">
        <f t="shared" si="93"/>
        <v>#REF!</v>
      </c>
      <c r="I90" s="326" t="e">
        <f t="shared" si="94"/>
        <v>#REF!</v>
      </c>
      <c r="J90" s="431" t="e">
        <f t="shared" si="95"/>
        <v>#REF!</v>
      </c>
      <c r="K90" s="431" t="e">
        <f>SUM(#REF!)</f>
        <v>#REF!</v>
      </c>
      <c r="L90" s="431" t="e">
        <f>SUM(#REF!)</f>
        <v>#REF!</v>
      </c>
      <c r="M90" s="468" t="e">
        <f>SUM(#REF!)</f>
        <v>#REF!</v>
      </c>
      <c r="N90" s="141"/>
      <c r="O90" s="159" t="e">
        <f t="shared" si="74"/>
        <v>#REF!</v>
      </c>
      <c r="P90" s="168"/>
    </row>
    <row r="91" spans="1:16" ht="15.75" hidden="1" thickBot="1" x14ac:dyDescent="0.3">
      <c r="B91" s="54"/>
      <c r="C91" s="2"/>
      <c r="D91" s="705" t="s">
        <v>508</v>
      </c>
      <c r="E91" s="705"/>
      <c r="F91" s="326" t="e">
        <f t="shared" si="91"/>
        <v>#REF!</v>
      </c>
      <c r="G91" s="516" t="e">
        <f t="shared" si="92"/>
        <v>#REF!</v>
      </c>
      <c r="H91" s="516" t="e">
        <f t="shared" si="93"/>
        <v>#REF!</v>
      </c>
      <c r="I91" s="326" t="e">
        <f t="shared" si="94"/>
        <v>#REF!</v>
      </c>
      <c r="J91" s="431" t="e">
        <f t="shared" si="95"/>
        <v>#REF!</v>
      </c>
      <c r="K91" s="431" t="e">
        <f>SUM(#REF!)</f>
        <v>#REF!</v>
      </c>
      <c r="L91" s="431" t="e">
        <f>SUM(#REF!)</f>
        <v>#REF!</v>
      </c>
      <c r="M91" s="468" t="e">
        <f>SUM(#REF!)</f>
        <v>#REF!</v>
      </c>
      <c r="N91" s="141"/>
      <c r="O91" s="159" t="e">
        <f t="shared" si="74"/>
        <v>#REF!</v>
      </c>
      <c r="P91" s="168"/>
    </row>
    <row r="92" spans="1:16" ht="15.75" hidden="1" thickBot="1" x14ac:dyDescent="0.3">
      <c r="B92" s="54"/>
      <c r="C92" s="2"/>
      <c r="D92" s="705" t="s">
        <v>509</v>
      </c>
      <c r="E92" s="705"/>
      <c r="F92" s="326" t="e">
        <f t="shared" si="91"/>
        <v>#REF!</v>
      </c>
      <c r="G92" s="516" t="e">
        <f t="shared" si="92"/>
        <v>#REF!</v>
      </c>
      <c r="H92" s="516" t="e">
        <f t="shared" si="93"/>
        <v>#REF!</v>
      </c>
      <c r="I92" s="326" t="e">
        <f t="shared" si="94"/>
        <v>#REF!</v>
      </c>
      <c r="J92" s="431" t="e">
        <f t="shared" si="95"/>
        <v>#REF!</v>
      </c>
      <c r="K92" s="431" t="e">
        <f>SUM(#REF!)</f>
        <v>#REF!</v>
      </c>
      <c r="L92" s="431" t="e">
        <f>SUM(#REF!)</f>
        <v>#REF!</v>
      </c>
      <c r="M92" s="468" t="e">
        <f>SUM(#REF!)</f>
        <v>#REF!</v>
      </c>
      <c r="N92" s="141"/>
      <c r="O92" s="159" t="e">
        <f t="shared" si="74"/>
        <v>#REF!</v>
      </c>
      <c r="P92" s="168"/>
    </row>
    <row r="93" spans="1:16" ht="15.75" hidden="1" thickBot="1" x14ac:dyDescent="0.3">
      <c r="B93" s="54"/>
      <c r="C93" s="2"/>
      <c r="D93" s="705" t="s">
        <v>510</v>
      </c>
      <c r="E93" s="705"/>
      <c r="F93" s="326" t="e">
        <f t="shared" si="91"/>
        <v>#REF!</v>
      </c>
      <c r="G93" s="516" t="e">
        <f t="shared" si="92"/>
        <v>#REF!</v>
      </c>
      <c r="H93" s="516" t="e">
        <f t="shared" si="93"/>
        <v>#REF!</v>
      </c>
      <c r="I93" s="326" t="e">
        <f t="shared" si="94"/>
        <v>#REF!</v>
      </c>
      <c r="J93" s="431" t="e">
        <f t="shared" si="95"/>
        <v>#REF!</v>
      </c>
      <c r="K93" s="431" t="e">
        <f>SUM(#REF!)</f>
        <v>#REF!</v>
      </c>
      <c r="L93" s="431" t="e">
        <f>SUM(#REF!)</f>
        <v>#REF!</v>
      </c>
      <c r="M93" s="468" t="e">
        <f>SUM(#REF!)</f>
        <v>#REF!</v>
      </c>
      <c r="N93" s="141"/>
      <c r="O93" s="159" t="e">
        <f t="shared" si="74"/>
        <v>#REF!</v>
      </c>
      <c r="P93" s="168"/>
    </row>
    <row r="94" spans="1:16" ht="25.5" hidden="1" customHeight="1" x14ac:dyDescent="0.25">
      <c r="B94" s="54"/>
      <c r="C94" s="2"/>
      <c r="D94" s="706" t="s">
        <v>511</v>
      </c>
      <c r="E94" s="706"/>
      <c r="F94" s="329" t="e">
        <f t="shared" si="91"/>
        <v>#REF!</v>
      </c>
      <c r="G94" s="519" t="e">
        <f t="shared" si="92"/>
        <v>#REF!</v>
      </c>
      <c r="H94" s="519" t="e">
        <f t="shared" si="93"/>
        <v>#REF!</v>
      </c>
      <c r="I94" s="329" t="e">
        <f t="shared" si="94"/>
        <v>#REF!</v>
      </c>
      <c r="J94" s="434" t="e">
        <f t="shared" si="95"/>
        <v>#REF!</v>
      </c>
      <c r="K94" s="434" t="e">
        <f>SUM(#REF!)</f>
        <v>#REF!</v>
      </c>
      <c r="L94" s="434" t="e">
        <f>SUM(#REF!)</f>
        <v>#REF!</v>
      </c>
      <c r="M94" s="471" t="e">
        <f>SUM(#REF!)</f>
        <v>#REF!</v>
      </c>
      <c r="N94" s="151"/>
      <c r="O94" s="159" t="e">
        <f t="shared" si="74"/>
        <v>#REF!</v>
      </c>
      <c r="P94" s="168"/>
    </row>
    <row r="95" spans="1:16" ht="15.75" hidden="1" thickBot="1" x14ac:dyDescent="0.3">
      <c r="B95" s="54"/>
      <c r="C95" s="2"/>
      <c r="D95" s="705" t="s">
        <v>805</v>
      </c>
      <c r="E95" s="705"/>
      <c r="F95" s="326" t="e">
        <f t="shared" si="91"/>
        <v>#REF!</v>
      </c>
      <c r="G95" s="516" t="e">
        <f t="shared" si="92"/>
        <v>#REF!</v>
      </c>
      <c r="H95" s="516" t="e">
        <f t="shared" si="93"/>
        <v>#REF!</v>
      </c>
      <c r="I95" s="326" t="e">
        <f t="shared" si="94"/>
        <v>#REF!</v>
      </c>
      <c r="J95" s="431" t="e">
        <f t="shared" si="95"/>
        <v>#REF!</v>
      </c>
      <c r="K95" s="431" t="e">
        <f>SUM(#REF!)</f>
        <v>#REF!</v>
      </c>
      <c r="L95" s="431" t="e">
        <f>SUM(#REF!)</f>
        <v>#REF!</v>
      </c>
      <c r="M95" s="468" t="e">
        <f>SUM(#REF!)</f>
        <v>#REF!</v>
      </c>
      <c r="N95" s="141"/>
      <c r="O95" s="159" t="e">
        <f t="shared" si="74"/>
        <v>#REF!</v>
      </c>
      <c r="P95" s="168"/>
    </row>
    <row r="96" spans="1:16" ht="25.5" hidden="1" customHeight="1" x14ac:dyDescent="0.25">
      <c r="B96" s="54"/>
      <c r="C96" s="2"/>
      <c r="D96" s="706" t="s">
        <v>512</v>
      </c>
      <c r="E96" s="706"/>
      <c r="F96" s="329" t="e">
        <f t="shared" si="91"/>
        <v>#REF!</v>
      </c>
      <c r="G96" s="519" t="e">
        <f t="shared" si="92"/>
        <v>#REF!</v>
      </c>
      <c r="H96" s="519" t="e">
        <f t="shared" si="93"/>
        <v>#REF!</v>
      </c>
      <c r="I96" s="329" t="e">
        <f t="shared" si="94"/>
        <v>#REF!</v>
      </c>
      <c r="J96" s="434" t="e">
        <f t="shared" si="95"/>
        <v>#REF!</v>
      </c>
      <c r="K96" s="434" t="e">
        <f>SUM(#REF!)</f>
        <v>#REF!</v>
      </c>
      <c r="L96" s="434" t="e">
        <f>SUM(#REF!)</f>
        <v>#REF!</v>
      </c>
      <c r="M96" s="471" t="e">
        <f>SUM(#REF!)</f>
        <v>#REF!</v>
      </c>
      <c r="N96" s="151"/>
      <c r="O96" s="159" t="e">
        <f t="shared" si="74"/>
        <v>#REF!</v>
      </c>
      <c r="P96" s="168"/>
    </row>
    <row r="97" spans="1:16" ht="25.5" hidden="1" customHeight="1" x14ac:dyDescent="0.25">
      <c r="B97" s="54"/>
      <c r="C97" s="2"/>
      <c r="D97" s="706" t="s">
        <v>513</v>
      </c>
      <c r="E97" s="706"/>
      <c r="F97" s="329" t="e">
        <f t="shared" si="91"/>
        <v>#REF!</v>
      </c>
      <c r="G97" s="519" t="e">
        <f t="shared" si="92"/>
        <v>#REF!</v>
      </c>
      <c r="H97" s="519" t="e">
        <f t="shared" si="93"/>
        <v>#REF!</v>
      </c>
      <c r="I97" s="329" t="e">
        <f t="shared" si="94"/>
        <v>#REF!</v>
      </c>
      <c r="J97" s="434" t="e">
        <f t="shared" si="95"/>
        <v>#REF!</v>
      </c>
      <c r="K97" s="434" t="e">
        <f>SUM(#REF!)</f>
        <v>#REF!</v>
      </c>
      <c r="L97" s="434" t="e">
        <f>SUM(#REF!)</f>
        <v>#REF!</v>
      </c>
      <c r="M97" s="471" t="e">
        <f>SUM(#REF!)</f>
        <v>#REF!</v>
      </c>
      <c r="N97" s="151"/>
      <c r="O97" s="159" t="e">
        <f t="shared" si="74"/>
        <v>#REF!</v>
      </c>
      <c r="P97" s="168"/>
    </row>
    <row r="98" spans="1:16" s="41" customFormat="1" ht="15" hidden="1" customHeight="1" x14ac:dyDescent="0.25">
      <c r="A98" s="125" t="s">
        <v>230</v>
      </c>
      <c r="B98" s="106" t="s">
        <v>663</v>
      </c>
      <c r="C98" s="792" t="s">
        <v>806</v>
      </c>
      <c r="D98" s="793"/>
      <c r="E98" s="793"/>
      <c r="F98" s="328" t="e">
        <f t="shared" ref="F98:M98" si="96">F99+F100+F101+F102+F103+F104+F105+F106+F107+F108</f>
        <v>#REF!</v>
      </c>
      <c r="G98" s="518" t="e">
        <f t="shared" si="96"/>
        <v>#REF!</v>
      </c>
      <c r="H98" s="518" t="e">
        <f t="shared" si="96"/>
        <v>#REF!</v>
      </c>
      <c r="I98" s="328" t="e">
        <f t="shared" si="96"/>
        <v>#REF!</v>
      </c>
      <c r="J98" s="433" t="e">
        <f t="shared" ref="J98" si="97">J99+J100+J101+J102+J103+J104+J105+J106+J107+J108</f>
        <v>#REF!</v>
      </c>
      <c r="K98" s="433" t="e">
        <f t="shared" si="96"/>
        <v>#REF!</v>
      </c>
      <c r="L98" s="433" t="e">
        <f t="shared" ref="L98" si="98">L99+L100+L101+L102+L103+L104+L105+L106+L107+L108</f>
        <v>#REF!</v>
      </c>
      <c r="M98" s="470" t="e">
        <f t="shared" si="96"/>
        <v>#REF!</v>
      </c>
      <c r="N98" s="150">
        <f t="shared" ref="N98" si="99">N99+N100+N101+N102+N103+N104+N105+N106+N107+N108</f>
        <v>0</v>
      </c>
      <c r="O98" s="162" t="e">
        <f t="shared" si="74"/>
        <v>#REF!</v>
      </c>
      <c r="P98" s="168"/>
    </row>
    <row r="99" spans="1:16" ht="15.75" hidden="1" thickBot="1" x14ac:dyDescent="0.3">
      <c r="B99" s="54"/>
      <c r="C99" s="2"/>
      <c r="D99" s="705" t="s">
        <v>369</v>
      </c>
      <c r="E99" s="705"/>
      <c r="F99" s="326" t="e">
        <f t="shared" ref="F99:F108" si="100">SUM(O99:O99)</f>
        <v>#REF!</v>
      </c>
      <c r="G99" s="516" t="e">
        <f t="shared" ref="G99:G108" si="101">SUM(O99:O99)</f>
        <v>#REF!</v>
      </c>
      <c r="H99" s="516" t="e">
        <f t="shared" ref="H99:H108" si="102">SUM(O99:O99)</f>
        <v>#REF!</v>
      </c>
      <c r="I99" s="326" t="e">
        <f t="shared" ref="I99:I108" si="103">SUM(O99:O99)</f>
        <v>#REF!</v>
      </c>
      <c r="J99" s="431" t="e">
        <f t="shared" ref="J99:J108" si="104">SUM(O99:O99)</f>
        <v>#REF!</v>
      </c>
      <c r="K99" s="431" t="e">
        <f>SUM(#REF!)</f>
        <v>#REF!</v>
      </c>
      <c r="L99" s="431" t="e">
        <f>SUM(#REF!)</f>
        <v>#REF!</v>
      </c>
      <c r="M99" s="468" t="e">
        <f>SUM(#REF!)</f>
        <v>#REF!</v>
      </c>
      <c r="N99" s="141"/>
      <c r="O99" s="159" t="e">
        <f t="shared" si="74"/>
        <v>#REF!</v>
      </c>
      <c r="P99" s="168"/>
    </row>
    <row r="100" spans="1:16" ht="15.75" hidden="1" thickBot="1" x14ac:dyDescent="0.3">
      <c r="B100" s="54"/>
      <c r="C100" s="2"/>
      <c r="D100" s="705" t="s">
        <v>514</v>
      </c>
      <c r="E100" s="705"/>
      <c r="F100" s="326" t="e">
        <f t="shared" si="100"/>
        <v>#REF!</v>
      </c>
      <c r="G100" s="516" t="e">
        <f t="shared" si="101"/>
        <v>#REF!</v>
      </c>
      <c r="H100" s="516" t="e">
        <f t="shared" si="102"/>
        <v>#REF!</v>
      </c>
      <c r="I100" s="326" t="e">
        <f t="shared" si="103"/>
        <v>#REF!</v>
      </c>
      <c r="J100" s="431" t="e">
        <f t="shared" si="104"/>
        <v>#REF!</v>
      </c>
      <c r="K100" s="431" t="e">
        <f>SUM(#REF!)</f>
        <v>#REF!</v>
      </c>
      <c r="L100" s="431" t="e">
        <f>SUM(#REF!)</f>
        <v>#REF!</v>
      </c>
      <c r="M100" s="468" t="e">
        <f>SUM(#REF!)</f>
        <v>#REF!</v>
      </c>
      <c r="N100" s="141"/>
      <c r="O100" s="159" t="e">
        <f t="shared" si="74"/>
        <v>#REF!</v>
      </c>
      <c r="P100" s="168"/>
    </row>
    <row r="101" spans="1:16" ht="15.75" hidden="1" thickBot="1" x14ac:dyDescent="0.3">
      <c r="B101" s="54"/>
      <c r="C101" s="2"/>
      <c r="D101" s="705" t="s">
        <v>516</v>
      </c>
      <c r="E101" s="705"/>
      <c r="F101" s="326" t="e">
        <f t="shared" si="100"/>
        <v>#REF!</v>
      </c>
      <c r="G101" s="516" t="e">
        <f t="shared" si="101"/>
        <v>#REF!</v>
      </c>
      <c r="H101" s="516" t="e">
        <f t="shared" si="102"/>
        <v>#REF!</v>
      </c>
      <c r="I101" s="326" t="e">
        <f t="shared" si="103"/>
        <v>#REF!</v>
      </c>
      <c r="J101" s="431" t="e">
        <f t="shared" si="104"/>
        <v>#REF!</v>
      </c>
      <c r="K101" s="431" t="e">
        <f>SUM(#REF!)</f>
        <v>#REF!</v>
      </c>
      <c r="L101" s="431" t="e">
        <f>SUM(#REF!)</f>
        <v>#REF!</v>
      </c>
      <c r="M101" s="468" t="e">
        <f>SUM(#REF!)</f>
        <v>#REF!</v>
      </c>
      <c r="N101" s="141"/>
      <c r="O101" s="159" t="e">
        <f t="shared" si="74"/>
        <v>#REF!</v>
      </c>
      <c r="P101" s="168"/>
    </row>
    <row r="102" spans="1:16" ht="15.75" hidden="1" thickBot="1" x14ac:dyDescent="0.3">
      <c r="B102" s="54"/>
      <c r="C102" s="2"/>
      <c r="D102" s="705" t="s">
        <v>808</v>
      </c>
      <c r="E102" s="705"/>
      <c r="F102" s="326" t="e">
        <f t="shared" si="100"/>
        <v>#REF!</v>
      </c>
      <c r="G102" s="516" t="e">
        <f t="shared" si="101"/>
        <v>#REF!</v>
      </c>
      <c r="H102" s="516" t="e">
        <f t="shared" si="102"/>
        <v>#REF!</v>
      </c>
      <c r="I102" s="326" t="e">
        <f t="shared" si="103"/>
        <v>#REF!</v>
      </c>
      <c r="J102" s="431" t="e">
        <f t="shared" si="104"/>
        <v>#REF!</v>
      </c>
      <c r="K102" s="431" t="e">
        <f>SUM(#REF!)</f>
        <v>#REF!</v>
      </c>
      <c r="L102" s="431" t="e">
        <f>SUM(#REF!)</f>
        <v>#REF!</v>
      </c>
      <c r="M102" s="468" t="e">
        <f>SUM(#REF!)</f>
        <v>#REF!</v>
      </c>
      <c r="N102" s="141"/>
      <c r="O102" s="159" t="e">
        <f t="shared" si="74"/>
        <v>#REF!</v>
      </c>
      <c r="P102" s="168"/>
    </row>
    <row r="103" spans="1:16" ht="15.75" hidden="1" thickBot="1" x14ac:dyDescent="0.3">
      <c r="B103" s="54"/>
      <c r="C103" s="2"/>
      <c r="D103" s="705" t="s">
        <v>521</v>
      </c>
      <c r="E103" s="705"/>
      <c r="F103" s="326" t="e">
        <f t="shared" si="100"/>
        <v>#REF!</v>
      </c>
      <c r="G103" s="516" t="e">
        <f t="shared" si="101"/>
        <v>#REF!</v>
      </c>
      <c r="H103" s="516" t="e">
        <f t="shared" si="102"/>
        <v>#REF!</v>
      </c>
      <c r="I103" s="326" t="e">
        <f t="shared" si="103"/>
        <v>#REF!</v>
      </c>
      <c r="J103" s="431" t="e">
        <f t="shared" si="104"/>
        <v>#REF!</v>
      </c>
      <c r="K103" s="431" t="e">
        <f>SUM(#REF!)</f>
        <v>#REF!</v>
      </c>
      <c r="L103" s="431" t="e">
        <f>SUM(#REF!)</f>
        <v>#REF!</v>
      </c>
      <c r="M103" s="468" t="e">
        <f>SUM(#REF!)</f>
        <v>#REF!</v>
      </c>
      <c r="N103" s="141"/>
      <c r="O103" s="159" t="e">
        <f t="shared" si="74"/>
        <v>#REF!</v>
      </c>
      <c r="P103" s="168"/>
    </row>
    <row r="104" spans="1:16" ht="15.75" hidden="1" thickBot="1" x14ac:dyDescent="0.3">
      <c r="B104" s="54"/>
      <c r="C104" s="2"/>
      <c r="D104" s="705" t="s">
        <v>519</v>
      </c>
      <c r="E104" s="705"/>
      <c r="F104" s="326" t="e">
        <f t="shared" si="100"/>
        <v>#REF!</v>
      </c>
      <c r="G104" s="516" t="e">
        <f t="shared" si="101"/>
        <v>#REF!</v>
      </c>
      <c r="H104" s="516" t="e">
        <f t="shared" si="102"/>
        <v>#REF!</v>
      </c>
      <c r="I104" s="326" t="e">
        <f t="shared" si="103"/>
        <v>#REF!</v>
      </c>
      <c r="J104" s="431" t="e">
        <f t="shared" si="104"/>
        <v>#REF!</v>
      </c>
      <c r="K104" s="431" t="e">
        <f>SUM(#REF!)</f>
        <v>#REF!</v>
      </c>
      <c r="L104" s="431" t="e">
        <f>SUM(#REF!)</f>
        <v>#REF!</v>
      </c>
      <c r="M104" s="468" t="e">
        <f>SUM(#REF!)</f>
        <v>#REF!</v>
      </c>
      <c r="N104" s="141"/>
      <c r="O104" s="159" t="e">
        <f t="shared" si="74"/>
        <v>#REF!</v>
      </c>
      <c r="P104" s="168"/>
    </row>
    <row r="105" spans="1:16" ht="25.5" hidden="1" customHeight="1" x14ac:dyDescent="0.25">
      <c r="B105" s="54"/>
      <c r="C105" s="2"/>
      <c r="D105" s="706" t="s">
        <v>523</v>
      </c>
      <c r="E105" s="706"/>
      <c r="F105" s="329" t="e">
        <f t="shared" si="100"/>
        <v>#REF!</v>
      </c>
      <c r="G105" s="519" t="e">
        <f t="shared" si="101"/>
        <v>#REF!</v>
      </c>
      <c r="H105" s="519" t="e">
        <f t="shared" si="102"/>
        <v>#REF!</v>
      </c>
      <c r="I105" s="329" t="e">
        <f t="shared" si="103"/>
        <v>#REF!</v>
      </c>
      <c r="J105" s="434" t="e">
        <f t="shared" si="104"/>
        <v>#REF!</v>
      </c>
      <c r="K105" s="434" t="e">
        <f>SUM(#REF!)</f>
        <v>#REF!</v>
      </c>
      <c r="L105" s="434" t="e">
        <f>SUM(#REF!)</f>
        <v>#REF!</v>
      </c>
      <c r="M105" s="471" t="e">
        <f>SUM(#REF!)</f>
        <v>#REF!</v>
      </c>
      <c r="N105" s="151"/>
      <c r="O105" s="159" t="e">
        <f t="shared" si="74"/>
        <v>#REF!</v>
      </c>
      <c r="P105" s="168"/>
    </row>
    <row r="106" spans="1:16" ht="15.75" hidden="1" thickBot="1" x14ac:dyDescent="0.3">
      <c r="B106" s="54"/>
      <c r="C106" s="2"/>
      <c r="D106" s="705" t="s">
        <v>807</v>
      </c>
      <c r="E106" s="705"/>
      <c r="F106" s="326" t="e">
        <f t="shared" si="100"/>
        <v>#REF!</v>
      </c>
      <c r="G106" s="516" t="e">
        <f t="shared" si="101"/>
        <v>#REF!</v>
      </c>
      <c r="H106" s="516" t="e">
        <f t="shared" si="102"/>
        <v>#REF!</v>
      </c>
      <c r="I106" s="326" t="e">
        <f t="shared" si="103"/>
        <v>#REF!</v>
      </c>
      <c r="J106" s="431" t="e">
        <f t="shared" si="104"/>
        <v>#REF!</v>
      </c>
      <c r="K106" s="431" t="e">
        <f>SUM(#REF!)</f>
        <v>#REF!</v>
      </c>
      <c r="L106" s="431" t="e">
        <f>SUM(#REF!)</f>
        <v>#REF!</v>
      </c>
      <c r="M106" s="468" t="e">
        <f>SUM(#REF!)</f>
        <v>#REF!</v>
      </c>
      <c r="N106" s="141"/>
      <c r="O106" s="159" t="e">
        <f t="shared" si="74"/>
        <v>#REF!</v>
      </c>
      <c r="P106" s="168"/>
    </row>
    <row r="107" spans="1:16" ht="25.5" hidden="1" customHeight="1" x14ac:dyDescent="0.25">
      <c r="B107" s="54"/>
      <c r="C107" s="2"/>
      <c r="D107" s="706" t="s">
        <v>526</v>
      </c>
      <c r="E107" s="706"/>
      <c r="F107" s="329" t="e">
        <f t="shared" si="100"/>
        <v>#REF!</v>
      </c>
      <c r="G107" s="519" t="e">
        <f t="shared" si="101"/>
        <v>#REF!</v>
      </c>
      <c r="H107" s="519" t="e">
        <f t="shared" si="102"/>
        <v>#REF!</v>
      </c>
      <c r="I107" s="329" t="e">
        <f t="shared" si="103"/>
        <v>#REF!</v>
      </c>
      <c r="J107" s="434" t="e">
        <f t="shared" si="104"/>
        <v>#REF!</v>
      </c>
      <c r="K107" s="434" t="e">
        <f>SUM(#REF!)</f>
        <v>#REF!</v>
      </c>
      <c r="L107" s="434" t="e">
        <f>SUM(#REF!)</f>
        <v>#REF!</v>
      </c>
      <c r="M107" s="471" t="e">
        <f>SUM(#REF!)</f>
        <v>#REF!</v>
      </c>
      <c r="N107" s="151"/>
      <c r="O107" s="159" t="e">
        <f t="shared" si="74"/>
        <v>#REF!</v>
      </c>
      <c r="P107" s="168"/>
    </row>
    <row r="108" spans="1:16" ht="25.5" hidden="1" customHeight="1" x14ac:dyDescent="0.25">
      <c r="B108" s="54"/>
      <c r="C108" s="2"/>
      <c r="D108" s="706" t="s">
        <v>528</v>
      </c>
      <c r="E108" s="706"/>
      <c r="F108" s="329" t="e">
        <f t="shared" si="100"/>
        <v>#REF!</v>
      </c>
      <c r="G108" s="519" t="e">
        <f t="shared" si="101"/>
        <v>#REF!</v>
      </c>
      <c r="H108" s="519" t="e">
        <f t="shared" si="102"/>
        <v>#REF!</v>
      </c>
      <c r="I108" s="329" t="e">
        <f t="shared" si="103"/>
        <v>#REF!</v>
      </c>
      <c r="J108" s="434" t="e">
        <f t="shared" si="104"/>
        <v>#REF!</v>
      </c>
      <c r="K108" s="434" t="e">
        <f>SUM(#REF!)</f>
        <v>#REF!</v>
      </c>
      <c r="L108" s="434" t="e">
        <f>SUM(#REF!)</f>
        <v>#REF!</v>
      </c>
      <c r="M108" s="471" t="e">
        <f>SUM(#REF!)</f>
        <v>#REF!</v>
      </c>
      <c r="N108" s="151"/>
      <c r="O108" s="159" t="e">
        <f t="shared" si="74"/>
        <v>#REF!</v>
      </c>
      <c r="P108" s="168"/>
    </row>
    <row r="109" spans="1:16" s="41" customFormat="1" ht="15.75" hidden="1" thickBot="1" x14ac:dyDescent="0.3">
      <c r="A109" s="125" t="s">
        <v>231</v>
      </c>
      <c r="B109" s="106" t="s">
        <v>664</v>
      </c>
      <c r="C109" s="730" t="s">
        <v>232</v>
      </c>
      <c r="D109" s="731"/>
      <c r="E109" s="731"/>
      <c r="F109" s="330" t="e">
        <f t="shared" ref="F109:M109" si="105">F110+F111+F112+F113+F114+F115+F116+F117+F118+F119</f>
        <v>#REF!</v>
      </c>
      <c r="G109" s="520" t="e">
        <f t="shared" si="105"/>
        <v>#REF!</v>
      </c>
      <c r="H109" s="520" t="e">
        <f t="shared" si="105"/>
        <v>#REF!</v>
      </c>
      <c r="I109" s="330" t="e">
        <f t="shared" si="105"/>
        <v>#REF!</v>
      </c>
      <c r="J109" s="435" t="e">
        <f t="shared" ref="J109" si="106">J110+J111+J112+J113+J114+J115+J116+J117+J118+J119</f>
        <v>#REF!</v>
      </c>
      <c r="K109" s="435" t="e">
        <f t="shared" si="105"/>
        <v>#REF!</v>
      </c>
      <c r="L109" s="435" t="e">
        <f t="shared" ref="L109" si="107">L110+L111+L112+L113+L114+L115+L116+L117+L118+L119</f>
        <v>#REF!</v>
      </c>
      <c r="M109" s="472" t="e">
        <f t="shared" si="105"/>
        <v>#REF!</v>
      </c>
      <c r="N109" s="152">
        <f t="shared" ref="N109" si="108">N110+N111+N112+N113+N114+N115+N116+N117+N118+N119</f>
        <v>0</v>
      </c>
      <c r="O109" s="162" t="e">
        <f t="shared" si="74"/>
        <v>#REF!</v>
      </c>
      <c r="P109" s="168"/>
    </row>
    <row r="110" spans="1:16" ht="15.75" hidden="1" thickBot="1" x14ac:dyDescent="0.3">
      <c r="B110" s="54"/>
      <c r="C110" s="2"/>
      <c r="D110" s="705" t="s">
        <v>368</v>
      </c>
      <c r="E110" s="705"/>
      <c r="F110" s="326" t="e">
        <f t="shared" ref="F110:F119" si="109">SUM(O110:O110)</f>
        <v>#REF!</v>
      </c>
      <c r="G110" s="516" t="e">
        <f t="shared" ref="G110:G119" si="110">SUM(O110:O110)</f>
        <v>#REF!</v>
      </c>
      <c r="H110" s="516" t="e">
        <f t="shared" ref="H110:H119" si="111">SUM(O110:O110)</f>
        <v>#REF!</v>
      </c>
      <c r="I110" s="326" t="e">
        <f t="shared" ref="I110:I119" si="112">SUM(O110:O110)</f>
        <v>#REF!</v>
      </c>
      <c r="J110" s="431" t="e">
        <f t="shared" ref="J110:J119" si="113">SUM(O110:O110)</f>
        <v>#REF!</v>
      </c>
      <c r="K110" s="431" t="e">
        <f>SUM(#REF!)</f>
        <v>#REF!</v>
      </c>
      <c r="L110" s="431" t="e">
        <f>SUM(#REF!)</f>
        <v>#REF!</v>
      </c>
      <c r="M110" s="468" t="e">
        <f>SUM(#REF!)</f>
        <v>#REF!</v>
      </c>
      <c r="N110" s="141"/>
      <c r="O110" s="159" t="e">
        <f t="shared" si="74"/>
        <v>#REF!</v>
      </c>
      <c r="P110" s="168"/>
    </row>
    <row r="111" spans="1:16" ht="15.75" hidden="1" thickBot="1" x14ac:dyDescent="0.3">
      <c r="B111" s="54"/>
      <c r="C111" s="2"/>
      <c r="D111" s="705" t="s">
        <v>515</v>
      </c>
      <c r="E111" s="705"/>
      <c r="F111" s="326" t="e">
        <f t="shared" si="109"/>
        <v>#REF!</v>
      </c>
      <c r="G111" s="516" t="e">
        <f t="shared" si="110"/>
        <v>#REF!</v>
      </c>
      <c r="H111" s="516" t="e">
        <f t="shared" si="111"/>
        <v>#REF!</v>
      </c>
      <c r="I111" s="326" t="e">
        <f t="shared" si="112"/>
        <v>#REF!</v>
      </c>
      <c r="J111" s="431" t="e">
        <f t="shared" si="113"/>
        <v>#REF!</v>
      </c>
      <c r="K111" s="431" t="e">
        <f>SUM(#REF!)</f>
        <v>#REF!</v>
      </c>
      <c r="L111" s="431" t="e">
        <f>SUM(#REF!)</f>
        <v>#REF!</v>
      </c>
      <c r="M111" s="468" t="e">
        <f>SUM(#REF!)</f>
        <v>#REF!</v>
      </c>
      <c r="N111" s="141"/>
      <c r="O111" s="159" t="e">
        <f t="shared" si="74"/>
        <v>#REF!</v>
      </c>
      <c r="P111" s="168"/>
    </row>
    <row r="112" spans="1:16" ht="15.75" hidden="1" thickBot="1" x14ac:dyDescent="0.3">
      <c r="B112" s="54"/>
      <c r="C112" s="2"/>
      <c r="D112" s="705" t="s">
        <v>517</v>
      </c>
      <c r="E112" s="705"/>
      <c r="F112" s="326" t="e">
        <f t="shared" si="109"/>
        <v>#REF!</v>
      </c>
      <c r="G112" s="516" t="e">
        <f t="shared" si="110"/>
        <v>#REF!</v>
      </c>
      <c r="H112" s="516" t="e">
        <f t="shared" si="111"/>
        <v>#REF!</v>
      </c>
      <c r="I112" s="326" t="e">
        <f t="shared" si="112"/>
        <v>#REF!</v>
      </c>
      <c r="J112" s="431" t="e">
        <f t="shared" si="113"/>
        <v>#REF!</v>
      </c>
      <c r="K112" s="431" t="e">
        <f>SUM(#REF!)</f>
        <v>#REF!</v>
      </c>
      <c r="L112" s="431" t="e">
        <f>SUM(#REF!)</f>
        <v>#REF!</v>
      </c>
      <c r="M112" s="468" t="e">
        <f>SUM(#REF!)</f>
        <v>#REF!</v>
      </c>
      <c r="N112" s="141"/>
      <c r="O112" s="159" t="e">
        <f t="shared" si="74"/>
        <v>#REF!</v>
      </c>
      <c r="P112" s="168"/>
    </row>
    <row r="113" spans="1:16" ht="15.75" hidden="1" thickBot="1" x14ac:dyDescent="0.3">
      <c r="B113" s="54"/>
      <c r="C113" s="2"/>
      <c r="D113" s="705" t="s">
        <v>518</v>
      </c>
      <c r="E113" s="705"/>
      <c r="F113" s="326" t="e">
        <f t="shared" si="109"/>
        <v>#REF!</v>
      </c>
      <c r="G113" s="516" t="e">
        <f t="shared" si="110"/>
        <v>#REF!</v>
      </c>
      <c r="H113" s="516" t="e">
        <f t="shared" si="111"/>
        <v>#REF!</v>
      </c>
      <c r="I113" s="326" t="e">
        <f t="shared" si="112"/>
        <v>#REF!</v>
      </c>
      <c r="J113" s="431" t="e">
        <f t="shared" si="113"/>
        <v>#REF!</v>
      </c>
      <c r="K113" s="431" t="e">
        <f>SUM(#REF!)</f>
        <v>#REF!</v>
      </c>
      <c r="L113" s="431" t="e">
        <f>SUM(#REF!)</f>
        <v>#REF!</v>
      </c>
      <c r="M113" s="468" t="e">
        <f>SUM(#REF!)</f>
        <v>#REF!</v>
      </c>
      <c r="N113" s="141"/>
      <c r="O113" s="159" t="e">
        <f t="shared" si="74"/>
        <v>#REF!</v>
      </c>
      <c r="P113" s="168"/>
    </row>
    <row r="114" spans="1:16" ht="15.75" hidden="1" thickBot="1" x14ac:dyDescent="0.3">
      <c r="B114" s="54"/>
      <c r="C114" s="2"/>
      <c r="D114" s="705" t="s">
        <v>522</v>
      </c>
      <c r="E114" s="705"/>
      <c r="F114" s="326" t="e">
        <f t="shared" si="109"/>
        <v>#REF!</v>
      </c>
      <c r="G114" s="516" t="e">
        <f t="shared" si="110"/>
        <v>#REF!</v>
      </c>
      <c r="H114" s="516" t="e">
        <f t="shared" si="111"/>
        <v>#REF!</v>
      </c>
      <c r="I114" s="326" t="e">
        <f t="shared" si="112"/>
        <v>#REF!</v>
      </c>
      <c r="J114" s="431" t="e">
        <f t="shared" si="113"/>
        <v>#REF!</v>
      </c>
      <c r="K114" s="431" t="e">
        <f>SUM(#REF!)</f>
        <v>#REF!</v>
      </c>
      <c r="L114" s="431" t="e">
        <f>SUM(#REF!)</f>
        <v>#REF!</v>
      </c>
      <c r="M114" s="468" t="e">
        <f>SUM(#REF!)</f>
        <v>#REF!</v>
      </c>
      <c r="N114" s="141"/>
      <c r="O114" s="159" t="e">
        <f t="shared" si="74"/>
        <v>#REF!</v>
      </c>
      <c r="P114" s="168"/>
    </row>
    <row r="115" spans="1:16" ht="15.75" hidden="1" thickBot="1" x14ac:dyDescent="0.3">
      <c r="B115" s="54"/>
      <c r="C115" s="2"/>
      <c r="D115" s="705" t="s">
        <v>520</v>
      </c>
      <c r="E115" s="705"/>
      <c r="F115" s="326" t="e">
        <f t="shared" si="109"/>
        <v>#REF!</v>
      </c>
      <c r="G115" s="516" t="e">
        <f t="shared" si="110"/>
        <v>#REF!</v>
      </c>
      <c r="H115" s="516" t="e">
        <f t="shared" si="111"/>
        <v>#REF!</v>
      </c>
      <c r="I115" s="326" t="e">
        <f t="shared" si="112"/>
        <v>#REF!</v>
      </c>
      <c r="J115" s="431" t="e">
        <f t="shared" si="113"/>
        <v>#REF!</v>
      </c>
      <c r="K115" s="431" t="e">
        <f>SUM(#REF!)</f>
        <v>#REF!</v>
      </c>
      <c r="L115" s="431" t="e">
        <f>SUM(#REF!)</f>
        <v>#REF!</v>
      </c>
      <c r="M115" s="468" t="e">
        <f>SUM(#REF!)</f>
        <v>#REF!</v>
      </c>
      <c r="N115" s="141"/>
      <c r="O115" s="159" t="e">
        <f t="shared" si="74"/>
        <v>#REF!</v>
      </c>
      <c r="P115" s="168"/>
    </row>
    <row r="116" spans="1:16" ht="25.5" hidden="1" customHeight="1" x14ac:dyDescent="0.25">
      <c r="B116" s="54"/>
      <c r="C116" s="2"/>
      <c r="D116" s="706" t="s">
        <v>524</v>
      </c>
      <c r="E116" s="706"/>
      <c r="F116" s="329" t="e">
        <f t="shared" si="109"/>
        <v>#REF!</v>
      </c>
      <c r="G116" s="519" t="e">
        <f t="shared" si="110"/>
        <v>#REF!</v>
      </c>
      <c r="H116" s="519" t="e">
        <f t="shared" si="111"/>
        <v>#REF!</v>
      </c>
      <c r="I116" s="329" t="e">
        <f t="shared" si="112"/>
        <v>#REF!</v>
      </c>
      <c r="J116" s="434" t="e">
        <f t="shared" si="113"/>
        <v>#REF!</v>
      </c>
      <c r="K116" s="434" t="e">
        <f>SUM(#REF!)</f>
        <v>#REF!</v>
      </c>
      <c r="L116" s="434" t="e">
        <f>SUM(#REF!)</f>
        <v>#REF!</v>
      </c>
      <c r="M116" s="471" t="e">
        <f>SUM(#REF!)</f>
        <v>#REF!</v>
      </c>
      <c r="N116" s="151"/>
      <c r="O116" s="159" t="e">
        <f t="shared" si="74"/>
        <v>#REF!</v>
      </c>
      <c r="P116" s="168"/>
    </row>
    <row r="117" spans="1:16" ht="15.75" hidden="1" thickBot="1" x14ac:dyDescent="0.3">
      <c r="B117" s="54"/>
      <c r="C117" s="2"/>
      <c r="D117" s="705" t="s">
        <v>525</v>
      </c>
      <c r="E117" s="705"/>
      <c r="F117" s="326" t="e">
        <f t="shared" si="109"/>
        <v>#REF!</v>
      </c>
      <c r="G117" s="516" t="e">
        <f t="shared" si="110"/>
        <v>#REF!</v>
      </c>
      <c r="H117" s="516" t="e">
        <f t="shared" si="111"/>
        <v>#REF!</v>
      </c>
      <c r="I117" s="326" t="e">
        <f t="shared" si="112"/>
        <v>#REF!</v>
      </c>
      <c r="J117" s="431" t="e">
        <f t="shared" si="113"/>
        <v>#REF!</v>
      </c>
      <c r="K117" s="431" t="e">
        <f>SUM(#REF!)</f>
        <v>#REF!</v>
      </c>
      <c r="L117" s="431" t="e">
        <f>SUM(#REF!)</f>
        <v>#REF!</v>
      </c>
      <c r="M117" s="468" t="e">
        <f>SUM(#REF!)</f>
        <v>#REF!</v>
      </c>
      <c r="N117" s="141"/>
      <c r="O117" s="159" t="e">
        <f t="shared" si="74"/>
        <v>#REF!</v>
      </c>
      <c r="P117" s="168"/>
    </row>
    <row r="118" spans="1:16" ht="25.5" hidden="1" customHeight="1" x14ac:dyDescent="0.25">
      <c r="B118" s="54"/>
      <c r="C118" s="2"/>
      <c r="D118" s="706" t="s">
        <v>527</v>
      </c>
      <c r="E118" s="706"/>
      <c r="F118" s="329" t="e">
        <f t="shared" si="109"/>
        <v>#REF!</v>
      </c>
      <c r="G118" s="519" t="e">
        <f t="shared" si="110"/>
        <v>#REF!</v>
      </c>
      <c r="H118" s="519" t="e">
        <f t="shared" si="111"/>
        <v>#REF!</v>
      </c>
      <c r="I118" s="329" t="e">
        <f t="shared" si="112"/>
        <v>#REF!</v>
      </c>
      <c r="J118" s="434" t="e">
        <f t="shared" si="113"/>
        <v>#REF!</v>
      </c>
      <c r="K118" s="434" t="e">
        <f>SUM(#REF!)</f>
        <v>#REF!</v>
      </c>
      <c r="L118" s="434" t="e">
        <f>SUM(#REF!)</f>
        <v>#REF!</v>
      </c>
      <c r="M118" s="471" t="e">
        <f>SUM(#REF!)</f>
        <v>#REF!</v>
      </c>
      <c r="N118" s="151"/>
      <c r="O118" s="159" t="e">
        <f t="shared" si="74"/>
        <v>#REF!</v>
      </c>
      <c r="P118" s="168"/>
    </row>
    <row r="119" spans="1:16" ht="25.5" hidden="1" customHeight="1" x14ac:dyDescent="0.25">
      <c r="B119" s="54"/>
      <c r="C119" s="2"/>
      <c r="D119" s="706" t="s">
        <v>529</v>
      </c>
      <c r="E119" s="706"/>
      <c r="F119" s="329" t="e">
        <f t="shared" si="109"/>
        <v>#REF!</v>
      </c>
      <c r="G119" s="519" t="e">
        <f t="shared" si="110"/>
        <v>#REF!</v>
      </c>
      <c r="H119" s="519" t="e">
        <f t="shared" si="111"/>
        <v>#REF!</v>
      </c>
      <c r="I119" s="329" t="e">
        <f t="shared" si="112"/>
        <v>#REF!</v>
      </c>
      <c r="J119" s="434" t="e">
        <f t="shared" si="113"/>
        <v>#REF!</v>
      </c>
      <c r="K119" s="434" t="e">
        <f>SUM(#REF!)</f>
        <v>#REF!</v>
      </c>
      <c r="L119" s="434" t="e">
        <f>SUM(#REF!)</f>
        <v>#REF!</v>
      </c>
      <c r="M119" s="471" t="e">
        <f>SUM(#REF!)</f>
        <v>#REF!</v>
      </c>
      <c r="N119" s="151"/>
      <c r="O119" s="159" t="e">
        <f t="shared" si="74"/>
        <v>#REF!</v>
      </c>
      <c r="P119" s="168"/>
    </row>
    <row r="120" spans="1:16" s="41" customFormat="1" ht="27.75" hidden="1" customHeight="1" x14ac:dyDescent="0.25">
      <c r="A120" s="125" t="s">
        <v>233</v>
      </c>
      <c r="B120" s="106" t="s">
        <v>665</v>
      </c>
      <c r="C120" s="792" t="s">
        <v>809</v>
      </c>
      <c r="D120" s="793"/>
      <c r="E120" s="793"/>
      <c r="F120" s="328" t="e">
        <f t="shared" ref="F120:M120" si="114">F121+F122</f>
        <v>#REF!</v>
      </c>
      <c r="G120" s="518" t="e">
        <f t="shared" si="114"/>
        <v>#REF!</v>
      </c>
      <c r="H120" s="518" t="e">
        <f t="shared" si="114"/>
        <v>#REF!</v>
      </c>
      <c r="I120" s="328" t="e">
        <f t="shared" si="114"/>
        <v>#REF!</v>
      </c>
      <c r="J120" s="433" t="e">
        <f t="shared" ref="J120" si="115">J121+J122</f>
        <v>#REF!</v>
      </c>
      <c r="K120" s="433" t="e">
        <f t="shared" si="114"/>
        <v>#REF!</v>
      </c>
      <c r="L120" s="433" t="e">
        <f t="shared" ref="L120" si="116">L121+L122</f>
        <v>#REF!</v>
      </c>
      <c r="M120" s="470" t="e">
        <f t="shared" si="114"/>
        <v>#REF!</v>
      </c>
      <c r="N120" s="150">
        <f t="shared" ref="N120" si="117">N121+N122</f>
        <v>0</v>
      </c>
      <c r="O120" s="162" t="e">
        <f t="shared" si="74"/>
        <v>#REF!</v>
      </c>
      <c r="P120" s="168"/>
    </row>
    <row r="121" spans="1:16" ht="15.75" hidden="1" thickBot="1" x14ac:dyDescent="0.3">
      <c r="B121" s="54"/>
      <c r="C121" s="2"/>
      <c r="D121" s="705" t="s">
        <v>531</v>
      </c>
      <c r="E121" s="705"/>
      <c r="F121" s="326" t="e">
        <f>SUM(O121:O121)</f>
        <v>#REF!</v>
      </c>
      <c r="G121" s="516" t="e">
        <f>SUM(O121:O121)</f>
        <v>#REF!</v>
      </c>
      <c r="H121" s="516" t="e">
        <f>SUM(O121:O121)</f>
        <v>#REF!</v>
      </c>
      <c r="I121" s="326" t="e">
        <f>SUM(O121:O121)</f>
        <v>#REF!</v>
      </c>
      <c r="J121" s="431" t="e">
        <f>SUM(O121:O121)</f>
        <v>#REF!</v>
      </c>
      <c r="K121" s="431" t="e">
        <f>SUM(#REF!)</f>
        <v>#REF!</v>
      </c>
      <c r="L121" s="431" t="e">
        <f>SUM(#REF!)</f>
        <v>#REF!</v>
      </c>
      <c r="M121" s="468" t="e">
        <f>SUM(#REF!)</f>
        <v>#REF!</v>
      </c>
      <c r="N121" s="141"/>
      <c r="O121" s="159" t="e">
        <f t="shared" si="74"/>
        <v>#REF!</v>
      </c>
      <c r="P121" s="168"/>
    </row>
    <row r="122" spans="1:16" ht="25.5" hidden="1" customHeight="1" x14ac:dyDescent="0.25">
      <c r="B122" s="54"/>
      <c r="C122" s="2"/>
      <c r="D122" s="706" t="s">
        <v>530</v>
      </c>
      <c r="E122" s="706"/>
      <c r="F122" s="329" t="e">
        <f>SUM(O122:O122)</f>
        <v>#REF!</v>
      </c>
      <c r="G122" s="519" t="e">
        <f>SUM(O122:O122)</f>
        <v>#REF!</v>
      </c>
      <c r="H122" s="519" t="e">
        <f>SUM(O122:O122)</f>
        <v>#REF!</v>
      </c>
      <c r="I122" s="329" t="e">
        <f>SUM(O122:O122)</f>
        <v>#REF!</v>
      </c>
      <c r="J122" s="434" t="e">
        <f>SUM(O122:O122)</f>
        <v>#REF!</v>
      </c>
      <c r="K122" s="434" t="e">
        <f>SUM(#REF!)</f>
        <v>#REF!</v>
      </c>
      <c r="L122" s="434" t="e">
        <f>SUM(#REF!)</f>
        <v>#REF!</v>
      </c>
      <c r="M122" s="471" t="e">
        <f>SUM(#REF!)</f>
        <v>#REF!</v>
      </c>
      <c r="N122" s="151"/>
      <c r="O122" s="159" t="e">
        <f t="shared" si="74"/>
        <v>#REF!</v>
      </c>
      <c r="P122" s="168"/>
    </row>
    <row r="123" spans="1:16" s="41" customFormat="1" ht="15.75" hidden="1" thickBot="1" x14ac:dyDescent="0.3">
      <c r="A123" s="125" t="s">
        <v>234</v>
      </c>
      <c r="B123" s="106" t="s">
        <v>667</v>
      </c>
      <c r="C123" s="792" t="s">
        <v>810</v>
      </c>
      <c r="D123" s="793"/>
      <c r="E123" s="793"/>
      <c r="F123" s="328" t="e">
        <f t="shared" ref="F123:M123" si="118">F124+F125+F126+F127+F128+F129+F130+F131+F132+F133+F134</f>
        <v>#REF!</v>
      </c>
      <c r="G123" s="518" t="e">
        <f t="shared" si="118"/>
        <v>#REF!</v>
      </c>
      <c r="H123" s="518" t="e">
        <f t="shared" si="118"/>
        <v>#REF!</v>
      </c>
      <c r="I123" s="328" t="e">
        <f t="shared" si="118"/>
        <v>#REF!</v>
      </c>
      <c r="J123" s="433" t="e">
        <f t="shared" ref="J123" si="119">J124+J125+J126+J127+J128+J129+J130+J131+J132+J133+J134</f>
        <v>#REF!</v>
      </c>
      <c r="K123" s="433" t="e">
        <f t="shared" si="118"/>
        <v>#REF!</v>
      </c>
      <c r="L123" s="433" t="e">
        <f t="shared" ref="L123" si="120">L124+L125+L126+L127+L128+L129+L130+L131+L132+L133+L134</f>
        <v>#REF!</v>
      </c>
      <c r="M123" s="470" t="e">
        <f t="shared" si="118"/>
        <v>#REF!</v>
      </c>
      <c r="N123" s="150">
        <f t="shared" ref="N123" si="121">N124+N125+N126+N127+N128+N129+N130+N131+N132+N133+N134</f>
        <v>0</v>
      </c>
      <c r="O123" s="162" t="e">
        <f t="shared" si="74"/>
        <v>#REF!</v>
      </c>
      <c r="P123" s="168"/>
    </row>
    <row r="124" spans="1:16" ht="15.75" hidden="1" thickBot="1" x14ac:dyDescent="0.3">
      <c r="B124" s="54"/>
      <c r="C124" s="2"/>
      <c r="D124" s="705" t="s">
        <v>354</v>
      </c>
      <c r="E124" s="705"/>
      <c r="F124" s="326" t="e">
        <f t="shared" ref="F124:F137" si="122">SUM(O124:O124)</f>
        <v>#REF!</v>
      </c>
      <c r="G124" s="516" t="e">
        <f t="shared" ref="G124:G137" si="123">SUM(O124:O124)</f>
        <v>#REF!</v>
      </c>
      <c r="H124" s="516" t="e">
        <f t="shared" ref="H124:H137" si="124">SUM(O124:O124)</f>
        <v>#REF!</v>
      </c>
      <c r="I124" s="326" t="e">
        <f t="shared" ref="I124:I137" si="125">SUM(O124:O124)</f>
        <v>#REF!</v>
      </c>
      <c r="J124" s="431" t="e">
        <f t="shared" ref="J124:J137" si="126">SUM(O124:O124)</f>
        <v>#REF!</v>
      </c>
      <c r="K124" s="431" t="e">
        <f>SUM(#REF!)</f>
        <v>#REF!</v>
      </c>
      <c r="L124" s="431" t="e">
        <f>SUM(#REF!)</f>
        <v>#REF!</v>
      </c>
      <c r="M124" s="468" t="e">
        <f>SUM(#REF!)</f>
        <v>#REF!</v>
      </c>
      <c r="N124" s="141"/>
      <c r="O124" s="159" t="e">
        <f t="shared" si="74"/>
        <v>#REF!</v>
      </c>
      <c r="P124" s="168"/>
    </row>
    <row r="125" spans="1:16" ht="15.75" hidden="1" thickBot="1" x14ac:dyDescent="0.3">
      <c r="B125" s="54"/>
      <c r="C125" s="2"/>
      <c r="D125" s="705" t="s">
        <v>357</v>
      </c>
      <c r="E125" s="705"/>
      <c r="F125" s="326" t="e">
        <f t="shared" si="122"/>
        <v>#REF!</v>
      </c>
      <c r="G125" s="516" t="e">
        <f t="shared" si="123"/>
        <v>#REF!</v>
      </c>
      <c r="H125" s="516" t="e">
        <f t="shared" si="124"/>
        <v>#REF!</v>
      </c>
      <c r="I125" s="326" t="e">
        <f t="shared" si="125"/>
        <v>#REF!</v>
      </c>
      <c r="J125" s="431" t="e">
        <f t="shared" si="126"/>
        <v>#REF!</v>
      </c>
      <c r="K125" s="431" t="e">
        <f>SUM(#REF!)</f>
        <v>#REF!</v>
      </c>
      <c r="L125" s="431" t="e">
        <f>SUM(#REF!)</f>
        <v>#REF!</v>
      </c>
      <c r="M125" s="468" t="e">
        <f>SUM(#REF!)</f>
        <v>#REF!</v>
      </c>
      <c r="N125" s="141"/>
      <c r="O125" s="159" t="e">
        <f t="shared" si="74"/>
        <v>#REF!</v>
      </c>
      <c r="P125" s="168"/>
    </row>
    <row r="126" spans="1:16" ht="15.75" hidden="1" thickBot="1" x14ac:dyDescent="0.3">
      <c r="B126" s="54"/>
      <c r="C126" s="2"/>
      <c r="D126" s="705" t="s">
        <v>358</v>
      </c>
      <c r="E126" s="705"/>
      <c r="F126" s="326" t="e">
        <f t="shared" si="122"/>
        <v>#REF!</v>
      </c>
      <c r="G126" s="516" t="e">
        <f t="shared" si="123"/>
        <v>#REF!</v>
      </c>
      <c r="H126" s="516" t="e">
        <f t="shared" si="124"/>
        <v>#REF!</v>
      </c>
      <c r="I126" s="326" t="e">
        <f t="shared" si="125"/>
        <v>#REF!</v>
      </c>
      <c r="J126" s="431" t="e">
        <f t="shared" si="126"/>
        <v>#REF!</v>
      </c>
      <c r="K126" s="431" t="e">
        <f>SUM(#REF!)</f>
        <v>#REF!</v>
      </c>
      <c r="L126" s="431" t="e">
        <f>SUM(#REF!)</f>
        <v>#REF!</v>
      </c>
      <c r="M126" s="468" t="e">
        <f>SUM(#REF!)</f>
        <v>#REF!</v>
      </c>
      <c r="N126" s="141"/>
      <c r="O126" s="159" t="e">
        <f t="shared" si="74"/>
        <v>#REF!</v>
      </c>
      <c r="P126" s="168"/>
    </row>
    <row r="127" spans="1:16" ht="15.75" hidden="1" thickBot="1" x14ac:dyDescent="0.3">
      <c r="B127" s="54"/>
      <c r="C127" s="2"/>
      <c r="D127" s="705" t="s">
        <v>355</v>
      </c>
      <c r="E127" s="705"/>
      <c r="F127" s="326" t="e">
        <f t="shared" si="122"/>
        <v>#REF!</v>
      </c>
      <c r="G127" s="516" t="e">
        <f t="shared" si="123"/>
        <v>#REF!</v>
      </c>
      <c r="H127" s="516" t="e">
        <f t="shared" si="124"/>
        <v>#REF!</v>
      </c>
      <c r="I127" s="326" t="e">
        <f t="shared" si="125"/>
        <v>#REF!</v>
      </c>
      <c r="J127" s="431" t="e">
        <f t="shared" si="126"/>
        <v>#REF!</v>
      </c>
      <c r="K127" s="431" t="e">
        <f>SUM(#REF!)</f>
        <v>#REF!</v>
      </c>
      <c r="L127" s="431" t="e">
        <f>SUM(#REF!)</f>
        <v>#REF!</v>
      </c>
      <c r="M127" s="468" t="e">
        <f>SUM(#REF!)</f>
        <v>#REF!</v>
      </c>
      <c r="N127" s="141"/>
      <c r="O127" s="159" t="e">
        <f t="shared" si="74"/>
        <v>#REF!</v>
      </c>
      <c r="P127" s="168"/>
    </row>
    <row r="128" spans="1:16" ht="15.75" hidden="1" thickBot="1" x14ac:dyDescent="0.3">
      <c r="B128" s="54"/>
      <c r="C128" s="2"/>
      <c r="D128" s="705" t="s">
        <v>811</v>
      </c>
      <c r="E128" s="705"/>
      <c r="F128" s="326" t="e">
        <f t="shared" si="122"/>
        <v>#REF!</v>
      </c>
      <c r="G128" s="516" t="e">
        <f t="shared" si="123"/>
        <v>#REF!</v>
      </c>
      <c r="H128" s="516" t="e">
        <f t="shared" si="124"/>
        <v>#REF!</v>
      </c>
      <c r="I128" s="326" t="e">
        <f t="shared" si="125"/>
        <v>#REF!</v>
      </c>
      <c r="J128" s="431" t="e">
        <f t="shared" si="126"/>
        <v>#REF!</v>
      </c>
      <c r="K128" s="431" t="e">
        <f>SUM(#REF!)</f>
        <v>#REF!</v>
      </c>
      <c r="L128" s="431" t="e">
        <f>SUM(#REF!)</f>
        <v>#REF!</v>
      </c>
      <c r="M128" s="468" t="e">
        <f>SUM(#REF!)</f>
        <v>#REF!</v>
      </c>
      <c r="N128" s="141"/>
      <c r="O128" s="159" t="e">
        <f t="shared" si="74"/>
        <v>#REF!</v>
      </c>
      <c r="P128" s="168"/>
    </row>
    <row r="129" spans="1:16" ht="25.5" hidden="1" customHeight="1" x14ac:dyDescent="0.25">
      <c r="B129" s="54"/>
      <c r="C129" s="2"/>
      <c r="D129" s="706" t="s">
        <v>532</v>
      </c>
      <c r="E129" s="706"/>
      <c r="F129" s="329" t="e">
        <f t="shared" si="122"/>
        <v>#REF!</v>
      </c>
      <c r="G129" s="519" t="e">
        <f t="shared" si="123"/>
        <v>#REF!</v>
      </c>
      <c r="H129" s="519" t="e">
        <f t="shared" si="124"/>
        <v>#REF!</v>
      </c>
      <c r="I129" s="329" t="e">
        <f t="shared" si="125"/>
        <v>#REF!</v>
      </c>
      <c r="J129" s="434" t="e">
        <f t="shared" si="126"/>
        <v>#REF!</v>
      </c>
      <c r="K129" s="434" t="e">
        <f>SUM(#REF!)</f>
        <v>#REF!</v>
      </c>
      <c r="L129" s="434" t="e">
        <f>SUM(#REF!)</f>
        <v>#REF!</v>
      </c>
      <c r="M129" s="471" t="e">
        <f>SUM(#REF!)</f>
        <v>#REF!</v>
      </c>
      <c r="N129" s="151"/>
      <c r="O129" s="159" t="e">
        <f t="shared" si="74"/>
        <v>#REF!</v>
      </c>
      <c r="P129" s="168"/>
    </row>
    <row r="130" spans="1:16" ht="25.5" hidden="1" customHeight="1" x14ac:dyDescent="0.25">
      <c r="B130" s="54"/>
      <c r="C130" s="2"/>
      <c r="D130" s="706" t="s">
        <v>533</v>
      </c>
      <c r="E130" s="706"/>
      <c r="F130" s="329" t="e">
        <f t="shared" si="122"/>
        <v>#REF!</v>
      </c>
      <c r="G130" s="519" t="e">
        <f t="shared" si="123"/>
        <v>#REF!</v>
      </c>
      <c r="H130" s="519" t="e">
        <f t="shared" si="124"/>
        <v>#REF!</v>
      </c>
      <c r="I130" s="329" t="e">
        <f t="shared" si="125"/>
        <v>#REF!</v>
      </c>
      <c r="J130" s="434" t="e">
        <f t="shared" si="126"/>
        <v>#REF!</v>
      </c>
      <c r="K130" s="434" t="e">
        <f>SUM(#REF!)</f>
        <v>#REF!</v>
      </c>
      <c r="L130" s="434" t="e">
        <f>SUM(#REF!)</f>
        <v>#REF!</v>
      </c>
      <c r="M130" s="471" t="e">
        <f>SUM(#REF!)</f>
        <v>#REF!</v>
      </c>
      <c r="N130" s="151"/>
      <c r="O130" s="159" t="e">
        <f t="shared" si="74"/>
        <v>#REF!</v>
      </c>
      <c r="P130" s="168"/>
    </row>
    <row r="131" spans="1:16" ht="15.75" hidden="1" thickBot="1" x14ac:dyDescent="0.3">
      <c r="B131" s="54"/>
      <c r="C131" s="2"/>
      <c r="D131" s="705" t="s">
        <v>364</v>
      </c>
      <c r="E131" s="705"/>
      <c r="F131" s="326" t="e">
        <f t="shared" si="122"/>
        <v>#REF!</v>
      </c>
      <c r="G131" s="516" t="e">
        <f t="shared" si="123"/>
        <v>#REF!</v>
      </c>
      <c r="H131" s="516" t="e">
        <f t="shared" si="124"/>
        <v>#REF!</v>
      </c>
      <c r="I131" s="326" t="e">
        <f t="shared" si="125"/>
        <v>#REF!</v>
      </c>
      <c r="J131" s="431" t="e">
        <f t="shared" si="126"/>
        <v>#REF!</v>
      </c>
      <c r="K131" s="431" t="e">
        <f>SUM(#REF!)</f>
        <v>#REF!</v>
      </c>
      <c r="L131" s="431" t="e">
        <f>SUM(#REF!)</f>
        <v>#REF!</v>
      </c>
      <c r="M131" s="468" t="e">
        <f>SUM(#REF!)</f>
        <v>#REF!</v>
      </c>
      <c r="N131" s="141"/>
      <c r="O131" s="159" t="e">
        <f t="shared" si="74"/>
        <v>#REF!</v>
      </c>
      <c r="P131" s="168"/>
    </row>
    <row r="132" spans="1:16" ht="15.75" hidden="1" thickBot="1" x14ac:dyDescent="0.3">
      <c r="B132" s="54"/>
      <c r="C132" s="2"/>
      <c r="D132" s="705" t="s">
        <v>356</v>
      </c>
      <c r="E132" s="705"/>
      <c r="F132" s="326" t="e">
        <f t="shared" si="122"/>
        <v>#REF!</v>
      </c>
      <c r="G132" s="516" t="e">
        <f t="shared" si="123"/>
        <v>#REF!</v>
      </c>
      <c r="H132" s="516" t="e">
        <f t="shared" si="124"/>
        <v>#REF!</v>
      </c>
      <c r="I132" s="326" t="e">
        <f t="shared" si="125"/>
        <v>#REF!</v>
      </c>
      <c r="J132" s="431" t="e">
        <f t="shared" si="126"/>
        <v>#REF!</v>
      </c>
      <c r="K132" s="431" t="e">
        <f>SUM(#REF!)</f>
        <v>#REF!</v>
      </c>
      <c r="L132" s="431" t="e">
        <f>SUM(#REF!)</f>
        <v>#REF!</v>
      </c>
      <c r="M132" s="468" t="e">
        <f>SUM(#REF!)</f>
        <v>#REF!</v>
      </c>
      <c r="N132" s="141"/>
      <c r="O132" s="159" t="e">
        <f t="shared" si="74"/>
        <v>#REF!</v>
      </c>
      <c r="P132" s="168"/>
    </row>
    <row r="133" spans="1:16" ht="25.5" hidden="1" customHeight="1" x14ac:dyDescent="0.25">
      <c r="B133" s="54"/>
      <c r="C133" s="2"/>
      <c r="D133" s="706" t="s">
        <v>534</v>
      </c>
      <c r="E133" s="706"/>
      <c r="F133" s="329" t="e">
        <f t="shared" si="122"/>
        <v>#REF!</v>
      </c>
      <c r="G133" s="519" t="e">
        <f t="shared" si="123"/>
        <v>#REF!</v>
      </c>
      <c r="H133" s="519" t="e">
        <f t="shared" si="124"/>
        <v>#REF!</v>
      </c>
      <c r="I133" s="329" t="e">
        <f t="shared" si="125"/>
        <v>#REF!</v>
      </c>
      <c r="J133" s="434" t="e">
        <f t="shared" si="126"/>
        <v>#REF!</v>
      </c>
      <c r="K133" s="434" t="e">
        <f>SUM(#REF!)</f>
        <v>#REF!</v>
      </c>
      <c r="L133" s="434" t="e">
        <f>SUM(#REF!)</f>
        <v>#REF!</v>
      </c>
      <c r="M133" s="471" t="e">
        <f>SUM(#REF!)</f>
        <v>#REF!</v>
      </c>
      <c r="N133" s="151"/>
      <c r="O133" s="159" t="e">
        <f t="shared" si="74"/>
        <v>#REF!</v>
      </c>
      <c r="P133" s="168"/>
    </row>
    <row r="134" spans="1:16" ht="15.75" hidden="1" thickBot="1" x14ac:dyDescent="0.3">
      <c r="B134" s="54"/>
      <c r="C134" s="2"/>
      <c r="D134" s="705" t="s">
        <v>535</v>
      </c>
      <c r="E134" s="705"/>
      <c r="F134" s="326" t="e">
        <f t="shared" si="122"/>
        <v>#REF!</v>
      </c>
      <c r="G134" s="516" t="e">
        <f t="shared" si="123"/>
        <v>#REF!</v>
      </c>
      <c r="H134" s="516" t="e">
        <f t="shared" si="124"/>
        <v>#REF!</v>
      </c>
      <c r="I134" s="326" t="e">
        <f t="shared" si="125"/>
        <v>#REF!</v>
      </c>
      <c r="J134" s="431" t="e">
        <f t="shared" si="126"/>
        <v>#REF!</v>
      </c>
      <c r="K134" s="431" t="e">
        <f>SUM(#REF!)</f>
        <v>#REF!</v>
      </c>
      <c r="L134" s="431" t="e">
        <f>SUM(#REF!)</f>
        <v>#REF!</v>
      </c>
      <c r="M134" s="468" t="e">
        <f>SUM(#REF!)</f>
        <v>#REF!</v>
      </c>
      <c r="N134" s="141"/>
      <c r="O134" s="159" t="e">
        <f t="shared" si="74"/>
        <v>#REF!</v>
      </c>
      <c r="P134" s="168"/>
    </row>
    <row r="135" spans="1:16" s="41" customFormat="1" ht="15.75" hidden="1" thickBot="1" x14ac:dyDescent="0.3">
      <c r="A135" s="125" t="s">
        <v>235</v>
      </c>
      <c r="B135" s="106" t="s">
        <v>666</v>
      </c>
      <c r="C135" s="730" t="s">
        <v>236</v>
      </c>
      <c r="D135" s="731"/>
      <c r="E135" s="731"/>
      <c r="F135" s="330" t="e">
        <f t="shared" si="122"/>
        <v>#REF!</v>
      </c>
      <c r="G135" s="520" t="e">
        <f t="shared" si="123"/>
        <v>#REF!</v>
      </c>
      <c r="H135" s="520" t="e">
        <f t="shared" si="124"/>
        <v>#REF!</v>
      </c>
      <c r="I135" s="330" t="e">
        <f t="shared" si="125"/>
        <v>#REF!</v>
      </c>
      <c r="J135" s="435" t="e">
        <f t="shared" si="126"/>
        <v>#REF!</v>
      </c>
      <c r="K135" s="435" t="e">
        <f>SUM(#REF!)</f>
        <v>#REF!</v>
      </c>
      <c r="L135" s="435" t="e">
        <f>SUM(#REF!)</f>
        <v>#REF!</v>
      </c>
      <c r="M135" s="472" t="e">
        <f>SUM(#REF!)</f>
        <v>#REF!</v>
      </c>
      <c r="N135" s="152"/>
      <c r="O135" s="162" t="e">
        <f t="shared" si="74"/>
        <v>#REF!</v>
      </c>
      <c r="P135" s="168"/>
    </row>
    <row r="136" spans="1:16" s="41" customFormat="1" ht="15.75" hidden="1" thickBot="1" x14ac:dyDescent="0.3">
      <c r="A136" s="125" t="s">
        <v>237</v>
      </c>
      <c r="B136" s="106" t="s">
        <v>668</v>
      </c>
      <c r="C136" s="730" t="s">
        <v>238</v>
      </c>
      <c r="D136" s="731"/>
      <c r="E136" s="731"/>
      <c r="F136" s="330" t="e">
        <f t="shared" si="122"/>
        <v>#REF!</v>
      </c>
      <c r="G136" s="520" t="e">
        <f t="shared" si="123"/>
        <v>#REF!</v>
      </c>
      <c r="H136" s="520" t="e">
        <f t="shared" si="124"/>
        <v>#REF!</v>
      </c>
      <c r="I136" s="330" t="e">
        <f t="shared" si="125"/>
        <v>#REF!</v>
      </c>
      <c r="J136" s="435" t="e">
        <f t="shared" si="126"/>
        <v>#REF!</v>
      </c>
      <c r="K136" s="435" t="e">
        <f>SUM(#REF!)</f>
        <v>#REF!</v>
      </c>
      <c r="L136" s="435" t="e">
        <f>SUM(#REF!)</f>
        <v>#REF!</v>
      </c>
      <c r="M136" s="472" t="e">
        <f>SUM(#REF!)</f>
        <v>#REF!</v>
      </c>
      <c r="N136" s="152"/>
      <c r="O136" s="162" t="e">
        <f t="shared" si="74"/>
        <v>#REF!</v>
      </c>
      <c r="P136" s="168"/>
    </row>
    <row r="137" spans="1:16" s="41" customFormat="1" ht="15.75" hidden="1" thickBot="1" x14ac:dyDescent="0.3">
      <c r="A137" s="125" t="s">
        <v>239</v>
      </c>
      <c r="B137" s="106" t="s">
        <v>669</v>
      </c>
      <c r="C137" s="730" t="s">
        <v>240</v>
      </c>
      <c r="D137" s="731"/>
      <c r="E137" s="731"/>
      <c r="F137" s="330" t="e">
        <f t="shared" si="122"/>
        <v>#REF!</v>
      </c>
      <c r="G137" s="520" t="e">
        <f t="shared" si="123"/>
        <v>#REF!</v>
      </c>
      <c r="H137" s="520" t="e">
        <f t="shared" si="124"/>
        <v>#REF!</v>
      </c>
      <c r="I137" s="330" t="e">
        <f t="shared" si="125"/>
        <v>#REF!</v>
      </c>
      <c r="J137" s="435" t="e">
        <f t="shared" si="126"/>
        <v>#REF!</v>
      </c>
      <c r="K137" s="435" t="e">
        <f>SUM(#REF!)</f>
        <v>#REF!</v>
      </c>
      <c r="L137" s="435" t="e">
        <f>SUM(#REF!)</f>
        <v>#REF!</v>
      </c>
      <c r="M137" s="472" t="e">
        <f>SUM(#REF!)</f>
        <v>#REF!</v>
      </c>
      <c r="N137" s="152"/>
      <c r="O137" s="162" t="e">
        <f t="shared" ref="O137:O200" si="127">SUM(M137:N137)</f>
        <v>#REF!</v>
      </c>
      <c r="P137" s="168"/>
    </row>
    <row r="138" spans="1:16" s="41" customFormat="1" ht="15.75" hidden="1" thickBot="1" x14ac:dyDescent="0.3">
      <c r="A138" s="125" t="s">
        <v>241</v>
      </c>
      <c r="B138" s="106" t="s">
        <v>670</v>
      </c>
      <c r="C138" s="730" t="s">
        <v>242</v>
      </c>
      <c r="D138" s="731"/>
      <c r="E138" s="731"/>
      <c r="F138" s="330" t="e">
        <f t="shared" ref="F138:M138" si="128">F139+F140+F141+F142+F143+F144+F145+F146+F147+F148</f>
        <v>#REF!</v>
      </c>
      <c r="G138" s="520" t="e">
        <f t="shared" si="128"/>
        <v>#REF!</v>
      </c>
      <c r="H138" s="520" t="e">
        <f t="shared" si="128"/>
        <v>#REF!</v>
      </c>
      <c r="I138" s="330" t="e">
        <f t="shared" si="128"/>
        <v>#REF!</v>
      </c>
      <c r="J138" s="435" t="e">
        <f t="shared" ref="J138" si="129">J139+J140+J141+J142+J143+J144+J145+J146+J147+J148</f>
        <v>#REF!</v>
      </c>
      <c r="K138" s="435" t="e">
        <f t="shared" si="128"/>
        <v>#REF!</v>
      </c>
      <c r="L138" s="435" t="e">
        <f t="shared" ref="L138" si="130">L139+L140+L141+L142+L143+L144+L145+L146+L147+L148</f>
        <v>#REF!</v>
      </c>
      <c r="M138" s="472" t="e">
        <f t="shared" si="128"/>
        <v>#REF!</v>
      </c>
      <c r="N138" s="152">
        <f t="shared" ref="N138" si="131">N139+N140+N141+N142+N143+N144+N145+N146+N147+N148</f>
        <v>0</v>
      </c>
      <c r="O138" s="162" t="e">
        <f t="shared" si="127"/>
        <v>#REF!</v>
      </c>
      <c r="P138" s="168"/>
    </row>
    <row r="139" spans="1:16" ht="15.75" hidden="1" thickBot="1" x14ac:dyDescent="0.3">
      <c r="B139" s="54"/>
      <c r="C139" s="2"/>
      <c r="D139" s="705" t="s">
        <v>359</v>
      </c>
      <c r="E139" s="705"/>
      <c r="F139" s="326" t="e">
        <f t="shared" ref="F139:F149" si="132">SUM(O139:O139)</f>
        <v>#REF!</v>
      </c>
      <c r="G139" s="516" t="e">
        <f t="shared" ref="G139:G149" si="133">SUM(O139:O139)</f>
        <v>#REF!</v>
      </c>
      <c r="H139" s="516" t="e">
        <f t="shared" ref="H139:H149" si="134">SUM(O139:O139)</f>
        <v>#REF!</v>
      </c>
      <c r="I139" s="326" t="e">
        <f t="shared" ref="I139:I149" si="135">SUM(O139:O139)</f>
        <v>#REF!</v>
      </c>
      <c r="J139" s="431" t="e">
        <f t="shared" ref="J139:J149" si="136">SUM(O139:O139)</f>
        <v>#REF!</v>
      </c>
      <c r="K139" s="431" t="e">
        <f>SUM(#REF!)</f>
        <v>#REF!</v>
      </c>
      <c r="L139" s="431" t="e">
        <f>SUM(#REF!)</f>
        <v>#REF!</v>
      </c>
      <c r="M139" s="468" t="e">
        <f>SUM(#REF!)</f>
        <v>#REF!</v>
      </c>
      <c r="N139" s="141"/>
      <c r="O139" s="159" t="e">
        <f t="shared" si="127"/>
        <v>#REF!</v>
      </c>
      <c r="P139" s="168"/>
    </row>
    <row r="140" spans="1:16" ht="15.75" hidden="1" thickBot="1" x14ac:dyDescent="0.3">
      <c r="B140" s="54"/>
      <c r="C140" s="2"/>
      <c r="D140" s="705" t="s">
        <v>360</v>
      </c>
      <c r="E140" s="705"/>
      <c r="F140" s="326" t="e">
        <f t="shared" si="132"/>
        <v>#REF!</v>
      </c>
      <c r="G140" s="516" t="e">
        <f t="shared" si="133"/>
        <v>#REF!</v>
      </c>
      <c r="H140" s="516" t="e">
        <f t="shared" si="134"/>
        <v>#REF!</v>
      </c>
      <c r="I140" s="326" t="e">
        <f t="shared" si="135"/>
        <v>#REF!</v>
      </c>
      <c r="J140" s="431" t="e">
        <f t="shared" si="136"/>
        <v>#REF!</v>
      </c>
      <c r="K140" s="431" t="e">
        <f>SUM(#REF!)</f>
        <v>#REF!</v>
      </c>
      <c r="L140" s="431" t="e">
        <f>SUM(#REF!)</f>
        <v>#REF!</v>
      </c>
      <c r="M140" s="468" t="e">
        <f>SUM(#REF!)</f>
        <v>#REF!</v>
      </c>
      <c r="N140" s="141"/>
      <c r="O140" s="159" t="e">
        <f t="shared" si="127"/>
        <v>#REF!</v>
      </c>
      <c r="P140" s="168"/>
    </row>
    <row r="141" spans="1:16" ht="15.75" hidden="1" thickBot="1" x14ac:dyDescent="0.3">
      <c r="B141" s="54"/>
      <c r="C141" s="2"/>
      <c r="D141" s="705" t="s">
        <v>361</v>
      </c>
      <c r="E141" s="705"/>
      <c r="F141" s="326" t="e">
        <f t="shared" si="132"/>
        <v>#REF!</v>
      </c>
      <c r="G141" s="516" t="e">
        <f t="shared" si="133"/>
        <v>#REF!</v>
      </c>
      <c r="H141" s="516" t="e">
        <f t="shared" si="134"/>
        <v>#REF!</v>
      </c>
      <c r="I141" s="326" t="e">
        <f t="shared" si="135"/>
        <v>#REF!</v>
      </c>
      <c r="J141" s="431" t="e">
        <f t="shared" si="136"/>
        <v>#REF!</v>
      </c>
      <c r="K141" s="431" t="e">
        <f>SUM(#REF!)</f>
        <v>#REF!</v>
      </c>
      <c r="L141" s="431" t="e">
        <f>SUM(#REF!)</f>
        <v>#REF!</v>
      </c>
      <c r="M141" s="468" t="e">
        <f>SUM(#REF!)</f>
        <v>#REF!</v>
      </c>
      <c r="N141" s="141"/>
      <c r="O141" s="159" t="e">
        <f t="shared" si="127"/>
        <v>#REF!</v>
      </c>
      <c r="P141" s="168"/>
    </row>
    <row r="142" spans="1:16" ht="15.75" hidden="1" thickBot="1" x14ac:dyDescent="0.3">
      <c r="B142" s="54"/>
      <c r="C142" s="2"/>
      <c r="D142" s="705" t="s">
        <v>362</v>
      </c>
      <c r="E142" s="705"/>
      <c r="F142" s="326" t="e">
        <f t="shared" si="132"/>
        <v>#REF!</v>
      </c>
      <c r="G142" s="516" t="e">
        <f t="shared" si="133"/>
        <v>#REF!</v>
      </c>
      <c r="H142" s="516" t="e">
        <f t="shared" si="134"/>
        <v>#REF!</v>
      </c>
      <c r="I142" s="326" t="e">
        <f t="shared" si="135"/>
        <v>#REF!</v>
      </c>
      <c r="J142" s="431" t="e">
        <f t="shared" si="136"/>
        <v>#REF!</v>
      </c>
      <c r="K142" s="431" t="e">
        <f>SUM(#REF!)</f>
        <v>#REF!</v>
      </c>
      <c r="L142" s="431" t="e">
        <f>SUM(#REF!)</f>
        <v>#REF!</v>
      </c>
      <c r="M142" s="468" t="e">
        <f>SUM(#REF!)</f>
        <v>#REF!</v>
      </c>
      <c r="N142" s="141"/>
      <c r="O142" s="159" t="e">
        <f t="shared" si="127"/>
        <v>#REF!</v>
      </c>
      <c r="P142" s="168"/>
    </row>
    <row r="143" spans="1:16" ht="15.75" hidden="1" thickBot="1" x14ac:dyDescent="0.3">
      <c r="B143" s="54"/>
      <c r="C143" s="2"/>
      <c r="D143" s="705" t="s">
        <v>363</v>
      </c>
      <c r="E143" s="705"/>
      <c r="F143" s="326" t="e">
        <f t="shared" si="132"/>
        <v>#REF!</v>
      </c>
      <c r="G143" s="516" t="e">
        <f t="shared" si="133"/>
        <v>#REF!</v>
      </c>
      <c r="H143" s="516" t="e">
        <f t="shared" si="134"/>
        <v>#REF!</v>
      </c>
      <c r="I143" s="326" t="e">
        <f t="shared" si="135"/>
        <v>#REF!</v>
      </c>
      <c r="J143" s="431" t="e">
        <f t="shared" si="136"/>
        <v>#REF!</v>
      </c>
      <c r="K143" s="431" t="e">
        <f>SUM(#REF!)</f>
        <v>#REF!</v>
      </c>
      <c r="L143" s="431" t="e">
        <f>SUM(#REF!)</f>
        <v>#REF!</v>
      </c>
      <c r="M143" s="468" t="e">
        <f>SUM(#REF!)</f>
        <v>#REF!</v>
      </c>
      <c r="N143" s="141"/>
      <c r="O143" s="159" t="e">
        <f t="shared" si="127"/>
        <v>#REF!</v>
      </c>
      <c r="P143" s="168"/>
    </row>
    <row r="144" spans="1:16" ht="25.5" hidden="1" customHeight="1" x14ac:dyDescent="0.25">
      <c r="B144" s="54"/>
      <c r="C144" s="2"/>
      <c r="D144" s="706" t="s">
        <v>536</v>
      </c>
      <c r="E144" s="706"/>
      <c r="F144" s="329" t="e">
        <f t="shared" si="132"/>
        <v>#REF!</v>
      </c>
      <c r="G144" s="519" t="e">
        <f t="shared" si="133"/>
        <v>#REF!</v>
      </c>
      <c r="H144" s="519" t="e">
        <f t="shared" si="134"/>
        <v>#REF!</v>
      </c>
      <c r="I144" s="329" t="e">
        <f t="shared" si="135"/>
        <v>#REF!</v>
      </c>
      <c r="J144" s="434" t="e">
        <f t="shared" si="136"/>
        <v>#REF!</v>
      </c>
      <c r="K144" s="434" t="e">
        <f>SUM(#REF!)</f>
        <v>#REF!</v>
      </c>
      <c r="L144" s="434" t="e">
        <f>SUM(#REF!)</f>
        <v>#REF!</v>
      </c>
      <c r="M144" s="471" t="e">
        <f>SUM(#REF!)</f>
        <v>#REF!</v>
      </c>
      <c r="N144" s="151"/>
      <c r="O144" s="159" t="e">
        <f t="shared" si="127"/>
        <v>#REF!</v>
      </c>
      <c r="P144" s="168"/>
    </row>
    <row r="145" spans="1:16" ht="25.5" hidden="1" customHeight="1" x14ac:dyDescent="0.25">
      <c r="B145" s="54"/>
      <c r="C145" s="2"/>
      <c r="D145" s="706" t="s">
        <v>539</v>
      </c>
      <c r="E145" s="706"/>
      <c r="F145" s="329" t="e">
        <f t="shared" si="132"/>
        <v>#REF!</v>
      </c>
      <c r="G145" s="519" t="e">
        <f t="shared" si="133"/>
        <v>#REF!</v>
      </c>
      <c r="H145" s="519" t="e">
        <f t="shared" si="134"/>
        <v>#REF!</v>
      </c>
      <c r="I145" s="329" t="e">
        <f t="shared" si="135"/>
        <v>#REF!</v>
      </c>
      <c r="J145" s="434" t="e">
        <f t="shared" si="136"/>
        <v>#REF!</v>
      </c>
      <c r="K145" s="434" t="e">
        <f>SUM(#REF!)</f>
        <v>#REF!</v>
      </c>
      <c r="L145" s="434" t="e">
        <f>SUM(#REF!)</f>
        <v>#REF!</v>
      </c>
      <c r="M145" s="471" t="e">
        <f>SUM(#REF!)</f>
        <v>#REF!</v>
      </c>
      <c r="N145" s="151"/>
      <c r="O145" s="159" t="e">
        <f t="shared" si="127"/>
        <v>#REF!</v>
      </c>
      <c r="P145" s="168"/>
    </row>
    <row r="146" spans="1:16" ht="15.75" hidden="1" thickBot="1" x14ac:dyDescent="0.3">
      <c r="B146" s="54"/>
      <c r="C146" s="2"/>
      <c r="D146" s="705" t="s">
        <v>365</v>
      </c>
      <c r="E146" s="705"/>
      <c r="F146" s="326" t="e">
        <f t="shared" si="132"/>
        <v>#REF!</v>
      </c>
      <c r="G146" s="516" t="e">
        <f t="shared" si="133"/>
        <v>#REF!</v>
      </c>
      <c r="H146" s="516" t="e">
        <f t="shared" si="134"/>
        <v>#REF!</v>
      </c>
      <c r="I146" s="326" t="e">
        <f t="shared" si="135"/>
        <v>#REF!</v>
      </c>
      <c r="J146" s="431" t="e">
        <f t="shared" si="136"/>
        <v>#REF!</v>
      </c>
      <c r="K146" s="431" t="e">
        <f>SUM(#REF!)</f>
        <v>#REF!</v>
      </c>
      <c r="L146" s="431" t="e">
        <f>SUM(#REF!)</f>
        <v>#REF!</v>
      </c>
      <c r="M146" s="468" t="e">
        <f>SUM(#REF!)</f>
        <v>#REF!</v>
      </c>
      <c r="N146" s="141"/>
      <c r="O146" s="159" t="e">
        <f t="shared" si="127"/>
        <v>#REF!</v>
      </c>
      <c r="P146" s="168"/>
    </row>
    <row r="147" spans="1:16" ht="25.5" hidden="1" customHeight="1" x14ac:dyDescent="0.25">
      <c r="B147" s="54"/>
      <c r="C147" s="2"/>
      <c r="D147" s="706" t="s">
        <v>542</v>
      </c>
      <c r="E147" s="706"/>
      <c r="F147" s="329" t="e">
        <f t="shared" si="132"/>
        <v>#REF!</v>
      </c>
      <c r="G147" s="519" t="e">
        <f t="shared" si="133"/>
        <v>#REF!</v>
      </c>
      <c r="H147" s="519" t="e">
        <f t="shared" si="134"/>
        <v>#REF!</v>
      </c>
      <c r="I147" s="329" t="e">
        <f t="shared" si="135"/>
        <v>#REF!</v>
      </c>
      <c r="J147" s="434" t="e">
        <f t="shared" si="136"/>
        <v>#REF!</v>
      </c>
      <c r="K147" s="434" t="e">
        <f>SUM(#REF!)</f>
        <v>#REF!</v>
      </c>
      <c r="L147" s="434" t="e">
        <f>SUM(#REF!)</f>
        <v>#REF!</v>
      </c>
      <c r="M147" s="471" t="e">
        <f>SUM(#REF!)</f>
        <v>#REF!</v>
      </c>
      <c r="N147" s="151"/>
      <c r="O147" s="159" t="e">
        <f t="shared" si="127"/>
        <v>#REF!</v>
      </c>
      <c r="P147" s="168"/>
    </row>
    <row r="148" spans="1:16" ht="15.75" hidden="1" thickBot="1" x14ac:dyDescent="0.3">
      <c r="B148" s="54"/>
      <c r="C148" s="2"/>
      <c r="D148" s="705" t="s">
        <v>543</v>
      </c>
      <c r="E148" s="705"/>
      <c r="F148" s="326" t="e">
        <f t="shared" si="132"/>
        <v>#REF!</v>
      </c>
      <c r="G148" s="516" t="e">
        <f t="shared" si="133"/>
        <v>#REF!</v>
      </c>
      <c r="H148" s="516" t="e">
        <f t="shared" si="134"/>
        <v>#REF!</v>
      </c>
      <c r="I148" s="326" t="e">
        <f t="shared" si="135"/>
        <v>#REF!</v>
      </c>
      <c r="J148" s="431" t="e">
        <f t="shared" si="136"/>
        <v>#REF!</v>
      </c>
      <c r="K148" s="431" t="e">
        <f>SUM(#REF!)</f>
        <v>#REF!</v>
      </c>
      <c r="L148" s="431" t="e">
        <f>SUM(#REF!)</f>
        <v>#REF!</v>
      </c>
      <c r="M148" s="468" t="e">
        <f>SUM(#REF!)</f>
        <v>#REF!</v>
      </c>
      <c r="N148" s="141"/>
      <c r="O148" s="159" t="e">
        <f t="shared" si="127"/>
        <v>#REF!</v>
      </c>
      <c r="P148" s="168"/>
    </row>
    <row r="149" spans="1:16" s="41" customFormat="1" ht="15.75" hidden="1" thickBot="1" x14ac:dyDescent="0.3">
      <c r="A149" s="125" t="s">
        <v>243</v>
      </c>
      <c r="B149" s="134" t="s">
        <v>671</v>
      </c>
      <c r="C149" s="794" t="s">
        <v>244</v>
      </c>
      <c r="D149" s="795"/>
      <c r="E149" s="795"/>
      <c r="F149" s="331" t="e">
        <f t="shared" si="132"/>
        <v>#REF!</v>
      </c>
      <c r="G149" s="521" t="e">
        <f t="shared" si="133"/>
        <v>#REF!</v>
      </c>
      <c r="H149" s="521" t="e">
        <f t="shared" si="134"/>
        <v>#REF!</v>
      </c>
      <c r="I149" s="331" t="e">
        <f t="shared" si="135"/>
        <v>#REF!</v>
      </c>
      <c r="J149" s="436" t="e">
        <f t="shared" si="136"/>
        <v>#REF!</v>
      </c>
      <c r="K149" s="436" t="e">
        <f>SUM(#REF!)</f>
        <v>#REF!</v>
      </c>
      <c r="L149" s="436" t="e">
        <f>SUM(#REF!)</f>
        <v>#REF!</v>
      </c>
      <c r="M149" s="473" t="e">
        <f>SUM(#REF!)</f>
        <v>#REF!</v>
      </c>
      <c r="N149" s="153"/>
      <c r="O149" s="162" t="e">
        <f t="shared" si="127"/>
        <v>#REF!</v>
      </c>
      <c r="P149" s="168"/>
    </row>
    <row r="150" spans="1:16" ht="15.75" thickBot="1" x14ac:dyDescent="0.3">
      <c r="B150" s="98" t="s">
        <v>245</v>
      </c>
      <c r="C150" s="708" t="s">
        <v>246</v>
      </c>
      <c r="D150" s="709"/>
      <c r="E150" s="709"/>
      <c r="F150" s="322" t="e">
        <f t="shared" ref="F150:K150" si="137">F151+F152+F155+F156+F157+F158+F159</f>
        <v>#REF!</v>
      </c>
      <c r="G150" s="512" t="e">
        <f t="shared" si="137"/>
        <v>#REF!</v>
      </c>
      <c r="H150" s="512" t="e">
        <f t="shared" si="137"/>
        <v>#REF!</v>
      </c>
      <c r="I150" s="322" t="e">
        <f t="shared" si="137"/>
        <v>#REF!</v>
      </c>
      <c r="J150" s="427" t="e">
        <f t="shared" ref="J150" si="138">J151+J152+J155+J156+J157+J158+J159</f>
        <v>#REF!</v>
      </c>
      <c r="K150" s="427" t="e">
        <f t="shared" si="137"/>
        <v>#REF!</v>
      </c>
      <c r="L150" s="427" t="e">
        <f t="shared" ref="L150" si="139">L151+L152+L155+L156+L157+L158+L159</f>
        <v>#REF!</v>
      </c>
      <c r="M150" s="464">
        <f>M152+M156+M159</f>
        <v>28059200</v>
      </c>
      <c r="N150" s="144">
        <f t="shared" ref="N150" si="140">N151+N152+N155+N156+N157+N158+N159</f>
        <v>0</v>
      </c>
      <c r="O150" s="156">
        <f t="shared" si="127"/>
        <v>28059200</v>
      </c>
      <c r="P150" s="168"/>
    </row>
    <row r="151" spans="1:16" s="18" customFormat="1" hidden="1" x14ac:dyDescent="0.25">
      <c r="A151" s="125" t="s">
        <v>247</v>
      </c>
      <c r="B151" s="114" t="s">
        <v>672</v>
      </c>
      <c r="C151" s="710" t="s">
        <v>248</v>
      </c>
      <c r="D151" s="711"/>
      <c r="E151" s="711"/>
      <c r="F151" s="317" t="e">
        <f>SUM(O151:O151)</f>
        <v>#REF!</v>
      </c>
      <c r="G151" s="507" t="e">
        <f>SUM(O151:O151)</f>
        <v>#REF!</v>
      </c>
      <c r="H151" s="507" t="e">
        <f>SUM(O151:O151)</f>
        <v>#REF!</v>
      </c>
      <c r="I151" s="317" t="e">
        <f>SUM(O151:O151)</f>
        <v>#REF!</v>
      </c>
      <c r="J151" s="422" t="e">
        <f>SUM(O151:O151)</f>
        <v>#REF!</v>
      </c>
      <c r="K151" s="422" t="e">
        <f>SUM(#REF!)</f>
        <v>#REF!</v>
      </c>
      <c r="L151" s="422" t="e">
        <f>SUM(#REF!)</f>
        <v>#REF!</v>
      </c>
      <c r="M151" s="459" t="e">
        <f>SUM(#REF!)</f>
        <v>#REF!</v>
      </c>
      <c r="N151" s="140"/>
      <c r="O151" s="158" t="e">
        <f t="shared" si="127"/>
        <v>#REF!</v>
      </c>
      <c r="P151" s="168"/>
    </row>
    <row r="152" spans="1:16" s="18" customFormat="1" x14ac:dyDescent="0.25">
      <c r="A152" s="125" t="s">
        <v>249</v>
      </c>
      <c r="B152" s="90" t="s">
        <v>673</v>
      </c>
      <c r="C152" s="712" t="s">
        <v>250</v>
      </c>
      <c r="D152" s="713"/>
      <c r="E152" s="713"/>
      <c r="F152" s="319">
        <f t="shared" ref="F152:K152" si="141">F153+F154</f>
        <v>29309200</v>
      </c>
      <c r="G152" s="509">
        <f t="shared" si="141"/>
        <v>29559200</v>
      </c>
      <c r="H152" s="509">
        <f t="shared" si="141"/>
        <v>29559200</v>
      </c>
      <c r="I152" s="319">
        <f t="shared" si="141"/>
        <v>29559200</v>
      </c>
      <c r="J152" s="424">
        <f t="shared" ref="J152" si="142">J153+J154</f>
        <v>29559200</v>
      </c>
      <c r="K152" s="424" t="e">
        <f t="shared" si="141"/>
        <v>#REF!</v>
      </c>
      <c r="L152" s="424" t="e">
        <f t="shared" ref="L152" si="143">L153+L154</f>
        <v>#REF!</v>
      </c>
      <c r="M152" s="461">
        <f>M153</f>
        <v>27809200</v>
      </c>
      <c r="N152" s="142">
        <f t="shared" ref="N152" si="144">N153+N154</f>
        <v>0</v>
      </c>
      <c r="O152" s="158">
        <f t="shared" si="127"/>
        <v>27809200</v>
      </c>
      <c r="P152" s="168"/>
    </row>
    <row r="153" spans="1:16" x14ac:dyDescent="0.25">
      <c r="B153" s="54"/>
      <c r="C153" s="2"/>
      <c r="D153" s="705" t="s">
        <v>250</v>
      </c>
      <c r="E153" s="705"/>
      <c r="F153" s="326">
        <f>SUM(O153:O153)</f>
        <v>27809200</v>
      </c>
      <c r="G153" s="516">
        <f>SUM(O153:O153)</f>
        <v>27809200</v>
      </c>
      <c r="H153" s="516">
        <f>SUM(O153:O153)</f>
        <v>27809200</v>
      </c>
      <c r="I153" s="326">
        <f>SUM(O153:O153)</f>
        <v>27809200</v>
      </c>
      <c r="J153" s="431">
        <f>SUM(O153:O153)</f>
        <v>27809200</v>
      </c>
      <c r="K153" s="431" t="e">
        <f>SUM(#REF!)</f>
        <v>#REF!</v>
      </c>
      <c r="L153" s="431" t="e">
        <f>SUM(#REF!)</f>
        <v>#REF!</v>
      </c>
      <c r="M153" s="468">
        <v>27809200</v>
      </c>
      <c r="N153" s="141"/>
      <c r="O153" s="159">
        <f t="shared" si="127"/>
        <v>27809200</v>
      </c>
      <c r="P153" s="168"/>
    </row>
    <row r="154" spans="1:16" hidden="1" x14ac:dyDescent="0.25">
      <c r="B154" s="54"/>
      <c r="C154" s="2"/>
      <c r="D154" s="705" t="s">
        <v>349</v>
      </c>
      <c r="E154" s="705"/>
      <c r="F154" s="326">
        <v>1500000</v>
      </c>
      <c r="G154" s="516">
        <v>1750000</v>
      </c>
      <c r="H154" s="516">
        <v>1750000</v>
      </c>
      <c r="I154" s="326">
        <v>1750000</v>
      </c>
      <c r="J154" s="431">
        <v>1750000</v>
      </c>
      <c r="K154" s="431">
        <v>1750000</v>
      </c>
      <c r="L154" s="431">
        <v>1750000</v>
      </c>
      <c r="M154" s="468" t="e">
        <f>SUM(#REF!)</f>
        <v>#REF!</v>
      </c>
      <c r="N154" s="141"/>
      <c r="O154" s="159" t="e">
        <f t="shared" si="127"/>
        <v>#REF!</v>
      </c>
      <c r="P154" s="168"/>
    </row>
    <row r="155" spans="1:16" s="18" customFormat="1" hidden="1" x14ac:dyDescent="0.25">
      <c r="A155" s="125" t="s">
        <v>251</v>
      </c>
      <c r="B155" s="90" t="s">
        <v>674</v>
      </c>
      <c r="C155" s="712" t="s">
        <v>252</v>
      </c>
      <c r="D155" s="713"/>
      <c r="E155" s="713"/>
      <c r="F155" s="319" t="e">
        <f>SUM(O155:O155)</f>
        <v>#REF!</v>
      </c>
      <c r="G155" s="509" t="e">
        <f>SUM(O155:O155)</f>
        <v>#REF!</v>
      </c>
      <c r="H155" s="509" t="e">
        <f>SUM(O155:O155)</f>
        <v>#REF!</v>
      </c>
      <c r="I155" s="319" t="e">
        <f>SUM(O155:O155)</f>
        <v>#REF!</v>
      </c>
      <c r="J155" s="424" t="e">
        <f>SUM(O155:O155)</f>
        <v>#REF!</v>
      </c>
      <c r="K155" s="424" t="e">
        <f>SUM(#REF!)</f>
        <v>#REF!</v>
      </c>
      <c r="L155" s="424" t="e">
        <f>SUM(#REF!)</f>
        <v>#REF!</v>
      </c>
      <c r="M155" s="461" t="e">
        <f>SUM(#REF!)</f>
        <v>#REF!</v>
      </c>
      <c r="N155" s="142"/>
      <c r="O155" s="158" t="e">
        <f t="shared" si="127"/>
        <v>#REF!</v>
      </c>
      <c r="P155" s="168"/>
    </row>
    <row r="156" spans="1:16" s="18" customFormat="1" x14ac:dyDescent="0.25">
      <c r="A156" s="125" t="s">
        <v>253</v>
      </c>
      <c r="B156" s="90" t="s">
        <v>675</v>
      </c>
      <c r="C156" s="712" t="s">
        <v>254</v>
      </c>
      <c r="D156" s="713"/>
      <c r="E156" s="713"/>
      <c r="F156" s="319">
        <f>SUM(O156:O156)</f>
        <v>196850</v>
      </c>
      <c r="G156" s="509">
        <f>SUM(O156:O156)</f>
        <v>196850</v>
      </c>
      <c r="H156" s="509">
        <f>SUM(O156:O156)</f>
        <v>196850</v>
      </c>
      <c r="I156" s="319">
        <f>SUM(O156:O156)</f>
        <v>196850</v>
      </c>
      <c r="J156" s="424">
        <f>SUM(O156:O156)</f>
        <v>196850</v>
      </c>
      <c r="K156" s="424" t="e">
        <f>SUM(#REF!)</f>
        <v>#REF!</v>
      </c>
      <c r="L156" s="424" t="e">
        <f>SUM(#REF!)</f>
        <v>#REF!</v>
      </c>
      <c r="M156" s="461">
        <v>196850</v>
      </c>
      <c r="N156" s="142"/>
      <c r="O156" s="158">
        <f t="shared" si="127"/>
        <v>196850</v>
      </c>
      <c r="P156" s="168"/>
    </row>
    <row r="157" spans="1:16" s="18" customFormat="1" hidden="1" x14ac:dyDescent="0.25">
      <c r="A157" s="125" t="s">
        <v>255</v>
      </c>
      <c r="B157" s="90" t="s">
        <v>676</v>
      </c>
      <c r="C157" s="712" t="s">
        <v>256</v>
      </c>
      <c r="D157" s="713"/>
      <c r="E157" s="713"/>
      <c r="F157" s="319">
        <f>SUM(O157:O157)</f>
        <v>0</v>
      </c>
      <c r="G157" s="509">
        <f>SUM(O157:O157)</f>
        <v>0</v>
      </c>
      <c r="H157" s="509">
        <f>SUM(O157:O157)</f>
        <v>0</v>
      </c>
      <c r="I157" s="319">
        <f>SUM(O157:O157)</f>
        <v>0</v>
      </c>
      <c r="J157" s="424">
        <f>SUM(O157:O157)</f>
        <v>0</v>
      </c>
      <c r="K157" s="424" t="e">
        <f>SUM(#REF!)</f>
        <v>#REF!</v>
      </c>
      <c r="L157" s="424" t="e">
        <f>SUM(#REF!)</f>
        <v>#REF!</v>
      </c>
      <c r="M157" s="461">
        <v>0</v>
      </c>
      <c r="N157" s="142"/>
      <c r="O157" s="158">
        <f t="shared" si="127"/>
        <v>0</v>
      </c>
      <c r="P157" s="168"/>
    </row>
    <row r="158" spans="1:16" s="18" customFormat="1" hidden="1" x14ac:dyDescent="0.25">
      <c r="A158" s="125" t="s">
        <v>257</v>
      </c>
      <c r="B158" s="90" t="s">
        <v>677</v>
      </c>
      <c r="C158" s="712" t="s">
        <v>258</v>
      </c>
      <c r="D158" s="713"/>
      <c r="E158" s="713"/>
      <c r="F158" s="319">
        <f>SUM(O158:O158)</f>
        <v>0</v>
      </c>
      <c r="G158" s="509">
        <f>SUM(O158:O158)</f>
        <v>0</v>
      </c>
      <c r="H158" s="509">
        <f>SUM(O158:O158)</f>
        <v>0</v>
      </c>
      <c r="I158" s="319">
        <f>SUM(O158:O158)</f>
        <v>0</v>
      </c>
      <c r="J158" s="424">
        <f>SUM(O158:O158)</f>
        <v>0</v>
      </c>
      <c r="K158" s="424" t="e">
        <f>SUM(#REF!)</f>
        <v>#REF!</v>
      </c>
      <c r="L158" s="424" t="e">
        <f>SUM(#REF!)</f>
        <v>#REF!</v>
      </c>
      <c r="M158" s="461">
        <v>0</v>
      </c>
      <c r="N158" s="142"/>
      <c r="O158" s="158">
        <f t="shared" si="127"/>
        <v>0</v>
      </c>
      <c r="P158" s="168"/>
    </row>
    <row r="159" spans="1:16" s="18" customFormat="1" ht="15.75" thickBot="1" x14ac:dyDescent="0.3">
      <c r="A159" s="125" t="s">
        <v>259</v>
      </c>
      <c r="B159" s="124" t="s">
        <v>678</v>
      </c>
      <c r="C159" s="802" t="s">
        <v>260</v>
      </c>
      <c r="D159" s="803"/>
      <c r="E159" s="803"/>
      <c r="F159" s="332">
        <f>SUM(O159:O159)</f>
        <v>53150</v>
      </c>
      <c r="G159" s="522">
        <f>SUM(O159:O159)</f>
        <v>53150</v>
      </c>
      <c r="H159" s="522">
        <f>SUM(O159:O159)</f>
        <v>53150</v>
      </c>
      <c r="I159" s="332">
        <f>SUM(O159:O159)</f>
        <v>53150</v>
      </c>
      <c r="J159" s="437">
        <f>SUM(O159:O159)</f>
        <v>53150</v>
      </c>
      <c r="K159" s="437" t="e">
        <f>SUM(#REF!)</f>
        <v>#REF!</v>
      </c>
      <c r="L159" s="437" t="e">
        <f>SUM(#REF!)</f>
        <v>#REF!</v>
      </c>
      <c r="M159" s="474">
        <v>53150</v>
      </c>
      <c r="N159" s="154"/>
      <c r="O159" s="158">
        <f t="shared" si="127"/>
        <v>53150</v>
      </c>
      <c r="P159" s="168"/>
    </row>
    <row r="160" spans="1:16" ht="15.75" thickBot="1" x14ac:dyDescent="0.3">
      <c r="B160" s="98" t="s">
        <v>261</v>
      </c>
      <c r="C160" s="708" t="s">
        <v>262</v>
      </c>
      <c r="D160" s="709"/>
      <c r="E160" s="709"/>
      <c r="F160" s="322" t="e">
        <f t="shared" ref="F160:K160" si="145">F161+F162+F163+F164</f>
        <v>#REF!</v>
      </c>
      <c r="G160" s="512">
        <f t="shared" si="145"/>
        <v>11400211</v>
      </c>
      <c r="H160" s="512">
        <f t="shared" si="145"/>
        <v>11400211</v>
      </c>
      <c r="I160" s="322">
        <f t="shared" si="145"/>
        <v>11400211</v>
      </c>
      <c r="J160" s="427">
        <f t="shared" ref="J160" si="146">J161+J162+J163+J164</f>
        <v>11400211</v>
      </c>
      <c r="K160" s="427">
        <f t="shared" si="145"/>
        <v>11400211</v>
      </c>
      <c r="L160" s="427">
        <f t="shared" ref="L160" si="147">L161+L162+L163+L164</f>
        <v>11400211</v>
      </c>
      <c r="M160" s="464">
        <f>M161+M164</f>
        <v>13837692</v>
      </c>
      <c r="N160" s="144">
        <f t="shared" ref="N160" si="148">N161+N162+N163+N164</f>
        <v>0</v>
      </c>
      <c r="O160" s="156">
        <f t="shared" si="127"/>
        <v>13837692</v>
      </c>
      <c r="P160" s="168"/>
    </row>
    <row r="161" spans="1:16" s="18" customFormat="1" x14ac:dyDescent="0.25">
      <c r="A161" s="125" t="s">
        <v>263</v>
      </c>
      <c r="B161" s="221" t="s">
        <v>679</v>
      </c>
      <c r="C161" s="804" t="s">
        <v>264</v>
      </c>
      <c r="D161" s="805"/>
      <c r="E161" s="805"/>
      <c r="F161" s="333">
        <v>0</v>
      </c>
      <c r="G161" s="523">
        <v>8976544</v>
      </c>
      <c r="H161" s="523">
        <v>8976544</v>
      </c>
      <c r="I161" s="333">
        <v>8976544</v>
      </c>
      <c r="J161" s="438">
        <v>8976544</v>
      </c>
      <c r="K161" s="438">
        <v>8976544</v>
      </c>
      <c r="L161" s="438">
        <v>8976544</v>
      </c>
      <c r="M161" s="475">
        <v>10895820</v>
      </c>
      <c r="N161" s="222"/>
      <c r="O161" s="223">
        <f t="shared" si="127"/>
        <v>10895820</v>
      </c>
      <c r="P161" s="168"/>
    </row>
    <row r="162" spans="1:16" s="18" customFormat="1" hidden="1" x14ac:dyDescent="0.25">
      <c r="A162" s="125" t="s">
        <v>265</v>
      </c>
      <c r="B162" s="229" t="s">
        <v>680</v>
      </c>
      <c r="C162" s="796" t="s">
        <v>870</v>
      </c>
      <c r="D162" s="797"/>
      <c r="E162" s="797"/>
      <c r="F162" s="334" t="e">
        <f>SUM(O162:O162)</f>
        <v>#REF!</v>
      </c>
      <c r="G162" s="524">
        <v>0</v>
      </c>
      <c r="H162" s="524">
        <v>0</v>
      </c>
      <c r="I162" s="334">
        <v>0</v>
      </c>
      <c r="J162" s="439">
        <v>0</v>
      </c>
      <c r="K162" s="439">
        <v>0</v>
      </c>
      <c r="L162" s="439">
        <v>0</v>
      </c>
      <c r="M162" s="476" t="e">
        <f>SUM(#REF!)</f>
        <v>#REF!</v>
      </c>
      <c r="N162" s="230"/>
      <c r="O162" s="223" t="e">
        <f t="shared" si="127"/>
        <v>#REF!</v>
      </c>
      <c r="P162" s="168"/>
    </row>
    <row r="163" spans="1:16" s="18" customFormat="1" hidden="1" x14ac:dyDescent="0.25">
      <c r="A163" s="125" t="s">
        <v>266</v>
      </c>
      <c r="B163" s="229" t="s">
        <v>681</v>
      </c>
      <c r="C163" s="796" t="s">
        <v>267</v>
      </c>
      <c r="D163" s="797"/>
      <c r="E163" s="797"/>
      <c r="F163" s="334" t="e">
        <f>SUM(O163:O163)</f>
        <v>#REF!</v>
      </c>
      <c r="G163" s="524">
        <v>0</v>
      </c>
      <c r="H163" s="524">
        <v>0</v>
      </c>
      <c r="I163" s="334">
        <v>0</v>
      </c>
      <c r="J163" s="439">
        <v>0</v>
      </c>
      <c r="K163" s="439">
        <v>0</v>
      </c>
      <c r="L163" s="439">
        <v>0</v>
      </c>
      <c r="M163" s="476" t="e">
        <f>SUM(#REF!)</f>
        <v>#REF!</v>
      </c>
      <c r="N163" s="230"/>
      <c r="O163" s="223" t="e">
        <f t="shared" si="127"/>
        <v>#REF!</v>
      </c>
      <c r="P163" s="168"/>
    </row>
    <row r="164" spans="1:16" s="18" customFormat="1" ht="15.75" thickBot="1" x14ac:dyDescent="0.3">
      <c r="A164" s="125" t="s">
        <v>268</v>
      </c>
      <c r="B164" s="231" t="s">
        <v>682</v>
      </c>
      <c r="C164" s="798" t="s">
        <v>366</v>
      </c>
      <c r="D164" s="799"/>
      <c r="E164" s="799"/>
      <c r="F164" s="335">
        <v>0</v>
      </c>
      <c r="G164" s="525">
        <v>2423667</v>
      </c>
      <c r="H164" s="525">
        <v>2423667</v>
      </c>
      <c r="I164" s="335">
        <v>2423667</v>
      </c>
      <c r="J164" s="440">
        <v>2423667</v>
      </c>
      <c r="K164" s="440">
        <v>2423667</v>
      </c>
      <c r="L164" s="440">
        <v>2423667</v>
      </c>
      <c r="M164" s="477">
        <v>2941872</v>
      </c>
      <c r="N164" s="232"/>
      <c r="O164" s="223">
        <f t="shared" si="127"/>
        <v>2941872</v>
      </c>
      <c r="P164" s="168"/>
    </row>
    <row r="165" spans="1:16" ht="15.75" thickBot="1" x14ac:dyDescent="0.3">
      <c r="B165" s="98" t="s">
        <v>269</v>
      </c>
      <c r="C165" s="708" t="s">
        <v>270</v>
      </c>
      <c r="D165" s="709"/>
      <c r="E165" s="709"/>
      <c r="F165" s="322" t="e">
        <f t="shared" ref="F165:K165" si="149">F166+F167+F178+F189+F200+F203+F215+F216+F217</f>
        <v>#REF!</v>
      </c>
      <c r="G165" s="512" t="e">
        <f t="shared" si="149"/>
        <v>#REF!</v>
      </c>
      <c r="H165" s="512" t="e">
        <f t="shared" si="149"/>
        <v>#REF!</v>
      </c>
      <c r="I165" s="322" t="e">
        <f t="shared" si="149"/>
        <v>#REF!</v>
      </c>
      <c r="J165" s="427" t="e">
        <f t="shared" ref="J165" si="150">J166+J167+J178+J189+J200+J203+J215+J216+J217</f>
        <v>#REF!</v>
      </c>
      <c r="K165" s="427" t="e">
        <f t="shared" si="149"/>
        <v>#REF!</v>
      </c>
      <c r="L165" s="427" t="e">
        <f t="shared" ref="L165" si="151">L166+L167+L178+L189+L200+L203+L215+L216+L217</f>
        <v>#REF!</v>
      </c>
      <c r="M165" s="464">
        <v>0</v>
      </c>
      <c r="N165" s="144">
        <f t="shared" ref="N165" si="152">N166+N167+N178+N189+N200+N203+N215+N216+N217</f>
        <v>0</v>
      </c>
      <c r="O165" s="156">
        <f t="shared" si="127"/>
        <v>0</v>
      </c>
      <c r="P165" s="168"/>
    </row>
    <row r="166" spans="1:16" s="18" customFormat="1" ht="25.5" hidden="1" customHeight="1" x14ac:dyDescent="0.25">
      <c r="A166" s="125" t="s">
        <v>271</v>
      </c>
      <c r="B166" s="90" t="s">
        <v>683</v>
      </c>
      <c r="C166" s="723" t="s">
        <v>367</v>
      </c>
      <c r="D166" s="724"/>
      <c r="E166" s="724"/>
      <c r="F166" s="336" t="e">
        <f>SUM(O166:O166)</f>
        <v>#REF!</v>
      </c>
      <c r="G166" s="526" t="e">
        <f>SUM(O166:O166)</f>
        <v>#REF!</v>
      </c>
      <c r="H166" s="526" t="e">
        <f>SUM(O166:O166)</f>
        <v>#REF!</v>
      </c>
      <c r="I166" s="336" t="e">
        <f>SUM(O166:O166)</f>
        <v>#REF!</v>
      </c>
      <c r="J166" s="441" t="e">
        <f>SUM(O166:O166)</f>
        <v>#REF!</v>
      </c>
      <c r="K166" s="441" t="e">
        <f>SUM(#REF!)</f>
        <v>#REF!</v>
      </c>
      <c r="L166" s="441" t="e">
        <f>SUM(#REF!)</f>
        <v>#REF!</v>
      </c>
      <c r="M166" s="478" t="e">
        <f>SUM(#REF!)</f>
        <v>#REF!</v>
      </c>
      <c r="N166" s="155"/>
      <c r="O166" s="158" t="e">
        <f t="shared" si="127"/>
        <v>#REF!</v>
      </c>
      <c r="P166" s="168"/>
    </row>
    <row r="167" spans="1:16" s="18" customFormat="1" ht="16.350000000000001" hidden="1" customHeight="1" x14ac:dyDescent="0.25">
      <c r="A167" s="125" t="s">
        <v>272</v>
      </c>
      <c r="B167" s="90" t="s">
        <v>684</v>
      </c>
      <c r="C167" s="800" t="s">
        <v>812</v>
      </c>
      <c r="D167" s="801"/>
      <c r="E167" s="801"/>
      <c r="F167" s="336" t="e">
        <f t="shared" ref="F167:M167" si="153">F168+F169+F170+F171+F172+F173+F174+F175+F176+F177</f>
        <v>#REF!</v>
      </c>
      <c r="G167" s="526" t="e">
        <f t="shared" si="153"/>
        <v>#REF!</v>
      </c>
      <c r="H167" s="526" t="e">
        <f t="shared" si="153"/>
        <v>#REF!</v>
      </c>
      <c r="I167" s="336" t="e">
        <f t="shared" si="153"/>
        <v>#REF!</v>
      </c>
      <c r="J167" s="441" t="e">
        <f t="shared" ref="J167" si="154">J168+J169+J170+J171+J172+J173+J174+J175+J176+J177</f>
        <v>#REF!</v>
      </c>
      <c r="K167" s="441" t="e">
        <f t="shared" si="153"/>
        <v>#REF!</v>
      </c>
      <c r="L167" s="441" t="e">
        <f t="shared" ref="L167" si="155">L168+L169+L170+L171+L172+L173+L174+L175+L176+L177</f>
        <v>#REF!</v>
      </c>
      <c r="M167" s="478" t="e">
        <f t="shared" si="153"/>
        <v>#REF!</v>
      </c>
      <c r="N167" s="155">
        <f t="shared" ref="N167" si="156">N168+N169+N170+N171+N172+N173+N174+N175+N176+N177</f>
        <v>0</v>
      </c>
      <c r="O167" s="158" t="e">
        <f t="shared" si="127"/>
        <v>#REF!</v>
      </c>
      <c r="P167" s="168"/>
    </row>
    <row r="168" spans="1:16" ht="15.75" hidden="1" thickBot="1" x14ac:dyDescent="0.3">
      <c r="B168" s="54"/>
      <c r="C168" s="2"/>
      <c r="D168" s="705" t="s">
        <v>813</v>
      </c>
      <c r="E168" s="705"/>
      <c r="F168" s="326" t="e">
        <f t="shared" ref="F168:F177" si="157">SUM(O168:O168)</f>
        <v>#REF!</v>
      </c>
      <c r="G168" s="516" t="e">
        <f t="shared" ref="G168:G177" si="158">SUM(O168:O168)</f>
        <v>#REF!</v>
      </c>
      <c r="H168" s="516" t="e">
        <f t="shared" ref="H168:H177" si="159">SUM(O168:O168)</f>
        <v>#REF!</v>
      </c>
      <c r="I168" s="326" t="e">
        <f t="shared" ref="I168:I177" si="160">SUM(O168:O168)</f>
        <v>#REF!</v>
      </c>
      <c r="J168" s="431" t="e">
        <f t="shared" ref="J168:J177" si="161">SUM(O168:O168)</f>
        <v>#REF!</v>
      </c>
      <c r="K168" s="431" t="e">
        <f>SUM(#REF!)</f>
        <v>#REF!</v>
      </c>
      <c r="L168" s="431" t="e">
        <f>SUM(#REF!)</f>
        <v>#REF!</v>
      </c>
      <c r="M168" s="468" t="e">
        <f>SUM(#REF!)</f>
        <v>#REF!</v>
      </c>
      <c r="N168" s="141"/>
      <c r="O168" s="159" t="e">
        <f t="shared" si="127"/>
        <v>#REF!</v>
      </c>
      <c r="P168" s="168"/>
    </row>
    <row r="169" spans="1:16" ht="15.75" hidden="1" thickBot="1" x14ac:dyDescent="0.3">
      <c r="B169" s="54"/>
      <c r="C169" s="2"/>
      <c r="D169" s="705" t="s">
        <v>814</v>
      </c>
      <c r="E169" s="705"/>
      <c r="F169" s="326" t="e">
        <f t="shared" si="157"/>
        <v>#REF!</v>
      </c>
      <c r="G169" s="516" t="e">
        <f t="shared" si="158"/>
        <v>#REF!</v>
      </c>
      <c r="H169" s="516" t="e">
        <f t="shared" si="159"/>
        <v>#REF!</v>
      </c>
      <c r="I169" s="326" t="e">
        <f t="shared" si="160"/>
        <v>#REF!</v>
      </c>
      <c r="J169" s="431" t="e">
        <f t="shared" si="161"/>
        <v>#REF!</v>
      </c>
      <c r="K169" s="431" t="e">
        <f>SUM(#REF!)</f>
        <v>#REF!</v>
      </c>
      <c r="L169" s="431" t="e">
        <f>SUM(#REF!)</f>
        <v>#REF!</v>
      </c>
      <c r="M169" s="468" t="e">
        <f>SUM(#REF!)</f>
        <v>#REF!</v>
      </c>
      <c r="N169" s="141"/>
      <c r="O169" s="159" t="e">
        <f t="shared" si="127"/>
        <v>#REF!</v>
      </c>
      <c r="P169" s="168"/>
    </row>
    <row r="170" spans="1:16" ht="15.75" hidden="1" thickBot="1" x14ac:dyDescent="0.3">
      <c r="B170" s="54"/>
      <c r="C170" s="2"/>
      <c r="D170" s="705" t="s">
        <v>545</v>
      </c>
      <c r="E170" s="705"/>
      <c r="F170" s="326" t="e">
        <f t="shared" si="157"/>
        <v>#REF!</v>
      </c>
      <c r="G170" s="516" t="e">
        <f t="shared" si="158"/>
        <v>#REF!</v>
      </c>
      <c r="H170" s="516" t="e">
        <f t="shared" si="159"/>
        <v>#REF!</v>
      </c>
      <c r="I170" s="326" t="e">
        <f t="shared" si="160"/>
        <v>#REF!</v>
      </c>
      <c r="J170" s="431" t="e">
        <f t="shared" si="161"/>
        <v>#REF!</v>
      </c>
      <c r="K170" s="431" t="e">
        <f>SUM(#REF!)</f>
        <v>#REF!</v>
      </c>
      <c r="L170" s="431" t="e">
        <f>SUM(#REF!)</f>
        <v>#REF!</v>
      </c>
      <c r="M170" s="468" t="e">
        <f>SUM(#REF!)</f>
        <v>#REF!</v>
      </c>
      <c r="N170" s="141"/>
      <c r="O170" s="159" t="e">
        <f t="shared" si="127"/>
        <v>#REF!</v>
      </c>
      <c r="P170" s="168"/>
    </row>
    <row r="171" spans="1:16" ht="25.5" hidden="1" customHeight="1" x14ac:dyDescent="0.25">
      <c r="B171" s="54"/>
      <c r="C171" s="2"/>
      <c r="D171" s="706" t="s">
        <v>548</v>
      </c>
      <c r="E171" s="706"/>
      <c r="F171" s="329" t="e">
        <f t="shared" si="157"/>
        <v>#REF!</v>
      </c>
      <c r="G171" s="519" t="e">
        <f t="shared" si="158"/>
        <v>#REF!</v>
      </c>
      <c r="H171" s="519" t="e">
        <f t="shared" si="159"/>
        <v>#REF!</v>
      </c>
      <c r="I171" s="329" t="e">
        <f t="shared" si="160"/>
        <v>#REF!</v>
      </c>
      <c r="J171" s="434" t="e">
        <f t="shared" si="161"/>
        <v>#REF!</v>
      </c>
      <c r="K171" s="434" t="e">
        <f>SUM(#REF!)</f>
        <v>#REF!</v>
      </c>
      <c r="L171" s="434" t="e">
        <f>SUM(#REF!)</f>
        <v>#REF!</v>
      </c>
      <c r="M171" s="471" t="e">
        <f>SUM(#REF!)</f>
        <v>#REF!</v>
      </c>
      <c r="N171" s="151"/>
      <c r="O171" s="159" t="e">
        <f t="shared" si="127"/>
        <v>#REF!</v>
      </c>
      <c r="P171" s="168"/>
    </row>
    <row r="172" spans="1:16" ht="15.75" hidden="1" thickBot="1" x14ac:dyDescent="0.3">
      <c r="B172" s="54"/>
      <c r="C172" s="2"/>
      <c r="D172" s="705" t="s">
        <v>550</v>
      </c>
      <c r="E172" s="705"/>
      <c r="F172" s="326" t="e">
        <f t="shared" si="157"/>
        <v>#REF!</v>
      </c>
      <c r="G172" s="516" t="e">
        <f t="shared" si="158"/>
        <v>#REF!</v>
      </c>
      <c r="H172" s="516" t="e">
        <f t="shared" si="159"/>
        <v>#REF!</v>
      </c>
      <c r="I172" s="326" t="e">
        <f t="shared" si="160"/>
        <v>#REF!</v>
      </c>
      <c r="J172" s="431" t="e">
        <f t="shared" si="161"/>
        <v>#REF!</v>
      </c>
      <c r="K172" s="431" t="e">
        <f>SUM(#REF!)</f>
        <v>#REF!</v>
      </c>
      <c r="L172" s="431" t="e">
        <f>SUM(#REF!)</f>
        <v>#REF!</v>
      </c>
      <c r="M172" s="468" t="e">
        <f>SUM(#REF!)</f>
        <v>#REF!</v>
      </c>
      <c r="N172" s="141"/>
      <c r="O172" s="159" t="e">
        <f t="shared" si="127"/>
        <v>#REF!</v>
      </c>
      <c r="P172" s="168"/>
    </row>
    <row r="173" spans="1:16" ht="15.75" hidden="1" thickBot="1" x14ac:dyDescent="0.3">
      <c r="B173" s="54"/>
      <c r="C173" s="2"/>
      <c r="D173" s="705" t="s">
        <v>551</v>
      </c>
      <c r="E173" s="705"/>
      <c r="F173" s="326" t="e">
        <f t="shared" si="157"/>
        <v>#REF!</v>
      </c>
      <c r="G173" s="516" t="e">
        <f t="shared" si="158"/>
        <v>#REF!</v>
      </c>
      <c r="H173" s="516" t="e">
        <f t="shared" si="159"/>
        <v>#REF!</v>
      </c>
      <c r="I173" s="326" t="e">
        <f t="shared" si="160"/>
        <v>#REF!</v>
      </c>
      <c r="J173" s="431" t="e">
        <f t="shared" si="161"/>
        <v>#REF!</v>
      </c>
      <c r="K173" s="431" t="e">
        <f>SUM(#REF!)</f>
        <v>#REF!</v>
      </c>
      <c r="L173" s="431" t="e">
        <f>SUM(#REF!)</f>
        <v>#REF!</v>
      </c>
      <c r="M173" s="468" t="e">
        <f>SUM(#REF!)</f>
        <v>#REF!</v>
      </c>
      <c r="N173" s="141"/>
      <c r="O173" s="159" t="e">
        <f t="shared" si="127"/>
        <v>#REF!</v>
      </c>
      <c r="P173" s="168"/>
    </row>
    <row r="174" spans="1:16" ht="25.5" hidden="1" customHeight="1" x14ac:dyDescent="0.25">
      <c r="B174" s="54"/>
      <c r="C174" s="2"/>
      <c r="D174" s="706" t="s">
        <v>555</v>
      </c>
      <c r="E174" s="706"/>
      <c r="F174" s="329" t="e">
        <f t="shared" si="157"/>
        <v>#REF!</v>
      </c>
      <c r="G174" s="519" t="e">
        <f t="shared" si="158"/>
        <v>#REF!</v>
      </c>
      <c r="H174" s="519" t="e">
        <f t="shared" si="159"/>
        <v>#REF!</v>
      </c>
      <c r="I174" s="329" t="e">
        <f t="shared" si="160"/>
        <v>#REF!</v>
      </c>
      <c r="J174" s="434" t="e">
        <f t="shared" si="161"/>
        <v>#REF!</v>
      </c>
      <c r="K174" s="434" t="e">
        <f>SUM(#REF!)</f>
        <v>#REF!</v>
      </c>
      <c r="L174" s="434" t="e">
        <f>SUM(#REF!)</f>
        <v>#REF!</v>
      </c>
      <c r="M174" s="471" t="e">
        <f>SUM(#REF!)</f>
        <v>#REF!</v>
      </c>
      <c r="N174" s="151"/>
      <c r="O174" s="159" t="e">
        <f t="shared" si="127"/>
        <v>#REF!</v>
      </c>
      <c r="P174" s="168"/>
    </row>
    <row r="175" spans="1:16" ht="25.5" hidden="1" customHeight="1" x14ac:dyDescent="0.25">
      <c r="B175" s="54"/>
      <c r="C175" s="2"/>
      <c r="D175" s="706" t="s">
        <v>558</v>
      </c>
      <c r="E175" s="706"/>
      <c r="F175" s="329" t="e">
        <f t="shared" si="157"/>
        <v>#REF!</v>
      </c>
      <c r="G175" s="519" t="e">
        <f t="shared" si="158"/>
        <v>#REF!</v>
      </c>
      <c r="H175" s="519" t="e">
        <f t="shared" si="159"/>
        <v>#REF!</v>
      </c>
      <c r="I175" s="329" t="e">
        <f t="shared" si="160"/>
        <v>#REF!</v>
      </c>
      <c r="J175" s="434" t="e">
        <f t="shared" si="161"/>
        <v>#REF!</v>
      </c>
      <c r="K175" s="434" t="e">
        <f>SUM(#REF!)</f>
        <v>#REF!</v>
      </c>
      <c r="L175" s="434" t="e">
        <f>SUM(#REF!)</f>
        <v>#REF!</v>
      </c>
      <c r="M175" s="471" t="e">
        <f>SUM(#REF!)</f>
        <v>#REF!</v>
      </c>
      <c r="N175" s="151"/>
      <c r="O175" s="159" t="e">
        <f t="shared" si="127"/>
        <v>#REF!</v>
      </c>
      <c r="P175" s="168"/>
    </row>
    <row r="176" spans="1:16" ht="25.5" hidden="1" customHeight="1" x14ac:dyDescent="0.25">
      <c r="B176" s="54"/>
      <c r="C176" s="2"/>
      <c r="D176" s="706" t="s">
        <v>560</v>
      </c>
      <c r="E176" s="706"/>
      <c r="F176" s="329" t="e">
        <f t="shared" si="157"/>
        <v>#REF!</v>
      </c>
      <c r="G176" s="519" t="e">
        <f t="shared" si="158"/>
        <v>#REF!</v>
      </c>
      <c r="H176" s="519" t="e">
        <f t="shared" si="159"/>
        <v>#REF!</v>
      </c>
      <c r="I176" s="329" t="e">
        <f t="shared" si="160"/>
        <v>#REF!</v>
      </c>
      <c r="J176" s="434" t="e">
        <f t="shared" si="161"/>
        <v>#REF!</v>
      </c>
      <c r="K176" s="434" t="e">
        <f>SUM(#REF!)</f>
        <v>#REF!</v>
      </c>
      <c r="L176" s="434" t="e">
        <f>SUM(#REF!)</f>
        <v>#REF!</v>
      </c>
      <c r="M176" s="471" t="e">
        <f>SUM(#REF!)</f>
        <v>#REF!</v>
      </c>
      <c r="N176" s="151"/>
      <c r="O176" s="159" t="e">
        <f t="shared" si="127"/>
        <v>#REF!</v>
      </c>
      <c r="P176" s="168"/>
    </row>
    <row r="177" spans="1:16" ht="25.5" hidden="1" customHeight="1" x14ac:dyDescent="0.25">
      <c r="B177" s="54"/>
      <c r="C177" s="2"/>
      <c r="D177" s="706" t="s">
        <v>563</v>
      </c>
      <c r="E177" s="706"/>
      <c r="F177" s="329" t="e">
        <f t="shared" si="157"/>
        <v>#REF!</v>
      </c>
      <c r="G177" s="519" t="e">
        <f t="shared" si="158"/>
        <v>#REF!</v>
      </c>
      <c r="H177" s="519" t="e">
        <f t="shared" si="159"/>
        <v>#REF!</v>
      </c>
      <c r="I177" s="329" t="e">
        <f t="shared" si="160"/>
        <v>#REF!</v>
      </c>
      <c r="J177" s="434" t="e">
        <f t="shared" si="161"/>
        <v>#REF!</v>
      </c>
      <c r="K177" s="434" t="e">
        <f>SUM(#REF!)</f>
        <v>#REF!</v>
      </c>
      <c r="L177" s="434" t="e">
        <f>SUM(#REF!)</f>
        <v>#REF!</v>
      </c>
      <c r="M177" s="471" t="e">
        <f>SUM(#REF!)</f>
        <v>#REF!</v>
      </c>
      <c r="N177" s="151"/>
      <c r="O177" s="159" t="e">
        <f t="shared" si="127"/>
        <v>#REF!</v>
      </c>
      <c r="P177" s="168"/>
    </row>
    <row r="178" spans="1:16" s="18" customFormat="1" ht="25.5" hidden="1" customHeight="1" x14ac:dyDescent="0.25">
      <c r="A178" s="128" t="s">
        <v>273</v>
      </c>
      <c r="B178" s="90" t="s">
        <v>685</v>
      </c>
      <c r="C178" s="800" t="s">
        <v>606</v>
      </c>
      <c r="D178" s="801"/>
      <c r="E178" s="801"/>
      <c r="F178" s="336" t="e">
        <f t="shared" ref="F178:M178" si="162">F179+F180+F181+F182+F183+F184+F185+F186+F187+F188</f>
        <v>#REF!</v>
      </c>
      <c r="G178" s="526" t="e">
        <f t="shared" si="162"/>
        <v>#REF!</v>
      </c>
      <c r="H178" s="526" t="e">
        <f t="shared" si="162"/>
        <v>#REF!</v>
      </c>
      <c r="I178" s="336" t="e">
        <f t="shared" si="162"/>
        <v>#REF!</v>
      </c>
      <c r="J178" s="441" t="e">
        <f t="shared" ref="J178" si="163">J179+J180+J181+J182+J183+J184+J185+J186+J187+J188</f>
        <v>#REF!</v>
      </c>
      <c r="K178" s="441" t="e">
        <f t="shared" si="162"/>
        <v>#REF!</v>
      </c>
      <c r="L178" s="441" t="e">
        <f t="shared" ref="L178" si="164">L179+L180+L181+L182+L183+L184+L185+L186+L187+L188</f>
        <v>#REF!</v>
      </c>
      <c r="M178" s="478" t="e">
        <f t="shared" si="162"/>
        <v>#REF!</v>
      </c>
      <c r="N178" s="155">
        <f t="shared" ref="N178" si="165">N179+N180+N181+N182+N183+N184+N185+N186+N187+N188</f>
        <v>0</v>
      </c>
      <c r="O178" s="158" t="e">
        <f t="shared" si="127"/>
        <v>#REF!</v>
      </c>
      <c r="P178" s="168"/>
    </row>
    <row r="179" spans="1:16" ht="15.75" hidden="1" thickBot="1" x14ac:dyDescent="0.3">
      <c r="B179" s="54"/>
      <c r="C179" s="2"/>
      <c r="D179" s="705" t="s">
        <v>815</v>
      </c>
      <c r="E179" s="705"/>
      <c r="F179" s="326" t="e">
        <f t="shared" ref="F179:F188" si="166">SUM(O179:O179)</f>
        <v>#REF!</v>
      </c>
      <c r="G179" s="516" t="e">
        <f t="shared" ref="G179:G188" si="167">SUM(O179:O179)</f>
        <v>#REF!</v>
      </c>
      <c r="H179" s="516" t="e">
        <f t="shared" ref="H179:H188" si="168">SUM(O179:O179)</f>
        <v>#REF!</v>
      </c>
      <c r="I179" s="326" t="e">
        <f t="shared" ref="I179:I188" si="169">SUM(O179:O179)</f>
        <v>#REF!</v>
      </c>
      <c r="J179" s="431" t="e">
        <f t="shared" ref="J179:J188" si="170">SUM(O179:O179)</f>
        <v>#REF!</v>
      </c>
      <c r="K179" s="431" t="e">
        <f>SUM(#REF!)</f>
        <v>#REF!</v>
      </c>
      <c r="L179" s="431" t="e">
        <f>SUM(#REF!)</f>
        <v>#REF!</v>
      </c>
      <c r="M179" s="468" t="e">
        <f>SUM(#REF!)</f>
        <v>#REF!</v>
      </c>
      <c r="N179" s="141"/>
      <c r="O179" s="159" t="e">
        <f t="shared" si="127"/>
        <v>#REF!</v>
      </c>
      <c r="P179" s="168"/>
    </row>
    <row r="180" spans="1:16" ht="15.75" hidden="1" thickBot="1" x14ac:dyDescent="0.3">
      <c r="B180" s="54"/>
      <c r="C180" s="2"/>
      <c r="D180" s="705" t="s">
        <v>816</v>
      </c>
      <c r="E180" s="705"/>
      <c r="F180" s="326" t="e">
        <f t="shared" si="166"/>
        <v>#REF!</v>
      </c>
      <c r="G180" s="516" t="e">
        <f t="shared" si="167"/>
        <v>#REF!</v>
      </c>
      <c r="H180" s="516" t="e">
        <f t="shared" si="168"/>
        <v>#REF!</v>
      </c>
      <c r="I180" s="326" t="e">
        <f t="shared" si="169"/>
        <v>#REF!</v>
      </c>
      <c r="J180" s="431" t="e">
        <f t="shared" si="170"/>
        <v>#REF!</v>
      </c>
      <c r="K180" s="431" t="e">
        <f>SUM(#REF!)</f>
        <v>#REF!</v>
      </c>
      <c r="L180" s="431" t="e">
        <f>SUM(#REF!)</f>
        <v>#REF!</v>
      </c>
      <c r="M180" s="468" t="e">
        <f>SUM(#REF!)</f>
        <v>#REF!</v>
      </c>
      <c r="N180" s="141"/>
      <c r="O180" s="159" t="e">
        <f t="shared" si="127"/>
        <v>#REF!</v>
      </c>
      <c r="P180" s="168"/>
    </row>
    <row r="181" spans="1:16" ht="15.75" hidden="1" thickBot="1" x14ac:dyDescent="0.3">
      <c r="B181" s="54"/>
      <c r="C181" s="2"/>
      <c r="D181" s="705" t="s">
        <v>546</v>
      </c>
      <c r="E181" s="705"/>
      <c r="F181" s="326" t="e">
        <f t="shared" si="166"/>
        <v>#REF!</v>
      </c>
      <c r="G181" s="516" t="e">
        <f t="shared" si="167"/>
        <v>#REF!</v>
      </c>
      <c r="H181" s="516" t="e">
        <f t="shared" si="168"/>
        <v>#REF!</v>
      </c>
      <c r="I181" s="326" t="e">
        <f t="shared" si="169"/>
        <v>#REF!</v>
      </c>
      <c r="J181" s="431" t="e">
        <f t="shared" si="170"/>
        <v>#REF!</v>
      </c>
      <c r="K181" s="431" t="e">
        <f>SUM(#REF!)</f>
        <v>#REF!</v>
      </c>
      <c r="L181" s="431" t="e">
        <f>SUM(#REF!)</f>
        <v>#REF!</v>
      </c>
      <c r="M181" s="468" t="e">
        <f>SUM(#REF!)</f>
        <v>#REF!</v>
      </c>
      <c r="N181" s="141"/>
      <c r="O181" s="159" t="e">
        <f t="shared" si="127"/>
        <v>#REF!</v>
      </c>
      <c r="P181" s="168"/>
    </row>
    <row r="182" spans="1:16" ht="25.5" hidden="1" customHeight="1" x14ac:dyDescent="0.25">
      <c r="B182" s="54"/>
      <c r="C182" s="2"/>
      <c r="D182" s="706" t="s">
        <v>549</v>
      </c>
      <c r="E182" s="706"/>
      <c r="F182" s="329" t="e">
        <f t="shared" si="166"/>
        <v>#REF!</v>
      </c>
      <c r="G182" s="519" t="e">
        <f t="shared" si="167"/>
        <v>#REF!</v>
      </c>
      <c r="H182" s="519" t="e">
        <f t="shared" si="168"/>
        <v>#REF!</v>
      </c>
      <c r="I182" s="329" t="e">
        <f t="shared" si="169"/>
        <v>#REF!</v>
      </c>
      <c r="J182" s="434" t="e">
        <f t="shared" si="170"/>
        <v>#REF!</v>
      </c>
      <c r="K182" s="434" t="e">
        <f>SUM(#REF!)</f>
        <v>#REF!</v>
      </c>
      <c r="L182" s="434" t="e">
        <f>SUM(#REF!)</f>
        <v>#REF!</v>
      </c>
      <c r="M182" s="471" t="e">
        <f>SUM(#REF!)</f>
        <v>#REF!</v>
      </c>
      <c r="N182" s="151"/>
      <c r="O182" s="159" t="e">
        <f t="shared" si="127"/>
        <v>#REF!</v>
      </c>
      <c r="P182" s="168"/>
    </row>
    <row r="183" spans="1:16" ht="15.75" hidden="1" thickBot="1" x14ac:dyDescent="0.3">
      <c r="B183" s="54"/>
      <c r="C183" s="2"/>
      <c r="D183" s="705" t="s">
        <v>552</v>
      </c>
      <c r="E183" s="705"/>
      <c r="F183" s="326" t="e">
        <f t="shared" si="166"/>
        <v>#REF!</v>
      </c>
      <c r="G183" s="516" t="e">
        <f t="shared" si="167"/>
        <v>#REF!</v>
      </c>
      <c r="H183" s="516" t="e">
        <f t="shared" si="168"/>
        <v>#REF!</v>
      </c>
      <c r="I183" s="326" t="e">
        <f t="shared" si="169"/>
        <v>#REF!</v>
      </c>
      <c r="J183" s="431" t="e">
        <f t="shared" si="170"/>
        <v>#REF!</v>
      </c>
      <c r="K183" s="431" t="e">
        <f>SUM(#REF!)</f>
        <v>#REF!</v>
      </c>
      <c r="L183" s="431" t="e">
        <f>SUM(#REF!)</f>
        <v>#REF!</v>
      </c>
      <c r="M183" s="468" t="e">
        <f>SUM(#REF!)</f>
        <v>#REF!</v>
      </c>
      <c r="N183" s="141"/>
      <c r="O183" s="159" t="e">
        <f t="shared" si="127"/>
        <v>#REF!</v>
      </c>
      <c r="P183" s="168"/>
    </row>
    <row r="184" spans="1:16" ht="15.75" hidden="1" thickBot="1" x14ac:dyDescent="0.3">
      <c r="B184" s="54"/>
      <c r="C184" s="2"/>
      <c r="D184" s="705" t="s">
        <v>817</v>
      </c>
      <c r="E184" s="705"/>
      <c r="F184" s="326" t="e">
        <f t="shared" si="166"/>
        <v>#REF!</v>
      </c>
      <c r="G184" s="516" t="e">
        <f t="shared" si="167"/>
        <v>#REF!</v>
      </c>
      <c r="H184" s="516" t="e">
        <f t="shared" si="168"/>
        <v>#REF!</v>
      </c>
      <c r="I184" s="326" t="e">
        <f t="shared" si="169"/>
        <v>#REF!</v>
      </c>
      <c r="J184" s="431" t="e">
        <f t="shared" si="170"/>
        <v>#REF!</v>
      </c>
      <c r="K184" s="431" t="e">
        <f>SUM(#REF!)</f>
        <v>#REF!</v>
      </c>
      <c r="L184" s="431" t="e">
        <f>SUM(#REF!)</f>
        <v>#REF!</v>
      </c>
      <c r="M184" s="468" t="e">
        <f>SUM(#REF!)</f>
        <v>#REF!</v>
      </c>
      <c r="N184" s="141"/>
      <c r="O184" s="159" t="e">
        <f t="shared" si="127"/>
        <v>#REF!</v>
      </c>
      <c r="P184" s="168"/>
    </row>
    <row r="185" spans="1:16" ht="25.5" hidden="1" customHeight="1" x14ac:dyDescent="0.25">
      <c r="B185" s="54"/>
      <c r="C185" s="2"/>
      <c r="D185" s="706" t="s">
        <v>556</v>
      </c>
      <c r="E185" s="706"/>
      <c r="F185" s="329" t="e">
        <f t="shared" si="166"/>
        <v>#REF!</v>
      </c>
      <c r="G185" s="519" t="e">
        <f t="shared" si="167"/>
        <v>#REF!</v>
      </c>
      <c r="H185" s="519" t="e">
        <f t="shared" si="168"/>
        <v>#REF!</v>
      </c>
      <c r="I185" s="329" t="e">
        <f t="shared" si="169"/>
        <v>#REF!</v>
      </c>
      <c r="J185" s="434" t="e">
        <f t="shared" si="170"/>
        <v>#REF!</v>
      </c>
      <c r="K185" s="434" t="e">
        <f>SUM(#REF!)</f>
        <v>#REF!</v>
      </c>
      <c r="L185" s="434" t="e">
        <f>SUM(#REF!)</f>
        <v>#REF!</v>
      </c>
      <c r="M185" s="471" t="e">
        <f>SUM(#REF!)</f>
        <v>#REF!</v>
      </c>
      <c r="N185" s="151"/>
      <c r="O185" s="159" t="e">
        <f t="shared" si="127"/>
        <v>#REF!</v>
      </c>
      <c r="P185" s="168"/>
    </row>
    <row r="186" spans="1:16" ht="25.5" hidden="1" customHeight="1" x14ac:dyDescent="0.25">
      <c r="B186" s="54"/>
      <c r="C186" s="2"/>
      <c r="D186" s="706" t="s">
        <v>559</v>
      </c>
      <c r="E186" s="706"/>
      <c r="F186" s="329" t="e">
        <f t="shared" si="166"/>
        <v>#REF!</v>
      </c>
      <c r="G186" s="519" t="e">
        <f t="shared" si="167"/>
        <v>#REF!</v>
      </c>
      <c r="H186" s="519" t="e">
        <f t="shared" si="168"/>
        <v>#REF!</v>
      </c>
      <c r="I186" s="329" t="e">
        <f t="shared" si="169"/>
        <v>#REF!</v>
      </c>
      <c r="J186" s="434" t="e">
        <f t="shared" si="170"/>
        <v>#REF!</v>
      </c>
      <c r="K186" s="434" t="e">
        <f>SUM(#REF!)</f>
        <v>#REF!</v>
      </c>
      <c r="L186" s="434" t="e">
        <f>SUM(#REF!)</f>
        <v>#REF!</v>
      </c>
      <c r="M186" s="471" t="e">
        <f>SUM(#REF!)</f>
        <v>#REF!</v>
      </c>
      <c r="N186" s="151"/>
      <c r="O186" s="159" t="e">
        <f t="shared" si="127"/>
        <v>#REF!</v>
      </c>
      <c r="P186" s="168"/>
    </row>
    <row r="187" spans="1:16" ht="25.5" hidden="1" customHeight="1" x14ac:dyDescent="0.25">
      <c r="B187" s="54"/>
      <c r="C187" s="2"/>
      <c r="D187" s="706" t="s">
        <v>561</v>
      </c>
      <c r="E187" s="706"/>
      <c r="F187" s="329" t="e">
        <f t="shared" si="166"/>
        <v>#REF!</v>
      </c>
      <c r="G187" s="519" t="e">
        <f t="shared" si="167"/>
        <v>#REF!</v>
      </c>
      <c r="H187" s="519" t="e">
        <f t="shared" si="168"/>
        <v>#REF!</v>
      </c>
      <c r="I187" s="329" t="e">
        <f t="shared" si="169"/>
        <v>#REF!</v>
      </c>
      <c r="J187" s="434" t="e">
        <f t="shared" si="170"/>
        <v>#REF!</v>
      </c>
      <c r="K187" s="434" t="e">
        <f>SUM(#REF!)</f>
        <v>#REF!</v>
      </c>
      <c r="L187" s="434" t="e">
        <f>SUM(#REF!)</f>
        <v>#REF!</v>
      </c>
      <c r="M187" s="471" t="e">
        <f>SUM(#REF!)</f>
        <v>#REF!</v>
      </c>
      <c r="N187" s="151"/>
      <c r="O187" s="159" t="e">
        <f t="shared" si="127"/>
        <v>#REF!</v>
      </c>
      <c r="P187" s="168"/>
    </row>
    <row r="188" spans="1:16" ht="25.5" hidden="1" customHeight="1" x14ac:dyDescent="0.25">
      <c r="B188" s="54"/>
      <c r="C188" s="2"/>
      <c r="D188" s="706" t="s">
        <v>564</v>
      </c>
      <c r="E188" s="706"/>
      <c r="F188" s="329" t="e">
        <f t="shared" si="166"/>
        <v>#REF!</v>
      </c>
      <c r="G188" s="519" t="e">
        <f t="shared" si="167"/>
        <v>#REF!</v>
      </c>
      <c r="H188" s="519" t="e">
        <f t="shared" si="168"/>
        <v>#REF!</v>
      </c>
      <c r="I188" s="329" t="e">
        <f t="shared" si="169"/>
        <v>#REF!</v>
      </c>
      <c r="J188" s="434" t="e">
        <f t="shared" si="170"/>
        <v>#REF!</v>
      </c>
      <c r="K188" s="434" t="e">
        <f>SUM(#REF!)</f>
        <v>#REF!</v>
      </c>
      <c r="L188" s="434" t="e">
        <f>SUM(#REF!)</f>
        <v>#REF!</v>
      </c>
      <c r="M188" s="471" t="e">
        <f>SUM(#REF!)</f>
        <v>#REF!</v>
      </c>
      <c r="N188" s="151"/>
      <c r="O188" s="159" t="e">
        <f t="shared" si="127"/>
        <v>#REF!</v>
      </c>
      <c r="P188" s="168"/>
    </row>
    <row r="189" spans="1:16" s="18" customFormat="1" ht="15.75" hidden="1" thickBot="1" x14ac:dyDescent="0.3">
      <c r="A189" s="125" t="s">
        <v>274</v>
      </c>
      <c r="B189" s="90" t="s">
        <v>686</v>
      </c>
      <c r="C189" s="712" t="s">
        <v>275</v>
      </c>
      <c r="D189" s="713"/>
      <c r="E189" s="713"/>
      <c r="F189" s="319" t="e">
        <f t="shared" ref="F189:M189" si="171">F190+F191+F192+F193+F194+F195+F196+F197+F198+F199</f>
        <v>#REF!</v>
      </c>
      <c r="G189" s="509" t="e">
        <f t="shared" si="171"/>
        <v>#REF!</v>
      </c>
      <c r="H189" s="509" t="e">
        <f t="shared" si="171"/>
        <v>#REF!</v>
      </c>
      <c r="I189" s="319" t="e">
        <f t="shared" si="171"/>
        <v>#REF!</v>
      </c>
      <c r="J189" s="424" t="e">
        <f t="shared" ref="J189" si="172">J190+J191+J192+J193+J194+J195+J196+J197+J198+J199</f>
        <v>#REF!</v>
      </c>
      <c r="K189" s="424" t="e">
        <f t="shared" si="171"/>
        <v>#REF!</v>
      </c>
      <c r="L189" s="424" t="e">
        <f t="shared" ref="L189" si="173">L190+L191+L192+L193+L194+L195+L196+L197+L198+L199</f>
        <v>#REF!</v>
      </c>
      <c r="M189" s="461" t="e">
        <f t="shared" si="171"/>
        <v>#REF!</v>
      </c>
      <c r="N189" s="142">
        <f t="shared" ref="N189" si="174">N190+N191+N192+N193+N194+N195+N196+N197+N198+N199</f>
        <v>0</v>
      </c>
      <c r="O189" s="158" t="e">
        <f t="shared" si="127"/>
        <v>#REF!</v>
      </c>
      <c r="P189" s="168"/>
    </row>
    <row r="190" spans="1:16" ht="15.75" hidden="1" thickBot="1" x14ac:dyDescent="0.3">
      <c r="B190" s="54"/>
      <c r="C190" s="2"/>
      <c r="D190" s="705" t="s">
        <v>371</v>
      </c>
      <c r="E190" s="705"/>
      <c r="F190" s="326" t="e">
        <f t="shared" ref="F190:F199" si="175">SUM(O190:O190)</f>
        <v>#REF!</v>
      </c>
      <c r="G190" s="516" t="e">
        <f t="shared" ref="G190:G199" si="176">SUM(O190:O190)</f>
        <v>#REF!</v>
      </c>
      <c r="H190" s="516" t="e">
        <f t="shared" ref="H190:H199" si="177">SUM(O190:O190)</f>
        <v>#REF!</v>
      </c>
      <c r="I190" s="326" t="e">
        <f t="shared" ref="I190:I199" si="178">SUM(O190:O190)</f>
        <v>#REF!</v>
      </c>
      <c r="J190" s="431" t="e">
        <f t="shared" ref="J190:J199" si="179">SUM(O190:O190)</f>
        <v>#REF!</v>
      </c>
      <c r="K190" s="431" t="e">
        <f>SUM(#REF!)</f>
        <v>#REF!</v>
      </c>
      <c r="L190" s="431" t="e">
        <f>SUM(#REF!)</f>
        <v>#REF!</v>
      </c>
      <c r="M190" s="468" t="e">
        <f>SUM(#REF!)</f>
        <v>#REF!</v>
      </c>
      <c r="N190" s="141"/>
      <c r="O190" s="159" t="e">
        <f t="shared" si="127"/>
        <v>#REF!</v>
      </c>
      <c r="P190" s="168"/>
    </row>
    <row r="191" spans="1:16" ht="15.75" hidden="1" thickBot="1" x14ac:dyDescent="0.3">
      <c r="B191" s="54"/>
      <c r="C191" s="2"/>
      <c r="D191" s="705" t="s">
        <v>544</v>
      </c>
      <c r="E191" s="705"/>
      <c r="F191" s="326" t="e">
        <f t="shared" si="175"/>
        <v>#REF!</v>
      </c>
      <c r="G191" s="516" t="e">
        <f t="shared" si="176"/>
        <v>#REF!</v>
      </c>
      <c r="H191" s="516" t="e">
        <f t="shared" si="177"/>
        <v>#REF!</v>
      </c>
      <c r="I191" s="326" t="e">
        <f t="shared" si="178"/>
        <v>#REF!</v>
      </c>
      <c r="J191" s="431" t="e">
        <f t="shared" si="179"/>
        <v>#REF!</v>
      </c>
      <c r="K191" s="431" t="e">
        <f>SUM(#REF!)</f>
        <v>#REF!</v>
      </c>
      <c r="L191" s="431" t="e">
        <f>SUM(#REF!)</f>
        <v>#REF!</v>
      </c>
      <c r="M191" s="468" t="e">
        <f>SUM(#REF!)</f>
        <v>#REF!</v>
      </c>
      <c r="N191" s="141"/>
      <c r="O191" s="159" t="e">
        <f t="shared" si="127"/>
        <v>#REF!</v>
      </c>
      <c r="P191" s="168"/>
    </row>
    <row r="192" spans="1:16" ht="15.75" hidden="1" thickBot="1" x14ac:dyDescent="0.3">
      <c r="B192" s="54"/>
      <c r="C192" s="2"/>
      <c r="D192" s="705" t="s">
        <v>547</v>
      </c>
      <c r="E192" s="705"/>
      <c r="F192" s="326" t="e">
        <f t="shared" si="175"/>
        <v>#REF!</v>
      </c>
      <c r="G192" s="516" t="e">
        <f t="shared" si="176"/>
        <v>#REF!</v>
      </c>
      <c r="H192" s="516" t="e">
        <f t="shared" si="177"/>
        <v>#REF!</v>
      </c>
      <c r="I192" s="326" t="e">
        <f t="shared" si="178"/>
        <v>#REF!</v>
      </c>
      <c r="J192" s="431" t="e">
        <f t="shared" si="179"/>
        <v>#REF!</v>
      </c>
      <c r="K192" s="431" t="e">
        <f>SUM(#REF!)</f>
        <v>#REF!</v>
      </c>
      <c r="L192" s="431" t="e">
        <f>SUM(#REF!)</f>
        <v>#REF!</v>
      </c>
      <c r="M192" s="468" t="e">
        <f>SUM(#REF!)</f>
        <v>#REF!</v>
      </c>
      <c r="N192" s="141"/>
      <c r="O192" s="159" t="e">
        <f t="shared" si="127"/>
        <v>#REF!</v>
      </c>
      <c r="P192" s="168"/>
    </row>
    <row r="193" spans="1:16" ht="15.75" hidden="1" thickBot="1" x14ac:dyDescent="0.3">
      <c r="B193" s="54"/>
      <c r="C193" s="2"/>
      <c r="D193" s="706" t="s">
        <v>818</v>
      </c>
      <c r="E193" s="706"/>
      <c r="F193" s="329" t="e">
        <f t="shared" si="175"/>
        <v>#REF!</v>
      </c>
      <c r="G193" s="519" t="e">
        <f t="shared" si="176"/>
        <v>#REF!</v>
      </c>
      <c r="H193" s="519" t="e">
        <f t="shared" si="177"/>
        <v>#REF!</v>
      </c>
      <c r="I193" s="329" t="e">
        <f t="shared" si="178"/>
        <v>#REF!</v>
      </c>
      <c r="J193" s="434" t="e">
        <f t="shared" si="179"/>
        <v>#REF!</v>
      </c>
      <c r="K193" s="434" t="e">
        <f>SUM(#REF!)</f>
        <v>#REF!</v>
      </c>
      <c r="L193" s="434" t="e">
        <f>SUM(#REF!)</f>
        <v>#REF!</v>
      </c>
      <c r="M193" s="471" t="e">
        <f>SUM(#REF!)</f>
        <v>#REF!</v>
      </c>
      <c r="N193" s="151"/>
      <c r="O193" s="159" t="e">
        <f t="shared" si="127"/>
        <v>#REF!</v>
      </c>
      <c r="P193" s="168"/>
    </row>
    <row r="194" spans="1:16" ht="15.75" hidden="1" thickBot="1" x14ac:dyDescent="0.3">
      <c r="B194" s="54"/>
      <c r="C194" s="2"/>
      <c r="D194" s="705" t="s">
        <v>554</v>
      </c>
      <c r="E194" s="705"/>
      <c r="F194" s="326" t="e">
        <f t="shared" si="175"/>
        <v>#REF!</v>
      </c>
      <c r="G194" s="516" t="e">
        <f t="shared" si="176"/>
        <v>#REF!</v>
      </c>
      <c r="H194" s="516" t="e">
        <f t="shared" si="177"/>
        <v>#REF!</v>
      </c>
      <c r="I194" s="326" t="e">
        <f t="shared" si="178"/>
        <v>#REF!</v>
      </c>
      <c r="J194" s="431" t="e">
        <f t="shared" si="179"/>
        <v>#REF!</v>
      </c>
      <c r="K194" s="431" t="e">
        <f>SUM(#REF!)</f>
        <v>#REF!</v>
      </c>
      <c r="L194" s="431" t="e">
        <f>SUM(#REF!)</f>
        <v>#REF!</v>
      </c>
      <c r="M194" s="468" t="e">
        <f>SUM(#REF!)</f>
        <v>#REF!</v>
      </c>
      <c r="N194" s="141"/>
      <c r="O194" s="159" t="e">
        <f t="shared" si="127"/>
        <v>#REF!</v>
      </c>
      <c r="P194" s="168"/>
    </row>
    <row r="195" spans="1:16" ht="15.75" hidden="1" thickBot="1" x14ac:dyDescent="0.3">
      <c r="B195" s="54"/>
      <c r="C195" s="2"/>
      <c r="D195" s="705" t="s">
        <v>553</v>
      </c>
      <c r="E195" s="705"/>
      <c r="F195" s="326" t="e">
        <f t="shared" si="175"/>
        <v>#REF!</v>
      </c>
      <c r="G195" s="516" t="e">
        <f t="shared" si="176"/>
        <v>#REF!</v>
      </c>
      <c r="H195" s="516" t="e">
        <f t="shared" si="177"/>
        <v>#REF!</v>
      </c>
      <c r="I195" s="326" t="e">
        <f t="shared" si="178"/>
        <v>#REF!</v>
      </c>
      <c r="J195" s="431" t="e">
        <f t="shared" si="179"/>
        <v>#REF!</v>
      </c>
      <c r="K195" s="431" t="e">
        <f>SUM(#REF!)</f>
        <v>#REF!</v>
      </c>
      <c r="L195" s="431" t="e">
        <f>SUM(#REF!)</f>
        <v>#REF!</v>
      </c>
      <c r="M195" s="468" t="e">
        <f>SUM(#REF!)</f>
        <v>#REF!</v>
      </c>
      <c r="N195" s="141"/>
      <c r="O195" s="159" t="e">
        <f t="shared" si="127"/>
        <v>#REF!</v>
      </c>
      <c r="P195" s="168"/>
    </row>
    <row r="196" spans="1:16" ht="25.5" hidden="1" customHeight="1" x14ac:dyDescent="0.25">
      <c r="B196" s="54"/>
      <c r="C196" s="2"/>
      <c r="D196" s="706" t="s">
        <v>557</v>
      </c>
      <c r="E196" s="706"/>
      <c r="F196" s="329" t="e">
        <f t="shared" si="175"/>
        <v>#REF!</v>
      </c>
      <c r="G196" s="519" t="e">
        <f t="shared" si="176"/>
        <v>#REF!</v>
      </c>
      <c r="H196" s="519" t="e">
        <f t="shared" si="177"/>
        <v>#REF!</v>
      </c>
      <c r="I196" s="329" t="e">
        <f t="shared" si="178"/>
        <v>#REF!</v>
      </c>
      <c r="J196" s="434" t="e">
        <f t="shared" si="179"/>
        <v>#REF!</v>
      </c>
      <c r="K196" s="434" t="e">
        <f>SUM(#REF!)</f>
        <v>#REF!</v>
      </c>
      <c r="L196" s="434" t="e">
        <f>SUM(#REF!)</f>
        <v>#REF!</v>
      </c>
      <c r="M196" s="471" t="e">
        <f>SUM(#REF!)</f>
        <v>#REF!</v>
      </c>
      <c r="N196" s="151"/>
      <c r="O196" s="159" t="e">
        <f t="shared" si="127"/>
        <v>#REF!</v>
      </c>
      <c r="P196" s="168"/>
    </row>
    <row r="197" spans="1:16" ht="15.75" hidden="1" thickBot="1" x14ac:dyDescent="0.3">
      <c r="B197" s="54"/>
      <c r="C197" s="2"/>
      <c r="D197" s="705" t="s">
        <v>819</v>
      </c>
      <c r="E197" s="705"/>
      <c r="F197" s="326" t="e">
        <f t="shared" si="175"/>
        <v>#REF!</v>
      </c>
      <c r="G197" s="516" t="e">
        <f t="shared" si="176"/>
        <v>#REF!</v>
      </c>
      <c r="H197" s="516" t="e">
        <f t="shared" si="177"/>
        <v>#REF!</v>
      </c>
      <c r="I197" s="326" t="e">
        <f t="shared" si="178"/>
        <v>#REF!</v>
      </c>
      <c r="J197" s="431" t="e">
        <f t="shared" si="179"/>
        <v>#REF!</v>
      </c>
      <c r="K197" s="431" t="e">
        <f>SUM(#REF!)</f>
        <v>#REF!</v>
      </c>
      <c r="L197" s="431" t="e">
        <f>SUM(#REF!)</f>
        <v>#REF!</v>
      </c>
      <c r="M197" s="468" t="e">
        <f>SUM(#REF!)</f>
        <v>#REF!</v>
      </c>
      <c r="N197" s="141"/>
      <c r="O197" s="159" t="e">
        <f t="shared" si="127"/>
        <v>#REF!</v>
      </c>
      <c r="P197" s="168"/>
    </row>
    <row r="198" spans="1:16" ht="25.5" hidden="1" customHeight="1" x14ac:dyDescent="0.25">
      <c r="B198" s="54"/>
      <c r="C198" s="2"/>
      <c r="D198" s="706" t="s">
        <v>562</v>
      </c>
      <c r="E198" s="706"/>
      <c r="F198" s="329" t="e">
        <f t="shared" si="175"/>
        <v>#REF!</v>
      </c>
      <c r="G198" s="519" t="e">
        <f t="shared" si="176"/>
        <v>#REF!</v>
      </c>
      <c r="H198" s="519" t="e">
        <f t="shared" si="177"/>
        <v>#REF!</v>
      </c>
      <c r="I198" s="329" t="e">
        <f t="shared" si="178"/>
        <v>#REF!</v>
      </c>
      <c r="J198" s="434" t="e">
        <f t="shared" si="179"/>
        <v>#REF!</v>
      </c>
      <c r="K198" s="434" t="e">
        <f>SUM(#REF!)</f>
        <v>#REF!</v>
      </c>
      <c r="L198" s="434" t="e">
        <f>SUM(#REF!)</f>
        <v>#REF!</v>
      </c>
      <c r="M198" s="471" t="e">
        <f>SUM(#REF!)</f>
        <v>#REF!</v>
      </c>
      <c r="N198" s="151"/>
      <c r="O198" s="159" t="e">
        <f t="shared" si="127"/>
        <v>#REF!</v>
      </c>
      <c r="P198" s="168"/>
    </row>
    <row r="199" spans="1:16" ht="25.5" hidden="1" customHeight="1" x14ac:dyDescent="0.25">
      <c r="B199" s="54"/>
      <c r="C199" s="2"/>
      <c r="D199" s="706" t="s">
        <v>565</v>
      </c>
      <c r="E199" s="706"/>
      <c r="F199" s="329" t="e">
        <f t="shared" si="175"/>
        <v>#REF!</v>
      </c>
      <c r="G199" s="519" t="e">
        <f t="shared" si="176"/>
        <v>#REF!</v>
      </c>
      <c r="H199" s="519" t="e">
        <f t="shared" si="177"/>
        <v>#REF!</v>
      </c>
      <c r="I199" s="329" t="e">
        <f t="shared" si="178"/>
        <v>#REF!</v>
      </c>
      <c r="J199" s="434" t="e">
        <f t="shared" si="179"/>
        <v>#REF!</v>
      </c>
      <c r="K199" s="434" t="e">
        <f>SUM(#REF!)</f>
        <v>#REF!</v>
      </c>
      <c r="L199" s="434" t="e">
        <f>SUM(#REF!)</f>
        <v>#REF!</v>
      </c>
      <c r="M199" s="471" t="e">
        <f>SUM(#REF!)</f>
        <v>#REF!</v>
      </c>
      <c r="N199" s="151"/>
      <c r="O199" s="159" t="e">
        <f t="shared" si="127"/>
        <v>#REF!</v>
      </c>
      <c r="P199" s="168"/>
    </row>
    <row r="200" spans="1:16" s="18" customFormat="1" ht="25.5" hidden="1" customHeight="1" x14ac:dyDescent="0.25">
      <c r="A200" s="125" t="s">
        <v>276</v>
      </c>
      <c r="B200" s="90" t="s">
        <v>687</v>
      </c>
      <c r="C200" s="800" t="s">
        <v>607</v>
      </c>
      <c r="D200" s="801"/>
      <c r="E200" s="801"/>
      <c r="F200" s="336" t="e">
        <f t="shared" ref="F200:M200" si="180">F201+F202</f>
        <v>#REF!</v>
      </c>
      <c r="G200" s="526" t="e">
        <f t="shared" si="180"/>
        <v>#REF!</v>
      </c>
      <c r="H200" s="526" t="e">
        <f t="shared" si="180"/>
        <v>#REF!</v>
      </c>
      <c r="I200" s="336" t="e">
        <f t="shared" si="180"/>
        <v>#REF!</v>
      </c>
      <c r="J200" s="441" t="e">
        <f t="shared" ref="J200" si="181">J201+J202</f>
        <v>#REF!</v>
      </c>
      <c r="K200" s="441" t="e">
        <f t="shared" si="180"/>
        <v>#REF!</v>
      </c>
      <c r="L200" s="441" t="e">
        <f t="shared" ref="L200" si="182">L201+L202</f>
        <v>#REF!</v>
      </c>
      <c r="M200" s="478" t="e">
        <f t="shared" si="180"/>
        <v>#REF!</v>
      </c>
      <c r="N200" s="155">
        <f t="shared" ref="N200" si="183">N201+N202</f>
        <v>0</v>
      </c>
      <c r="O200" s="158" t="e">
        <f t="shared" si="127"/>
        <v>#REF!</v>
      </c>
      <c r="P200" s="168"/>
    </row>
    <row r="201" spans="1:16" ht="25.5" hidden="1" customHeight="1" x14ac:dyDescent="0.25">
      <c r="B201" s="54"/>
      <c r="C201" s="2"/>
      <c r="D201" s="706" t="s">
        <v>568</v>
      </c>
      <c r="E201" s="706"/>
      <c r="F201" s="329" t="e">
        <f>SUM(O201:O201)</f>
        <v>#REF!</v>
      </c>
      <c r="G201" s="519" t="e">
        <f>SUM(O201:O201)</f>
        <v>#REF!</v>
      </c>
      <c r="H201" s="519" t="e">
        <f>SUM(O201:O201)</f>
        <v>#REF!</v>
      </c>
      <c r="I201" s="329" t="e">
        <f>SUM(O201:O201)</f>
        <v>#REF!</v>
      </c>
      <c r="J201" s="434" t="e">
        <f>SUM(O201:O201)</f>
        <v>#REF!</v>
      </c>
      <c r="K201" s="434" t="e">
        <f>SUM(#REF!)</f>
        <v>#REF!</v>
      </c>
      <c r="L201" s="434" t="e">
        <f>SUM(#REF!)</f>
        <v>#REF!</v>
      </c>
      <c r="M201" s="471" t="e">
        <f>SUM(#REF!)</f>
        <v>#REF!</v>
      </c>
      <c r="N201" s="151"/>
      <c r="O201" s="159" t="e">
        <f t="shared" ref="O201:O258" si="184">SUM(M201:N201)</f>
        <v>#REF!</v>
      </c>
      <c r="P201" s="168"/>
    </row>
    <row r="202" spans="1:16" ht="25.5" hidden="1" customHeight="1" x14ac:dyDescent="0.25">
      <c r="B202" s="54"/>
      <c r="C202" s="2"/>
      <c r="D202" s="706" t="s">
        <v>569</v>
      </c>
      <c r="E202" s="706"/>
      <c r="F202" s="329" t="e">
        <f>SUM(O202:O202)</f>
        <v>#REF!</v>
      </c>
      <c r="G202" s="519" t="e">
        <f>SUM(O202:O202)</f>
        <v>#REF!</v>
      </c>
      <c r="H202" s="519" t="e">
        <f>SUM(O202:O202)</f>
        <v>#REF!</v>
      </c>
      <c r="I202" s="329" t="e">
        <f>SUM(O202:O202)</f>
        <v>#REF!</v>
      </c>
      <c r="J202" s="434" t="e">
        <f>SUM(O202:O202)</f>
        <v>#REF!</v>
      </c>
      <c r="K202" s="434" t="e">
        <f>SUM(#REF!)</f>
        <v>#REF!</v>
      </c>
      <c r="L202" s="434" t="e">
        <f>SUM(#REF!)</f>
        <v>#REF!</v>
      </c>
      <c r="M202" s="471" t="e">
        <f>SUM(#REF!)</f>
        <v>#REF!</v>
      </c>
      <c r="N202" s="151"/>
      <c r="O202" s="159" t="e">
        <f t="shared" si="184"/>
        <v>#REF!</v>
      </c>
      <c r="P202" s="168"/>
    </row>
    <row r="203" spans="1:16" s="18" customFormat="1" ht="15" hidden="1" customHeight="1" x14ac:dyDescent="0.25">
      <c r="A203" s="125" t="s">
        <v>277</v>
      </c>
      <c r="B203" s="90" t="s">
        <v>688</v>
      </c>
      <c r="C203" s="800" t="s">
        <v>820</v>
      </c>
      <c r="D203" s="801"/>
      <c r="E203" s="801"/>
      <c r="F203" s="336" t="e">
        <f t="shared" ref="F203:M203" si="185">F204+F205+F206+F207+F208+F209+F210+F211+F212+F213+F214</f>
        <v>#REF!</v>
      </c>
      <c r="G203" s="526" t="e">
        <f t="shared" si="185"/>
        <v>#REF!</v>
      </c>
      <c r="H203" s="526" t="e">
        <f t="shared" si="185"/>
        <v>#REF!</v>
      </c>
      <c r="I203" s="336" t="e">
        <f t="shared" si="185"/>
        <v>#REF!</v>
      </c>
      <c r="J203" s="441" t="e">
        <f t="shared" ref="J203" si="186">J204+J205+J206+J207+J208+J209+J210+J211+J212+J213+J214</f>
        <v>#REF!</v>
      </c>
      <c r="K203" s="441" t="e">
        <f t="shared" si="185"/>
        <v>#REF!</v>
      </c>
      <c r="L203" s="441" t="e">
        <f t="shared" ref="L203" si="187">L204+L205+L206+L207+L208+L209+L210+L211+L212+L213+L214</f>
        <v>#REF!</v>
      </c>
      <c r="M203" s="478" t="e">
        <f t="shared" si="185"/>
        <v>#REF!</v>
      </c>
      <c r="N203" s="155">
        <f t="shared" ref="N203" si="188">N204+N205+N206+N207+N208+N209+N210+N211+N212+N213+N214</f>
        <v>0</v>
      </c>
      <c r="O203" s="158" t="e">
        <f t="shared" si="184"/>
        <v>#REF!</v>
      </c>
      <c r="P203" s="168"/>
    </row>
    <row r="204" spans="1:16" ht="15.75" hidden="1" thickBot="1" x14ac:dyDescent="0.3">
      <c r="B204" s="54"/>
      <c r="C204" s="2"/>
      <c r="D204" s="705" t="s">
        <v>372</v>
      </c>
      <c r="E204" s="705"/>
      <c r="F204" s="326" t="e">
        <f t="shared" ref="F204:F216" si="189">SUM(O204:O204)</f>
        <v>#REF!</v>
      </c>
      <c r="G204" s="516" t="e">
        <f t="shared" ref="G204:G216" si="190">SUM(O204:O204)</f>
        <v>#REF!</v>
      </c>
      <c r="H204" s="516" t="e">
        <f t="shared" ref="H204:H216" si="191">SUM(O204:O204)</f>
        <v>#REF!</v>
      </c>
      <c r="I204" s="326" t="e">
        <f t="shared" ref="I204:I216" si="192">SUM(O204:O204)</f>
        <v>#REF!</v>
      </c>
      <c r="J204" s="431" t="e">
        <f t="shared" ref="J204:J216" si="193">SUM(O204:O204)</f>
        <v>#REF!</v>
      </c>
      <c r="K204" s="431" t="e">
        <f>SUM(#REF!)</f>
        <v>#REF!</v>
      </c>
      <c r="L204" s="431" t="e">
        <f>SUM(#REF!)</f>
        <v>#REF!</v>
      </c>
      <c r="M204" s="468" t="e">
        <f>SUM(#REF!)</f>
        <v>#REF!</v>
      </c>
      <c r="N204" s="141"/>
      <c r="O204" s="159" t="e">
        <f t="shared" si="184"/>
        <v>#REF!</v>
      </c>
      <c r="P204" s="168"/>
    </row>
    <row r="205" spans="1:16" ht="15.75" hidden="1" thickBot="1" x14ac:dyDescent="0.3">
      <c r="B205" s="54"/>
      <c r="C205" s="2"/>
      <c r="D205" s="705" t="s">
        <v>821</v>
      </c>
      <c r="E205" s="705"/>
      <c r="F205" s="326" t="e">
        <f t="shared" si="189"/>
        <v>#REF!</v>
      </c>
      <c r="G205" s="516" t="e">
        <f t="shared" si="190"/>
        <v>#REF!</v>
      </c>
      <c r="H205" s="516" t="e">
        <f t="shared" si="191"/>
        <v>#REF!</v>
      </c>
      <c r="I205" s="326" t="e">
        <f t="shared" si="192"/>
        <v>#REF!</v>
      </c>
      <c r="J205" s="431" t="e">
        <f t="shared" si="193"/>
        <v>#REF!</v>
      </c>
      <c r="K205" s="431" t="e">
        <f>SUM(#REF!)</f>
        <v>#REF!</v>
      </c>
      <c r="L205" s="431" t="e">
        <f>SUM(#REF!)</f>
        <v>#REF!</v>
      </c>
      <c r="M205" s="468" t="e">
        <f>SUM(#REF!)</f>
        <v>#REF!</v>
      </c>
      <c r="N205" s="141"/>
      <c r="O205" s="159" t="e">
        <f t="shared" si="184"/>
        <v>#REF!</v>
      </c>
      <c r="P205" s="168"/>
    </row>
    <row r="206" spans="1:16" ht="15.75" hidden="1" thickBot="1" x14ac:dyDescent="0.3">
      <c r="B206" s="54"/>
      <c r="C206" s="2"/>
      <c r="D206" s="705" t="s">
        <v>375</v>
      </c>
      <c r="E206" s="705"/>
      <c r="F206" s="326" t="e">
        <f t="shared" si="189"/>
        <v>#REF!</v>
      </c>
      <c r="G206" s="516" t="e">
        <f t="shared" si="190"/>
        <v>#REF!</v>
      </c>
      <c r="H206" s="516" t="e">
        <f t="shared" si="191"/>
        <v>#REF!</v>
      </c>
      <c r="I206" s="326" t="e">
        <f t="shared" si="192"/>
        <v>#REF!</v>
      </c>
      <c r="J206" s="431" t="e">
        <f t="shared" si="193"/>
        <v>#REF!</v>
      </c>
      <c r="K206" s="431" t="e">
        <f>SUM(#REF!)</f>
        <v>#REF!</v>
      </c>
      <c r="L206" s="431" t="e">
        <f>SUM(#REF!)</f>
        <v>#REF!</v>
      </c>
      <c r="M206" s="468" t="e">
        <f>SUM(#REF!)</f>
        <v>#REF!</v>
      </c>
      <c r="N206" s="141"/>
      <c r="O206" s="159" t="e">
        <f t="shared" si="184"/>
        <v>#REF!</v>
      </c>
      <c r="P206" s="168"/>
    </row>
    <row r="207" spans="1:16" ht="15.75" hidden="1" thickBot="1" x14ac:dyDescent="0.3">
      <c r="B207" s="54"/>
      <c r="C207" s="2"/>
      <c r="D207" s="705" t="s">
        <v>373</v>
      </c>
      <c r="E207" s="705"/>
      <c r="F207" s="326" t="e">
        <f t="shared" si="189"/>
        <v>#REF!</v>
      </c>
      <c r="G207" s="516" t="e">
        <f t="shared" si="190"/>
        <v>#REF!</v>
      </c>
      <c r="H207" s="516" t="e">
        <f t="shared" si="191"/>
        <v>#REF!</v>
      </c>
      <c r="I207" s="326" t="e">
        <f t="shared" si="192"/>
        <v>#REF!</v>
      </c>
      <c r="J207" s="431" t="e">
        <f t="shared" si="193"/>
        <v>#REF!</v>
      </c>
      <c r="K207" s="431" t="e">
        <f>SUM(#REF!)</f>
        <v>#REF!</v>
      </c>
      <c r="L207" s="431" t="e">
        <f>SUM(#REF!)</f>
        <v>#REF!</v>
      </c>
      <c r="M207" s="468" t="e">
        <f>SUM(#REF!)</f>
        <v>#REF!</v>
      </c>
      <c r="N207" s="141"/>
      <c r="O207" s="159" t="e">
        <f t="shared" si="184"/>
        <v>#REF!</v>
      </c>
      <c r="P207" s="168"/>
    </row>
    <row r="208" spans="1:16" ht="15.75" hidden="1" thickBot="1" x14ac:dyDescent="0.3">
      <c r="B208" s="54"/>
      <c r="C208" s="2"/>
      <c r="D208" s="705" t="s">
        <v>822</v>
      </c>
      <c r="E208" s="705"/>
      <c r="F208" s="326" t="e">
        <f t="shared" si="189"/>
        <v>#REF!</v>
      </c>
      <c r="G208" s="516" t="e">
        <f t="shared" si="190"/>
        <v>#REF!</v>
      </c>
      <c r="H208" s="516" t="e">
        <f t="shared" si="191"/>
        <v>#REF!</v>
      </c>
      <c r="I208" s="326" t="e">
        <f t="shared" si="192"/>
        <v>#REF!</v>
      </c>
      <c r="J208" s="431" t="e">
        <f t="shared" si="193"/>
        <v>#REF!</v>
      </c>
      <c r="K208" s="431" t="e">
        <f>SUM(#REF!)</f>
        <v>#REF!</v>
      </c>
      <c r="L208" s="431" t="e">
        <f>SUM(#REF!)</f>
        <v>#REF!</v>
      </c>
      <c r="M208" s="468" t="e">
        <f>SUM(#REF!)</f>
        <v>#REF!</v>
      </c>
      <c r="N208" s="141"/>
      <c r="O208" s="159" t="e">
        <f t="shared" si="184"/>
        <v>#REF!</v>
      </c>
      <c r="P208" s="168"/>
    </row>
    <row r="209" spans="1:16" ht="25.5" hidden="1" customHeight="1" x14ac:dyDescent="0.25">
      <c r="B209" s="54"/>
      <c r="C209" s="2"/>
      <c r="D209" s="706" t="s">
        <v>537</v>
      </c>
      <c r="E209" s="706"/>
      <c r="F209" s="329" t="e">
        <f t="shared" si="189"/>
        <v>#REF!</v>
      </c>
      <c r="G209" s="519" t="e">
        <f t="shared" si="190"/>
        <v>#REF!</v>
      </c>
      <c r="H209" s="519" t="e">
        <f t="shared" si="191"/>
        <v>#REF!</v>
      </c>
      <c r="I209" s="329" t="e">
        <f t="shared" si="192"/>
        <v>#REF!</v>
      </c>
      <c r="J209" s="434" t="e">
        <f t="shared" si="193"/>
        <v>#REF!</v>
      </c>
      <c r="K209" s="434" t="e">
        <f>SUM(#REF!)</f>
        <v>#REF!</v>
      </c>
      <c r="L209" s="434" t="e">
        <f>SUM(#REF!)</f>
        <v>#REF!</v>
      </c>
      <c r="M209" s="471" t="e">
        <f>SUM(#REF!)</f>
        <v>#REF!</v>
      </c>
      <c r="N209" s="151"/>
      <c r="O209" s="159" t="e">
        <f t="shared" si="184"/>
        <v>#REF!</v>
      </c>
      <c r="P209" s="168"/>
    </row>
    <row r="210" spans="1:16" ht="25.5" hidden="1" customHeight="1" x14ac:dyDescent="0.25">
      <c r="B210" s="54"/>
      <c r="C210" s="2"/>
      <c r="D210" s="706" t="s">
        <v>540</v>
      </c>
      <c r="E210" s="706"/>
      <c r="F210" s="329" t="e">
        <f t="shared" si="189"/>
        <v>#REF!</v>
      </c>
      <c r="G210" s="519" t="e">
        <f t="shared" si="190"/>
        <v>#REF!</v>
      </c>
      <c r="H210" s="519" t="e">
        <f t="shared" si="191"/>
        <v>#REF!</v>
      </c>
      <c r="I210" s="329" t="e">
        <f t="shared" si="192"/>
        <v>#REF!</v>
      </c>
      <c r="J210" s="434" t="e">
        <f t="shared" si="193"/>
        <v>#REF!</v>
      </c>
      <c r="K210" s="434" t="e">
        <f>SUM(#REF!)</f>
        <v>#REF!</v>
      </c>
      <c r="L210" s="434" t="e">
        <f>SUM(#REF!)</f>
        <v>#REF!</v>
      </c>
      <c r="M210" s="471" t="e">
        <f>SUM(#REF!)</f>
        <v>#REF!</v>
      </c>
      <c r="N210" s="151"/>
      <c r="O210" s="159" t="e">
        <f t="shared" si="184"/>
        <v>#REF!</v>
      </c>
      <c r="P210" s="168"/>
    </row>
    <row r="211" spans="1:16" ht="15.75" hidden="1" thickBot="1" x14ac:dyDescent="0.3">
      <c r="B211" s="54"/>
      <c r="C211" s="2"/>
      <c r="D211" s="705" t="s">
        <v>823</v>
      </c>
      <c r="E211" s="705"/>
      <c r="F211" s="326" t="e">
        <f t="shared" si="189"/>
        <v>#REF!</v>
      </c>
      <c r="G211" s="516" t="e">
        <f t="shared" si="190"/>
        <v>#REF!</v>
      </c>
      <c r="H211" s="516" t="e">
        <f t="shared" si="191"/>
        <v>#REF!</v>
      </c>
      <c r="I211" s="326" t="e">
        <f t="shared" si="192"/>
        <v>#REF!</v>
      </c>
      <c r="J211" s="431" t="e">
        <f t="shared" si="193"/>
        <v>#REF!</v>
      </c>
      <c r="K211" s="431" t="e">
        <f>SUM(#REF!)</f>
        <v>#REF!</v>
      </c>
      <c r="L211" s="431" t="e">
        <f>SUM(#REF!)</f>
        <v>#REF!</v>
      </c>
      <c r="M211" s="468" t="e">
        <f>SUM(#REF!)</f>
        <v>#REF!</v>
      </c>
      <c r="N211" s="141"/>
      <c r="O211" s="159" t="e">
        <f t="shared" si="184"/>
        <v>#REF!</v>
      </c>
      <c r="P211" s="168"/>
    </row>
    <row r="212" spans="1:16" ht="15.75" hidden="1" thickBot="1" x14ac:dyDescent="0.3">
      <c r="B212" s="54"/>
      <c r="C212" s="2"/>
      <c r="D212" s="705" t="s">
        <v>374</v>
      </c>
      <c r="E212" s="705"/>
      <c r="F212" s="326" t="e">
        <f t="shared" si="189"/>
        <v>#REF!</v>
      </c>
      <c r="G212" s="516" t="e">
        <f t="shared" si="190"/>
        <v>#REF!</v>
      </c>
      <c r="H212" s="516" t="e">
        <f t="shared" si="191"/>
        <v>#REF!</v>
      </c>
      <c r="I212" s="326" t="e">
        <f t="shared" si="192"/>
        <v>#REF!</v>
      </c>
      <c r="J212" s="431" t="e">
        <f t="shared" si="193"/>
        <v>#REF!</v>
      </c>
      <c r="K212" s="431" t="e">
        <f>SUM(#REF!)</f>
        <v>#REF!</v>
      </c>
      <c r="L212" s="431" t="e">
        <f>SUM(#REF!)</f>
        <v>#REF!</v>
      </c>
      <c r="M212" s="468" t="e">
        <f>SUM(#REF!)</f>
        <v>#REF!</v>
      </c>
      <c r="N212" s="141"/>
      <c r="O212" s="159" t="e">
        <f t="shared" si="184"/>
        <v>#REF!</v>
      </c>
      <c r="P212" s="168"/>
    </row>
    <row r="213" spans="1:16" ht="15.75" hidden="1" thickBot="1" x14ac:dyDescent="0.3">
      <c r="B213" s="54"/>
      <c r="C213" s="2"/>
      <c r="D213" s="705" t="s">
        <v>824</v>
      </c>
      <c r="E213" s="705"/>
      <c r="F213" s="326" t="e">
        <f t="shared" si="189"/>
        <v>#REF!</v>
      </c>
      <c r="G213" s="516" t="e">
        <f t="shared" si="190"/>
        <v>#REF!</v>
      </c>
      <c r="H213" s="516" t="e">
        <f t="shared" si="191"/>
        <v>#REF!</v>
      </c>
      <c r="I213" s="326" t="e">
        <f t="shared" si="192"/>
        <v>#REF!</v>
      </c>
      <c r="J213" s="431" t="e">
        <f t="shared" si="193"/>
        <v>#REF!</v>
      </c>
      <c r="K213" s="431" t="e">
        <f>SUM(#REF!)</f>
        <v>#REF!</v>
      </c>
      <c r="L213" s="431" t="e">
        <f>SUM(#REF!)</f>
        <v>#REF!</v>
      </c>
      <c r="M213" s="468" t="e">
        <f>SUM(#REF!)</f>
        <v>#REF!</v>
      </c>
      <c r="N213" s="141"/>
      <c r="O213" s="159" t="e">
        <f t="shared" si="184"/>
        <v>#REF!</v>
      </c>
      <c r="P213" s="168"/>
    </row>
    <row r="214" spans="1:16" ht="15.75" hidden="1" thickBot="1" x14ac:dyDescent="0.3">
      <c r="B214" s="54"/>
      <c r="C214" s="2"/>
      <c r="D214" s="705" t="s">
        <v>566</v>
      </c>
      <c r="E214" s="705"/>
      <c r="F214" s="326" t="e">
        <f t="shared" si="189"/>
        <v>#REF!</v>
      </c>
      <c r="G214" s="516" t="e">
        <f t="shared" si="190"/>
        <v>#REF!</v>
      </c>
      <c r="H214" s="516" t="e">
        <f t="shared" si="191"/>
        <v>#REF!</v>
      </c>
      <c r="I214" s="326" t="e">
        <f t="shared" si="192"/>
        <v>#REF!</v>
      </c>
      <c r="J214" s="431" t="e">
        <f t="shared" si="193"/>
        <v>#REF!</v>
      </c>
      <c r="K214" s="431" t="e">
        <f>SUM(#REF!)</f>
        <v>#REF!</v>
      </c>
      <c r="L214" s="431" t="e">
        <f>SUM(#REF!)</f>
        <v>#REF!</v>
      </c>
      <c r="M214" s="468" t="e">
        <f>SUM(#REF!)</f>
        <v>#REF!</v>
      </c>
      <c r="N214" s="141"/>
      <c r="O214" s="159" t="e">
        <f t="shared" si="184"/>
        <v>#REF!</v>
      </c>
      <c r="P214" s="168"/>
    </row>
    <row r="215" spans="1:16" s="18" customFormat="1" ht="15.75" hidden="1" thickBot="1" x14ac:dyDescent="0.3">
      <c r="A215" s="125" t="s">
        <v>278</v>
      </c>
      <c r="B215" s="90" t="s">
        <v>689</v>
      </c>
      <c r="C215" s="712" t="s">
        <v>279</v>
      </c>
      <c r="D215" s="713"/>
      <c r="E215" s="713"/>
      <c r="F215" s="319" t="e">
        <f t="shared" si="189"/>
        <v>#REF!</v>
      </c>
      <c r="G215" s="509" t="e">
        <f t="shared" si="190"/>
        <v>#REF!</v>
      </c>
      <c r="H215" s="509" t="e">
        <f t="shared" si="191"/>
        <v>#REF!</v>
      </c>
      <c r="I215" s="319" t="e">
        <f t="shared" si="192"/>
        <v>#REF!</v>
      </c>
      <c r="J215" s="424" t="e">
        <f t="shared" si="193"/>
        <v>#REF!</v>
      </c>
      <c r="K215" s="424" t="e">
        <f>SUM(#REF!)</f>
        <v>#REF!</v>
      </c>
      <c r="L215" s="424" t="e">
        <f>SUM(#REF!)</f>
        <v>#REF!</v>
      </c>
      <c r="M215" s="461" t="e">
        <f>SUM(#REF!)</f>
        <v>#REF!</v>
      </c>
      <c r="N215" s="142"/>
      <c r="O215" s="158" t="e">
        <f t="shared" si="184"/>
        <v>#REF!</v>
      </c>
      <c r="P215" s="168"/>
    </row>
    <row r="216" spans="1:16" s="18" customFormat="1" ht="15.75" hidden="1" thickBot="1" x14ac:dyDescent="0.3">
      <c r="A216" s="125" t="s">
        <v>280</v>
      </c>
      <c r="B216" s="90" t="s">
        <v>690</v>
      </c>
      <c r="C216" s="712" t="s">
        <v>281</v>
      </c>
      <c r="D216" s="713"/>
      <c r="E216" s="713"/>
      <c r="F216" s="319" t="e">
        <f t="shared" si="189"/>
        <v>#REF!</v>
      </c>
      <c r="G216" s="509" t="e">
        <f t="shared" si="190"/>
        <v>#REF!</v>
      </c>
      <c r="H216" s="509" t="e">
        <f t="shared" si="191"/>
        <v>#REF!</v>
      </c>
      <c r="I216" s="319" t="e">
        <f t="shared" si="192"/>
        <v>#REF!</v>
      </c>
      <c r="J216" s="424" t="e">
        <f t="shared" si="193"/>
        <v>#REF!</v>
      </c>
      <c r="K216" s="424" t="e">
        <f>SUM(#REF!)</f>
        <v>#REF!</v>
      </c>
      <c r="L216" s="424" t="e">
        <f>SUM(#REF!)</f>
        <v>#REF!</v>
      </c>
      <c r="M216" s="461" t="e">
        <f>SUM(#REF!)</f>
        <v>#REF!</v>
      </c>
      <c r="N216" s="142"/>
      <c r="O216" s="158" t="e">
        <f t="shared" si="184"/>
        <v>#REF!</v>
      </c>
      <c r="P216" s="168"/>
    </row>
    <row r="217" spans="1:16" s="18" customFormat="1" ht="15.75" hidden="1" thickBot="1" x14ac:dyDescent="0.3">
      <c r="A217" s="125" t="s">
        <v>282</v>
      </c>
      <c r="B217" s="90" t="s">
        <v>691</v>
      </c>
      <c r="C217" s="712" t="s">
        <v>283</v>
      </c>
      <c r="D217" s="713"/>
      <c r="E217" s="713"/>
      <c r="F217" s="319" t="e">
        <f t="shared" ref="F217:M217" si="194">F218+F219+F220+F221+F222+F223+F224+F225+F226+F227</f>
        <v>#REF!</v>
      </c>
      <c r="G217" s="509" t="e">
        <f t="shared" si="194"/>
        <v>#REF!</v>
      </c>
      <c r="H217" s="509" t="e">
        <f t="shared" si="194"/>
        <v>#REF!</v>
      </c>
      <c r="I217" s="319" t="e">
        <f t="shared" si="194"/>
        <v>#REF!</v>
      </c>
      <c r="J217" s="424" t="e">
        <f t="shared" ref="J217" si="195">J218+J219+J220+J221+J222+J223+J224+J225+J226+J227</f>
        <v>#REF!</v>
      </c>
      <c r="K217" s="424" t="e">
        <f t="shared" si="194"/>
        <v>#REF!</v>
      </c>
      <c r="L217" s="424" t="e">
        <f t="shared" ref="L217" si="196">L218+L219+L220+L221+L222+L223+L224+L225+L226+L227</f>
        <v>#REF!</v>
      </c>
      <c r="M217" s="461" t="e">
        <f t="shared" si="194"/>
        <v>#REF!</v>
      </c>
      <c r="N217" s="142">
        <f t="shared" ref="N217" si="197">N218+N219+N220+N221+N222+N223+N224+N225+N226+N227</f>
        <v>0</v>
      </c>
      <c r="O217" s="158" t="e">
        <f t="shared" si="184"/>
        <v>#REF!</v>
      </c>
      <c r="P217" s="168"/>
    </row>
    <row r="218" spans="1:16" ht="15.75" hidden="1" thickBot="1" x14ac:dyDescent="0.3">
      <c r="B218" s="54"/>
      <c r="C218" s="2"/>
      <c r="D218" s="705" t="s">
        <v>376</v>
      </c>
      <c r="E218" s="705"/>
      <c r="F218" s="326" t="e">
        <f t="shared" ref="F218:F227" si="198">SUM(O218:O218)</f>
        <v>#REF!</v>
      </c>
      <c r="G218" s="516" t="e">
        <f t="shared" ref="G218:G227" si="199">SUM(O218:O218)</f>
        <v>#REF!</v>
      </c>
      <c r="H218" s="516" t="e">
        <f t="shared" ref="H218:H227" si="200">SUM(O218:O218)</f>
        <v>#REF!</v>
      </c>
      <c r="I218" s="326" t="e">
        <f t="shared" ref="I218:I227" si="201">SUM(O218:O218)</f>
        <v>#REF!</v>
      </c>
      <c r="J218" s="431" t="e">
        <f t="shared" ref="J218:J227" si="202">SUM(O218:O218)</f>
        <v>#REF!</v>
      </c>
      <c r="K218" s="431" t="e">
        <f>SUM(#REF!)</f>
        <v>#REF!</v>
      </c>
      <c r="L218" s="431" t="e">
        <f>SUM(#REF!)</f>
        <v>#REF!</v>
      </c>
      <c r="M218" s="468" t="e">
        <f>SUM(#REF!)</f>
        <v>#REF!</v>
      </c>
      <c r="N218" s="141"/>
      <c r="O218" s="159" t="e">
        <f t="shared" si="184"/>
        <v>#REF!</v>
      </c>
      <c r="P218" s="168"/>
    </row>
    <row r="219" spans="1:16" ht="15.75" hidden="1" thickBot="1" x14ac:dyDescent="0.3">
      <c r="B219" s="54"/>
      <c r="C219" s="2"/>
      <c r="D219" s="705" t="s">
        <v>377</v>
      </c>
      <c r="E219" s="705"/>
      <c r="F219" s="326" t="e">
        <f t="shared" si="198"/>
        <v>#REF!</v>
      </c>
      <c r="G219" s="516" t="e">
        <f t="shared" si="199"/>
        <v>#REF!</v>
      </c>
      <c r="H219" s="516" t="e">
        <f t="shared" si="200"/>
        <v>#REF!</v>
      </c>
      <c r="I219" s="326" t="e">
        <f t="shared" si="201"/>
        <v>#REF!</v>
      </c>
      <c r="J219" s="431" t="e">
        <f t="shared" si="202"/>
        <v>#REF!</v>
      </c>
      <c r="K219" s="431" t="e">
        <f>SUM(#REF!)</f>
        <v>#REF!</v>
      </c>
      <c r="L219" s="431" t="e">
        <f>SUM(#REF!)</f>
        <v>#REF!</v>
      </c>
      <c r="M219" s="468" t="e">
        <f>SUM(#REF!)</f>
        <v>#REF!</v>
      </c>
      <c r="N219" s="141"/>
      <c r="O219" s="159" t="e">
        <f t="shared" si="184"/>
        <v>#REF!</v>
      </c>
      <c r="P219" s="168"/>
    </row>
    <row r="220" spans="1:16" ht="15.75" hidden="1" thickBot="1" x14ac:dyDescent="0.3">
      <c r="B220" s="54"/>
      <c r="C220" s="2"/>
      <c r="D220" s="705" t="s">
        <v>378</v>
      </c>
      <c r="E220" s="705"/>
      <c r="F220" s="326" t="e">
        <f t="shared" si="198"/>
        <v>#REF!</v>
      </c>
      <c r="G220" s="516" t="e">
        <f t="shared" si="199"/>
        <v>#REF!</v>
      </c>
      <c r="H220" s="516" t="e">
        <f t="shared" si="200"/>
        <v>#REF!</v>
      </c>
      <c r="I220" s="326" t="e">
        <f t="shared" si="201"/>
        <v>#REF!</v>
      </c>
      <c r="J220" s="431" t="e">
        <f t="shared" si="202"/>
        <v>#REF!</v>
      </c>
      <c r="K220" s="431" t="e">
        <f>SUM(#REF!)</f>
        <v>#REF!</v>
      </c>
      <c r="L220" s="431" t="e">
        <f>SUM(#REF!)</f>
        <v>#REF!</v>
      </c>
      <c r="M220" s="468" t="e">
        <f>SUM(#REF!)</f>
        <v>#REF!</v>
      </c>
      <c r="N220" s="141"/>
      <c r="O220" s="159" t="e">
        <f t="shared" si="184"/>
        <v>#REF!</v>
      </c>
      <c r="P220" s="168"/>
    </row>
    <row r="221" spans="1:16" ht="15.75" hidden="1" thickBot="1" x14ac:dyDescent="0.3">
      <c r="B221" s="54"/>
      <c r="C221" s="2"/>
      <c r="D221" s="705" t="s">
        <v>379</v>
      </c>
      <c r="E221" s="705"/>
      <c r="F221" s="326" t="e">
        <f t="shared" si="198"/>
        <v>#REF!</v>
      </c>
      <c r="G221" s="516" t="e">
        <f t="shared" si="199"/>
        <v>#REF!</v>
      </c>
      <c r="H221" s="516" t="e">
        <f t="shared" si="200"/>
        <v>#REF!</v>
      </c>
      <c r="I221" s="326" t="e">
        <f t="shared" si="201"/>
        <v>#REF!</v>
      </c>
      <c r="J221" s="431" t="e">
        <f t="shared" si="202"/>
        <v>#REF!</v>
      </c>
      <c r="K221" s="431" t="e">
        <f>SUM(#REF!)</f>
        <v>#REF!</v>
      </c>
      <c r="L221" s="431" t="e">
        <f>SUM(#REF!)</f>
        <v>#REF!</v>
      </c>
      <c r="M221" s="468" t="e">
        <f>SUM(#REF!)</f>
        <v>#REF!</v>
      </c>
      <c r="N221" s="141"/>
      <c r="O221" s="159" t="e">
        <f t="shared" si="184"/>
        <v>#REF!</v>
      </c>
      <c r="P221" s="168"/>
    </row>
    <row r="222" spans="1:16" ht="15.75" hidden="1" thickBot="1" x14ac:dyDescent="0.3">
      <c r="B222" s="54"/>
      <c r="C222" s="2"/>
      <c r="D222" s="705" t="s">
        <v>380</v>
      </c>
      <c r="E222" s="705"/>
      <c r="F222" s="326" t="e">
        <f t="shared" si="198"/>
        <v>#REF!</v>
      </c>
      <c r="G222" s="516" t="e">
        <f t="shared" si="199"/>
        <v>#REF!</v>
      </c>
      <c r="H222" s="516" t="e">
        <f t="shared" si="200"/>
        <v>#REF!</v>
      </c>
      <c r="I222" s="326" t="e">
        <f t="shared" si="201"/>
        <v>#REF!</v>
      </c>
      <c r="J222" s="431" t="e">
        <f t="shared" si="202"/>
        <v>#REF!</v>
      </c>
      <c r="K222" s="431" t="e">
        <f>SUM(#REF!)</f>
        <v>#REF!</v>
      </c>
      <c r="L222" s="431" t="e">
        <f>SUM(#REF!)</f>
        <v>#REF!</v>
      </c>
      <c r="M222" s="468" t="e">
        <f>SUM(#REF!)</f>
        <v>#REF!</v>
      </c>
      <c r="N222" s="141"/>
      <c r="O222" s="159" t="e">
        <f t="shared" si="184"/>
        <v>#REF!</v>
      </c>
      <c r="P222" s="168"/>
    </row>
    <row r="223" spans="1:16" ht="25.5" hidden="1" customHeight="1" x14ac:dyDescent="0.25">
      <c r="B223" s="54"/>
      <c r="C223" s="2"/>
      <c r="D223" s="706" t="s">
        <v>538</v>
      </c>
      <c r="E223" s="706"/>
      <c r="F223" s="329" t="e">
        <f t="shared" si="198"/>
        <v>#REF!</v>
      </c>
      <c r="G223" s="519" t="e">
        <f t="shared" si="199"/>
        <v>#REF!</v>
      </c>
      <c r="H223" s="519" t="e">
        <f t="shared" si="200"/>
        <v>#REF!</v>
      </c>
      <c r="I223" s="329" t="e">
        <f t="shared" si="201"/>
        <v>#REF!</v>
      </c>
      <c r="J223" s="434" t="e">
        <f t="shared" si="202"/>
        <v>#REF!</v>
      </c>
      <c r="K223" s="434" t="e">
        <f>SUM(#REF!)</f>
        <v>#REF!</v>
      </c>
      <c r="L223" s="434" t="e">
        <f>SUM(#REF!)</f>
        <v>#REF!</v>
      </c>
      <c r="M223" s="471" t="e">
        <f>SUM(#REF!)</f>
        <v>#REF!</v>
      </c>
      <c r="N223" s="151"/>
      <c r="O223" s="159" t="e">
        <f t="shared" si="184"/>
        <v>#REF!</v>
      </c>
      <c r="P223" s="168"/>
    </row>
    <row r="224" spans="1:16" ht="25.5" hidden="1" customHeight="1" x14ac:dyDescent="0.25">
      <c r="B224" s="54"/>
      <c r="C224" s="2"/>
      <c r="D224" s="706" t="s">
        <v>541</v>
      </c>
      <c r="E224" s="706"/>
      <c r="F224" s="329" t="e">
        <f t="shared" si="198"/>
        <v>#REF!</v>
      </c>
      <c r="G224" s="519" t="e">
        <f t="shared" si="199"/>
        <v>#REF!</v>
      </c>
      <c r="H224" s="519" t="e">
        <f t="shared" si="200"/>
        <v>#REF!</v>
      </c>
      <c r="I224" s="329" t="e">
        <f t="shared" si="201"/>
        <v>#REF!</v>
      </c>
      <c r="J224" s="434" t="e">
        <f t="shared" si="202"/>
        <v>#REF!</v>
      </c>
      <c r="K224" s="434" t="e">
        <f>SUM(#REF!)</f>
        <v>#REF!</v>
      </c>
      <c r="L224" s="434" t="e">
        <f>SUM(#REF!)</f>
        <v>#REF!</v>
      </c>
      <c r="M224" s="471" t="e">
        <f>SUM(#REF!)</f>
        <v>#REF!</v>
      </c>
      <c r="N224" s="151"/>
      <c r="O224" s="159" t="e">
        <f t="shared" si="184"/>
        <v>#REF!</v>
      </c>
      <c r="P224" s="168"/>
    </row>
    <row r="225" spans="1:16" ht="15.75" hidden="1" thickBot="1" x14ac:dyDescent="0.3">
      <c r="B225" s="54"/>
      <c r="C225" s="2"/>
      <c r="D225" s="705" t="s">
        <v>381</v>
      </c>
      <c r="E225" s="705"/>
      <c r="F225" s="326" t="e">
        <f t="shared" si="198"/>
        <v>#REF!</v>
      </c>
      <c r="G225" s="516" t="e">
        <f t="shared" si="199"/>
        <v>#REF!</v>
      </c>
      <c r="H225" s="516" t="e">
        <f t="shared" si="200"/>
        <v>#REF!</v>
      </c>
      <c r="I225" s="326" t="e">
        <f t="shared" si="201"/>
        <v>#REF!</v>
      </c>
      <c r="J225" s="431" t="e">
        <f t="shared" si="202"/>
        <v>#REF!</v>
      </c>
      <c r="K225" s="431" t="e">
        <f>SUM(#REF!)</f>
        <v>#REF!</v>
      </c>
      <c r="L225" s="431" t="e">
        <f>SUM(#REF!)</f>
        <v>#REF!</v>
      </c>
      <c r="M225" s="468" t="e">
        <f>SUM(#REF!)</f>
        <v>#REF!</v>
      </c>
      <c r="N225" s="141"/>
      <c r="O225" s="159" t="e">
        <f t="shared" si="184"/>
        <v>#REF!</v>
      </c>
      <c r="P225" s="168"/>
    </row>
    <row r="226" spans="1:16" ht="15.75" hidden="1" thickBot="1" x14ac:dyDescent="0.3">
      <c r="B226" s="54"/>
      <c r="C226" s="2"/>
      <c r="D226" s="705" t="s">
        <v>382</v>
      </c>
      <c r="E226" s="705"/>
      <c r="F226" s="326" t="e">
        <f t="shared" si="198"/>
        <v>#REF!</v>
      </c>
      <c r="G226" s="516" t="e">
        <f t="shared" si="199"/>
        <v>#REF!</v>
      </c>
      <c r="H226" s="516" t="e">
        <f t="shared" si="200"/>
        <v>#REF!</v>
      </c>
      <c r="I226" s="326" t="e">
        <f t="shared" si="201"/>
        <v>#REF!</v>
      </c>
      <c r="J226" s="431" t="e">
        <f t="shared" si="202"/>
        <v>#REF!</v>
      </c>
      <c r="K226" s="431" t="e">
        <f>SUM(#REF!)</f>
        <v>#REF!</v>
      </c>
      <c r="L226" s="431" t="e">
        <f>SUM(#REF!)</f>
        <v>#REF!</v>
      </c>
      <c r="M226" s="468" t="e">
        <f>SUM(#REF!)</f>
        <v>#REF!</v>
      </c>
      <c r="N226" s="141"/>
      <c r="O226" s="159" t="e">
        <f t="shared" si="184"/>
        <v>#REF!</v>
      </c>
      <c r="P226" s="168"/>
    </row>
    <row r="227" spans="1:16" ht="15.75" hidden="1" thickBot="1" x14ac:dyDescent="0.3">
      <c r="B227" s="56"/>
      <c r="C227" s="20"/>
      <c r="D227" s="707" t="s">
        <v>567</v>
      </c>
      <c r="E227" s="707"/>
      <c r="F227" s="337" t="e">
        <f t="shared" si="198"/>
        <v>#REF!</v>
      </c>
      <c r="G227" s="527" t="e">
        <f t="shared" si="199"/>
        <v>#REF!</v>
      </c>
      <c r="H227" s="527" t="e">
        <f t="shared" si="200"/>
        <v>#REF!</v>
      </c>
      <c r="I227" s="337" t="e">
        <f t="shared" si="201"/>
        <v>#REF!</v>
      </c>
      <c r="J227" s="442" t="e">
        <f t="shared" si="202"/>
        <v>#REF!</v>
      </c>
      <c r="K227" s="442" t="e">
        <f>SUM(#REF!)</f>
        <v>#REF!</v>
      </c>
      <c r="L227" s="442" t="e">
        <f>SUM(#REF!)</f>
        <v>#REF!</v>
      </c>
      <c r="M227" s="479" t="e">
        <f>SUM(#REF!)</f>
        <v>#REF!</v>
      </c>
      <c r="N227" s="143"/>
      <c r="O227" s="159" t="e">
        <f t="shared" si="184"/>
        <v>#REF!</v>
      </c>
      <c r="P227" s="168"/>
    </row>
    <row r="228" spans="1:16" ht="15.75" thickBot="1" x14ac:dyDescent="0.3">
      <c r="B228" s="98" t="s">
        <v>284</v>
      </c>
      <c r="C228" s="708" t="s">
        <v>285</v>
      </c>
      <c r="D228" s="709"/>
      <c r="E228" s="709"/>
      <c r="F228" s="322" t="e">
        <f t="shared" ref="F228:K228" si="203">F229+F250+F256+F257</f>
        <v>#REF!</v>
      </c>
      <c r="G228" s="512" t="e">
        <f t="shared" si="203"/>
        <v>#REF!</v>
      </c>
      <c r="H228" s="512" t="e">
        <f t="shared" si="203"/>
        <v>#REF!</v>
      </c>
      <c r="I228" s="322" t="e">
        <f t="shared" si="203"/>
        <v>#REF!</v>
      </c>
      <c r="J228" s="427" t="e">
        <f t="shared" ref="J228" si="204">J229+J250+J256+J257</f>
        <v>#REF!</v>
      </c>
      <c r="K228" s="427" t="e">
        <f t="shared" si="203"/>
        <v>#REF!</v>
      </c>
      <c r="L228" s="427" t="e">
        <f t="shared" ref="L228" si="205">L229+L250+L256+L257</f>
        <v>#REF!</v>
      </c>
      <c r="M228" s="464">
        <v>0</v>
      </c>
      <c r="N228" s="144">
        <f t="shared" ref="N228" si="206">N229+N250+N256+N257</f>
        <v>0</v>
      </c>
      <c r="O228" s="156">
        <f t="shared" si="184"/>
        <v>0</v>
      </c>
      <c r="P228" s="168"/>
    </row>
    <row r="229" spans="1:16" ht="15.75" hidden="1" thickBot="1" x14ac:dyDescent="0.3">
      <c r="B229" s="114" t="s">
        <v>692</v>
      </c>
      <c r="C229" s="710" t="s">
        <v>286</v>
      </c>
      <c r="D229" s="711"/>
      <c r="E229" s="711"/>
      <c r="F229" s="317" t="e">
        <f t="shared" ref="F229:M229" si="207">F230+F234+F241+F242+F243+F244+F245+F246+F247</f>
        <v>#REF!</v>
      </c>
      <c r="G229" s="507" t="e">
        <f t="shared" si="207"/>
        <v>#REF!</v>
      </c>
      <c r="H229" s="507" t="e">
        <f t="shared" si="207"/>
        <v>#REF!</v>
      </c>
      <c r="I229" s="317" t="e">
        <f t="shared" si="207"/>
        <v>#REF!</v>
      </c>
      <c r="J229" s="422" t="e">
        <f t="shared" ref="J229" si="208">J230+J234+J241+J242+J243+J244+J245+J246+J247</f>
        <v>#REF!</v>
      </c>
      <c r="K229" s="422" t="e">
        <f t="shared" si="207"/>
        <v>#REF!</v>
      </c>
      <c r="L229" s="422" t="e">
        <f t="shared" ref="L229" si="209">L230+L234+L241+L242+L243+L244+L245+L246+L247</f>
        <v>#REF!</v>
      </c>
      <c r="M229" s="459" t="e">
        <f t="shared" si="207"/>
        <v>#REF!</v>
      </c>
      <c r="N229" s="140">
        <f t="shared" ref="N229" si="210">N230+N234+N241+N242+N243+N244+N245+N246+N247</f>
        <v>0</v>
      </c>
      <c r="O229" s="157" t="e">
        <f t="shared" si="184"/>
        <v>#REF!</v>
      </c>
      <c r="P229" s="168"/>
    </row>
    <row r="230" spans="1:16" s="18" customFormat="1" ht="15.75" hidden="1" thickBot="1" x14ac:dyDescent="0.3">
      <c r="A230" s="125"/>
      <c r="B230" s="52" t="s">
        <v>693</v>
      </c>
      <c r="C230" s="702" t="s">
        <v>287</v>
      </c>
      <c r="D230" s="703"/>
      <c r="E230" s="703"/>
      <c r="F230" s="320" t="e">
        <f t="shared" ref="F230:M230" si="211">F231+F232+F233</f>
        <v>#REF!</v>
      </c>
      <c r="G230" s="510" t="e">
        <f t="shared" si="211"/>
        <v>#REF!</v>
      </c>
      <c r="H230" s="510" t="e">
        <f t="shared" si="211"/>
        <v>#REF!</v>
      </c>
      <c r="I230" s="320" t="e">
        <f t="shared" si="211"/>
        <v>#REF!</v>
      </c>
      <c r="J230" s="425" t="e">
        <f t="shared" ref="J230" si="212">J231+J232+J233</f>
        <v>#REF!</v>
      </c>
      <c r="K230" s="425" t="e">
        <f t="shared" si="211"/>
        <v>#REF!</v>
      </c>
      <c r="L230" s="425" t="e">
        <f t="shared" ref="L230" si="213">L231+L232+L233</f>
        <v>#REF!</v>
      </c>
      <c r="M230" s="462" t="e">
        <f t="shared" si="211"/>
        <v>#REF!</v>
      </c>
      <c r="N230" s="148">
        <f t="shared" ref="N230" si="214">N231+N232+N233</f>
        <v>0</v>
      </c>
      <c r="O230" s="160" t="e">
        <f t="shared" si="184"/>
        <v>#REF!</v>
      </c>
      <c r="P230" s="168"/>
    </row>
    <row r="231" spans="1:16" s="189" customFormat="1" ht="15.75" hidden="1" thickBot="1" x14ac:dyDescent="0.3">
      <c r="A231" s="125" t="s">
        <v>288</v>
      </c>
      <c r="B231" s="169" t="s">
        <v>694</v>
      </c>
      <c r="C231" s="213"/>
      <c r="D231" s="808" t="s">
        <v>706</v>
      </c>
      <c r="E231" s="808"/>
      <c r="F231" s="338" t="e">
        <f>SUM(O231:O231)</f>
        <v>#REF!</v>
      </c>
      <c r="G231" s="528" t="e">
        <f>SUM(O231:O231)</f>
        <v>#REF!</v>
      </c>
      <c r="H231" s="528" t="e">
        <f>SUM(O231:O231)</f>
        <v>#REF!</v>
      </c>
      <c r="I231" s="338" t="e">
        <f>SUM(O231:O231)</f>
        <v>#REF!</v>
      </c>
      <c r="J231" s="443" t="e">
        <f>SUM(O231:O231)</f>
        <v>#REF!</v>
      </c>
      <c r="K231" s="443" t="e">
        <f>SUM(#REF!)</f>
        <v>#REF!</v>
      </c>
      <c r="L231" s="443" t="e">
        <f>SUM(#REF!)</f>
        <v>#REF!</v>
      </c>
      <c r="M231" s="480" t="e">
        <f>SUM(#REF!)</f>
        <v>#REF!</v>
      </c>
      <c r="N231" s="233"/>
      <c r="O231" s="171" t="e">
        <f t="shared" si="184"/>
        <v>#REF!</v>
      </c>
      <c r="P231" s="168"/>
    </row>
    <row r="232" spans="1:16" s="189" customFormat="1" ht="15.75" hidden="1" thickBot="1" x14ac:dyDescent="0.3">
      <c r="A232" s="125" t="s">
        <v>289</v>
      </c>
      <c r="B232" s="169" t="s">
        <v>695</v>
      </c>
      <c r="C232" s="178"/>
      <c r="D232" s="704" t="s">
        <v>707</v>
      </c>
      <c r="E232" s="704"/>
      <c r="F232" s="318" t="e">
        <f>SUM(O232:O232)</f>
        <v>#REF!</v>
      </c>
      <c r="G232" s="508" t="e">
        <f>SUM(O232:O232)</f>
        <v>#REF!</v>
      </c>
      <c r="H232" s="508" t="e">
        <f>SUM(O232:O232)</f>
        <v>#REF!</v>
      </c>
      <c r="I232" s="318" t="e">
        <f>SUM(O232:O232)</f>
        <v>#REF!</v>
      </c>
      <c r="J232" s="423" t="e">
        <f>SUM(O232:O232)</f>
        <v>#REF!</v>
      </c>
      <c r="K232" s="423" t="e">
        <f>SUM(#REF!)</f>
        <v>#REF!</v>
      </c>
      <c r="L232" s="423" t="e">
        <f>SUM(#REF!)</f>
        <v>#REF!</v>
      </c>
      <c r="M232" s="460" t="e">
        <f>SUM(#REF!)</f>
        <v>#REF!</v>
      </c>
      <c r="N232" s="170"/>
      <c r="O232" s="171" t="e">
        <f t="shared" si="184"/>
        <v>#REF!</v>
      </c>
      <c r="P232" s="168"/>
    </row>
    <row r="233" spans="1:16" s="189" customFormat="1" ht="15.75" hidden="1" thickBot="1" x14ac:dyDescent="0.3">
      <c r="A233" s="125" t="s">
        <v>290</v>
      </c>
      <c r="B233" s="169" t="s">
        <v>696</v>
      </c>
      <c r="C233" s="178"/>
      <c r="D233" s="704" t="s">
        <v>708</v>
      </c>
      <c r="E233" s="704"/>
      <c r="F233" s="318" t="e">
        <f>SUM(O233:O233)</f>
        <v>#REF!</v>
      </c>
      <c r="G233" s="508" t="e">
        <f>SUM(O233:O233)</f>
        <v>#REF!</v>
      </c>
      <c r="H233" s="508" t="e">
        <f>SUM(O233:O233)</f>
        <v>#REF!</v>
      </c>
      <c r="I233" s="318" t="e">
        <f>SUM(O233:O233)</f>
        <v>#REF!</v>
      </c>
      <c r="J233" s="423" t="e">
        <f>SUM(O233:O233)</f>
        <v>#REF!</v>
      </c>
      <c r="K233" s="423" t="e">
        <f>SUM(#REF!)</f>
        <v>#REF!</v>
      </c>
      <c r="L233" s="423" t="e">
        <f>SUM(#REF!)</f>
        <v>#REF!</v>
      </c>
      <c r="M233" s="460" t="e">
        <f>SUM(#REF!)</f>
        <v>#REF!</v>
      </c>
      <c r="N233" s="170"/>
      <c r="O233" s="171" t="e">
        <f t="shared" si="184"/>
        <v>#REF!</v>
      </c>
      <c r="P233" s="168"/>
    </row>
    <row r="234" spans="1:16" s="18" customFormat="1" ht="15.75" hidden="1" thickBot="1" x14ac:dyDescent="0.3">
      <c r="A234" s="125"/>
      <c r="B234" s="52" t="s">
        <v>697</v>
      </c>
      <c r="C234" s="702" t="s">
        <v>291</v>
      </c>
      <c r="D234" s="703"/>
      <c r="E234" s="703"/>
      <c r="F234" s="320" t="e">
        <f t="shared" ref="F234:M234" si="215">F235+F236+F237+F238+F239+F240</f>
        <v>#REF!</v>
      </c>
      <c r="G234" s="510" t="e">
        <f t="shared" si="215"/>
        <v>#REF!</v>
      </c>
      <c r="H234" s="510" t="e">
        <f t="shared" si="215"/>
        <v>#REF!</v>
      </c>
      <c r="I234" s="320" t="e">
        <f t="shared" si="215"/>
        <v>#REF!</v>
      </c>
      <c r="J234" s="425" t="e">
        <f t="shared" ref="J234" si="216">J235+J236+J237+J238+J239+J240</f>
        <v>#REF!</v>
      </c>
      <c r="K234" s="425" t="e">
        <f t="shared" si="215"/>
        <v>#REF!</v>
      </c>
      <c r="L234" s="425" t="e">
        <f t="shared" ref="L234" si="217">L235+L236+L237+L238+L239+L240</f>
        <v>#REF!</v>
      </c>
      <c r="M234" s="462" t="e">
        <f t="shared" si="215"/>
        <v>#REF!</v>
      </c>
      <c r="N234" s="148">
        <f t="shared" ref="N234" si="218">N235+N236+N237+N238+N239+N240</f>
        <v>0</v>
      </c>
      <c r="O234" s="160" t="e">
        <f t="shared" si="184"/>
        <v>#REF!</v>
      </c>
      <c r="P234" s="168"/>
    </row>
    <row r="235" spans="1:16" s="189" customFormat="1" ht="15.75" hidden="1" thickBot="1" x14ac:dyDescent="0.3">
      <c r="A235" s="125" t="s">
        <v>292</v>
      </c>
      <c r="B235" s="169" t="s">
        <v>698</v>
      </c>
      <c r="C235" s="178"/>
      <c r="D235" s="704" t="s">
        <v>383</v>
      </c>
      <c r="E235" s="704"/>
      <c r="F235" s="318" t="e">
        <f t="shared" ref="F235:F246" si="219">SUM(O235:O235)</f>
        <v>#REF!</v>
      </c>
      <c r="G235" s="508" t="e">
        <f t="shared" ref="G235:G246" si="220">SUM(O235:O235)</f>
        <v>#REF!</v>
      </c>
      <c r="H235" s="508" t="e">
        <f t="shared" ref="H235:H246" si="221">SUM(O235:O235)</f>
        <v>#REF!</v>
      </c>
      <c r="I235" s="318" t="e">
        <f t="shared" ref="I235:I246" si="222">SUM(O235:O235)</f>
        <v>#REF!</v>
      </c>
      <c r="J235" s="423" t="e">
        <f t="shared" ref="J235:J246" si="223">SUM(O235:O235)</f>
        <v>#REF!</v>
      </c>
      <c r="K235" s="423" t="e">
        <f>SUM(#REF!)</f>
        <v>#REF!</v>
      </c>
      <c r="L235" s="423" t="e">
        <f>SUM(#REF!)</f>
        <v>#REF!</v>
      </c>
      <c r="M235" s="460" t="e">
        <f>SUM(#REF!)</f>
        <v>#REF!</v>
      </c>
      <c r="N235" s="170"/>
      <c r="O235" s="171" t="e">
        <f t="shared" si="184"/>
        <v>#REF!</v>
      </c>
      <c r="P235" s="168"/>
    </row>
    <row r="236" spans="1:16" s="189" customFormat="1" ht="15.75" hidden="1" thickBot="1" x14ac:dyDescent="0.3">
      <c r="A236" s="125" t="s">
        <v>293</v>
      </c>
      <c r="B236" s="169" t="s">
        <v>699</v>
      </c>
      <c r="C236" s="178"/>
      <c r="D236" s="704" t="s">
        <v>384</v>
      </c>
      <c r="E236" s="704"/>
      <c r="F236" s="318" t="e">
        <f t="shared" si="219"/>
        <v>#REF!</v>
      </c>
      <c r="G236" s="508" t="e">
        <f t="shared" si="220"/>
        <v>#REF!</v>
      </c>
      <c r="H236" s="508" t="e">
        <f t="shared" si="221"/>
        <v>#REF!</v>
      </c>
      <c r="I236" s="318" t="e">
        <f t="shared" si="222"/>
        <v>#REF!</v>
      </c>
      <c r="J236" s="423" t="e">
        <f t="shared" si="223"/>
        <v>#REF!</v>
      </c>
      <c r="K236" s="423" t="e">
        <f>SUM(#REF!)</f>
        <v>#REF!</v>
      </c>
      <c r="L236" s="423" t="e">
        <f>SUM(#REF!)</f>
        <v>#REF!</v>
      </c>
      <c r="M236" s="460" t="e">
        <f>SUM(#REF!)</f>
        <v>#REF!</v>
      </c>
      <c r="N236" s="170"/>
      <c r="O236" s="171" t="e">
        <f t="shared" si="184"/>
        <v>#REF!</v>
      </c>
      <c r="P236" s="168"/>
    </row>
    <row r="237" spans="1:16" s="189" customFormat="1" ht="15.75" hidden="1" thickBot="1" x14ac:dyDescent="0.3">
      <c r="A237" s="125" t="s">
        <v>871</v>
      </c>
      <c r="B237" s="169" t="s">
        <v>872</v>
      </c>
      <c r="C237" s="178"/>
      <c r="D237" s="704" t="s">
        <v>873</v>
      </c>
      <c r="E237" s="704"/>
      <c r="F237" s="318" t="e">
        <f t="shared" si="219"/>
        <v>#REF!</v>
      </c>
      <c r="G237" s="508" t="e">
        <f t="shared" si="220"/>
        <v>#REF!</v>
      </c>
      <c r="H237" s="508" t="e">
        <f t="shared" si="221"/>
        <v>#REF!</v>
      </c>
      <c r="I237" s="318" t="e">
        <f t="shared" si="222"/>
        <v>#REF!</v>
      </c>
      <c r="J237" s="423" t="e">
        <f t="shared" si="223"/>
        <v>#REF!</v>
      </c>
      <c r="K237" s="423" t="e">
        <f>SUM(#REF!)</f>
        <v>#REF!</v>
      </c>
      <c r="L237" s="423" t="e">
        <f>SUM(#REF!)</f>
        <v>#REF!</v>
      </c>
      <c r="M237" s="460" t="e">
        <f>SUM(#REF!)</f>
        <v>#REF!</v>
      </c>
      <c r="N237" s="170"/>
      <c r="O237" s="171" t="e">
        <f t="shared" si="184"/>
        <v>#REF!</v>
      </c>
      <c r="P237" s="168"/>
    </row>
    <row r="238" spans="1:16" s="189" customFormat="1" ht="15.75" hidden="1" thickBot="1" x14ac:dyDescent="0.3">
      <c r="A238" s="125" t="s">
        <v>294</v>
      </c>
      <c r="B238" s="169" t="s">
        <v>700</v>
      </c>
      <c r="C238" s="178"/>
      <c r="D238" s="704" t="s">
        <v>295</v>
      </c>
      <c r="E238" s="704"/>
      <c r="F238" s="318" t="e">
        <f t="shared" si="219"/>
        <v>#REF!</v>
      </c>
      <c r="G238" s="508" t="e">
        <f t="shared" si="220"/>
        <v>#REF!</v>
      </c>
      <c r="H238" s="508" t="e">
        <f t="shared" si="221"/>
        <v>#REF!</v>
      </c>
      <c r="I238" s="318" t="e">
        <f t="shared" si="222"/>
        <v>#REF!</v>
      </c>
      <c r="J238" s="423" t="e">
        <f t="shared" si="223"/>
        <v>#REF!</v>
      </c>
      <c r="K238" s="423" t="e">
        <f>SUM(#REF!)</f>
        <v>#REF!</v>
      </c>
      <c r="L238" s="423" t="e">
        <f>SUM(#REF!)</f>
        <v>#REF!</v>
      </c>
      <c r="M238" s="460" t="e">
        <f>SUM(#REF!)</f>
        <v>#REF!</v>
      </c>
      <c r="N238" s="170"/>
      <c r="O238" s="171" t="e">
        <f t="shared" si="184"/>
        <v>#REF!</v>
      </c>
      <c r="P238" s="168"/>
    </row>
    <row r="239" spans="1:16" s="189" customFormat="1" ht="15.75" hidden="1" thickBot="1" x14ac:dyDescent="0.3">
      <c r="A239" s="125" t="s">
        <v>296</v>
      </c>
      <c r="B239" s="169" t="s">
        <v>701</v>
      </c>
      <c r="C239" s="178"/>
      <c r="D239" s="704" t="s">
        <v>297</v>
      </c>
      <c r="E239" s="704"/>
      <c r="F239" s="318" t="e">
        <f t="shared" si="219"/>
        <v>#REF!</v>
      </c>
      <c r="G239" s="508" t="e">
        <f t="shared" si="220"/>
        <v>#REF!</v>
      </c>
      <c r="H239" s="508" t="e">
        <f t="shared" si="221"/>
        <v>#REF!</v>
      </c>
      <c r="I239" s="318" t="e">
        <f t="shared" si="222"/>
        <v>#REF!</v>
      </c>
      <c r="J239" s="423" t="e">
        <f t="shared" si="223"/>
        <v>#REF!</v>
      </c>
      <c r="K239" s="423" t="e">
        <f>SUM(#REF!)</f>
        <v>#REF!</v>
      </c>
      <c r="L239" s="423" t="e">
        <f>SUM(#REF!)</f>
        <v>#REF!</v>
      </c>
      <c r="M239" s="460" t="e">
        <f>SUM(#REF!)</f>
        <v>#REF!</v>
      </c>
      <c r="N239" s="170"/>
      <c r="O239" s="171" t="e">
        <f t="shared" si="184"/>
        <v>#REF!</v>
      </c>
      <c r="P239" s="168"/>
    </row>
    <row r="240" spans="1:16" s="189" customFormat="1" ht="15.75" hidden="1" thickBot="1" x14ac:dyDescent="0.3">
      <c r="A240" s="125" t="s">
        <v>874</v>
      </c>
      <c r="B240" s="169" t="s">
        <v>875</v>
      </c>
      <c r="C240" s="178"/>
      <c r="D240" s="704" t="s">
        <v>876</v>
      </c>
      <c r="E240" s="704"/>
      <c r="F240" s="318" t="e">
        <f t="shared" si="219"/>
        <v>#REF!</v>
      </c>
      <c r="G240" s="508" t="e">
        <f t="shared" si="220"/>
        <v>#REF!</v>
      </c>
      <c r="H240" s="508" t="e">
        <f t="shared" si="221"/>
        <v>#REF!</v>
      </c>
      <c r="I240" s="318" t="e">
        <f t="shared" si="222"/>
        <v>#REF!</v>
      </c>
      <c r="J240" s="423" t="e">
        <f t="shared" si="223"/>
        <v>#REF!</v>
      </c>
      <c r="K240" s="423" t="e">
        <f>SUM(#REF!)</f>
        <v>#REF!</v>
      </c>
      <c r="L240" s="423" t="e">
        <f>SUM(#REF!)</f>
        <v>#REF!</v>
      </c>
      <c r="M240" s="460" t="e">
        <f>SUM(#REF!)</f>
        <v>#REF!</v>
      </c>
      <c r="N240" s="170"/>
      <c r="O240" s="171" t="e">
        <f t="shared" si="184"/>
        <v>#REF!</v>
      </c>
      <c r="P240" s="168"/>
    </row>
    <row r="241" spans="1:16" s="41" customFormat="1" ht="15.75" hidden="1" thickBot="1" x14ac:dyDescent="0.3">
      <c r="A241" s="125" t="s">
        <v>877</v>
      </c>
      <c r="B241" s="52" t="s">
        <v>878</v>
      </c>
      <c r="C241" s="702" t="s">
        <v>879</v>
      </c>
      <c r="D241" s="703"/>
      <c r="E241" s="703"/>
      <c r="F241" s="320" t="e">
        <f t="shared" si="219"/>
        <v>#REF!</v>
      </c>
      <c r="G241" s="510" t="e">
        <f t="shared" si="220"/>
        <v>#REF!</v>
      </c>
      <c r="H241" s="510" t="e">
        <f t="shared" si="221"/>
        <v>#REF!</v>
      </c>
      <c r="I241" s="320" t="e">
        <f t="shared" si="222"/>
        <v>#REF!</v>
      </c>
      <c r="J241" s="425" t="e">
        <f t="shared" si="223"/>
        <v>#REF!</v>
      </c>
      <c r="K241" s="425" t="e">
        <f>SUM(#REF!)</f>
        <v>#REF!</v>
      </c>
      <c r="L241" s="425" t="e">
        <f>SUM(#REF!)</f>
        <v>#REF!</v>
      </c>
      <c r="M241" s="462" t="e">
        <f>SUM(#REF!)</f>
        <v>#REF!</v>
      </c>
      <c r="N241" s="148"/>
      <c r="O241" s="160" t="e">
        <f t="shared" si="184"/>
        <v>#REF!</v>
      </c>
      <c r="P241" s="168"/>
    </row>
    <row r="242" spans="1:16" s="41" customFormat="1" ht="15.75" hidden="1" thickBot="1" x14ac:dyDescent="0.3">
      <c r="A242" s="125" t="s">
        <v>298</v>
      </c>
      <c r="B242" s="52" t="s">
        <v>702</v>
      </c>
      <c r="C242" s="702" t="s">
        <v>299</v>
      </c>
      <c r="D242" s="703"/>
      <c r="E242" s="703"/>
      <c r="F242" s="320" t="e">
        <f t="shared" si="219"/>
        <v>#REF!</v>
      </c>
      <c r="G242" s="510" t="e">
        <f t="shared" si="220"/>
        <v>#REF!</v>
      </c>
      <c r="H242" s="510" t="e">
        <f t="shared" si="221"/>
        <v>#REF!</v>
      </c>
      <c r="I242" s="320" t="e">
        <f t="shared" si="222"/>
        <v>#REF!</v>
      </c>
      <c r="J242" s="425" t="e">
        <f t="shared" si="223"/>
        <v>#REF!</v>
      </c>
      <c r="K242" s="425" t="e">
        <f>SUM(#REF!)</f>
        <v>#REF!</v>
      </c>
      <c r="L242" s="425" t="e">
        <f>SUM(#REF!)</f>
        <v>#REF!</v>
      </c>
      <c r="M242" s="462" t="e">
        <f>SUM(#REF!)</f>
        <v>#REF!</v>
      </c>
      <c r="N242" s="148"/>
      <c r="O242" s="160" t="e">
        <f t="shared" si="184"/>
        <v>#REF!</v>
      </c>
      <c r="P242" s="168"/>
    </row>
    <row r="243" spans="1:16" s="41" customFormat="1" ht="15.75" hidden="1" thickBot="1" x14ac:dyDescent="0.3">
      <c r="A243" s="125" t="s">
        <v>300</v>
      </c>
      <c r="B243" s="52" t="s">
        <v>703</v>
      </c>
      <c r="C243" s="702" t="s">
        <v>880</v>
      </c>
      <c r="D243" s="703"/>
      <c r="E243" s="703"/>
      <c r="F243" s="320" t="e">
        <f t="shared" si="219"/>
        <v>#REF!</v>
      </c>
      <c r="G243" s="510" t="e">
        <f t="shared" si="220"/>
        <v>#REF!</v>
      </c>
      <c r="H243" s="510" t="e">
        <f t="shared" si="221"/>
        <v>#REF!</v>
      </c>
      <c r="I243" s="320" t="e">
        <f t="shared" si="222"/>
        <v>#REF!</v>
      </c>
      <c r="J243" s="425" t="e">
        <f t="shared" si="223"/>
        <v>#REF!</v>
      </c>
      <c r="K243" s="425" t="e">
        <f>SUM(#REF!)</f>
        <v>#REF!</v>
      </c>
      <c r="L243" s="425" t="e">
        <f>SUM(#REF!)</f>
        <v>#REF!</v>
      </c>
      <c r="M243" s="462" t="e">
        <f>SUM(#REF!)</f>
        <v>#REF!</v>
      </c>
      <c r="N243" s="148"/>
      <c r="O243" s="160" t="e">
        <f t="shared" si="184"/>
        <v>#REF!</v>
      </c>
      <c r="P243" s="168"/>
    </row>
    <row r="244" spans="1:16" s="41" customFormat="1" ht="15.75" hidden="1" thickBot="1" x14ac:dyDescent="0.3">
      <c r="A244" s="125" t="s">
        <v>301</v>
      </c>
      <c r="B244" s="52" t="s">
        <v>704</v>
      </c>
      <c r="C244" s="702" t="s">
        <v>881</v>
      </c>
      <c r="D244" s="703"/>
      <c r="E244" s="703"/>
      <c r="F244" s="320" t="e">
        <f t="shared" si="219"/>
        <v>#REF!</v>
      </c>
      <c r="G244" s="510" t="e">
        <f t="shared" si="220"/>
        <v>#REF!</v>
      </c>
      <c r="H244" s="510" t="e">
        <f t="shared" si="221"/>
        <v>#REF!</v>
      </c>
      <c r="I244" s="320" t="e">
        <f t="shared" si="222"/>
        <v>#REF!</v>
      </c>
      <c r="J244" s="425" t="e">
        <f t="shared" si="223"/>
        <v>#REF!</v>
      </c>
      <c r="K244" s="425" t="e">
        <f>SUM(#REF!)</f>
        <v>#REF!</v>
      </c>
      <c r="L244" s="425" t="e">
        <f>SUM(#REF!)</f>
        <v>#REF!</v>
      </c>
      <c r="M244" s="462" t="e">
        <f>SUM(#REF!)</f>
        <v>#REF!</v>
      </c>
      <c r="N244" s="148"/>
      <c r="O244" s="160" t="e">
        <f t="shared" si="184"/>
        <v>#REF!</v>
      </c>
      <c r="P244" s="168"/>
    </row>
    <row r="245" spans="1:16" s="41" customFormat="1" ht="15.75" hidden="1" thickBot="1" x14ac:dyDescent="0.3">
      <c r="A245" s="125" t="s">
        <v>302</v>
      </c>
      <c r="B245" s="52" t="s">
        <v>705</v>
      </c>
      <c r="C245" s="702" t="s">
        <v>303</v>
      </c>
      <c r="D245" s="703"/>
      <c r="E245" s="703"/>
      <c r="F245" s="320" t="e">
        <f t="shared" si="219"/>
        <v>#REF!</v>
      </c>
      <c r="G245" s="510" t="e">
        <f t="shared" si="220"/>
        <v>#REF!</v>
      </c>
      <c r="H245" s="510" t="e">
        <f t="shared" si="221"/>
        <v>#REF!</v>
      </c>
      <c r="I245" s="320" t="e">
        <f t="shared" si="222"/>
        <v>#REF!</v>
      </c>
      <c r="J245" s="425" t="e">
        <f t="shared" si="223"/>
        <v>#REF!</v>
      </c>
      <c r="K245" s="425" t="e">
        <f>SUM(#REF!)</f>
        <v>#REF!</v>
      </c>
      <c r="L245" s="425" t="e">
        <f>SUM(#REF!)</f>
        <v>#REF!</v>
      </c>
      <c r="M245" s="462" t="e">
        <f>SUM(#REF!)</f>
        <v>#REF!</v>
      </c>
      <c r="N245" s="148"/>
      <c r="O245" s="160" t="e">
        <f t="shared" si="184"/>
        <v>#REF!</v>
      </c>
      <c r="P245" s="168"/>
    </row>
    <row r="246" spans="1:16" s="41" customFormat="1" ht="15.75" hidden="1" thickBot="1" x14ac:dyDescent="0.3">
      <c r="A246" s="125" t="s">
        <v>882</v>
      </c>
      <c r="B246" s="52" t="s">
        <v>883</v>
      </c>
      <c r="C246" s="702" t="s">
        <v>885</v>
      </c>
      <c r="D246" s="703"/>
      <c r="E246" s="703"/>
      <c r="F246" s="320" t="e">
        <f t="shared" si="219"/>
        <v>#REF!</v>
      </c>
      <c r="G246" s="510" t="e">
        <f t="shared" si="220"/>
        <v>#REF!</v>
      </c>
      <c r="H246" s="510" t="e">
        <f t="shared" si="221"/>
        <v>#REF!</v>
      </c>
      <c r="I246" s="320" t="e">
        <f t="shared" si="222"/>
        <v>#REF!</v>
      </c>
      <c r="J246" s="425" t="e">
        <f t="shared" si="223"/>
        <v>#REF!</v>
      </c>
      <c r="K246" s="425" t="e">
        <f>SUM(#REF!)</f>
        <v>#REF!</v>
      </c>
      <c r="L246" s="425" t="e">
        <f>SUM(#REF!)</f>
        <v>#REF!</v>
      </c>
      <c r="M246" s="462" t="e">
        <f>SUM(#REF!)</f>
        <v>#REF!</v>
      </c>
      <c r="N246" s="148"/>
      <c r="O246" s="160" t="e">
        <f t="shared" si="184"/>
        <v>#REF!</v>
      </c>
      <c r="P246" s="168"/>
    </row>
    <row r="247" spans="1:16" s="41" customFormat="1" ht="15.75" hidden="1" thickBot="1" x14ac:dyDescent="0.3">
      <c r="A247" s="125"/>
      <c r="B247" s="52" t="s">
        <v>884</v>
      </c>
      <c r="C247" s="702" t="s">
        <v>886</v>
      </c>
      <c r="D247" s="703"/>
      <c r="E247" s="703"/>
      <c r="F247" s="320" t="e">
        <f t="shared" ref="F247:M247" si="224">F248+F249</f>
        <v>#REF!</v>
      </c>
      <c r="G247" s="510" t="e">
        <f t="shared" si="224"/>
        <v>#REF!</v>
      </c>
      <c r="H247" s="510" t="e">
        <f t="shared" si="224"/>
        <v>#REF!</v>
      </c>
      <c r="I247" s="320" t="e">
        <f t="shared" si="224"/>
        <v>#REF!</v>
      </c>
      <c r="J247" s="425" t="e">
        <f t="shared" ref="J247" si="225">J248+J249</f>
        <v>#REF!</v>
      </c>
      <c r="K247" s="425" t="e">
        <f t="shared" si="224"/>
        <v>#REF!</v>
      </c>
      <c r="L247" s="425" t="e">
        <f t="shared" ref="L247" si="226">L248+L249</f>
        <v>#REF!</v>
      </c>
      <c r="M247" s="462" t="e">
        <f t="shared" si="224"/>
        <v>#REF!</v>
      </c>
      <c r="N247" s="148">
        <f t="shared" ref="N247" si="227">N248+N249</f>
        <v>0</v>
      </c>
      <c r="O247" s="160" t="e">
        <f t="shared" si="184"/>
        <v>#REF!</v>
      </c>
      <c r="P247" s="168"/>
    </row>
    <row r="248" spans="1:16" s="189" customFormat="1" ht="15.75" hidden="1" thickBot="1" x14ac:dyDescent="0.3">
      <c r="A248" s="125" t="s">
        <v>888</v>
      </c>
      <c r="B248" s="169" t="s">
        <v>887</v>
      </c>
      <c r="C248" s="178"/>
      <c r="D248" s="704" t="s">
        <v>891</v>
      </c>
      <c r="E248" s="704"/>
      <c r="F248" s="318" t="e">
        <f>SUM(O248:O248)</f>
        <v>#REF!</v>
      </c>
      <c r="G248" s="508" t="e">
        <f>SUM(O248:O248)</f>
        <v>#REF!</v>
      </c>
      <c r="H248" s="508" t="e">
        <f>SUM(O248:O248)</f>
        <v>#REF!</v>
      </c>
      <c r="I248" s="318" t="e">
        <f>SUM(O248:O248)</f>
        <v>#REF!</v>
      </c>
      <c r="J248" s="423" t="e">
        <f>SUM(O248:O248)</f>
        <v>#REF!</v>
      </c>
      <c r="K248" s="423" t="e">
        <f>SUM(#REF!)</f>
        <v>#REF!</v>
      </c>
      <c r="L248" s="423" t="e">
        <f>SUM(#REF!)</f>
        <v>#REF!</v>
      </c>
      <c r="M248" s="460" t="e">
        <f>SUM(#REF!)</f>
        <v>#REF!</v>
      </c>
      <c r="N248" s="170"/>
      <c r="O248" s="171" t="e">
        <f t="shared" si="184"/>
        <v>#REF!</v>
      </c>
      <c r="P248" s="168"/>
    </row>
    <row r="249" spans="1:16" s="189" customFormat="1" ht="15.75" hidden="1" thickBot="1" x14ac:dyDescent="0.3">
      <c r="A249" s="125" t="s">
        <v>889</v>
      </c>
      <c r="B249" s="169" t="s">
        <v>890</v>
      </c>
      <c r="C249" s="178"/>
      <c r="D249" s="704" t="s">
        <v>892</v>
      </c>
      <c r="E249" s="704"/>
      <c r="F249" s="318" t="e">
        <f>SUM(O249:O249)</f>
        <v>#REF!</v>
      </c>
      <c r="G249" s="508" t="e">
        <f>SUM(O249:O249)</f>
        <v>#REF!</v>
      </c>
      <c r="H249" s="508" t="e">
        <f>SUM(O249:O249)</f>
        <v>#REF!</v>
      </c>
      <c r="I249" s="318" t="e">
        <f>SUM(O249:O249)</f>
        <v>#REF!</v>
      </c>
      <c r="J249" s="423" t="e">
        <f>SUM(O249:O249)</f>
        <v>#REF!</v>
      </c>
      <c r="K249" s="423" t="e">
        <f>SUM(#REF!)</f>
        <v>#REF!</v>
      </c>
      <c r="L249" s="423" t="e">
        <f>SUM(#REF!)</f>
        <v>#REF!</v>
      </c>
      <c r="M249" s="460" t="e">
        <f>SUM(#REF!)</f>
        <v>#REF!</v>
      </c>
      <c r="N249" s="170"/>
      <c r="O249" s="171" t="e">
        <f t="shared" si="184"/>
        <v>#REF!</v>
      </c>
      <c r="P249" s="168"/>
    </row>
    <row r="250" spans="1:16" ht="15.75" hidden="1" thickBot="1" x14ac:dyDescent="0.3">
      <c r="B250" s="90" t="s">
        <v>709</v>
      </c>
      <c r="C250" s="712" t="s">
        <v>304</v>
      </c>
      <c r="D250" s="713"/>
      <c r="E250" s="713"/>
      <c r="F250" s="319" t="e">
        <f t="shared" ref="F250:M250" si="228">F251+F252+F253+F254+F255</f>
        <v>#REF!</v>
      </c>
      <c r="G250" s="509" t="e">
        <f t="shared" si="228"/>
        <v>#REF!</v>
      </c>
      <c r="H250" s="509" t="e">
        <f t="shared" si="228"/>
        <v>#REF!</v>
      </c>
      <c r="I250" s="319" t="e">
        <f t="shared" si="228"/>
        <v>#REF!</v>
      </c>
      <c r="J250" s="424" t="e">
        <f t="shared" ref="J250" si="229">J251+J252+J253+J254+J255</f>
        <v>#REF!</v>
      </c>
      <c r="K250" s="424" t="e">
        <f t="shared" si="228"/>
        <v>#REF!</v>
      </c>
      <c r="L250" s="424" t="e">
        <f t="shared" ref="L250" si="230">L251+L252+L253+L254+L255</f>
        <v>#REF!</v>
      </c>
      <c r="M250" s="461" t="e">
        <f t="shared" si="228"/>
        <v>#REF!</v>
      </c>
      <c r="N250" s="142">
        <f t="shared" ref="N250" si="231">N251+N252+N253+N254+N255</f>
        <v>0</v>
      </c>
      <c r="O250" s="158" t="e">
        <f t="shared" si="184"/>
        <v>#REF!</v>
      </c>
      <c r="P250" s="168"/>
    </row>
    <row r="251" spans="1:16" s="41" customFormat="1" ht="15.75" hidden="1" thickBot="1" x14ac:dyDescent="0.3">
      <c r="A251" s="125" t="s">
        <v>305</v>
      </c>
      <c r="B251" s="176" t="s">
        <v>710</v>
      </c>
      <c r="C251" s="782" t="s">
        <v>385</v>
      </c>
      <c r="D251" s="783"/>
      <c r="E251" s="783"/>
      <c r="F251" s="321" t="e">
        <f t="shared" ref="F251:F257" si="232">SUM(O251:O251)</f>
        <v>#REF!</v>
      </c>
      <c r="G251" s="511" t="e">
        <f t="shared" ref="G251:G257" si="233">SUM(O251:O251)</f>
        <v>#REF!</v>
      </c>
      <c r="H251" s="511" t="e">
        <f t="shared" ref="H251:H257" si="234">SUM(O251:O251)</f>
        <v>#REF!</v>
      </c>
      <c r="I251" s="321" t="e">
        <f t="shared" ref="I251:I257" si="235">SUM(O251:O251)</f>
        <v>#REF!</v>
      </c>
      <c r="J251" s="426" t="e">
        <f t="shared" ref="J251:J257" si="236">SUM(O251:O251)</f>
        <v>#REF!</v>
      </c>
      <c r="K251" s="426" t="e">
        <f>SUM(#REF!)</f>
        <v>#REF!</v>
      </c>
      <c r="L251" s="426" t="e">
        <f>SUM(#REF!)</f>
        <v>#REF!</v>
      </c>
      <c r="M251" s="463" t="e">
        <f>SUM(#REF!)</f>
        <v>#REF!</v>
      </c>
      <c r="N251" s="177"/>
      <c r="O251" s="191" t="e">
        <f t="shared" si="184"/>
        <v>#REF!</v>
      </c>
      <c r="P251" s="168"/>
    </row>
    <row r="252" spans="1:16" s="41" customFormat="1" ht="15.75" hidden="1" thickBot="1" x14ac:dyDescent="0.3">
      <c r="A252" s="125" t="s">
        <v>306</v>
      </c>
      <c r="B252" s="176" t="s">
        <v>711</v>
      </c>
      <c r="C252" s="782" t="s">
        <v>386</v>
      </c>
      <c r="D252" s="783"/>
      <c r="E252" s="783"/>
      <c r="F252" s="321" t="e">
        <f t="shared" si="232"/>
        <v>#REF!</v>
      </c>
      <c r="G252" s="511" t="e">
        <f t="shared" si="233"/>
        <v>#REF!</v>
      </c>
      <c r="H252" s="511" t="e">
        <f t="shared" si="234"/>
        <v>#REF!</v>
      </c>
      <c r="I252" s="321" t="e">
        <f t="shared" si="235"/>
        <v>#REF!</v>
      </c>
      <c r="J252" s="426" t="e">
        <f t="shared" si="236"/>
        <v>#REF!</v>
      </c>
      <c r="K252" s="426" t="e">
        <f>SUM(#REF!)</f>
        <v>#REF!</v>
      </c>
      <c r="L252" s="426" t="e">
        <f>SUM(#REF!)</f>
        <v>#REF!</v>
      </c>
      <c r="M252" s="463" t="e">
        <f>SUM(#REF!)</f>
        <v>#REF!</v>
      </c>
      <c r="N252" s="177"/>
      <c r="O252" s="191" t="e">
        <f t="shared" si="184"/>
        <v>#REF!</v>
      </c>
      <c r="P252" s="168"/>
    </row>
    <row r="253" spans="1:16" s="41" customFormat="1" ht="15.75" hidden="1" thickBot="1" x14ac:dyDescent="0.3">
      <c r="A253" s="125" t="s">
        <v>307</v>
      </c>
      <c r="B253" s="176" t="s">
        <v>712</v>
      </c>
      <c r="C253" s="782" t="s">
        <v>308</v>
      </c>
      <c r="D253" s="783"/>
      <c r="E253" s="783"/>
      <c r="F253" s="321" t="e">
        <f t="shared" si="232"/>
        <v>#REF!</v>
      </c>
      <c r="G253" s="511" t="e">
        <f t="shared" si="233"/>
        <v>#REF!</v>
      </c>
      <c r="H253" s="511" t="e">
        <f t="shared" si="234"/>
        <v>#REF!</v>
      </c>
      <c r="I253" s="321" t="e">
        <f t="shared" si="235"/>
        <v>#REF!</v>
      </c>
      <c r="J253" s="426" t="e">
        <f t="shared" si="236"/>
        <v>#REF!</v>
      </c>
      <c r="K253" s="426" t="e">
        <f>SUM(#REF!)</f>
        <v>#REF!</v>
      </c>
      <c r="L253" s="426" t="e">
        <f>SUM(#REF!)</f>
        <v>#REF!</v>
      </c>
      <c r="M253" s="463" t="e">
        <f>SUM(#REF!)</f>
        <v>#REF!</v>
      </c>
      <c r="N253" s="177"/>
      <c r="O253" s="191" t="e">
        <f t="shared" si="184"/>
        <v>#REF!</v>
      </c>
      <c r="P253" s="168"/>
    </row>
    <row r="254" spans="1:16" s="41" customFormat="1" ht="15.75" hidden="1" thickBot="1" x14ac:dyDescent="0.3">
      <c r="A254" s="125" t="s">
        <v>309</v>
      </c>
      <c r="B254" s="176" t="s">
        <v>713</v>
      </c>
      <c r="C254" s="782" t="s">
        <v>310</v>
      </c>
      <c r="D254" s="783"/>
      <c r="E254" s="783"/>
      <c r="F254" s="321" t="e">
        <f t="shared" si="232"/>
        <v>#REF!</v>
      </c>
      <c r="G254" s="511" t="e">
        <f t="shared" si="233"/>
        <v>#REF!</v>
      </c>
      <c r="H254" s="511" t="e">
        <f t="shared" si="234"/>
        <v>#REF!</v>
      </c>
      <c r="I254" s="321" t="e">
        <f t="shared" si="235"/>
        <v>#REF!</v>
      </c>
      <c r="J254" s="426" t="e">
        <f t="shared" si="236"/>
        <v>#REF!</v>
      </c>
      <c r="K254" s="426" t="e">
        <f>SUM(#REF!)</f>
        <v>#REF!</v>
      </c>
      <c r="L254" s="426" t="e">
        <f>SUM(#REF!)</f>
        <v>#REF!</v>
      </c>
      <c r="M254" s="463" t="e">
        <f>SUM(#REF!)</f>
        <v>#REF!</v>
      </c>
      <c r="N254" s="177"/>
      <c r="O254" s="191" t="e">
        <f t="shared" si="184"/>
        <v>#REF!</v>
      </c>
      <c r="P254" s="168"/>
    </row>
    <row r="255" spans="1:16" s="41" customFormat="1" ht="15.75" hidden="1" thickBot="1" x14ac:dyDescent="0.3">
      <c r="A255" s="125" t="s">
        <v>311</v>
      </c>
      <c r="B255" s="176" t="s">
        <v>714</v>
      </c>
      <c r="C255" s="782" t="s">
        <v>387</v>
      </c>
      <c r="D255" s="783"/>
      <c r="E255" s="783"/>
      <c r="F255" s="321" t="e">
        <f t="shared" si="232"/>
        <v>#REF!</v>
      </c>
      <c r="G255" s="511" t="e">
        <f t="shared" si="233"/>
        <v>#REF!</v>
      </c>
      <c r="H255" s="511" t="e">
        <f t="shared" si="234"/>
        <v>#REF!</v>
      </c>
      <c r="I255" s="321" t="e">
        <f t="shared" si="235"/>
        <v>#REF!</v>
      </c>
      <c r="J255" s="426" t="e">
        <f t="shared" si="236"/>
        <v>#REF!</v>
      </c>
      <c r="K255" s="426" t="e">
        <f>SUM(#REF!)</f>
        <v>#REF!</v>
      </c>
      <c r="L255" s="426" t="e">
        <f>SUM(#REF!)</f>
        <v>#REF!</v>
      </c>
      <c r="M255" s="463" t="e">
        <f>SUM(#REF!)</f>
        <v>#REF!</v>
      </c>
      <c r="N255" s="177"/>
      <c r="O255" s="191" t="e">
        <f t="shared" si="184"/>
        <v>#REF!</v>
      </c>
      <c r="P255" s="168"/>
    </row>
    <row r="256" spans="1:16" ht="15.75" hidden="1" thickBot="1" x14ac:dyDescent="0.3">
      <c r="A256" s="125" t="s">
        <v>313</v>
      </c>
      <c r="B256" s="90" t="s">
        <v>715</v>
      </c>
      <c r="C256" s="712" t="s">
        <v>312</v>
      </c>
      <c r="D256" s="713"/>
      <c r="E256" s="713"/>
      <c r="F256" s="319" t="e">
        <f t="shared" si="232"/>
        <v>#REF!</v>
      </c>
      <c r="G256" s="509" t="e">
        <f t="shared" si="233"/>
        <v>#REF!</v>
      </c>
      <c r="H256" s="509" t="e">
        <f t="shared" si="234"/>
        <v>#REF!</v>
      </c>
      <c r="I256" s="319" t="e">
        <f t="shared" si="235"/>
        <v>#REF!</v>
      </c>
      <c r="J256" s="424" t="e">
        <f t="shared" si="236"/>
        <v>#REF!</v>
      </c>
      <c r="K256" s="424" t="e">
        <f>SUM(#REF!)</f>
        <v>#REF!</v>
      </c>
      <c r="L256" s="424" t="e">
        <f>SUM(#REF!)</f>
        <v>#REF!</v>
      </c>
      <c r="M256" s="461" t="e">
        <f>SUM(#REF!)</f>
        <v>#REF!</v>
      </c>
      <c r="N256" s="142"/>
      <c r="O256" s="158" t="e">
        <f t="shared" si="184"/>
        <v>#REF!</v>
      </c>
      <c r="P256" s="168"/>
    </row>
    <row r="257" spans="1:16" ht="15.75" hidden="1" thickBot="1" x14ac:dyDescent="0.3">
      <c r="A257" s="125" t="s">
        <v>893</v>
      </c>
      <c r="B257" s="90" t="s">
        <v>894</v>
      </c>
      <c r="C257" s="712" t="s">
        <v>895</v>
      </c>
      <c r="D257" s="713"/>
      <c r="E257" s="713"/>
      <c r="F257" s="319" t="e">
        <f t="shared" si="232"/>
        <v>#REF!</v>
      </c>
      <c r="G257" s="509" t="e">
        <f t="shared" si="233"/>
        <v>#REF!</v>
      </c>
      <c r="H257" s="509" t="e">
        <f t="shared" si="234"/>
        <v>#REF!</v>
      </c>
      <c r="I257" s="319" t="e">
        <f t="shared" si="235"/>
        <v>#REF!</v>
      </c>
      <c r="J257" s="424" t="e">
        <f t="shared" si="236"/>
        <v>#REF!</v>
      </c>
      <c r="K257" s="424" t="e">
        <f>SUM(#REF!)</f>
        <v>#REF!</v>
      </c>
      <c r="L257" s="424" t="e">
        <f>SUM(#REF!)</f>
        <v>#REF!</v>
      </c>
      <c r="M257" s="461" t="e">
        <f>SUM(#REF!)</f>
        <v>#REF!</v>
      </c>
      <c r="N257" s="142"/>
      <c r="O257" s="158" t="e">
        <f t="shared" si="184"/>
        <v>#REF!</v>
      </c>
      <c r="P257" s="168"/>
    </row>
    <row r="258" spans="1:16" ht="15.75" thickBot="1" x14ac:dyDescent="0.3">
      <c r="B258" s="806" t="s">
        <v>314</v>
      </c>
      <c r="C258" s="807"/>
      <c r="D258" s="807"/>
      <c r="E258" s="807"/>
      <c r="F258" s="316" t="e">
        <f t="shared" ref="F258:N258" si="237">F5+F24+F32+F62+F78+F150+F160+F165+F228</f>
        <v>#REF!</v>
      </c>
      <c r="G258" s="506" t="e">
        <f t="shared" si="237"/>
        <v>#REF!</v>
      </c>
      <c r="H258" s="506" t="e">
        <f t="shared" si="237"/>
        <v>#REF!</v>
      </c>
      <c r="I258" s="316" t="e">
        <f t="shared" ref="I258:J258" si="238">I5+I24+I32+I62+I78+I150+I160+I165+I228</f>
        <v>#REF!</v>
      </c>
      <c r="J258" s="421" t="e">
        <f t="shared" si="238"/>
        <v>#REF!</v>
      </c>
      <c r="K258" s="421" t="e">
        <f t="shared" si="237"/>
        <v>#REF!</v>
      </c>
      <c r="L258" s="421" t="e">
        <f t="shared" ref="L258" si="239">L5+L24+L32+L62+L78+L150+L160+L165+L228</f>
        <v>#REF!</v>
      </c>
      <c r="M258" s="458">
        <f t="shared" si="237"/>
        <v>42950035</v>
      </c>
      <c r="N258" s="139">
        <f t="shared" si="237"/>
        <v>0</v>
      </c>
      <c r="O258" s="156">
        <f t="shared" si="184"/>
        <v>42950035</v>
      </c>
      <c r="P258" s="168"/>
    </row>
    <row r="259" spans="1:16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</row>
    <row r="260" spans="1:16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</row>
    <row r="261" spans="1:1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</row>
    <row r="262" spans="1:1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</row>
    <row r="263" spans="1:1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</row>
    <row r="264" spans="1:16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</row>
    <row r="265" spans="1:16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</row>
    <row r="266" spans="1:16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</row>
    <row r="267" spans="1:16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59"/>
    </row>
    <row r="268" spans="1:16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</row>
    <row r="269" spans="1:16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</row>
    <row r="270" spans="1:16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</row>
    <row r="271" spans="1:16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</row>
    <row r="272" spans="1:16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</row>
    <row r="273" spans="1:1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</row>
    <row r="274" spans="1:1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</row>
    <row r="275" spans="1:1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</row>
    <row r="276" spans="1:1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</row>
    <row r="277" spans="1:15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</row>
    <row r="278" spans="1:1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</row>
    <row r="279" spans="1:1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</row>
    <row r="280" spans="1:15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</row>
    <row r="281" spans="1:1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</row>
    <row r="282" spans="1:1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</row>
    <row r="283" spans="1:1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</row>
    <row r="284" spans="1:1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</row>
    <row r="285" spans="1:1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</row>
    <row r="286" spans="1:1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</row>
    <row r="287" spans="1:1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</row>
    <row r="288" spans="1:15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</row>
    <row r="289" spans="1:1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</row>
    <row r="290" spans="1:1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</row>
    <row r="291" spans="1:15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</row>
    <row r="292" spans="1:1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</row>
    <row r="293" spans="1:1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</row>
    <row r="294" spans="1:1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</row>
    <row r="295" spans="1:1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</row>
    <row r="296" spans="1:1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</row>
    <row r="297" spans="1:1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</row>
    <row r="298" spans="1:1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</row>
    <row r="299" spans="1:15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</row>
    <row r="300" spans="1:15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</row>
    <row r="301" spans="1:15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</row>
    <row r="302" spans="1:15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</row>
    <row r="303" spans="1:15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</row>
    <row r="304" spans="1:15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</row>
    <row r="305" spans="1:15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</row>
    <row r="306" spans="1:1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</row>
    <row r="307" spans="1:1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</row>
    <row r="308" spans="1:1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</row>
    <row r="309" spans="1:1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</row>
    <row r="310" spans="1:1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</row>
    <row r="311" spans="1:1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</row>
    <row r="312" spans="1:1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</row>
    <row r="313" spans="1:15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</row>
    <row r="314" spans="1:1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</row>
    <row r="315" spans="1:1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</row>
    <row r="316" spans="1:15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</row>
    <row r="317" spans="1:1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</row>
    <row r="318" spans="1:15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</row>
    <row r="319" spans="1:15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</row>
    <row r="320" spans="1:15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15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</row>
    <row r="322" spans="1:1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1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15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1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1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15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1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1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1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1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1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1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1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15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15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15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15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</row>
    <row r="339" spans="1:15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</row>
    <row r="340" spans="1:1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</row>
    <row r="341" spans="1:15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</row>
    <row r="342" spans="1:1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</row>
    <row r="343" spans="1:1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</row>
    <row r="344" spans="1:1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</row>
    <row r="345" spans="1:1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</row>
    <row r="346" spans="1:1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</row>
    <row r="347" spans="1:15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</row>
    <row r="348" spans="1:1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</row>
    <row r="349" spans="1:15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</row>
    <row r="350" spans="1:15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</row>
    <row r="351" spans="1:15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</row>
    <row r="352" spans="1:15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</row>
    <row r="353" spans="1:1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</row>
    <row r="354" spans="1:15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</row>
    <row r="355" spans="1:1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</row>
    <row r="356" spans="1:1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</row>
    <row r="357" spans="1:1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</row>
    <row r="358" spans="1:1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</row>
    <row r="359" spans="1:1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</row>
    <row r="360" spans="1:1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</row>
    <row r="361" spans="1:1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</row>
    <row r="362" spans="1:15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</row>
    <row r="363" spans="1:15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</row>
    <row r="364" spans="1:15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</row>
    <row r="365" spans="1:15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</row>
    <row r="366" spans="1:15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</row>
    <row r="367" spans="1:15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</row>
    <row r="368" spans="1:15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</row>
    <row r="369" spans="1:1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</row>
    <row r="370" spans="1:1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</row>
    <row r="371" spans="1:1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</row>
    <row r="372" spans="1:1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</row>
    <row r="373" spans="1:1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</row>
    <row r="374" spans="1:15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</row>
    <row r="375" spans="1:1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</row>
    <row r="376" spans="1:1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</row>
    <row r="377" spans="1:1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</row>
    <row r="378" spans="1:1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</row>
    <row r="379" spans="1:15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</row>
    <row r="380" spans="1:15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</row>
    <row r="381" spans="1:15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</row>
    <row r="382" spans="1:1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</row>
    <row r="383" spans="1:15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</row>
    <row r="384" spans="1:15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</row>
    <row r="385" spans="1:15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</row>
    <row r="386" spans="1:1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</row>
    <row r="387" spans="1:15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</row>
    <row r="388" spans="1:1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</row>
    <row r="389" spans="1:1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</row>
    <row r="390" spans="1:15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</row>
    <row r="391" spans="1:1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</row>
    <row r="392" spans="1:1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</row>
    <row r="393" spans="1:15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</row>
    <row r="394" spans="1:15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</row>
    <row r="395" spans="1:1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</row>
    <row r="396" spans="1:15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</row>
    <row r="397" spans="1:15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</row>
    <row r="398" spans="1:15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</row>
    <row r="399" spans="1:15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</row>
    <row r="400" spans="1:15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</row>
    <row r="401" spans="1:15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</row>
    <row r="402" spans="1:15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</row>
    <row r="403" spans="1:1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</row>
    <row r="404" spans="1:15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</row>
    <row r="405" spans="1:1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</row>
    <row r="406" spans="1:15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</row>
    <row r="407" spans="1:1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</row>
    <row r="408" spans="1:15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</row>
    <row r="409" spans="1:15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</row>
    <row r="410" spans="1:1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</row>
    <row r="411" spans="1:15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</row>
    <row r="412" spans="1:1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</row>
    <row r="413" spans="1:15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</row>
    <row r="414" spans="1:15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</row>
    <row r="415" spans="1:15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</row>
    <row r="416" spans="1:1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</row>
    <row r="417" spans="1:1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</row>
    <row r="418" spans="1:1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</row>
    <row r="419" spans="1:1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</row>
    <row r="420" spans="1:1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</row>
    <row r="421" spans="1:1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</row>
    <row r="422" spans="1:15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</row>
    <row r="423" spans="1:1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</row>
    <row r="424" spans="1:1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</row>
    <row r="425" spans="1:15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</row>
    <row r="426" spans="1:1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</row>
    <row r="427" spans="1:1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</row>
    <row r="428" spans="1:1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</row>
    <row r="429" spans="1:1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</row>
    <row r="430" spans="1:1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</row>
    <row r="431" spans="1:1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</row>
    <row r="432" spans="1:1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</row>
    <row r="433" spans="1:1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</row>
    <row r="434" spans="1:15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</row>
    <row r="435" spans="1:15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</row>
    <row r="436" spans="1:15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</row>
    <row r="437" spans="1:15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</row>
    <row r="438" spans="1:1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</row>
    <row r="439" spans="1:15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</row>
    <row r="440" spans="1:15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</row>
    <row r="441" spans="1:15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</row>
    <row r="442" spans="1:1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</row>
    <row r="443" spans="1:1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</row>
    <row r="444" spans="1:1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</row>
    <row r="445" spans="1:1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</row>
    <row r="446" spans="1:1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</row>
    <row r="447" spans="1:1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</row>
    <row r="448" spans="1:15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</row>
    <row r="449" spans="1:1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</row>
    <row r="450" spans="1:1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</row>
    <row r="451" spans="1:15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</row>
    <row r="452" spans="1:1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</row>
    <row r="453" spans="1:1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</row>
    <row r="454" spans="1:1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</row>
    <row r="455" spans="1:1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</row>
    <row r="456" spans="1:1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</row>
    <row r="457" spans="1:1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</row>
    <row r="458" spans="1:1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</row>
    <row r="459" spans="1:1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</row>
    <row r="460" spans="1:15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</row>
    <row r="461" spans="1:15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</row>
    <row r="462" spans="1:15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</row>
    <row r="463" spans="1:15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</row>
    <row r="464" spans="1:15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</row>
    <row r="465" spans="1:15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</row>
    <row r="466" spans="1:15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</row>
    <row r="467" spans="1:1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</row>
    <row r="468" spans="1:15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</row>
    <row r="469" spans="1:15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</row>
    <row r="470" spans="1:15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</row>
    <row r="471" spans="1:1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1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1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15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15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15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15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15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15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15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15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</row>
    <row r="482" spans="1:1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15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1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1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1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15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15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15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1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</row>
    <row r="491" spans="1:1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</row>
    <row r="492" spans="1:1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</row>
    <row r="493" spans="1:1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</row>
    <row r="494" spans="1:1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</row>
    <row r="495" spans="1:1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</row>
    <row r="496" spans="1:1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</row>
    <row r="497" spans="1:1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</row>
    <row r="498" spans="1:1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</row>
    <row r="499" spans="1:1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</row>
    <row r="500" spans="1:1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</row>
    <row r="501" spans="1:1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</row>
    <row r="502" spans="1:1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</row>
    <row r="503" spans="1:1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</row>
    <row r="504" spans="1:1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</row>
    <row r="505" spans="1:1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</row>
    <row r="506" spans="1:1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</row>
    <row r="507" spans="1:1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</row>
    <row r="508" spans="1:1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</row>
    <row r="509" spans="1:1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</row>
    <row r="510" spans="1:1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</row>
    <row r="511" spans="1:1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</row>
    <row r="512" spans="1:1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</row>
    <row r="513" spans="1:1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</row>
    <row r="514" spans="1:1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</row>
    <row r="515" spans="1:1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</row>
    <row r="516" spans="1:1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</row>
    <row r="517" spans="1:1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</row>
    <row r="518" spans="1:1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</row>
    <row r="519" spans="1:1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</row>
    <row r="520" spans="1:1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</row>
    <row r="521" spans="1:1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</row>
    <row r="522" spans="1:1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</row>
    <row r="523" spans="1:1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</row>
    <row r="524" spans="1:1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</row>
    <row r="525" spans="1:1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</row>
    <row r="526" spans="1:1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</row>
    <row r="527" spans="1:1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</row>
    <row r="528" spans="1:1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</row>
    <row r="529" spans="1:1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</row>
    <row r="530" spans="1:1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</row>
    <row r="531" spans="1:1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</row>
    <row r="532" spans="1:1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</row>
    <row r="533" spans="1:1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</row>
    <row r="534" spans="1:1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</row>
    <row r="535" spans="1:1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</row>
    <row r="536" spans="1:1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</row>
    <row r="537" spans="1:1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</row>
    <row r="538" spans="1:1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</row>
    <row r="539" spans="1:1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</row>
    <row r="540" spans="1:1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</row>
    <row r="541" spans="1:1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</row>
    <row r="542" spans="1:1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</row>
    <row r="543" spans="1:1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</row>
    <row r="544" spans="1:1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</row>
    <row r="545" spans="1:1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</row>
    <row r="546" spans="1:1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</row>
    <row r="547" spans="1:1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</row>
    <row r="548" spans="1:1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</row>
    <row r="549" spans="1:1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</row>
    <row r="550" spans="1:1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</row>
    <row r="551" spans="1:1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</row>
    <row r="552" spans="1:1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</row>
    <row r="553" spans="1:1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</row>
    <row r="554" spans="1:1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</row>
    <row r="555" spans="1:1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</row>
    <row r="556" spans="1:1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</row>
    <row r="557" spans="1:1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</row>
    <row r="558" spans="1:1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</row>
    <row r="559" spans="1:1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</row>
    <row r="560" spans="1:1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</row>
    <row r="561" spans="1:1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</row>
    <row r="562" spans="1:1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</row>
    <row r="563" spans="1:1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</row>
    <row r="564" spans="1:1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</row>
    <row r="565" spans="1:1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</row>
    <row r="566" spans="1:1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</row>
    <row r="567" spans="1:1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</row>
    <row r="568" spans="1:1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</row>
    <row r="569" spans="1:1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</row>
    <row r="570" spans="1:1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</row>
    <row r="571" spans="1:1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</row>
    <row r="572" spans="1:1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</row>
    <row r="573" spans="1:1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</row>
    <row r="574" spans="1:1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</row>
    <row r="575" spans="1:1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</row>
    <row r="576" spans="1:1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</row>
    <row r="577" spans="1:1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</row>
    <row r="578" spans="1:1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</row>
    <row r="579" spans="1:1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</row>
    <row r="580" spans="1:1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</row>
    <row r="581" spans="1:1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</row>
    <row r="582" spans="1:1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</row>
    <row r="583" spans="1:1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</row>
    <row r="584" spans="1:1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</row>
    <row r="585" spans="1:1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</row>
    <row r="586" spans="1:1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</row>
    <row r="587" spans="1:1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</row>
    <row r="588" spans="1:1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</row>
    <row r="589" spans="1:1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</row>
    <row r="590" spans="1:1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</row>
    <row r="591" spans="1:1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</row>
    <row r="592" spans="1:1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</row>
    <row r="593" spans="1:1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</row>
    <row r="594" spans="1:1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</row>
    <row r="595" spans="1:1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</row>
    <row r="596" spans="1:1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</row>
    <row r="597" spans="1:1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</row>
    <row r="598" spans="1:1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</row>
    <row r="599" spans="1:1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</row>
    <row r="600" spans="1:1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</row>
    <row r="601" spans="1:1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</row>
    <row r="602" spans="1:1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</row>
    <row r="603" spans="1:1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</row>
    <row r="604" spans="1:1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</row>
    <row r="605" spans="1:1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</row>
    <row r="606" spans="1:1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</row>
    <row r="607" spans="1:1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</row>
    <row r="608" spans="1:1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</row>
    <row r="609" spans="1:1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</row>
    <row r="610" spans="1:1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</row>
    <row r="611" spans="1:1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</row>
    <row r="612" spans="1:1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</row>
    <row r="613" spans="1:1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</row>
    <row r="614" spans="1:1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</row>
    <row r="615" spans="1:1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</row>
    <row r="616" spans="1:1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</row>
    <row r="617" spans="1:1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</row>
    <row r="618" spans="1:1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</row>
    <row r="619" spans="1:1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</row>
    <row r="620" spans="1:1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</row>
    <row r="621" spans="1:1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</row>
    <row r="622" spans="1:1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</row>
    <row r="623" spans="1:1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</row>
    <row r="624" spans="1:1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</row>
    <row r="625" spans="1:1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</row>
    <row r="626" spans="1:1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</row>
    <row r="627" spans="1:1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</row>
    <row r="628" spans="1:1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</row>
    <row r="629" spans="1:1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</row>
    <row r="630" spans="1:1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</row>
    <row r="631" spans="1:1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</row>
    <row r="632" spans="1:1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</row>
    <row r="633" spans="1:1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</row>
    <row r="634" spans="1:1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</row>
    <row r="635" spans="1:1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</row>
    <row r="636" spans="1:1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</row>
    <row r="637" spans="1:1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</row>
    <row r="638" spans="1:1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</row>
    <row r="639" spans="1:1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</row>
    <row r="640" spans="1:1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</row>
    <row r="641" spans="1:1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</row>
    <row r="642" spans="1:1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</row>
    <row r="643" spans="1:1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</row>
    <row r="644" spans="1:1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</row>
    <row r="645" spans="1:1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</row>
    <row r="646" spans="1:1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</row>
    <row r="647" spans="1:1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</row>
    <row r="648" spans="1:1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</row>
    <row r="649" spans="1:1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</row>
    <row r="650" spans="1:1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</row>
    <row r="651" spans="1:1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</row>
    <row r="652" spans="1:1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</row>
    <row r="653" spans="1:1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</row>
    <row r="654" spans="1:1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</row>
    <row r="655" spans="1:1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</row>
    <row r="656" spans="1:1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</row>
    <row r="657" spans="1:1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</row>
    <row r="658" spans="1:1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</row>
    <row r="659" spans="1:1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</row>
    <row r="660" spans="1:1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</row>
    <row r="661" spans="1:1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</row>
    <row r="662" spans="1:1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</row>
    <row r="663" spans="1:1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</row>
    <row r="664" spans="1:1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</row>
    <row r="665" spans="1:1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</row>
    <row r="666" spans="1:1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</row>
    <row r="667" spans="1:1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</row>
    <row r="668" spans="1:1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</row>
    <row r="669" spans="1:1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</row>
    <row r="670" spans="1:1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</row>
    <row r="671" spans="1:1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</row>
    <row r="672" spans="1:1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</row>
    <row r="673" spans="1:1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</row>
    <row r="674" spans="1:1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</row>
    <row r="675" spans="1:1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</row>
    <row r="676" spans="1:1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</row>
    <row r="677" spans="1:1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</row>
    <row r="678" spans="1:1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</row>
    <row r="679" spans="1:1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</row>
    <row r="680" spans="1:1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</row>
    <row r="681" spans="1:1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</row>
    <row r="682" spans="1:1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</row>
    <row r="683" spans="1:1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</row>
    <row r="684" spans="1:1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</row>
    <row r="685" spans="1:1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</row>
    <row r="686" spans="1:1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</row>
    <row r="687" spans="1:1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</row>
    <row r="688" spans="1:1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</row>
    <row r="689" spans="1:1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</row>
    <row r="690" spans="1:1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</row>
    <row r="691" spans="1:1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</row>
    <row r="692" spans="1:1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</row>
    <row r="693" spans="1:1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</row>
    <row r="694" spans="1:1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</row>
    <row r="695" spans="1:1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</row>
    <row r="696" spans="1:1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</row>
    <row r="697" spans="1:1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</row>
    <row r="698" spans="1:1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</row>
    <row r="699" spans="1:1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</row>
    <row r="700" spans="1:1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</row>
    <row r="701" spans="1:1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</row>
    <row r="702" spans="1:1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</row>
    <row r="703" spans="1:1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</row>
    <row r="704" spans="1:1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</row>
    <row r="705" spans="1:1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</row>
    <row r="706" spans="1:1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</row>
    <row r="707" spans="1:1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</row>
    <row r="708" spans="1:1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</row>
    <row r="709" spans="1:1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</row>
    <row r="710" spans="1:1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</row>
    <row r="711" spans="1:1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</row>
    <row r="712" spans="1:1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</row>
    <row r="713" spans="1:1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</row>
    <row r="714" spans="1:1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</row>
    <row r="715" spans="1:1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</row>
    <row r="716" spans="1:1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</row>
    <row r="717" spans="1:1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</row>
    <row r="718" spans="1:1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</row>
    <row r="719" spans="1:1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</row>
    <row r="720" spans="1:15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</row>
    <row r="721" spans="1:15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</row>
    <row r="722" spans="1:15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</row>
  </sheetData>
  <mergeCells count="250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G2:G4"/>
    <mergeCell ref="C42:E42"/>
    <mergeCell ref="C43:E43"/>
    <mergeCell ref="C44:E44"/>
    <mergeCell ref="H2:H4"/>
    <mergeCell ref="I2:I4"/>
    <mergeCell ref="L2:L4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K2:K4"/>
  </mergeCells>
  <pageMargins left="0.25" right="0.25" top="0.75" bottom="0.75" header="0.3" footer="0.3"/>
  <pageSetup paperSize="9" orientation="landscape" horizontalDpi="4294967293" r:id="rId1"/>
  <headerFooter>
    <oddHeader>&amp;C&amp;"Times New Roman,Félkövér"&amp;12 013350 Az önkormányzati vagyonnal való gazdálkodással kapcsolatos feladatokKiadások - 2018.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719"/>
  <sheetViews>
    <sheetView zoomScaleNormal="100" workbookViewId="0">
      <selection activeCell="F1" sqref="F1:F104857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hidden="1" customWidth="1"/>
    <col min="11" max="12" width="11.7109375" style="12" hidden="1" customWidth="1"/>
    <col min="13" max="13" width="11" style="12" customWidth="1"/>
    <col min="14" max="14" width="11.140625" style="12" customWidth="1"/>
    <col min="15" max="15" width="11.7109375" style="49" customWidth="1"/>
    <col min="16" max="16384" width="9.140625" style="17"/>
  </cols>
  <sheetData>
    <row r="1" spans="1:15" ht="15.75" thickBot="1" x14ac:dyDescent="0.3"/>
    <row r="2" spans="1:15" ht="15" customHeight="1" x14ac:dyDescent="0.25">
      <c r="B2" s="750" t="s">
        <v>0</v>
      </c>
      <c r="C2" s="695"/>
      <c r="D2" s="695"/>
      <c r="E2" s="695"/>
      <c r="F2" s="742" t="s">
        <v>1074</v>
      </c>
      <c r="G2" s="742" t="s">
        <v>1085</v>
      </c>
      <c r="H2" s="742" t="s">
        <v>1092</v>
      </c>
      <c r="I2" s="695" t="s">
        <v>1099</v>
      </c>
      <c r="J2" s="763" t="s">
        <v>1106</v>
      </c>
      <c r="K2" s="763" t="s">
        <v>1117</v>
      </c>
      <c r="L2" s="763" t="s">
        <v>1118</v>
      </c>
      <c r="M2" s="756" t="s">
        <v>1076</v>
      </c>
      <c r="N2" s="756"/>
      <c r="O2" s="757"/>
    </row>
    <row r="3" spans="1:15" ht="22.5" customHeight="1" x14ac:dyDescent="0.25">
      <c r="B3" s="751"/>
      <c r="C3" s="752"/>
      <c r="D3" s="752"/>
      <c r="E3" s="752"/>
      <c r="F3" s="743"/>
      <c r="G3" s="743"/>
      <c r="H3" s="743"/>
      <c r="I3" s="752"/>
      <c r="J3" s="764"/>
      <c r="K3" s="764"/>
      <c r="L3" s="764"/>
      <c r="M3" s="790" t="s">
        <v>846</v>
      </c>
      <c r="N3" s="771" t="s">
        <v>847</v>
      </c>
      <c r="O3" s="773" t="s">
        <v>571</v>
      </c>
    </row>
    <row r="4" spans="1:15" ht="21" customHeight="1" thickBot="1" x14ac:dyDescent="0.3">
      <c r="B4" s="753"/>
      <c r="C4" s="754"/>
      <c r="D4" s="754"/>
      <c r="E4" s="754"/>
      <c r="F4" s="744"/>
      <c r="G4" s="744"/>
      <c r="H4" s="744"/>
      <c r="I4" s="754"/>
      <c r="J4" s="765"/>
      <c r="K4" s="765"/>
      <c r="L4" s="765"/>
      <c r="M4" s="791"/>
      <c r="N4" s="772"/>
      <c r="O4" s="774"/>
    </row>
    <row r="5" spans="1:15" ht="15.75" thickBot="1" x14ac:dyDescent="0.3">
      <c r="B5" s="82" t="s">
        <v>118</v>
      </c>
      <c r="C5" s="775" t="s">
        <v>119</v>
      </c>
      <c r="D5" s="776"/>
      <c r="E5" s="776"/>
      <c r="F5" s="316" t="e">
        <f t="shared" ref="F5:K5" si="0">F6+F20</f>
        <v>#REF!</v>
      </c>
      <c r="G5" s="506" t="e">
        <f t="shared" si="0"/>
        <v>#REF!</v>
      </c>
      <c r="H5" s="506" t="e">
        <f t="shared" si="0"/>
        <v>#REF!</v>
      </c>
      <c r="I5" s="569" t="e">
        <f t="shared" si="0"/>
        <v>#REF!</v>
      </c>
      <c r="J5" s="421" t="e">
        <f t="shared" ref="J5" si="1">J6+J20</f>
        <v>#REF!</v>
      </c>
      <c r="K5" s="421" t="e">
        <f t="shared" si="0"/>
        <v>#REF!</v>
      </c>
      <c r="L5" s="421">
        <f t="shared" ref="L5" si="2">L6+L20</f>
        <v>872523</v>
      </c>
      <c r="M5" s="458">
        <f>M6</f>
        <v>353651</v>
      </c>
      <c r="N5" s="139">
        <f t="shared" ref="N5" si="3">N6+N20</f>
        <v>0</v>
      </c>
      <c r="O5" s="156">
        <f>SUM(M5:N5)</f>
        <v>353651</v>
      </c>
    </row>
    <row r="6" spans="1:15" x14ac:dyDescent="0.25">
      <c r="B6" s="122" t="s">
        <v>609</v>
      </c>
      <c r="C6" s="733" t="s">
        <v>120</v>
      </c>
      <c r="D6" s="734"/>
      <c r="E6" s="734"/>
      <c r="F6" s="317" t="e">
        <f t="shared" ref="F6:K6" si="4">F7+F8+F9+F10+F11+F12+F13+F14+F15+F16+F17+F18+F19</f>
        <v>#REF!</v>
      </c>
      <c r="G6" s="507" t="e">
        <f t="shared" si="4"/>
        <v>#REF!</v>
      </c>
      <c r="H6" s="507" t="e">
        <f t="shared" si="4"/>
        <v>#REF!</v>
      </c>
      <c r="I6" s="570" t="e">
        <f t="shared" si="4"/>
        <v>#REF!</v>
      </c>
      <c r="J6" s="422" t="e">
        <f t="shared" ref="J6" si="5">J7+J8+J9+J10+J11+J12+J13+J14+J15+J16+J17+J18+J19</f>
        <v>#REF!</v>
      </c>
      <c r="K6" s="422" t="e">
        <f t="shared" si="4"/>
        <v>#REF!</v>
      </c>
      <c r="L6" s="422">
        <f t="shared" ref="L6" si="6">L7+L8+L9+L10+L11+L12+L13+L14+L15+L16+L17+L18+L19</f>
        <v>872523</v>
      </c>
      <c r="M6" s="459">
        <f>M7</f>
        <v>353651</v>
      </c>
      <c r="N6" s="140">
        <f t="shared" ref="N6" si="7">N7+N8+N9+N10+N11+N12+N13+N14+N15+N16+N17+N18+N19</f>
        <v>0</v>
      </c>
      <c r="O6" s="157">
        <f t="shared" ref="O6:O69" si="8">SUM(M6:N6)</f>
        <v>353651</v>
      </c>
    </row>
    <row r="7" spans="1:15" ht="15.75" thickBot="1" x14ac:dyDescent="0.3">
      <c r="A7" s="125" t="s">
        <v>121</v>
      </c>
      <c r="B7" s="54" t="s">
        <v>610</v>
      </c>
      <c r="C7" s="267"/>
      <c r="D7" s="208" t="s">
        <v>122</v>
      </c>
      <c r="E7" s="284"/>
      <c r="F7" s="326">
        <v>975985</v>
      </c>
      <c r="G7" s="516">
        <v>904909</v>
      </c>
      <c r="H7" s="516">
        <v>872523</v>
      </c>
      <c r="I7" s="579">
        <v>872523</v>
      </c>
      <c r="J7" s="431">
        <v>872523</v>
      </c>
      <c r="K7" s="431">
        <v>872523</v>
      </c>
      <c r="L7" s="431">
        <v>872523</v>
      </c>
      <c r="M7" s="468">
        <v>353651</v>
      </c>
      <c r="N7" s="141"/>
      <c r="O7" s="159">
        <f t="shared" si="8"/>
        <v>353651</v>
      </c>
    </row>
    <row r="8" spans="1:15" s="189" customFormat="1" ht="15.75" hidden="1" thickBot="1" x14ac:dyDescent="0.3">
      <c r="A8" s="125" t="s">
        <v>123</v>
      </c>
      <c r="B8" s="169" t="s">
        <v>611</v>
      </c>
      <c r="C8" s="182"/>
      <c r="D8" s="216" t="s">
        <v>124</v>
      </c>
      <c r="E8" s="234"/>
      <c r="F8" s="318" t="e">
        <f t="shared" ref="F8:F19" si="9">SUM(O8:O8)</f>
        <v>#REF!</v>
      </c>
      <c r="G8" s="508" t="e">
        <f t="shared" ref="G8:G19" si="10">SUM(O8:O8)</f>
        <v>#REF!</v>
      </c>
      <c r="H8" s="508" t="e">
        <f t="shared" ref="H8:H19" si="11">SUM(O8:O8)</f>
        <v>#REF!</v>
      </c>
      <c r="I8" s="571" t="e">
        <f t="shared" ref="I8:I19" si="12">SUM(O8:O8)</f>
        <v>#REF!</v>
      </c>
      <c r="J8" s="423" t="e">
        <f t="shared" ref="J8:J19" si="13">SUM(O8:O8)</f>
        <v>#REF!</v>
      </c>
      <c r="K8" s="423" t="e">
        <f>SUM(#REF!)</f>
        <v>#REF!</v>
      </c>
      <c r="L8" s="423">
        <f t="shared" ref="L8:L19" si="14">SUM(P8:P8)</f>
        <v>0</v>
      </c>
      <c r="M8" s="460" t="e">
        <f>SUM(#REF!)</f>
        <v>#REF!</v>
      </c>
      <c r="N8" s="170"/>
      <c r="O8" s="171" t="e">
        <f t="shared" si="8"/>
        <v>#REF!</v>
      </c>
    </row>
    <row r="9" spans="1:15" s="189" customFormat="1" ht="15.75" hidden="1" thickBot="1" x14ac:dyDescent="0.3">
      <c r="A9" s="125" t="s">
        <v>125</v>
      </c>
      <c r="B9" s="169" t="s">
        <v>612</v>
      </c>
      <c r="C9" s="182"/>
      <c r="D9" s="216" t="s">
        <v>126</v>
      </c>
      <c r="E9" s="234"/>
      <c r="F9" s="318" t="e">
        <f t="shared" si="9"/>
        <v>#REF!</v>
      </c>
      <c r="G9" s="508" t="e">
        <f t="shared" si="10"/>
        <v>#REF!</v>
      </c>
      <c r="H9" s="508" t="e">
        <f t="shared" si="11"/>
        <v>#REF!</v>
      </c>
      <c r="I9" s="571" t="e">
        <f t="shared" si="12"/>
        <v>#REF!</v>
      </c>
      <c r="J9" s="423" t="e">
        <f t="shared" si="13"/>
        <v>#REF!</v>
      </c>
      <c r="K9" s="423" t="e">
        <f>SUM(#REF!)</f>
        <v>#REF!</v>
      </c>
      <c r="L9" s="423">
        <f t="shared" si="14"/>
        <v>0</v>
      </c>
      <c r="M9" s="460" t="e">
        <f>SUM(#REF!)</f>
        <v>#REF!</v>
      </c>
      <c r="N9" s="170"/>
      <c r="O9" s="171" t="e">
        <f t="shared" si="8"/>
        <v>#REF!</v>
      </c>
    </row>
    <row r="10" spans="1:15" s="189" customFormat="1" ht="15.75" hidden="1" thickBot="1" x14ac:dyDescent="0.3">
      <c r="A10" s="125" t="s">
        <v>127</v>
      </c>
      <c r="B10" s="169" t="s">
        <v>613</v>
      </c>
      <c r="C10" s="182"/>
      <c r="D10" s="216" t="s">
        <v>351</v>
      </c>
      <c r="E10" s="234"/>
      <c r="F10" s="318" t="e">
        <f t="shared" si="9"/>
        <v>#REF!</v>
      </c>
      <c r="G10" s="508" t="e">
        <f t="shared" si="10"/>
        <v>#REF!</v>
      </c>
      <c r="H10" s="508" t="e">
        <f t="shared" si="11"/>
        <v>#REF!</v>
      </c>
      <c r="I10" s="571" t="e">
        <f t="shared" si="12"/>
        <v>#REF!</v>
      </c>
      <c r="J10" s="423" t="e">
        <f t="shared" si="13"/>
        <v>#REF!</v>
      </c>
      <c r="K10" s="423" t="e">
        <f>SUM(#REF!)</f>
        <v>#REF!</v>
      </c>
      <c r="L10" s="423">
        <f t="shared" si="14"/>
        <v>0</v>
      </c>
      <c r="M10" s="460" t="e">
        <f>SUM(#REF!)</f>
        <v>#REF!</v>
      </c>
      <c r="N10" s="170"/>
      <c r="O10" s="171" t="e">
        <f t="shared" si="8"/>
        <v>#REF!</v>
      </c>
    </row>
    <row r="11" spans="1:15" s="189" customFormat="1" ht="15.75" hidden="1" thickBot="1" x14ac:dyDescent="0.3">
      <c r="A11" s="125" t="s">
        <v>128</v>
      </c>
      <c r="B11" s="169" t="s">
        <v>614</v>
      </c>
      <c r="C11" s="182"/>
      <c r="D11" s="216" t="s">
        <v>129</v>
      </c>
      <c r="E11" s="234"/>
      <c r="F11" s="318" t="e">
        <f t="shared" si="9"/>
        <v>#REF!</v>
      </c>
      <c r="G11" s="508" t="e">
        <f t="shared" si="10"/>
        <v>#REF!</v>
      </c>
      <c r="H11" s="508" t="e">
        <f t="shared" si="11"/>
        <v>#REF!</v>
      </c>
      <c r="I11" s="571" t="e">
        <f t="shared" si="12"/>
        <v>#REF!</v>
      </c>
      <c r="J11" s="423" t="e">
        <f t="shared" si="13"/>
        <v>#REF!</v>
      </c>
      <c r="K11" s="423" t="e">
        <f>SUM(#REF!)</f>
        <v>#REF!</v>
      </c>
      <c r="L11" s="423">
        <f t="shared" si="14"/>
        <v>0</v>
      </c>
      <c r="M11" s="460" t="e">
        <f>SUM(#REF!)</f>
        <v>#REF!</v>
      </c>
      <c r="N11" s="170"/>
      <c r="O11" s="171" t="e">
        <f t="shared" si="8"/>
        <v>#REF!</v>
      </c>
    </row>
    <row r="12" spans="1:15" s="189" customFormat="1" ht="15.75" hidden="1" thickBot="1" x14ac:dyDescent="0.3">
      <c r="A12" s="125" t="s">
        <v>130</v>
      </c>
      <c r="B12" s="169" t="s">
        <v>615</v>
      </c>
      <c r="C12" s="182"/>
      <c r="D12" s="216" t="s">
        <v>131</v>
      </c>
      <c r="E12" s="234"/>
      <c r="F12" s="318" t="e">
        <f t="shared" si="9"/>
        <v>#REF!</v>
      </c>
      <c r="G12" s="508" t="e">
        <f t="shared" si="10"/>
        <v>#REF!</v>
      </c>
      <c r="H12" s="508" t="e">
        <f t="shared" si="11"/>
        <v>#REF!</v>
      </c>
      <c r="I12" s="571" t="e">
        <f t="shared" si="12"/>
        <v>#REF!</v>
      </c>
      <c r="J12" s="423" t="e">
        <f t="shared" si="13"/>
        <v>#REF!</v>
      </c>
      <c r="K12" s="423" t="e">
        <f>SUM(#REF!)</f>
        <v>#REF!</v>
      </c>
      <c r="L12" s="423">
        <f t="shared" si="14"/>
        <v>0</v>
      </c>
      <c r="M12" s="460" t="e">
        <f>SUM(#REF!)</f>
        <v>#REF!</v>
      </c>
      <c r="N12" s="170"/>
      <c r="O12" s="171" t="e">
        <f t="shared" si="8"/>
        <v>#REF!</v>
      </c>
    </row>
    <row r="13" spans="1:15" s="189" customFormat="1" ht="15.75" hidden="1" thickBot="1" x14ac:dyDescent="0.3">
      <c r="A13" s="125" t="s">
        <v>132</v>
      </c>
      <c r="B13" s="169" t="s">
        <v>616</v>
      </c>
      <c r="C13" s="182"/>
      <c r="D13" s="216" t="s">
        <v>133</v>
      </c>
      <c r="E13" s="234"/>
      <c r="F13" s="318" t="e">
        <f t="shared" si="9"/>
        <v>#REF!</v>
      </c>
      <c r="G13" s="508" t="e">
        <f t="shared" si="10"/>
        <v>#REF!</v>
      </c>
      <c r="H13" s="508" t="e">
        <f t="shared" si="11"/>
        <v>#REF!</v>
      </c>
      <c r="I13" s="571" t="e">
        <f t="shared" si="12"/>
        <v>#REF!</v>
      </c>
      <c r="J13" s="423" t="e">
        <f t="shared" si="13"/>
        <v>#REF!</v>
      </c>
      <c r="K13" s="423" t="e">
        <f>SUM(#REF!)</f>
        <v>#REF!</v>
      </c>
      <c r="L13" s="423">
        <f t="shared" si="14"/>
        <v>0</v>
      </c>
      <c r="M13" s="460" t="e">
        <f>SUM(#REF!)</f>
        <v>#REF!</v>
      </c>
      <c r="N13" s="170"/>
      <c r="O13" s="171" t="e">
        <f t="shared" si="8"/>
        <v>#REF!</v>
      </c>
    </row>
    <row r="14" spans="1:15" s="189" customFormat="1" ht="15.75" hidden="1" thickBot="1" x14ac:dyDescent="0.3">
      <c r="A14" s="125" t="s">
        <v>134</v>
      </c>
      <c r="B14" s="169" t="s">
        <v>617</v>
      </c>
      <c r="C14" s="182"/>
      <c r="D14" s="216" t="s">
        <v>135</v>
      </c>
      <c r="E14" s="234"/>
      <c r="F14" s="318" t="e">
        <f t="shared" si="9"/>
        <v>#REF!</v>
      </c>
      <c r="G14" s="508" t="e">
        <f t="shared" si="10"/>
        <v>#REF!</v>
      </c>
      <c r="H14" s="508" t="e">
        <f t="shared" si="11"/>
        <v>#REF!</v>
      </c>
      <c r="I14" s="571" t="e">
        <f t="shared" si="12"/>
        <v>#REF!</v>
      </c>
      <c r="J14" s="423" t="e">
        <f t="shared" si="13"/>
        <v>#REF!</v>
      </c>
      <c r="K14" s="423" t="e">
        <f>SUM(#REF!)</f>
        <v>#REF!</v>
      </c>
      <c r="L14" s="423">
        <f t="shared" si="14"/>
        <v>0</v>
      </c>
      <c r="M14" s="460" t="e">
        <f>SUM(#REF!)</f>
        <v>#REF!</v>
      </c>
      <c r="N14" s="170"/>
      <c r="O14" s="171" t="e">
        <f t="shared" si="8"/>
        <v>#REF!</v>
      </c>
    </row>
    <row r="15" spans="1:15" s="189" customFormat="1" ht="15.75" hidden="1" thickBot="1" x14ac:dyDescent="0.3">
      <c r="A15" s="125" t="s">
        <v>136</v>
      </c>
      <c r="B15" s="169" t="s">
        <v>618</v>
      </c>
      <c r="C15" s="182"/>
      <c r="D15" s="216" t="s">
        <v>137</v>
      </c>
      <c r="E15" s="234"/>
      <c r="F15" s="318" t="e">
        <f t="shared" si="9"/>
        <v>#REF!</v>
      </c>
      <c r="G15" s="508" t="e">
        <f t="shared" si="10"/>
        <v>#REF!</v>
      </c>
      <c r="H15" s="508" t="e">
        <f t="shared" si="11"/>
        <v>#REF!</v>
      </c>
      <c r="I15" s="571" t="e">
        <f t="shared" si="12"/>
        <v>#REF!</v>
      </c>
      <c r="J15" s="423" t="e">
        <f t="shared" si="13"/>
        <v>#REF!</v>
      </c>
      <c r="K15" s="423" t="e">
        <f>SUM(#REF!)</f>
        <v>#REF!</v>
      </c>
      <c r="L15" s="423">
        <f t="shared" si="14"/>
        <v>0</v>
      </c>
      <c r="M15" s="460" t="e">
        <f>SUM(#REF!)</f>
        <v>#REF!</v>
      </c>
      <c r="N15" s="170"/>
      <c r="O15" s="171" t="e">
        <f t="shared" si="8"/>
        <v>#REF!</v>
      </c>
    </row>
    <row r="16" spans="1:15" s="189" customFormat="1" ht="15.75" hidden="1" thickBot="1" x14ac:dyDescent="0.3">
      <c r="A16" s="125" t="s">
        <v>138</v>
      </c>
      <c r="B16" s="169" t="s">
        <v>619</v>
      </c>
      <c r="C16" s="182"/>
      <c r="D16" s="216" t="s">
        <v>139</v>
      </c>
      <c r="E16" s="234"/>
      <c r="F16" s="318" t="e">
        <f t="shared" si="9"/>
        <v>#REF!</v>
      </c>
      <c r="G16" s="508" t="e">
        <f t="shared" si="10"/>
        <v>#REF!</v>
      </c>
      <c r="H16" s="508" t="e">
        <f t="shared" si="11"/>
        <v>#REF!</v>
      </c>
      <c r="I16" s="571" t="e">
        <f t="shared" si="12"/>
        <v>#REF!</v>
      </c>
      <c r="J16" s="423" t="e">
        <f t="shared" si="13"/>
        <v>#REF!</v>
      </c>
      <c r="K16" s="423" t="e">
        <f>SUM(#REF!)</f>
        <v>#REF!</v>
      </c>
      <c r="L16" s="423">
        <f t="shared" si="14"/>
        <v>0</v>
      </c>
      <c r="M16" s="460" t="e">
        <f>SUM(#REF!)</f>
        <v>#REF!</v>
      </c>
      <c r="N16" s="170"/>
      <c r="O16" s="171" t="e">
        <f t="shared" si="8"/>
        <v>#REF!</v>
      </c>
    </row>
    <row r="17" spans="1:15" s="189" customFormat="1" ht="15.75" hidden="1" thickBot="1" x14ac:dyDescent="0.3">
      <c r="A17" s="125" t="s">
        <v>140</v>
      </c>
      <c r="B17" s="169" t="s">
        <v>620</v>
      </c>
      <c r="C17" s="182"/>
      <c r="D17" s="216" t="s">
        <v>141</v>
      </c>
      <c r="E17" s="234"/>
      <c r="F17" s="318" t="e">
        <f t="shared" si="9"/>
        <v>#REF!</v>
      </c>
      <c r="G17" s="508" t="e">
        <f t="shared" si="10"/>
        <v>#REF!</v>
      </c>
      <c r="H17" s="508" t="e">
        <f t="shared" si="11"/>
        <v>#REF!</v>
      </c>
      <c r="I17" s="571" t="e">
        <f t="shared" si="12"/>
        <v>#REF!</v>
      </c>
      <c r="J17" s="423" t="e">
        <f t="shared" si="13"/>
        <v>#REF!</v>
      </c>
      <c r="K17" s="423" t="e">
        <f>SUM(#REF!)</f>
        <v>#REF!</v>
      </c>
      <c r="L17" s="423">
        <f t="shared" si="14"/>
        <v>0</v>
      </c>
      <c r="M17" s="460" t="e">
        <f>SUM(#REF!)</f>
        <v>#REF!</v>
      </c>
      <c r="N17" s="170"/>
      <c r="O17" s="171" t="e">
        <f t="shared" si="8"/>
        <v>#REF!</v>
      </c>
    </row>
    <row r="18" spans="1:15" s="189" customFormat="1" ht="15.75" hidden="1" thickBot="1" x14ac:dyDescent="0.3">
      <c r="A18" s="125" t="s">
        <v>142</v>
      </c>
      <c r="B18" s="169" t="s">
        <v>621</v>
      </c>
      <c r="C18" s="182"/>
      <c r="D18" s="216" t="s">
        <v>143</v>
      </c>
      <c r="E18" s="234"/>
      <c r="F18" s="318" t="e">
        <f t="shared" si="9"/>
        <v>#REF!</v>
      </c>
      <c r="G18" s="508" t="e">
        <f t="shared" si="10"/>
        <v>#REF!</v>
      </c>
      <c r="H18" s="508" t="e">
        <f t="shared" si="11"/>
        <v>#REF!</v>
      </c>
      <c r="I18" s="571" t="e">
        <f t="shared" si="12"/>
        <v>#REF!</v>
      </c>
      <c r="J18" s="423" t="e">
        <f t="shared" si="13"/>
        <v>#REF!</v>
      </c>
      <c r="K18" s="423" t="e">
        <f>SUM(#REF!)</f>
        <v>#REF!</v>
      </c>
      <c r="L18" s="423">
        <f t="shared" si="14"/>
        <v>0</v>
      </c>
      <c r="M18" s="460" t="e">
        <f>SUM(#REF!)</f>
        <v>#REF!</v>
      </c>
      <c r="N18" s="170"/>
      <c r="O18" s="171" t="e">
        <f t="shared" si="8"/>
        <v>#REF!</v>
      </c>
    </row>
    <row r="19" spans="1:15" s="189" customFormat="1" ht="15.75" hidden="1" thickBot="1" x14ac:dyDescent="0.3">
      <c r="A19" s="125" t="s">
        <v>144</v>
      </c>
      <c r="B19" s="169" t="s">
        <v>622</v>
      </c>
      <c r="C19" s="182"/>
      <c r="D19" s="216" t="s">
        <v>145</v>
      </c>
      <c r="E19" s="234"/>
      <c r="F19" s="318" t="e">
        <f t="shared" si="9"/>
        <v>#REF!</v>
      </c>
      <c r="G19" s="508" t="e">
        <f t="shared" si="10"/>
        <v>#REF!</v>
      </c>
      <c r="H19" s="508" t="e">
        <f t="shared" si="11"/>
        <v>#REF!</v>
      </c>
      <c r="I19" s="571" t="e">
        <f t="shared" si="12"/>
        <v>#REF!</v>
      </c>
      <c r="J19" s="423" t="e">
        <f t="shared" si="13"/>
        <v>#REF!</v>
      </c>
      <c r="K19" s="423" t="e">
        <f>SUM(#REF!)</f>
        <v>#REF!</v>
      </c>
      <c r="L19" s="423">
        <f t="shared" si="14"/>
        <v>0</v>
      </c>
      <c r="M19" s="460" t="e">
        <f>SUM(#REF!)</f>
        <v>#REF!</v>
      </c>
      <c r="N19" s="170"/>
      <c r="O19" s="171" t="e">
        <f t="shared" si="8"/>
        <v>#REF!</v>
      </c>
    </row>
    <row r="20" spans="1:15" ht="15.75" hidden="1" thickBot="1" x14ac:dyDescent="0.3">
      <c r="B20" s="90" t="s">
        <v>623</v>
      </c>
      <c r="C20" s="716" t="s">
        <v>146</v>
      </c>
      <c r="D20" s="717"/>
      <c r="E20" s="717"/>
      <c r="F20" s="319" t="e">
        <f t="shared" ref="F20:M20" si="15">F21+F22+F23</f>
        <v>#REF!</v>
      </c>
      <c r="G20" s="509" t="e">
        <f t="shared" si="15"/>
        <v>#REF!</v>
      </c>
      <c r="H20" s="509" t="e">
        <f t="shared" si="15"/>
        <v>#REF!</v>
      </c>
      <c r="I20" s="572" t="e">
        <f t="shared" si="15"/>
        <v>#REF!</v>
      </c>
      <c r="J20" s="424" t="e">
        <f t="shared" ref="J20" si="16">J21+J22+J23</f>
        <v>#REF!</v>
      </c>
      <c r="K20" s="424" t="e">
        <f t="shared" si="15"/>
        <v>#REF!</v>
      </c>
      <c r="L20" s="424">
        <f t="shared" ref="L20" si="17">L21+L22+L23</f>
        <v>0</v>
      </c>
      <c r="M20" s="461" t="e">
        <f t="shared" si="15"/>
        <v>#REF!</v>
      </c>
      <c r="N20" s="142">
        <f t="shared" ref="N20" si="18">N21+N22+N23</f>
        <v>0</v>
      </c>
      <c r="O20" s="158" t="e">
        <f t="shared" si="8"/>
        <v>#REF!</v>
      </c>
    </row>
    <row r="21" spans="1:15" s="41" customFormat="1" ht="15.75" hidden="1" thickBot="1" x14ac:dyDescent="0.3">
      <c r="A21" s="125" t="s">
        <v>147</v>
      </c>
      <c r="B21" s="52" t="s">
        <v>624</v>
      </c>
      <c r="C21" s="718" t="s">
        <v>148</v>
      </c>
      <c r="D21" s="719"/>
      <c r="E21" s="719"/>
      <c r="F21" s="320" t="e">
        <f>SUM(O21:O21)</f>
        <v>#REF!</v>
      </c>
      <c r="G21" s="510" t="e">
        <f>SUM(O21:O21)</f>
        <v>#REF!</v>
      </c>
      <c r="H21" s="510" t="e">
        <f>SUM(O21:O21)</f>
        <v>#REF!</v>
      </c>
      <c r="I21" s="573" t="e">
        <f>SUM(O21:O21)</f>
        <v>#REF!</v>
      </c>
      <c r="J21" s="425" t="e">
        <f>SUM(O21:O21)</f>
        <v>#REF!</v>
      </c>
      <c r="K21" s="425" t="e">
        <f>SUM(#REF!)</f>
        <v>#REF!</v>
      </c>
      <c r="L21" s="425">
        <f>SUM(P21:P21)</f>
        <v>0</v>
      </c>
      <c r="M21" s="462" t="e">
        <f>SUM(#REF!)</f>
        <v>#REF!</v>
      </c>
      <c r="N21" s="148"/>
      <c r="O21" s="160" t="e">
        <f t="shared" si="8"/>
        <v>#REF!</v>
      </c>
    </row>
    <row r="22" spans="1:15" s="41" customFormat="1" ht="25.5" hidden="1" customHeight="1" x14ac:dyDescent="0.25">
      <c r="A22" s="125" t="s">
        <v>149</v>
      </c>
      <c r="B22" s="52" t="s">
        <v>625</v>
      </c>
      <c r="C22" s="720" t="s">
        <v>861</v>
      </c>
      <c r="D22" s="721"/>
      <c r="E22" s="721"/>
      <c r="F22" s="320" t="e">
        <f>SUM(O22:O22)</f>
        <v>#REF!</v>
      </c>
      <c r="G22" s="510" t="e">
        <f>SUM(O22:O22)</f>
        <v>#REF!</v>
      </c>
      <c r="H22" s="510" t="e">
        <f>SUM(O22:O22)</f>
        <v>#REF!</v>
      </c>
      <c r="I22" s="573" t="e">
        <f>SUM(O22:O22)</f>
        <v>#REF!</v>
      </c>
      <c r="J22" s="425" t="e">
        <f>SUM(O22:O22)</f>
        <v>#REF!</v>
      </c>
      <c r="K22" s="425" t="e">
        <f>SUM(#REF!)</f>
        <v>#REF!</v>
      </c>
      <c r="L22" s="425">
        <f>SUM(P22:P22)</f>
        <v>0</v>
      </c>
      <c r="M22" s="462" t="e">
        <f>SUM(#REF!)</f>
        <v>#REF!</v>
      </c>
      <c r="N22" s="148"/>
      <c r="O22" s="160" t="e">
        <f t="shared" si="8"/>
        <v>#REF!</v>
      </c>
    </row>
    <row r="23" spans="1:15" s="41" customFormat="1" ht="15.75" hidden="1" thickBot="1" x14ac:dyDescent="0.3">
      <c r="A23" s="125" t="s">
        <v>150</v>
      </c>
      <c r="B23" s="176" t="s">
        <v>626</v>
      </c>
      <c r="C23" s="777" t="s">
        <v>151</v>
      </c>
      <c r="D23" s="778"/>
      <c r="E23" s="778"/>
      <c r="F23" s="321" t="e">
        <f>SUM(O23:O23)</f>
        <v>#REF!</v>
      </c>
      <c r="G23" s="511" t="e">
        <f>SUM(O23:O23)</f>
        <v>#REF!</v>
      </c>
      <c r="H23" s="511" t="e">
        <f>SUM(O23:O23)</f>
        <v>#REF!</v>
      </c>
      <c r="I23" s="574" t="e">
        <f>SUM(O23:O23)</f>
        <v>#REF!</v>
      </c>
      <c r="J23" s="426" t="e">
        <f>SUM(O23:O23)</f>
        <v>#REF!</v>
      </c>
      <c r="K23" s="426" t="e">
        <f>SUM(#REF!)</f>
        <v>#REF!</v>
      </c>
      <c r="L23" s="426">
        <f>SUM(P23:P23)</f>
        <v>0</v>
      </c>
      <c r="M23" s="463" t="e">
        <f>SUM(#REF!)</f>
        <v>#REF!</v>
      </c>
      <c r="N23" s="177"/>
      <c r="O23" s="160" t="e">
        <f t="shared" si="8"/>
        <v>#REF!</v>
      </c>
    </row>
    <row r="24" spans="1:15" ht="15.75" thickBot="1" x14ac:dyDescent="0.3">
      <c r="A24" s="125" t="s">
        <v>950</v>
      </c>
      <c r="B24" s="82" t="s">
        <v>152</v>
      </c>
      <c r="C24" s="739" t="s">
        <v>803</v>
      </c>
      <c r="D24" s="739"/>
      <c r="E24" s="725"/>
      <c r="F24" s="322" t="e">
        <f t="shared" ref="F24:K24" si="19">F25+F26+F27+F28+F29+F30+F31</f>
        <v>#REF!</v>
      </c>
      <c r="G24" s="512" t="e">
        <f t="shared" si="19"/>
        <v>#REF!</v>
      </c>
      <c r="H24" s="512" t="e">
        <f t="shared" si="19"/>
        <v>#REF!</v>
      </c>
      <c r="I24" s="575" t="e">
        <f t="shared" si="19"/>
        <v>#REF!</v>
      </c>
      <c r="J24" s="427" t="e">
        <f t="shared" ref="J24" si="20">J25+J26+J27+J28+J29+J30+J31</f>
        <v>#REF!</v>
      </c>
      <c r="K24" s="427" t="e">
        <f t="shared" si="19"/>
        <v>#REF!</v>
      </c>
      <c r="L24" s="427">
        <f t="shared" ref="L24" si="21">L25+L26+L27+L28+L29+L30+L31</f>
        <v>97984</v>
      </c>
      <c r="M24" s="464">
        <f>M25</f>
        <v>35502</v>
      </c>
      <c r="N24" s="144">
        <f t="shared" ref="N24" si="22">N25+N26+N27+N28+N29+N30+N31</f>
        <v>0</v>
      </c>
      <c r="O24" s="156">
        <f t="shared" si="8"/>
        <v>35502</v>
      </c>
    </row>
    <row r="25" spans="1:15" ht="15.75" thickBot="1" x14ac:dyDescent="0.3">
      <c r="B25" s="60"/>
      <c r="C25" s="788" t="s">
        <v>154</v>
      </c>
      <c r="D25" s="789"/>
      <c r="E25" s="789"/>
      <c r="F25" s="323">
        <v>109344</v>
      </c>
      <c r="G25" s="513">
        <v>101547</v>
      </c>
      <c r="H25" s="513">
        <v>97984</v>
      </c>
      <c r="I25" s="576">
        <v>97984</v>
      </c>
      <c r="J25" s="428">
        <v>97984</v>
      </c>
      <c r="K25" s="428">
        <v>97984</v>
      </c>
      <c r="L25" s="428">
        <v>97984</v>
      </c>
      <c r="M25" s="465">
        <v>35502</v>
      </c>
      <c r="N25" s="145"/>
      <c r="O25" s="159">
        <f t="shared" si="8"/>
        <v>35502</v>
      </c>
    </row>
    <row r="26" spans="1:15" ht="15.75" hidden="1" thickBot="1" x14ac:dyDescent="0.3">
      <c r="B26" s="61"/>
      <c r="C26" s="784" t="s">
        <v>155</v>
      </c>
      <c r="D26" s="785"/>
      <c r="E26" s="785"/>
      <c r="F26" s="324" t="e">
        <f t="shared" ref="F26:F31" si="23">SUM(O26:O26)</f>
        <v>#REF!</v>
      </c>
      <c r="G26" s="514" t="e">
        <f t="shared" ref="G26:G31" si="24">SUM(O26:O26)</f>
        <v>#REF!</v>
      </c>
      <c r="H26" s="514" t="e">
        <f t="shared" ref="H26:H31" si="25">SUM(O26:O26)</f>
        <v>#REF!</v>
      </c>
      <c r="I26" s="577" t="e">
        <f t="shared" ref="I26:I31" si="26">SUM(O26:O26)</f>
        <v>#REF!</v>
      </c>
      <c r="J26" s="429" t="e">
        <f t="shared" ref="J26:J31" si="27">SUM(O26:O26)</f>
        <v>#REF!</v>
      </c>
      <c r="K26" s="429" t="e">
        <f>SUM(#REF!)</f>
        <v>#REF!</v>
      </c>
      <c r="L26" s="429">
        <f t="shared" ref="L26:L31" si="28">SUM(P26:P26)</f>
        <v>0</v>
      </c>
      <c r="M26" s="466" t="e">
        <f>SUM(#REF!)</f>
        <v>#REF!</v>
      </c>
      <c r="N26" s="146"/>
      <c r="O26" s="159" t="e">
        <f t="shared" si="8"/>
        <v>#REF!</v>
      </c>
    </row>
    <row r="27" spans="1:15" ht="15.75" hidden="1" thickBot="1" x14ac:dyDescent="0.3">
      <c r="B27" s="61"/>
      <c r="C27" s="784" t="s">
        <v>156</v>
      </c>
      <c r="D27" s="785"/>
      <c r="E27" s="785"/>
      <c r="F27" s="324" t="e">
        <f t="shared" si="23"/>
        <v>#REF!</v>
      </c>
      <c r="G27" s="514" t="e">
        <f t="shared" si="24"/>
        <v>#REF!</v>
      </c>
      <c r="H27" s="514" t="e">
        <f t="shared" si="25"/>
        <v>#REF!</v>
      </c>
      <c r="I27" s="577" t="e">
        <f t="shared" si="26"/>
        <v>#REF!</v>
      </c>
      <c r="J27" s="429" t="e">
        <f t="shared" si="27"/>
        <v>#REF!</v>
      </c>
      <c r="K27" s="429" t="e">
        <f>SUM(#REF!)</f>
        <v>#REF!</v>
      </c>
      <c r="L27" s="429">
        <f t="shared" si="28"/>
        <v>0</v>
      </c>
      <c r="M27" s="466" t="e">
        <f>SUM(#REF!)</f>
        <v>#REF!</v>
      </c>
      <c r="N27" s="146"/>
      <c r="O27" s="159" t="e">
        <f t="shared" si="8"/>
        <v>#REF!</v>
      </c>
    </row>
    <row r="28" spans="1:15" ht="15.75" hidden="1" thickBot="1" x14ac:dyDescent="0.3">
      <c r="B28" s="61"/>
      <c r="C28" s="784" t="s">
        <v>157</v>
      </c>
      <c r="D28" s="785"/>
      <c r="E28" s="785"/>
      <c r="F28" s="324" t="e">
        <f t="shared" si="23"/>
        <v>#REF!</v>
      </c>
      <c r="G28" s="514" t="e">
        <f t="shared" si="24"/>
        <v>#REF!</v>
      </c>
      <c r="H28" s="514" t="e">
        <f t="shared" si="25"/>
        <v>#REF!</v>
      </c>
      <c r="I28" s="577" t="e">
        <f t="shared" si="26"/>
        <v>#REF!</v>
      </c>
      <c r="J28" s="429" t="e">
        <f t="shared" si="27"/>
        <v>#REF!</v>
      </c>
      <c r="K28" s="429" t="e">
        <f>SUM(#REF!)</f>
        <v>#REF!</v>
      </c>
      <c r="L28" s="429">
        <f t="shared" si="28"/>
        <v>0</v>
      </c>
      <c r="M28" s="466" t="e">
        <f>SUM(#REF!)</f>
        <v>#REF!</v>
      </c>
      <c r="N28" s="146"/>
      <c r="O28" s="159" t="e">
        <f t="shared" si="8"/>
        <v>#REF!</v>
      </c>
    </row>
    <row r="29" spans="1:15" ht="15.75" hidden="1" thickBot="1" x14ac:dyDescent="0.3">
      <c r="B29" s="61"/>
      <c r="C29" s="784" t="s">
        <v>158</v>
      </c>
      <c r="D29" s="785"/>
      <c r="E29" s="785"/>
      <c r="F29" s="324" t="e">
        <f t="shared" si="23"/>
        <v>#REF!</v>
      </c>
      <c r="G29" s="514" t="e">
        <f t="shared" si="24"/>
        <v>#REF!</v>
      </c>
      <c r="H29" s="514" t="e">
        <f t="shared" si="25"/>
        <v>#REF!</v>
      </c>
      <c r="I29" s="577" t="e">
        <f t="shared" si="26"/>
        <v>#REF!</v>
      </c>
      <c r="J29" s="429" t="e">
        <f t="shared" si="27"/>
        <v>#REF!</v>
      </c>
      <c r="K29" s="429" t="e">
        <f>SUM(#REF!)</f>
        <v>#REF!</v>
      </c>
      <c r="L29" s="429">
        <f t="shared" si="28"/>
        <v>0</v>
      </c>
      <c r="M29" s="466" t="e">
        <f>SUM(#REF!)</f>
        <v>#REF!</v>
      </c>
      <c r="N29" s="146"/>
      <c r="O29" s="159" t="e">
        <f t="shared" si="8"/>
        <v>#REF!</v>
      </c>
    </row>
    <row r="30" spans="1:15" ht="15.75" hidden="1" thickBot="1" x14ac:dyDescent="0.3">
      <c r="B30" s="61"/>
      <c r="C30" s="784" t="s">
        <v>159</v>
      </c>
      <c r="D30" s="785"/>
      <c r="E30" s="785"/>
      <c r="F30" s="324" t="e">
        <f t="shared" si="23"/>
        <v>#REF!</v>
      </c>
      <c r="G30" s="514" t="e">
        <f t="shared" si="24"/>
        <v>#REF!</v>
      </c>
      <c r="H30" s="514" t="e">
        <f t="shared" si="25"/>
        <v>#REF!</v>
      </c>
      <c r="I30" s="577" t="e">
        <f t="shared" si="26"/>
        <v>#REF!</v>
      </c>
      <c r="J30" s="429" t="e">
        <f t="shared" si="27"/>
        <v>#REF!</v>
      </c>
      <c r="K30" s="429" t="e">
        <f>SUM(#REF!)</f>
        <v>#REF!</v>
      </c>
      <c r="L30" s="429">
        <f t="shared" si="28"/>
        <v>0</v>
      </c>
      <c r="M30" s="466" t="e">
        <f>SUM(#REF!)</f>
        <v>#REF!</v>
      </c>
      <c r="N30" s="146"/>
      <c r="O30" s="159" t="e">
        <f t="shared" si="8"/>
        <v>#REF!</v>
      </c>
    </row>
    <row r="31" spans="1:15" ht="15.75" hidden="1" thickBot="1" x14ac:dyDescent="0.3">
      <c r="B31" s="62"/>
      <c r="C31" s="786" t="s">
        <v>160</v>
      </c>
      <c r="D31" s="787"/>
      <c r="E31" s="787"/>
      <c r="F31" s="325" t="e">
        <f t="shared" si="23"/>
        <v>#REF!</v>
      </c>
      <c r="G31" s="515" t="e">
        <f t="shared" si="24"/>
        <v>#REF!</v>
      </c>
      <c r="H31" s="515" t="e">
        <f t="shared" si="25"/>
        <v>#REF!</v>
      </c>
      <c r="I31" s="578" t="e">
        <f t="shared" si="26"/>
        <v>#REF!</v>
      </c>
      <c r="J31" s="430" t="e">
        <f t="shared" si="27"/>
        <v>#REF!</v>
      </c>
      <c r="K31" s="430" t="e">
        <f>SUM(#REF!)</f>
        <v>#REF!</v>
      </c>
      <c r="L31" s="430">
        <f t="shared" si="28"/>
        <v>0</v>
      </c>
      <c r="M31" s="467" t="e">
        <f>SUM(#REF!)</f>
        <v>#REF!</v>
      </c>
      <c r="N31" s="147"/>
      <c r="O31" s="159" t="e">
        <f t="shared" si="8"/>
        <v>#REF!</v>
      </c>
    </row>
    <row r="32" spans="1:15" ht="15.75" thickBot="1" x14ac:dyDescent="0.3">
      <c r="B32" s="82" t="s">
        <v>161</v>
      </c>
      <c r="C32" s="725" t="s">
        <v>162</v>
      </c>
      <c r="D32" s="726"/>
      <c r="E32" s="726"/>
      <c r="F32" s="322" t="e">
        <f t="shared" ref="F32:K32" si="29">F33+F37+F40+F50+F53</f>
        <v>#REF!</v>
      </c>
      <c r="G32" s="512" t="e">
        <f t="shared" si="29"/>
        <v>#REF!</v>
      </c>
      <c r="H32" s="512" t="e">
        <f t="shared" si="29"/>
        <v>#REF!</v>
      </c>
      <c r="I32" s="575" t="e">
        <f t="shared" si="29"/>
        <v>#REF!</v>
      </c>
      <c r="J32" s="427" t="e">
        <f t="shared" ref="J32" si="30">J33+J37+J40+J50+J53</f>
        <v>#REF!</v>
      </c>
      <c r="K32" s="427" t="e">
        <f t="shared" si="29"/>
        <v>#REF!</v>
      </c>
      <c r="L32" s="427">
        <f t="shared" ref="L32" si="31">L33+L37+L40+L50+L53</f>
        <v>0</v>
      </c>
      <c r="M32" s="464">
        <v>0</v>
      </c>
      <c r="N32" s="144">
        <f t="shared" ref="N32" si="32">N33+N37+N40+N50+N53</f>
        <v>0</v>
      </c>
      <c r="O32" s="156">
        <f t="shared" si="8"/>
        <v>0</v>
      </c>
    </row>
    <row r="33" spans="1:15" ht="15.75" hidden="1" thickBot="1" x14ac:dyDescent="0.3">
      <c r="B33" s="122" t="s">
        <v>627</v>
      </c>
      <c r="C33" s="733" t="s">
        <v>163</v>
      </c>
      <c r="D33" s="734"/>
      <c r="E33" s="734"/>
      <c r="F33" s="317" t="e">
        <f t="shared" ref="F33:M33" si="33">F34+F35+F36</f>
        <v>#REF!</v>
      </c>
      <c r="G33" s="507" t="e">
        <f t="shared" si="33"/>
        <v>#REF!</v>
      </c>
      <c r="H33" s="507" t="e">
        <f t="shared" si="33"/>
        <v>#REF!</v>
      </c>
      <c r="I33" s="570" t="e">
        <f t="shared" si="33"/>
        <v>#REF!</v>
      </c>
      <c r="J33" s="422" t="e">
        <f t="shared" ref="J33" si="34">J34+J35+J36</f>
        <v>#REF!</v>
      </c>
      <c r="K33" s="422" t="e">
        <f t="shared" si="33"/>
        <v>#REF!</v>
      </c>
      <c r="L33" s="422">
        <f t="shared" ref="L33" si="35">L34+L35+L36</f>
        <v>0</v>
      </c>
      <c r="M33" s="459" t="e">
        <f t="shared" si="33"/>
        <v>#REF!</v>
      </c>
      <c r="N33" s="140">
        <f t="shared" ref="N33" si="36">N34+N35+N36</f>
        <v>0</v>
      </c>
      <c r="O33" s="157" t="e">
        <f t="shared" si="8"/>
        <v>#REF!</v>
      </c>
    </row>
    <row r="34" spans="1:15" s="41" customFormat="1" ht="15.75" hidden="1" thickBot="1" x14ac:dyDescent="0.3">
      <c r="A34" s="125" t="s">
        <v>164</v>
      </c>
      <c r="B34" s="52" t="s">
        <v>628</v>
      </c>
      <c r="C34" s="718" t="s">
        <v>165</v>
      </c>
      <c r="D34" s="719"/>
      <c r="E34" s="719"/>
      <c r="F34" s="320" t="e">
        <f>SUM(O34:O34)</f>
        <v>#REF!</v>
      </c>
      <c r="G34" s="510" t="e">
        <f>SUM(O34:O34)</f>
        <v>#REF!</v>
      </c>
      <c r="H34" s="510" t="e">
        <f>SUM(O34:O34)</f>
        <v>#REF!</v>
      </c>
      <c r="I34" s="573" t="e">
        <f>SUM(O34:O34)</f>
        <v>#REF!</v>
      </c>
      <c r="J34" s="425" t="e">
        <f>SUM(O34:O34)</f>
        <v>#REF!</v>
      </c>
      <c r="K34" s="425" t="e">
        <f>SUM(#REF!)</f>
        <v>#REF!</v>
      </c>
      <c r="L34" s="425">
        <f>SUM(P34:P34)</f>
        <v>0</v>
      </c>
      <c r="M34" s="462" t="e">
        <f>SUM(#REF!)</f>
        <v>#REF!</v>
      </c>
      <c r="N34" s="148"/>
      <c r="O34" s="160" t="e">
        <f t="shared" si="8"/>
        <v>#REF!</v>
      </c>
    </row>
    <row r="35" spans="1:15" s="41" customFormat="1" ht="15.75" hidden="1" thickBot="1" x14ac:dyDescent="0.3">
      <c r="A35" s="125" t="s">
        <v>166</v>
      </c>
      <c r="B35" s="52" t="s">
        <v>629</v>
      </c>
      <c r="C35" s="718" t="s">
        <v>167</v>
      </c>
      <c r="D35" s="719"/>
      <c r="E35" s="719"/>
      <c r="F35" s="320" t="e">
        <f>SUM(O35:O35)</f>
        <v>#REF!</v>
      </c>
      <c r="G35" s="510" t="e">
        <f>SUM(O35:O35)</f>
        <v>#REF!</v>
      </c>
      <c r="H35" s="510" t="e">
        <f>SUM(O35:O35)</f>
        <v>#REF!</v>
      </c>
      <c r="I35" s="573" t="e">
        <f>SUM(O35:O35)</f>
        <v>#REF!</v>
      </c>
      <c r="J35" s="425" t="e">
        <f>SUM(O35:O35)</f>
        <v>#REF!</v>
      </c>
      <c r="K35" s="425" t="e">
        <f>SUM(#REF!)</f>
        <v>#REF!</v>
      </c>
      <c r="L35" s="425">
        <f>SUM(P35:P35)</f>
        <v>0</v>
      </c>
      <c r="M35" s="462" t="e">
        <f>SUM(#REF!)</f>
        <v>#REF!</v>
      </c>
      <c r="N35" s="148"/>
      <c r="O35" s="160" t="e">
        <f t="shared" si="8"/>
        <v>#REF!</v>
      </c>
    </row>
    <row r="36" spans="1:15" s="41" customFormat="1" ht="15.75" hidden="1" thickBot="1" x14ac:dyDescent="0.3">
      <c r="A36" s="125" t="s">
        <v>168</v>
      </c>
      <c r="B36" s="52" t="s">
        <v>630</v>
      </c>
      <c r="C36" s="718" t="s">
        <v>169</v>
      </c>
      <c r="D36" s="719"/>
      <c r="E36" s="719"/>
      <c r="F36" s="320" t="e">
        <f>SUM(O36:O36)</f>
        <v>#REF!</v>
      </c>
      <c r="G36" s="510" t="e">
        <f>SUM(O36:O36)</f>
        <v>#REF!</v>
      </c>
      <c r="H36" s="510" t="e">
        <f>SUM(O36:O36)</f>
        <v>#REF!</v>
      </c>
      <c r="I36" s="573" t="e">
        <f>SUM(O36:O36)</f>
        <v>#REF!</v>
      </c>
      <c r="J36" s="425" t="e">
        <f>SUM(O36:O36)</f>
        <v>#REF!</v>
      </c>
      <c r="K36" s="425" t="e">
        <f>SUM(#REF!)</f>
        <v>#REF!</v>
      </c>
      <c r="L36" s="425">
        <f>SUM(P36:P36)</f>
        <v>0</v>
      </c>
      <c r="M36" s="462" t="e">
        <f>SUM(#REF!)</f>
        <v>#REF!</v>
      </c>
      <c r="N36" s="148"/>
      <c r="O36" s="160" t="e">
        <f t="shared" si="8"/>
        <v>#REF!</v>
      </c>
    </row>
    <row r="37" spans="1:15" ht="15.75" hidden="1" thickBot="1" x14ac:dyDescent="0.3">
      <c r="B37" s="90" t="s">
        <v>631</v>
      </c>
      <c r="C37" s="716" t="s">
        <v>170</v>
      </c>
      <c r="D37" s="717"/>
      <c r="E37" s="717"/>
      <c r="F37" s="319" t="e">
        <f t="shared" ref="F37:M37" si="37">F38+F39</f>
        <v>#REF!</v>
      </c>
      <c r="G37" s="509" t="e">
        <f t="shared" si="37"/>
        <v>#REF!</v>
      </c>
      <c r="H37" s="509" t="e">
        <f t="shared" si="37"/>
        <v>#REF!</v>
      </c>
      <c r="I37" s="572" t="e">
        <f t="shared" si="37"/>
        <v>#REF!</v>
      </c>
      <c r="J37" s="424" t="e">
        <f t="shared" ref="J37" si="38">J38+J39</f>
        <v>#REF!</v>
      </c>
      <c r="K37" s="424" t="e">
        <f t="shared" si="37"/>
        <v>#REF!</v>
      </c>
      <c r="L37" s="424">
        <f t="shared" ref="L37" si="39">L38+L39</f>
        <v>0</v>
      </c>
      <c r="M37" s="461" t="e">
        <f t="shared" si="37"/>
        <v>#REF!</v>
      </c>
      <c r="N37" s="142">
        <f t="shared" ref="N37" si="40">N38+N39</f>
        <v>0</v>
      </c>
      <c r="O37" s="158" t="e">
        <f t="shared" si="8"/>
        <v>#REF!</v>
      </c>
    </row>
    <row r="38" spans="1:15" s="41" customFormat="1" ht="15.75" hidden="1" thickBot="1" x14ac:dyDescent="0.3">
      <c r="A38" s="125" t="s">
        <v>171</v>
      </c>
      <c r="B38" s="52" t="s">
        <v>632</v>
      </c>
      <c r="C38" s="718" t="s">
        <v>172</v>
      </c>
      <c r="D38" s="719"/>
      <c r="E38" s="719"/>
      <c r="F38" s="320" t="e">
        <f>SUM(O38:O38)</f>
        <v>#REF!</v>
      </c>
      <c r="G38" s="510" t="e">
        <f>SUM(O38:O38)</f>
        <v>#REF!</v>
      </c>
      <c r="H38" s="510" t="e">
        <f>SUM(O38:O38)</f>
        <v>#REF!</v>
      </c>
      <c r="I38" s="573" t="e">
        <f>SUM(O38:O38)</f>
        <v>#REF!</v>
      </c>
      <c r="J38" s="425" t="e">
        <f>SUM(O38:O38)</f>
        <v>#REF!</v>
      </c>
      <c r="K38" s="425" t="e">
        <f>SUM(#REF!)</f>
        <v>#REF!</v>
      </c>
      <c r="L38" s="425">
        <f>SUM(P38:P38)</f>
        <v>0</v>
      </c>
      <c r="M38" s="462" t="e">
        <f>SUM(#REF!)</f>
        <v>#REF!</v>
      </c>
      <c r="N38" s="148"/>
      <c r="O38" s="160" t="e">
        <f t="shared" si="8"/>
        <v>#REF!</v>
      </c>
    </row>
    <row r="39" spans="1:15" s="41" customFormat="1" ht="15.75" hidden="1" thickBot="1" x14ac:dyDescent="0.3">
      <c r="A39" s="125" t="s">
        <v>173</v>
      </c>
      <c r="B39" s="52" t="s">
        <v>633</v>
      </c>
      <c r="C39" s="718" t="s">
        <v>174</v>
      </c>
      <c r="D39" s="719"/>
      <c r="E39" s="719"/>
      <c r="F39" s="320" t="e">
        <f>SUM(O39:O39)</f>
        <v>#REF!</v>
      </c>
      <c r="G39" s="510" t="e">
        <f>SUM(O39:O39)</f>
        <v>#REF!</v>
      </c>
      <c r="H39" s="510" t="e">
        <f>SUM(O39:O39)</f>
        <v>#REF!</v>
      </c>
      <c r="I39" s="573" t="e">
        <f>SUM(O39:O39)</f>
        <v>#REF!</v>
      </c>
      <c r="J39" s="425" t="e">
        <f>SUM(O39:O39)</f>
        <v>#REF!</v>
      </c>
      <c r="K39" s="425" t="e">
        <f>SUM(#REF!)</f>
        <v>#REF!</v>
      </c>
      <c r="L39" s="425">
        <f>SUM(P39:P39)</f>
        <v>0</v>
      </c>
      <c r="M39" s="462" t="e">
        <f>SUM(#REF!)</f>
        <v>#REF!</v>
      </c>
      <c r="N39" s="148"/>
      <c r="O39" s="160" t="e">
        <f t="shared" si="8"/>
        <v>#REF!</v>
      </c>
    </row>
    <row r="40" spans="1:15" ht="15.75" hidden="1" thickBot="1" x14ac:dyDescent="0.3">
      <c r="B40" s="90" t="s">
        <v>634</v>
      </c>
      <c r="C40" s="716" t="s">
        <v>175</v>
      </c>
      <c r="D40" s="717"/>
      <c r="E40" s="717"/>
      <c r="F40" s="319" t="e">
        <f t="shared" ref="F40:M40" si="41">F41+F42+F43+F44+F45+F48+F49</f>
        <v>#REF!</v>
      </c>
      <c r="G40" s="509" t="e">
        <f t="shared" si="41"/>
        <v>#REF!</v>
      </c>
      <c r="H40" s="509" t="e">
        <f t="shared" si="41"/>
        <v>#REF!</v>
      </c>
      <c r="I40" s="572" t="e">
        <f t="shared" si="41"/>
        <v>#REF!</v>
      </c>
      <c r="J40" s="424" t="e">
        <f t="shared" ref="J40" si="42">J41+J42+J43+J44+J45+J48+J49</f>
        <v>#REF!</v>
      </c>
      <c r="K40" s="424" t="e">
        <f t="shared" si="41"/>
        <v>#REF!</v>
      </c>
      <c r="L40" s="424">
        <f t="shared" ref="L40" si="43">L41+L42+L43+L44+L45+L48+L49</f>
        <v>0</v>
      </c>
      <c r="M40" s="461" t="e">
        <f t="shared" si="41"/>
        <v>#REF!</v>
      </c>
      <c r="N40" s="142">
        <f t="shared" ref="N40" si="44">N41+N42+N43+N44+N45+N48+N49</f>
        <v>0</v>
      </c>
      <c r="O40" s="158" t="e">
        <f t="shared" si="8"/>
        <v>#REF!</v>
      </c>
    </row>
    <row r="41" spans="1:15" s="41" customFormat="1" ht="15.75" hidden="1" thickBot="1" x14ac:dyDescent="0.3">
      <c r="A41" s="125" t="s">
        <v>176</v>
      </c>
      <c r="B41" s="52" t="s">
        <v>635</v>
      </c>
      <c r="C41" s="718" t="s">
        <v>177</v>
      </c>
      <c r="D41" s="719"/>
      <c r="E41" s="719"/>
      <c r="F41" s="320" t="e">
        <f>SUM(O41:O41)</f>
        <v>#REF!</v>
      </c>
      <c r="G41" s="510" t="e">
        <f>SUM(O41:O41)</f>
        <v>#REF!</v>
      </c>
      <c r="H41" s="510" t="e">
        <f>SUM(O41:O41)</f>
        <v>#REF!</v>
      </c>
      <c r="I41" s="573" t="e">
        <f>SUM(O41:O41)</f>
        <v>#REF!</v>
      </c>
      <c r="J41" s="425" t="e">
        <f>SUM(O41:O41)</f>
        <v>#REF!</v>
      </c>
      <c r="K41" s="425" t="e">
        <f>SUM(#REF!)</f>
        <v>#REF!</v>
      </c>
      <c r="L41" s="425">
        <f>SUM(P41:P41)</f>
        <v>0</v>
      </c>
      <c r="M41" s="462" t="e">
        <f>SUM(#REF!)</f>
        <v>#REF!</v>
      </c>
      <c r="N41" s="148"/>
      <c r="O41" s="160" t="e">
        <f t="shared" si="8"/>
        <v>#REF!</v>
      </c>
    </row>
    <row r="42" spans="1:15" s="41" customFormat="1" ht="15.75" hidden="1" thickBot="1" x14ac:dyDescent="0.3">
      <c r="A42" s="125" t="s">
        <v>178</v>
      </c>
      <c r="B42" s="52" t="s">
        <v>636</v>
      </c>
      <c r="C42" s="718" t="s">
        <v>179</v>
      </c>
      <c r="D42" s="719"/>
      <c r="E42" s="719"/>
      <c r="F42" s="320" t="e">
        <f>SUM(O42:O42)</f>
        <v>#REF!</v>
      </c>
      <c r="G42" s="510" t="e">
        <f>SUM(O42:O42)</f>
        <v>#REF!</v>
      </c>
      <c r="H42" s="510" t="e">
        <f>SUM(O42:O42)</f>
        <v>#REF!</v>
      </c>
      <c r="I42" s="573" t="e">
        <f>SUM(O42:O42)</f>
        <v>#REF!</v>
      </c>
      <c r="J42" s="425" t="e">
        <f>SUM(O42:O42)</f>
        <v>#REF!</v>
      </c>
      <c r="K42" s="425" t="e">
        <f>SUM(#REF!)</f>
        <v>#REF!</v>
      </c>
      <c r="L42" s="425">
        <f>SUM(P42:P42)</f>
        <v>0</v>
      </c>
      <c r="M42" s="462" t="e">
        <f>SUM(#REF!)</f>
        <v>#REF!</v>
      </c>
      <c r="N42" s="148"/>
      <c r="O42" s="160" t="e">
        <f t="shared" si="8"/>
        <v>#REF!</v>
      </c>
    </row>
    <row r="43" spans="1:15" s="41" customFormat="1" ht="15.75" hidden="1" thickBot="1" x14ac:dyDescent="0.3">
      <c r="A43" s="125" t="s">
        <v>180</v>
      </c>
      <c r="B43" s="52" t="s">
        <v>637</v>
      </c>
      <c r="C43" s="718" t="s">
        <v>181</v>
      </c>
      <c r="D43" s="719"/>
      <c r="E43" s="719"/>
      <c r="F43" s="320" t="e">
        <f>SUM(O43:O43)</f>
        <v>#REF!</v>
      </c>
      <c r="G43" s="510" t="e">
        <f>SUM(O43:O43)</f>
        <v>#REF!</v>
      </c>
      <c r="H43" s="510" t="e">
        <f>SUM(O43:O43)</f>
        <v>#REF!</v>
      </c>
      <c r="I43" s="573" t="e">
        <f>SUM(O43:O43)</f>
        <v>#REF!</v>
      </c>
      <c r="J43" s="425" t="e">
        <f>SUM(O43:O43)</f>
        <v>#REF!</v>
      </c>
      <c r="K43" s="425" t="e">
        <f>SUM(#REF!)</f>
        <v>#REF!</v>
      </c>
      <c r="L43" s="425">
        <f>SUM(P43:P43)</f>
        <v>0</v>
      </c>
      <c r="M43" s="462" t="e">
        <f>SUM(#REF!)</f>
        <v>#REF!</v>
      </c>
      <c r="N43" s="148"/>
      <c r="O43" s="160" t="e">
        <f t="shared" si="8"/>
        <v>#REF!</v>
      </c>
    </row>
    <row r="44" spans="1:15" s="41" customFormat="1" ht="15.75" hidden="1" thickBot="1" x14ac:dyDescent="0.3">
      <c r="A44" s="125" t="s">
        <v>182</v>
      </c>
      <c r="B44" s="52" t="s">
        <v>638</v>
      </c>
      <c r="C44" s="718" t="s">
        <v>183</v>
      </c>
      <c r="D44" s="719"/>
      <c r="E44" s="719"/>
      <c r="F44" s="320" t="e">
        <f>SUM(O44:O44)</f>
        <v>#REF!</v>
      </c>
      <c r="G44" s="510" t="e">
        <f>SUM(O44:O44)</f>
        <v>#REF!</v>
      </c>
      <c r="H44" s="510" t="e">
        <f>SUM(O44:O44)</f>
        <v>#REF!</v>
      </c>
      <c r="I44" s="573" t="e">
        <f>SUM(O44:O44)</f>
        <v>#REF!</v>
      </c>
      <c r="J44" s="425" t="e">
        <f>SUM(O44:O44)</f>
        <v>#REF!</v>
      </c>
      <c r="K44" s="425" t="e">
        <f>SUM(#REF!)</f>
        <v>#REF!</v>
      </c>
      <c r="L44" s="425">
        <f>SUM(P44:P44)</f>
        <v>0</v>
      </c>
      <c r="M44" s="462" t="e">
        <f>SUM(#REF!)</f>
        <v>#REF!</v>
      </c>
      <c r="N44" s="148"/>
      <c r="O44" s="160" t="e">
        <f t="shared" si="8"/>
        <v>#REF!</v>
      </c>
    </row>
    <row r="45" spans="1:15" s="18" customFormat="1" ht="15.75" hidden="1" thickBot="1" x14ac:dyDescent="0.3">
      <c r="A45" s="125" t="s">
        <v>184</v>
      </c>
      <c r="B45" s="52" t="s">
        <v>639</v>
      </c>
      <c r="C45" s="718" t="s">
        <v>185</v>
      </c>
      <c r="D45" s="719"/>
      <c r="E45" s="719"/>
      <c r="F45" s="320" t="e">
        <f t="shared" ref="F45:M45" si="45">F46+F47</f>
        <v>#REF!</v>
      </c>
      <c r="G45" s="510" t="e">
        <f t="shared" si="45"/>
        <v>#REF!</v>
      </c>
      <c r="H45" s="510" t="e">
        <f t="shared" si="45"/>
        <v>#REF!</v>
      </c>
      <c r="I45" s="573" t="e">
        <f t="shared" si="45"/>
        <v>#REF!</v>
      </c>
      <c r="J45" s="425" t="e">
        <f t="shared" ref="J45" si="46">J46+J47</f>
        <v>#REF!</v>
      </c>
      <c r="K45" s="425" t="e">
        <f t="shared" si="45"/>
        <v>#REF!</v>
      </c>
      <c r="L45" s="425">
        <f t="shared" ref="L45" si="47">L46+L47</f>
        <v>0</v>
      </c>
      <c r="M45" s="462" t="e">
        <f t="shared" si="45"/>
        <v>#REF!</v>
      </c>
      <c r="N45" s="148">
        <f t="shared" ref="N45" si="48">N46+N47</f>
        <v>0</v>
      </c>
      <c r="O45" s="160" t="e">
        <f t="shared" si="8"/>
        <v>#REF!</v>
      </c>
    </row>
    <row r="46" spans="1:15" ht="15.75" hidden="1" thickBot="1" x14ac:dyDescent="0.3">
      <c r="B46" s="54"/>
      <c r="C46" s="220"/>
      <c r="D46" s="705" t="s">
        <v>186</v>
      </c>
      <c r="E46" s="705"/>
      <c r="F46" s="326" t="e">
        <f>SUM(O46:O46)</f>
        <v>#REF!</v>
      </c>
      <c r="G46" s="516" t="e">
        <f>SUM(O46:O46)</f>
        <v>#REF!</v>
      </c>
      <c r="H46" s="516" t="e">
        <f>SUM(O46:O46)</f>
        <v>#REF!</v>
      </c>
      <c r="I46" s="579" t="e">
        <f>SUM(O46:O46)</f>
        <v>#REF!</v>
      </c>
      <c r="J46" s="431" t="e">
        <f>SUM(O46:O46)</f>
        <v>#REF!</v>
      </c>
      <c r="K46" s="431" t="e">
        <f>SUM(#REF!)</f>
        <v>#REF!</v>
      </c>
      <c r="L46" s="431">
        <f>SUM(P46:P46)</f>
        <v>0</v>
      </c>
      <c r="M46" s="468" t="e">
        <f>SUM(#REF!)</f>
        <v>#REF!</v>
      </c>
      <c r="N46" s="141"/>
      <c r="O46" s="159" t="e">
        <f t="shared" si="8"/>
        <v>#REF!</v>
      </c>
    </row>
    <row r="47" spans="1:15" ht="15.75" hidden="1" thickBot="1" x14ac:dyDescent="0.3">
      <c r="B47" s="54"/>
      <c r="C47" s="220"/>
      <c r="D47" s="705" t="s">
        <v>187</v>
      </c>
      <c r="E47" s="705"/>
      <c r="F47" s="326" t="e">
        <f>SUM(O47:O47)</f>
        <v>#REF!</v>
      </c>
      <c r="G47" s="516" t="e">
        <f>SUM(O47:O47)</f>
        <v>#REF!</v>
      </c>
      <c r="H47" s="516" t="e">
        <f>SUM(O47:O47)</f>
        <v>#REF!</v>
      </c>
      <c r="I47" s="579" t="e">
        <f>SUM(O47:O47)</f>
        <v>#REF!</v>
      </c>
      <c r="J47" s="431" t="e">
        <f>SUM(O47:O47)</f>
        <v>#REF!</v>
      </c>
      <c r="K47" s="431" t="e">
        <f>SUM(#REF!)</f>
        <v>#REF!</v>
      </c>
      <c r="L47" s="431">
        <f>SUM(P47:P47)</f>
        <v>0</v>
      </c>
      <c r="M47" s="468" t="e">
        <f>SUM(#REF!)</f>
        <v>#REF!</v>
      </c>
      <c r="N47" s="141"/>
      <c r="O47" s="159" t="e">
        <f t="shared" si="8"/>
        <v>#REF!</v>
      </c>
    </row>
    <row r="48" spans="1:15" s="41" customFormat="1" ht="15.75" hidden="1" thickBot="1" x14ac:dyDescent="0.3">
      <c r="A48" s="125" t="s">
        <v>188</v>
      </c>
      <c r="B48" s="52" t="s">
        <v>640</v>
      </c>
      <c r="C48" s="702" t="s">
        <v>189</v>
      </c>
      <c r="D48" s="703"/>
      <c r="E48" s="703"/>
      <c r="F48" s="320" t="e">
        <f>SUM(O48:O48)</f>
        <v>#REF!</v>
      </c>
      <c r="G48" s="510" t="e">
        <f>SUM(O48:O48)</f>
        <v>#REF!</v>
      </c>
      <c r="H48" s="510" t="e">
        <f>SUM(O48:O48)</f>
        <v>#REF!</v>
      </c>
      <c r="I48" s="573" t="e">
        <f>SUM(O48:O48)</f>
        <v>#REF!</v>
      </c>
      <c r="J48" s="425" t="e">
        <f>SUM(O48:O48)</f>
        <v>#REF!</v>
      </c>
      <c r="K48" s="425" t="e">
        <f>SUM(#REF!)</f>
        <v>#REF!</v>
      </c>
      <c r="L48" s="425">
        <f>SUM(P48:P48)</f>
        <v>0</v>
      </c>
      <c r="M48" s="462" t="e">
        <f>SUM(#REF!)</f>
        <v>#REF!</v>
      </c>
      <c r="N48" s="148"/>
      <c r="O48" s="160" t="e">
        <f t="shared" si="8"/>
        <v>#REF!</v>
      </c>
    </row>
    <row r="49" spans="1:15" s="41" customFormat="1" ht="15.75" hidden="1" thickBot="1" x14ac:dyDescent="0.3">
      <c r="A49" s="125" t="s">
        <v>190</v>
      </c>
      <c r="B49" s="52" t="s">
        <v>641</v>
      </c>
      <c r="C49" s="702" t="s">
        <v>191</v>
      </c>
      <c r="D49" s="703"/>
      <c r="E49" s="703"/>
      <c r="F49" s="320" t="e">
        <f>SUM(O49:O49)</f>
        <v>#REF!</v>
      </c>
      <c r="G49" s="510" t="e">
        <f>SUM(O49:O49)</f>
        <v>#REF!</v>
      </c>
      <c r="H49" s="510" t="e">
        <f>SUM(O49:O49)</f>
        <v>#REF!</v>
      </c>
      <c r="I49" s="573" t="e">
        <f>SUM(O49:O49)</f>
        <v>#REF!</v>
      </c>
      <c r="J49" s="425" t="e">
        <f>SUM(O49:O49)</f>
        <v>#REF!</v>
      </c>
      <c r="K49" s="425" t="e">
        <f>SUM(#REF!)</f>
        <v>#REF!</v>
      </c>
      <c r="L49" s="425">
        <f>SUM(P49:P49)</f>
        <v>0</v>
      </c>
      <c r="M49" s="462" t="e">
        <f>SUM(#REF!)</f>
        <v>#REF!</v>
      </c>
      <c r="N49" s="148"/>
      <c r="O49" s="160" t="e">
        <f t="shared" si="8"/>
        <v>#REF!</v>
      </c>
    </row>
    <row r="50" spans="1:15" ht="15.75" hidden="1" thickBot="1" x14ac:dyDescent="0.3">
      <c r="B50" s="90" t="s">
        <v>642</v>
      </c>
      <c r="C50" s="712" t="s">
        <v>192</v>
      </c>
      <c r="D50" s="713"/>
      <c r="E50" s="713"/>
      <c r="F50" s="319" t="e">
        <f t="shared" ref="F50:M50" si="49">F51+F52</f>
        <v>#REF!</v>
      </c>
      <c r="G50" s="509" t="e">
        <f t="shared" si="49"/>
        <v>#REF!</v>
      </c>
      <c r="H50" s="509" t="e">
        <f t="shared" si="49"/>
        <v>#REF!</v>
      </c>
      <c r="I50" s="572" t="e">
        <f t="shared" si="49"/>
        <v>#REF!</v>
      </c>
      <c r="J50" s="424" t="e">
        <f t="shared" ref="J50" si="50">J51+J52</f>
        <v>#REF!</v>
      </c>
      <c r="K50" s="424" t="e">
        <f t="shared" si="49"/>
        <v>#REF!</v>
      </c>
      <c r="L50" s="424">
        <f t="shared" ref="L50" si="51">L51+L52</f>
        <v>0</v>
      </c>
      <c r="M50" s="461" t="e">
        <f t="shared" si="49"/>
        <v>#REF!</v>
      </c>
      <c r="N50" s="142">
        <f t="shared" ref="N50" si="52">N51+N52</f>
        <v>0</v>
      </c>
      <c r="O50" s="158" t="e">
        <f t="shared" si="8"/>
        <v>#REF!</v>
      </c>
    </row>
    <row r="51" spans="1:15" s="41" customFormat="1" ht="15.75" hidden="1" thickBot="1" x14ac:dyDescent="0.3">
      <c r="A51" s="125" t="s">
        <v>193</v>
      </c>
      <c r="B51" s="52" t="s">
        <v>643</v>
      </c>
      <c r="C51" s="702" t="s">
        <v>194</v>
      </c>
      <c r="D51" s="703"/>
      <c r="E51" s="703"/>
      <c r="F51" s="320" t="e">
        <f>SUM(O51:O51)</f>
        <v>#REF!</v>
      </c>
      <c r="G51" s="510" t="e">
        <f>SUM(O51:O51)</f>
        <v>#REF!</v>
      </c>
      <c r="H51" s="510" t="e">
        <f>SUM(O51:O51)</f>
        <v>#REF!</v>
      </c>
      <c r="I51" s="573" t="e">
        <f>SUM(O51:O51)</f>
        <v>#REF!</v>
      </c>
      <c r="J51" s="425" t="e">
        <f>SUM(O51:O51)</f>
        <v>#REF!</v>
      </c>
      <c r="K51" s="425" t="e">
        <f>SUM(#REF!)</f>
        <v>#REF!</v>
      </c>
      <c r="L51" s="425">
        <f>SUM(P51:P51)</f>
        <v>0</v>
      </c>
      <c r="M51" s="462" t="e">
        <f>SUM(#REF!)</f>
        <v>#REF!</v>
      </c>
      <c r="N51" s="148"/>
      <c r="O51" s="160" t="e">
        <f t="shared" si="8"/>
        <v>#REF!</v>
      </c>
    </row>
    <row r="52" spans="1:15" s="41" customFormat="1" ht="15.75" hidden="1" thickBot="1" x14ac:dyDescent="0.3">
      <c r="A52" s="125" t="s">
        <v>195</v>
      </c>
      <c r="B52" s="52" t="s">
        <v>644</v>
      </c>
      <c r="C52" s="702" t="s">
        <v>196</v>
      </c>
      <c r="D52" s="703"/>
      <c r="E52" s="703"/>
      <c r="F52" s="320" t="e">
        <f>SUM(O52:O52)</f>
        <v>#REF!</v>
      </c>
      <c r="G52" s="510" t="e">
        <f>SUM(O52:O52)</f>
        <v>#REF!</v>
      </c>
      <c r="H52" s="510" t="e">
        <f>SUM(O52:O52)</f>
        <v>#REF!</v>
      </c>
      <c r="I52" s="573" t="e">
        <f>SUM(O52:O52)</f>
        <v>#REF!</v>
      </c>
      <c r="J52" s="425" t="e">
        <f>SUM(O52:O52)</f>
        <v>#REF!</v>
      </c>
      <c r="K52" s="425" t="e">
        <f>SUM(#REF!)</f>
        <v>#REF!</v>
      </c>
      <c r="L52" s="425">
        <f>SUM(P52:P52)</f>
        <v>0</v>
      </c>
      <c r="M52" s="462" t="e">
        <f>SUM(#REF!)</f>
        <v>#REF!</v>
      </c>
      <c r="N52" s="148"/>
      <c r="O52" s="160" t="e">
        <f t="shared" si="8"/>
        <v>#REF!</v>
      </c>
    </row>
    <row r="53" spans="1:15" ht="15.75" hidden="1" thickBot="1" x14ac:dyDescent="0.3">
      <c r="B53" s="90" t="s">
        <v>645</v>
      </c>
      <c r="C53" s="712" t="s">
        <v>197</v>
      </c>
      <c r="D53" s="713"/>
      <c r="E53" s="713"/>
      <c r="F53" s="319" t="e">
        <f t="shared" ref="F53:M53" si="53">F54+F55+F56+F57+F58</f>
        <v>#REF!</v>
      </c>
      <c r="G53" s="509" t="e">
        <f t="shared" si="53"/>
        <v>#REF!</v>
      </c>
      <c r="H53" s="509" t="e">
        <f t="shared" si="53"/>
        <v>#REF!</v>
      </c>
      <c r="I53" s="572" t="e">
        <f t="shared" si="53"/>
        <v>#REF!</v>
      </c>
      <c r="J53" s="424" t="e">
        <f t="shared" ref="J53" si="54">J54+J55+J56+J57+J58</f>
        <v>#REF!</v>
      </c>
      <c r="K53" s="424" t="e">
        <f t="shared" si="53"/>
        <v>#REF!</v>
      </c>
      <c r="L53" s="424">
        <f t="shared" ref="L53" si="55">L54+L55+L56+L57+L58</f>
        <v>0</v>
      </c>
      <c r="M53" s="461" t="e">
        <f t="shared" si="53"/>
        <v>#REF!</v>
      </c>
      <c r="N53" s="142">
        <f t="shared" ref="N53" si="56">N54+N55+N56+N57+N58</f>
        <v>0</v>
      </c>
      <c r="O53" s="158" t="e">
        <f t="shared" si="8"/>
        <v>#REF!</v>
      </c>
    </row>
    <row r="54" spans="1:15" s="41" customFormat="1" ht="15.75" hidden="1" thickBot="1" x14ac:dyDescent="0.3">
      <c r="A54" s="125" t="s">
        <v>198</v>
      </c>
      <c r="B54" s="52" t="s">
        <v>646</v>
      </c>
      <c r="C54" s="702" t="s">
        <v>862</v>
      </c>
      <c r="D54" s="703"/>
      <c r="E54" s="703"/>
      <c r="F54" s="320" t="e">
        <f>SUM(O54:O54)</f>
        <v>#REF!</v>
      </c>
      <c r="G54" s="510" t="e">
        <f>SUM(O54:O54)</f>
        <v>#REF!</v>
      </c>
      <c r="H54" s="510" t="e">
        <f>SUM(O54:O54)</f>
        <v>#REF!</v>
      </c>
      <c r="I54" s="573" t="e">
        <f>SUM(O54:O54)</f>
        <v>#REF!</v>
      </c>
      <c r="J54" s="425" t="e">
        <f>SUM(O54:O54)</f>
        <v>#REF!</v>
      </c>
      <c r="K54" s="425" t="e">
        <f>SUM(#REF!)</f>
        <v>#REF!</v>
      </c>
      <c r="L54" s="425">
        <f>SUM(P54:P54)</f>
        <v>0</v>
      </c>
      <c r="M54" s="462" t="e">
        <f>SUM(#REF!)</f>
        <v>#REF!</v>
      </c>
      <c r="N54" s="148"/>
      <c r="O54" s="160" t="e">
        <f t="shared" si="8"/>
        <v>#REF!</v>
      </c>
    </row>
    <row r="55" spans="1:15" s="41" customFormat="1" ht="15.75" hidden="1" thickBot="1" x14ac:dyDescent="0.3">
      <c r="A55" s="125" t="s">
        <v>199</v>
      </c>
      <c r="B55" s="52" t="s">
        <v>647</v>
      </c>
      <c r="C55" s="702" t="s">
        <v>200</v>
      </c>
      <c r="D55" s="703"/>
      <c r="E55" s="703"/>
      <c r="F55" s="320" t="e">
        <f>SUM(O55:O55)</f>
        <v>#REF!</v>
      </c>
      <c r="G55" s="510" t="e">
        <f>SUM(O55:O55)</f>
        <v>#REF!</v>
      </c>
      <c r="H55" s="510" t="e">
        <f>SUM(O55:O55)</f>
        <v>#REF!</v>
      </c>
      <c r="I55" s="573" t="e">
        <f>SUM(O55:O55)</f>
        <v>#REF!</v>
      </c>
      <c r="J55" s="425" t="e">
        <f>SUM(O55:O55)</f>
        <v>#REF!</v>
      </c>
      <c r="K55" s="425" t="e">
        <f>SUM(#REF!)</f>
        <v>#REF!</v>
      </c>
      <c r="L55" s="425">
        <f>SUM(P55:P55)</f>
        <v>0</v>
      </c>
      <c r="M55" s="462" t="e">
        <f>SUM(#REF!)</f>
        <v>#REF!</v>
      </c>
      <c r="N55" s="148"/>
      <c r="O55" s="160" t="e">
        <f t="shared" si="8"/>
        <v>#REF!</v>
      </c>
    </row>
    <row r="56" spans="1:15" s="41" customFormat="1" ht="15.75" hidden="1" thickBot="1" x14ac:dyDescent="0.3">
      <c r="A56" s="125" t="s">
        <v>201</v>
      </c>
      <c r="B56" s="52" t="s">
        <v>648</v>
      </c>
      <c r="C56" s="702" t="s">
        <v>202</v>
      </c>
      <c r="D56" s="703"/>
      <c r="E56" s="703"/>
      <c r="F56" s="320" t="e">
        <f>SUM(O56:O56)</f>
        <v>#REF!</v>
      </c>
      <c r="G56" s="510" t="e">
        <f>SUM(O56:O56)</f>
        <v>#REF!</v>
      </c>
      <c r="H56" s="510" t="e">
        <f>SUM(O56:O56)</f>
        <v>#REF!</v>
      </c>
      <c r="I56" s="573" t="e">
        <f>SUM(O56:O56)</f>
        <v>#REF!</v>
      </c>
      <c r="J56" s="425" t="e">
        <f>SUM(O56:O56)</f>
        <v>#REF!</v>
      </c>
      <c r="K56" s="425" t="e">
        <f>SUM(#REF!)</f>
        <v>#REF!</v>
      </c>
      <c r="L56" s="425">
        <f>SUM(P56:P56)</f>
        <v>0</v>
      </c>
      <c r="M56" s="462" t="e">
        <f>SUM(#REF!)</f>
        <v>#REF!</v>
      </c>
      <c r="N56" s="148"/>
      <c r="O56" s="160" t="e">
        <f t="shared" si="8"/>
        <v>#REF!</v>
      </c>
    </row>
    <row r="57" spans="1:15" s="41" customFormat="1" ht="15.75" hidden="1" thickBot="1" x14ac:dyDescent="0.3">
      <c r="A57" s="125" t="s">
        <v>203</v>
      </c>
      <c r="B57" s="52" t="s">
        <v>649</v>
      </c>
      <c r="C57" s="702" t="s">
        <v>204</v>
      </c>
      <c r="D57" s="703"/>
      <c r="E57" s="703"/>
      <c r="F57" s="320" t="e">
        <f>SUM(O57:O57)</f>
        <v>#REF!</v>
      </c>
      <c r="G57" s="510" t="e">
        <f>SUM(O57:O57)</f>
        <v>#REF!</v>
      </c>
      <c r="H57" s="510" t="e">
        <f>SUM(O57:O57)</f>
        <v>#REF!</v>
      </c>
      <c r="I57" s="573" t="e">
        <f>SUM(O57:O57)</f>
        <v>#REF!</v>
      </c>
      <c r="J57" s="425" t="e">
        <f>SUM(O57:O57)</f>
        <v>#REF!</v>
      </c>
      <c r="K57" s="425" t="e">
        <f>SUM(#REF!)</f>
        <v>#REF!</v>
      </c>
      <c r="L57" s="425">
        <f>SUM(P57:P57)</f>
        <v>0</v>
      </c>
      <c r="M57" s="462" t="e">
        <f>SUM(#REF!)</f>
        <v>#REF!</v>
      </c>
      <c r="N57" s="148"/>
      <c r="O57" s="160" t="e">
        <f t="shared" si="8"/>
        <v>#REF!</v>
      </c>
    </row>
    <row r="58" spans="1:15" s="41" customFormat="1" ht="15.75" hidden="1" thickBot="1" x14ac:dyDescent="0.3">
      <c r="A58" s="125" t="s">
        <v>205</v>
      </c>
      <c r="B58" s="176" t="s">
        <v>650</v>
      </c>
      <c r="C58" s="782" t="s">
        <v>206</v>
      </c>
      <c r="D58" s="783"/>
      <c r="E58" s="783"/>
      <c r="F58" s="321" t="e">
        <f>SUM(O58:O58)</f>
        <v>#REF!</v>
      </c>
      <c r="G58" s="511" t="e">
        <f>SUM(O58:O58)</f>
        <v>#REF!</v>
      </c>
      <c r="H58" s="511" t="e">
        <f>SUM(O58:O58)</f>
        <v>#REF!</v>
      </c>
      <c r="I58" s="574" t="e">
        <f>SUM(O58:O58)</f>
        <v>#REF!</v>
      </c>
      <c r="J58" s="426" t="e">
        <f>SUM(O58:O58)</f>
        <v>#REF!</v>
      </c>
      <c r="K58" s="426" t="e">
        <f>SUM(#REF!)</f>
        <v>#REF!</v>
      </c>
      <c r="L58" s="426">
        <f>SUM(P58:P58)</f>
        <v>0</v>
      </c>
      <c r="M58" s="463" t="e">
        <f>SUM(#REF!)</f>
        <v>#REF!</v>
      </c>
      <c r="N58" s="177"/>
      <c r="O58" s="160" t="e">
        <f t="shared" si="8"/>
        <v>#REF!</v>
      </c>
    </row>
    <row r="59" spans="1:15" ht="15.75" thickBot="1" x14ac:dyDescent="0.3">
      <c r="B59" s="82" t="s">
        <v>207</v>
      </c>
      <c r="C59" s="708" t="s">
        <v>208</v>
      </c>
      <c r="D59" s="709"/>
      <c r="E59" s="709"/>
      <c r="F59" s="322" t="e">
        <f t="shared" ref="F59:K59" si="57">F60+F61+F62+F63+F64+F65+F66+F70</f>
        <v>#REF!</v>
      </c>
      <c r="G59" s="512" t="e">
        <f t="shared" si="57"/>
        <v>#REF!</v>
      </c>
      <c r="H59" s="512" t="e">
        <f t="shared" si="57"/>
        <v>#REF!</v>
      </c>
      <c r="I59" s="575" t="e">
        <f t="shared" si="57"/>
        <v>#REF!</v>
      </c>
      <c r="J59" s="427" t="e">
        <f t="shared" ref="J59" si="58">J60+J61+J62+J63+J64+J65+J66+J70</f>
        <v>#REF!</v>
      </c>
      <c r="K59" s="427" t="e">
        <f t="shared" si="57"/>
        <v>#REF!</v>
      </c>
      <c r="L59" s="427">
        <f t="shared" ref="L59" si="59">L60+L61+L62+L63+L64+L65+L66+L70</f>
        <v>0</v>
      </c>
      <c r="M59" s="464">
        <v>0</v>
      </c>
      <c r="N59" s="144">
        <f t="shared" ref="N59" si="60">N60+N61+N62+N63+N64+N65+N66+N70</f>
        <v>0</v>
      </c>
      <c r="O59" s="156">
        <f t="shared" si="8"/>
        <v>0</v>
      </c>
    </row>
    <row r="60" spans="1:15" s="18" customFormat="1" ht="15.75" hidden="1" thickBot="1" x14ac:dyDescent="0.3">
      <c r="A60" s="125" t="s">
        <v>863</v>
      </c>
      <c r="B60" s="114" t="s">
        <v>864</v>
      </c>
      <c r="C60" s="710" t="s">
        <v>865</v>
      </c>
      <c r="D60" s="711"/>
      <c r="E60" s="711"/>
      <c r="F60" s="317" t="e">
        <f t="shared" ref="F60:F65" si="61">SUM(O60:O60)</f>
        <v>#REF!</v>
      </c>
      <c r="G60" s="507" t="e">
        <f t="shared" ref="G60:G65" si="62">SUM(O60:O60)</f>
        <v>#REF!</v>
      </c>
      <c r="H60" s="507" t="e">
        <f t="shared" ref="H60:H65" si="63">SUM(O60:O60)</f>
        <v>#REF!</v>
      </c>
      <c r="I60" s="570" t="e">
        <f t="shared" ref="I60:I65" si="64">SUM(O60:O60)</f>
        <v>#REF!</v>
      </c>
      <c r="J60" s="422" t="e">
        <f t="shared" ref="J60:J65" si="65">SUM(O60:O60)</f>
        <v>#REF!</v>
      </c>
      <c r="K60" s="422" t="e">
        <f>SUM(#REF!)</f>
        <v>#REF!</v>
      </c>
      <c r="L60" s="422">
        <f t="shared" ref="L60:L65" si="66">SUM(P60:P60)</f>
        <v>0</v>
      </c>
      <c r="M60" s="459" t="e">
        <f>SUM(#REF!)</f>
        <v>#REF!</v>
      </c>
      <c r="N60" s="140"/>
      <c r="O60" s="158" t="e">
        <f t="shared" si="8"/>
        <v>#REF!</v>
      </c>
    </row>
    <row r="61" spans="1:15" s="18" customFormat="1" ht="15.75" hidden="1" thickBot="1" x14ac:dyDescent="0.3">
      <c r="A61" s="125" t="s">
        <v>209</v>
      </c>
      <c r="B61" s="114" t="s">
        <v>651</v>
      </c>
      <c r="C61" s="710" t="s">
        <v>210</v>
      </c>
      <c r="D61" s="711"/>
      <c r="E61" s="711"/>
      <c r="F61" s="317" t="e">
        <f t="shared" si="61"/>
        <v>#REF!</v>
      </c>
      <c r="G61" s="507" t="e">
        <f t="shared" si="62"/>
        <v>#REF!</v>
      </c>
      <c r="H61" s="507" t="e">
        <f t="shared" si="63"/>
        <v>#REF!</v>
      </c>
      <c r="I61" s="570" t="e">
        <f t="shared" si="64"/>
        <v>#REF!</v>
      </c>
      <c r="J61" s="422" t="e">
        <f t="shared" si="65"/>
        <v>#REF!</v>
      </c>
      <c r="K61" s="422" t="e">
        <f>SUM(#REF!)</f>
        <v>#REF!</v>
      </c>
      <c r="L61" s="422">
        <f t="shared" si="66"/>
        <v>0</v>
      </c>
      <c r="M61" s="459" t="e">
        <f>SUM(#REF!)</f>
        <v>#REF!</v>
      </c>
      <c r="N61" s="140"/>
      <c r="O61" s="158" t="e">
        <f t="shared" si="8"/>
        <v>#REF!</v>
      </c>
    </row>
    <row r="62" spans="1:15" s="18" customFormat="1" ht="15.75" hidden="1" thickBot="1" x14ac:dyDescent="0.3">
      <c r="A62" s="125" t="s">
        <v>211</v>
      </c>
      <c r="B62" s="90" t="s">
        <v>652</v>
      </c>
      <c r="C62" s="712" t="s">
        <v>352</v>
      </c>
      <c r="D62" s="713"/>
      <c r="E62" s="713"/>
      <c r="F62" s="319" t="e">
        <f t="shared" si="61"/>
        <v>#REF!</v>
      </c>
      <c r="G62" s="509" t="e">
        <f t="shared" si="62"/>
        <v>#REF!</v>
      </c>
      <c r="H62" s="509" t="e">
        <f t="shared" si="63"/>
        <v>#REF!</v>
      </c>
      <c r="I62" s="572" t="e">
        <f t="shared" si="64"/>
        <v>#REF!</v>
      </c>
      <c r="J62" s="424" t="e">
        <f t="shared" si="65"/>
        <v>#REF!</v>
      </c>
      <c r="K62" s="424" t="e">
        <f>SUM(#REF!)</f>
        <v>#REF!</v>
      </c>
      <c r="L62" s="424">
        <f t="shared" si="66"/>
        <v>0</v>
      </c>
      <c r="M62" s="461" t="e">
        <f>SUM(#REF!)</f>
        <v>#REF!</v>
      </c>
      <c r="N62" s="142"/>
      <c r="O62" s="158" t="e">
        <f t="shared" si="8"/>
        <v>#REF!</v>
      </c>
    </row>
    <row r="63" spans="1:15" s="18" customFormat="1" ht="15.75" hidden="1" thickBot="1" x14ac:dyDescent="0.3">
      <c r="A63" s="125" t="s">
        <v>212</v>
      </c>
      <c r="B63" s="114" t="s">
        <v>653</v>
      </c>
      <c r="C63" s="712" t="s">
        <v>866</v>
      </c>
      <c r="D63" s="713"/>
      <c r="E63" s="713"/>
      <c r="F63" s="319" t="e">
        <f t="shared" si="61"/>
        <v>#REF!</v>
      </c>
      <c r="G63" s="509" t="e">
        <f t="shared" si="62"/>
        <v>#REF!</v>
      </c>
      <c r="H63" s="509" t="e">
        <f t="shared" si="63"/>
        <v>#REF!</v>
      </c>
      <c r="I63" s="572" t="e">
        <f t="shared" si="64"/>
        <v>#REF!</v>
      </c>
      <c r="J63" s="424" t="e">
        <f t="shared" si="65"/>
        <v>#REF!</v>
      </c>
      <c r="K63" s="424" t="e">
        <f>SUM(#REF!)</f>
        <v>#REF!</v>
      </c>
      <c r="L63" s="424">
        <f t="shared" si="66"/>
        <v>0</v>
      </c>
      <c r="M63" s="461" t="e">
        <f>SUM(#REF!)</f>
        <v>#REF!</v>
      </c>
      <c r="N63" s="142"/>
      <c r="O63" s="158" t="e">
        <f t="shared" si="8"/>
        <v>#REF!</v>
      </c>
    </row>
    <row r="64" spans="1:15" s="18" customFormat="1" ht="15.75" hidden="1" thickBot="1" x14ac:dyDescent="0.3">
      <c r="A64" s="125" t="s">
        <v>213</v>
      </c>
      <c r="B64" s="90" t="s">
        <v>654</v>
      </c>
      <c r="C64" s="712" t="s">
        <v>867</v>
      </c>
      <c r="D64" s="713"/>
      <c r="E64" s="713"/>
      <c r="F64" s="319" t="e">
        <f t="shared" si="61"/>
        <v>#REF!</v>
      </c>
      <c r="G64" s="509" t="e">
        <f t="shared" si="62"/>
        <v>#REF!</v>
      </c>
      <c r="H64" s="509" t="e">
        <f t="shared" si="63"/>
        <v>#REF!</v>
      </c>
      <c r="I64" s="572" t="e">
        <f t="shared" si="64"/>
        <v>#REF!</v>
      </c>
      <c r="J64" s="424" t="e">
        <f t="shared" si="65"/>
        <v>#REF!</v>
      </c>
      <c r="K64" s="424" t="e">
        <f>SUM(#REF!)</f>
        <v>#REF!</v>
      </c>
      <c r="L64" s="424">
        <f t="shared" si="66"/>
        <v>0</v>
      </c>
      <c r="M64" s="461" t="e">
        <f>SUM(#REF!)</f>
        <v>#REF!</v>
      </c>
      <c r="N64" s="142"/>
      <c r="O64" s="158" t="e">
        <f t="shared" si="8"/>
        <v>#REF!</v>
      </c>
    </row>
    <row r="65" spans="1:16" s="18" customFormat="1" ht="15.75" hidden="1" thickBot="1" x14ac:dyDescent="0.3">
      <c r="A65" s="125" t="s">
        <v>214</v>
      </c>
      <c r="B65" s="114" t="s">
        <v>655</v>
      </c>
      <c r="C65" s="712" t="s">
        <v>215</v>
      </c>
      <c r="D65" s="713"/>
      <c r="E65" s="713"/>
      <c r="F65" s="319" t="e">
        <f t="shared" si="61"/>
        <v>#REF!</v>
      </c>
      <c r="G65" s="509" t="e">
        <f t="shared" si="62"/>
        <v>#REF!</v>
      </c>
      <c r="H65" s="509" t="e">
        <f t="shared" si="63"/>
        <v>#REF!</v>
      </c>
      <c r="I65" s="572" t="e">
        <f t="shared" si="64"/>
        <v>#REF!</v>
      </c>
      <c r="J65" s="424" t="e">
        <f t="shared" si="65"/>
        <v>#REF!</v>
      </c>
      <c r="K65" s="424" t="e">
        <f>SUM(#REF!)</f>
        <v>#REF!</v>
      </c>
      <c r="L65" s="424">
        <f t="shared" si="66"/>
        <v>0</v>
      </c>
      <c r="M65" s="461" t="e">
        <f>SUM(#REF!)</f>
        <v>#REF!</v>
      </c>
      <c r="N65" s="142"/>
      <c r="O65" s="158" t="e">
        <f t="shared" si="8"/>
        <v>#REF!</v>
      </c>
    </row>
    <row r="66" spans="1:16" s="18" customFormat="1" ht="15.75" hidden="1" thickBot="1" x14ac:dyDescent="0.3">
      <c r="A66" s="125" t="s">
        <v>216</v>
      </c>
      <c r="B66" s="90" t="s">
        <v>656</v>
      </c>
      <c r="C66" s="712" t="s">
        <v>217</v>
      </c>
      <c r="D66" s="713"/>
      <c r="E66" s="713"/>
      <c r="F66" s="319" t="e">
        <f t="shared" ref="F66:M66" si="67">F67+F68+F69</f>
        <v>#REF!</v>
      </c>
      <c r="G66" s="509" t="e">
        <f t="shared" si="67"/>
        <v>#REF!</v>
      </c>
      <c r="H66" s="509" t="e">
        <f t="shared" si="67"/>
        <v>#REF!</v>
      </c>
      <c r="I66" s="572" t="e">
        <f t="shared" si="67"/>
        <v>#REF!</v>
      </c>
      <c r="J66" s="424" t="e">
        <f t="shared" ref="J66" si="68">J67+J68+J69</f>
        <v>#REF!</v>
      </c>
      <c r="K66" s="424" t="e">
        <f t="shared" si="67"/>
        <v>#REF!</v>
      </c>
      <c r="L66" s="424">
        <f t="shared" ref="L66" si="69">L67+L68+L69</f>
        <v>0</v>
      </c>
      <c r="M66" s="461" t="e">
        <f t="shared" si="67"/>
        <v>#REF!</v>
      </c>
      <c r="N66" s="142">
        <f t="shared" ref="N66" si="70">N67+N68+N69</f>
        <v>0</v>
      </c>
      <c r="O66" s="158" t="e">
        <f t="shared" si="8"/>
        <v>#REF!</v>
      </c>
    </row>
    <row r="67" spans="1:16" ht="15.75" hidden="1" thickBot="1" x14ac:dyDescent="0.3">
      <c r="B67" s="54"/>
      <c r="C67" s="2"/>
      <c r="D67" s="705" t="s">
        <v>343</v>
      </c>
      <c r="E67" s="705"/>
      <c r="F67" s="326" t="e">
        <f>SUM(O67:O67)</f>
        <v>#REF!</v>
      </c>
      <c r="G67" s="516" t="e">
        <f>SUM(O67:O67)</f>
        <v>#REF!</v>
      </c>
      <c r="H67" s="516" t="e">
        <f>SUM(O67:O67)</f>
        <v>#REF!</v>
      </c>
      <c r="I67" s="579" t="e">
        <f>SUM(O67:O67)</f>
        <v>#REF!</v>
      </c>
      <c r="J67" s="431" t="e">
        <f>SUM(O67:O67)</f>
        <v>#REF!</v>
      </c>
      <c r="K67" s="431" t="e">
        <f>SUM(#REF!)</f>
        <v>#REF!</v>
      </c>
      <c r="L67" s="431">
        <f>SUM(P67:P67)</f>
        <v>0</v>
      </c>
      <c r="M67" s="468" t="e">
        <f>SUM(#REF!)</f>
        <v>#REF!</v>
      </c>
      <c r="N67" s="141"/>
      <c r="O67" s="159" t="e">
        <f t="shared" si="8"/>
        <v>#REF!</v>
      </c>
      <c r="P67" s="21"/>
    </row>
    <row r="68" spans="1:16" ht="15.75" hidden="1" thickBot="1" x14ac:dyDescent="0.3">
      <c r="B68" s="54"/>
      <c r="C68" s="2"/>
      <c r="D68" s="705" t="s">
        <v>344</v>
      </c>
      <c r="E68" s="705"/>
      <c r="F68" s="326" t="e">
        <f>SUM(O68:O68)</f>
        <v>#REF!</v>
      </c>
      <c r="G68" s="516" t="e">
        <f>SUM(O68:O68)</f>
        <v>#REF!</v>
      </c>
      <c r="H68" s="516" t="e">
        <f>SUM(O68:O68)</f>
        <v>#REF!</v>
      </c>
      <c r="I68" s="579" t="e">
        <f>SUM(O68:O68)</f>
        <v>#REF!</v>
      </c>
      <c r="J68" s="431" t="e">
        <f>SUM(O68:O68)</f>
        <v>#REF!</v>
      </c>
      <c r="K68" s="431" t="e">
        <f>SUM(#REF!)</f>
        <v>#REF!</v>
      </c>
      <c r="L68" s="431">
        <f>SUM(P68:P68)</f>
        <v>0</v>
      </c>
      <c r="M68" s="468" t="e">
        <f>SUM(#REF!)</f>
        <v>#REF!</v>
      </c>
      <c r="N68" s="141"/>
      <c r="O68" s="159" t="e">
        <f t="shared" si="8"/>
        <v>#REF!</v>
      </c>
    </row>
    <row r="69" spans="1:16" ht="15.75" hidden="1" thickBot="1" x14ac:dyDescent="0.3">
      <c r="B69" s="54"/>
      <c r="C69" s="2"/>
      <c r="D69" s="705" t="s">
        <v>345</v>
      </c>
      <c r="E69" s="705"/>
      <c r="F69" s="326" t="e">
        <f>SUM(O69:O69)</f>
        <v>#REF!</v>
      </c>
      <c r="G69" s="516" t="e">
        <f>SUM(O69:O69)</f>
        <v>#REF!</v>
      </c>
      <c r="H69" s="516" t="e">
        <f>SUM(O69:O69)</f>
        <v>#REF!</v>
      </c>
      <c r="I69" s="579" t="e">
        <f>SUM(O69:O69)</f>
        <v>#REF!</v>
      </c>
      <c r="J69" s="431" t="e">
        <f>SUM(O69:O69)</f>
        <v>#REF!</v>
      </c>
      <c r="K69" s="431" t="e">
        <f>SUM(#REF!)</f>
        <v>#REF!</v>
      </c>
      <c r="L69" s="431">
        <f>SUM(P69:P69)</f>
        <v>0</v>
      </c>
      <c r="M69" s="468" t="e">
        <f>SUM(#REF!)</f>
        <v>#REF!</v>
      </c>
      <c r="N69" s="141"/>
      <c r="O69" s="159" t="e">
        <f t="shared" si="8"/>
        <v>#REF!</v>
      </c>
    </row>
    <row r="70" spans="1:16" s="18" customFormat="1" ht="15.75" hidden="1" thickBot="1" x14ac:dyDescent="0.3">
      <c r="A70" s="125" t="s">
        <v>218</v>
      </c>
      <c r="B70" s="90" t="s">
        <v>657</v>
      </c>
      <c r="C70" s="712" t="s">
        <v>219</v>
      </c>
      <c r="D70" s="713"/>
      <c r="E70" s="713"/>
      <c r="F70" s="319" t="e">
        <f t="shared" ref="F70:M70" si="71">F71+F72+F73+F74</f>
        <v>#REF!</v>
      </c>
      <c r="G70" s="509" t="e">
        <f t="shared" si="71"/>
        <v>#REF!</v>
      </c>
      <c r="H70" s="509" t="e">
        <f t="shared" si="71"/>
        <v>#REF!</v>
      </c>
      <c r="I70" s="572" t="e">
        <f t="shared" si="71"/>
        <v>#REF!</v>
      </c>
      <c r="J70" s="424" t="e">
        <f t="shared" ref="J70" si="72">J71+J72+J73+J74</f>
        <v>#REF!</v>
      </c>
      <c r="K70" s="424" t="e">
        <f t="shared" si="71"/>
        <v>#REF!</v>
      </c>
      <c r="L70" s="424">
        <f t="shared" ref="L70" si="73">L71+L72+L73+L74</f>
        <v>0</v>
      </c>
      <c r="M70" s="461" t="e">
        <f t="shared" si="71"/>
        <v>#REF!</v>
      </c>
      <c r="N70" s="142">
        <f t="shared" ref="N70" si="74">N71+N72+N73+N74</f>
        <v>0</v>
      </c>
      <c r="O70" s="158" t="e">
        <f t="shared" ref="O70:O133" si="75">SUM(M70:N70)</f>
        <v>#REF!</v>
      </c>
    </row>
    <row r="71" spans="1:16" ht="15.75" hidden="1" thickBot="1" x14ac:dyDescent="0.3">
      <c r="B71" s="54"/>
      <c r="C71" s="2"/>
      <c r="D71" s="705" t="s">
        <v>835</v>
      </c>
      <c r="E71" s="705"/>
      <c r="F71" s="326" t="e">
        <f>SUM(O71:O71)</f>
        <v>#REF!</v>
      </c>
      <c r="G71" s="516" t="e">
        <f>SUM(O71:O71)</f>
        <v>#REF!</v>
      </c>
      <c r="H71" s="516" t="e">
        <f>SUM(O71:O71)</f>
        <v>#REF!</v>
      </c>
      <c r="I71" s="579" t="e">
        <f>SUM(O71:O71)</f>
        <v>#REF!</v>
      </c>
      <c r="J71" s="431" t="e">
        <f>SUM(O71:O71)</f>
        <v>#REF!</v>
      </c>
      <c r="K71" s="431" t="e">
        <f>SUM(#REF!)</f>
        <v>#REF!</v>
      </c>
      <c r="L71" s="431">
        <f>SUM(P71:P71)</f>
        <v>0</v>
      </c>
      <c r="M71" s="468" t="e">
        <f>SUM(#REF!)</f>
        <v>#REF!</v>
      </c>
      <c r="N71" s="141"/>
      <c r="O71" s="159" t="e">
        <f t="shared" si="75"/>
        <v>#REF!</v>
      </c>
    </row>
    <row r="72" spans="1:16" ht="15.75" hidden="1" thickBot="1" x14ac:dyDescent="0.3">
      <c r="B72" s="54"/>
      <c r="C72" s="2"/>
      <c r="D72" s="705" t="s">
        <v>346</v>
      </c>
      <c r="E72" s="705"/>
      <c r="F72" s="326" t="e">
        <f>SUM(O72:O72)</f>
        <v>#REF!</v>
      </c>
      <c r="G72" s="516" t="e">
        <f>SUM(O72:O72)</f>
        <v>#REF!</v>
      </c>
      <c r="H72" s="516" t="e">
        <f>SUM(O72:O72)</f>
        <v>#REF!</v>
      </c>
      <c r="I72" s="579" t="e">
        <f>SUM(O72:O72)</f>
        <v>#REF!</v>
      </c>
      <c r="J72" s="431" t="e">
        <f>SUM(O72:O72)</f>
        <v>#REF!</v>
      </c>
      <c r="K72" s="431" t="e">
        <f>SUM(#REF!)</f>
        <v>#REF!</v>
      </c>
      <c r="L72" s="431">
        <f>SUM(P72:P72)</f>
        <v>0</v>
      </c>
      <c r="M72" s="468" t="e">
        <f>SUM(#REF!)</f>
        <v>#REF!</v>
      </c>
      <c r="N72" s="141"/>
      <c r="O72" s="159" t="e">
        <f t="shared" si="75"/>
        <v>#REF!</v>
      </c>
    </row>
    <row r="73" spans="1:16" ht="15.75" hidden="1" thickBot="1" x14ac:dyDescent="0.3">
      <c r="B73" s="54"/>
      <c r="C73" s="2"/>
      <c r="D73" s="705" t="s">
        <v>836</v>
      </c>
      <c r="E73" s="705"/>
      <c r="F73" s="326" t="e">
        <f>SUM(O73:O73)</f>
        <v>#REF!</v>
      </c>
      <c r="G73" s="516" t="e">
        <f>SUM(O73:O73)</f>
        <v>#REF!</v>
      </c>
      <c r="H73" s="516" t="e">
        <f>SUM(O73:O73)</f>
        <v>#REF!</v>
      </c>
      <c r="I73" s="579" t="e">
        <f>SUM(O73:O73)</f>
        <v>#REF!</v>
      </c>
      <c r="J73" s="431" t="e">
        <f>SUM(O73:O73)</f>
        <v>#REF!</v>
      </c>
      <c r="K73" s="431" t="e">
        <f>SUM(#REF!)</f>
        <v>#REF!</v>
      </c>
      <c r="L73" s="431">
        <f>SUM(P73:P73)</f>
        <v>0</v>
      </c>
      <c r="M73" s="468" t="e">
        <f>SUM(#REF!)</f>
        <v>#REF!</v>
      </c>
      <c r="N73" s="141"/>
      <c r="O73" s="159" t="e">
        <f t="shared" si="75"/>
        <v>#REF!</v>
      </c>
    </row>
    <row r="74" spans="1:16" ht="15.75" hidden="1" thickBot="1" x14ac:dyDescent="0.3">
      <c r="B74" s="54"/>
      <c r="C74" s="2"/>
      <c r="D74" s="705" t="s">
        <v>834</v>
      </c>
      <c r="E74" s="705"/>
      <c r="F74" s="326" t="e">
        <f>SUM(O74:O74)</f>
        <v>#REF!</v>
      </c>
      <c r="G74" s="516" t="e">
        <f>SUM(O74:O74)</f>
        <v>#REF!</v>
      </c>
      <c r="H74" s="516" t="e">
        <f>SUM(O74:O74)</f>
        <v>#REF!</v>
      </c>
      <c r="I74" s="579" t="e">
        <f>SUM(O74:O74)</f>
        <v>#REF!</v>
      </c>
      <c r="J74" s="431" t="e">
        <f>SUM(O74:O74)</f>
        <v>#REF!</v>
      </c>
      <c r="K74" s="431" t="e">
        <f>SUM(#REF!)</f>
        <v>#REF!</v>
      </c>
      <c r="L74" s="431">
        <f>SUM(P74:P74)</f>
        <v>0</v>
      </c>
      <c r="M74" s="468" t="e">
        <f>SUM(#REF!)</f>
        <v>#REF!</v>
      </c>
      <c r="N74" s="141"/>
      <c r="O74" s="159" t="e">
        <f t="shared" si="75"/>
        <v>#REF!</v>
      </c>
    </row>
    <row r="75" spans="1:16" ht="15.75" thickBot="1" x14ac:dyDescent="0.3">
      <c r="B75" s="98" t="s">
        <v>220</v>
      </c>
      <c r="C75" s="708" t="s">
        <v>221</v>
      </c>
      <c r="D75" s="709"/>
      <c r="E75" s="709"/>
      <c r="F75" s="322" t="e">
        <f t="shared" ref="F75:K75" si="76">F76+F79+F83+F84+F95+F106+F117+F120+F132+F133+F134+F135+F146</f>
        <v>#REF!</v>
      </c>
      <c r="G75" s="512" t="e">
        <f t="shared" si="76"/>
        <v>#REF!</v>
      </c>
      <c r="H75" s="512" t="e">
        <f t="shared" si="76"/>
        <v>#REF!</v>
      </c>
      <c r="I75" s="575" t="e">
        <f t="shared" si="76"/>
        <v>#REF!</v>
      </c>
      <c r="J75" s="427" t="e">
        <f t="shared" ref="J75" si="77">J76+J79+J83+J84+J95+J106+J117+J120+J132+J133+J134+J135+J146</f>
        <v>#REF!</v>
      </c>
      <c r="K75" s="427" t="e">
        <f t="shared" si="76"/>
        <v>#REF!</v>
      </c>
      <c r="L75" s="427">
        <f t="shared" ref="L75" si="78">L76+L79+L83+L84+L95+L106+L117+L120+L132+L133+L134+L135+L146</f>
        <v>0</v>
      </c>
      <c r="M75" s="464">
        <v>0</v>
      </c>
      <c r="N75" s="144">
        <f t="shared" ref="N75" si="79">N76+N79+N83+N84+N95+N106+N117+N120+N132+N133+N134+N135+N146</f>
        <v>0</v>
      </c>
      <c r="O75" s="156">
        <f t="shared" si="75"/>
        <v>0</v>
      </c>
    </row>
    <row r="76" spans="1:16" s="41" customFormat="1" ht="15.75" hidden="1" thickBot="1" x14ac:dyDescent="0.3">
      <c r="A76" s="125" t="s">
        <v>222</v>
      </c>
      <c r="B76" s="123" t="s">
        <v>658</v>
      </c>
      <c r="C76" s="736" t="s">
        <v>223</v>
      </c>
      <c r="D76" s="737"/>
      <c r="E76" s="737"/>
      <c r="F76" s="327" t="e">
        <f t="shared" ref="F76:M76" si="80">F77+F78</f>
        <v>#REF!</v>
      </c>
      <c r="G76" s="517" t="e">
        <f t="shared" si="80"/>
        <v>#REF!</v>
      </c>
      <c r="H76" s="517" t="e">
        <f t="shared" si="80"/>
        <v>#REF!</v>
      </c>
      <c r="I76" s="580" t="e">
        <f t="shared" si="80"/>
        <v>#REF!</v>
      </c>
      <c r="J76" s="432" t="e">
        <f t="shared" ref="J76" si="81">J77+J78</f>
        <v>#REF!</v>
      </c>
      <c r="K76" s="432" t="e">
        <f t="shared" si="80"/>
        <v>#REF!</v>
      </c>
      <c r="L76" s="432">
        <f t="shared" ref="L76" si="82">L77+L78</f>
        <v>0</v>
      </c>
      <c r="M76" s="469" t="e">
        <f t="shared" si="80"/>
        <v>#REF!</v>
      </c>
      <c r="N76" s="149">
        <f t="shared" ref="N76" si="83">N77+N78</f>
        <v>0</v>
      </c>
      <c r="O76" s="161" t="e">
        <f t="shared" si="75"/>
        <v>#REF!</v>
      </c>
    </row>
    <row r="77" spans="1:16" ht="15.75" hidden="1" thickBot="1" x14ac:dyDescent="0.3">
      <c r="B77" s="54"/>
      <c r="C77" s="2"/>
      <c r="D77" s="705" t="s">
        <v>347</v>
      </c>
      <c r="E77" s="705"/>
      <c r="F77" s="326" t="e">
        <f>SUM(O77:O77)</f>
        <v>#REF!</v>
      </c>
      <c r="G77" s="516" t="e">
        <f>SUM(O77:O77)</f>
        <v>#REF!</v>
      </c>
      <c r="H77" s="516" t="e">
        <f>SUM(O77:O77)</f>
        <v>#REF!</v>
      </c>
      <c r="I77" s="579" t="e">
        <f>SUM(O77:O77)</f>
        <v>#REF!</v>
      </c>
      <c r="J77" s="431" t="e">
        <f>SUM(O77:O77)</f>
        <v>#REF!</v>
      </c>
      <c r="K77" s="431" t="e">
        <f>SUM(#REF!)</f>
        <v>#REF!</v>
      </c>
      <c r="L77" s="431">
        <f>SUM(P77:P77)</f>
        <v>0</v>
      </c>
      <c r="M77" s="468" t="e">
        <f>SUM(#REF!)</f>
        <v>#REF!</v>
      </c>
      <c r="N77" s="141"/>
      <c r="O77" s="159" t="e">
        <f t="shared" si="75"/>
        <v>#REF!</v>
      </c>
    </row>
    <row r="78" spans="1:16" ht="15.75" hidden="1" thickBot="1" x14ac:dyDescent="0.3">
      <c r="B78" s="54"/>
      <c r="C78" s="2"/>
      <c r="D78" s="705" t="s">
        <v>348</v>
      </c>
      <c r="E78" s="705"/>
      <c r="F78" s="326" t="e">
        <f>SUM(O78:O78)</f>
        <v>#REF!</v>
      </c>
      <c r="G78" s="516" t="e">
        <f>SUM(O78:O78)</f>
        <v>#REF!</v>
      </c>
      <c r="H78" s="516" t="e">
        <f>SUM(O78:O78)</f>
        <v>#REF!</v>
      </c>
      <c r="I78" s="579" t="e">
        <f>SUM(O78:O78)</f>
        <v>#REF!</v>
      </c>
      <c r="J78" s="431" t="e">
        <f>SUM(O78:O78)</f>
        <v>#REF!</v>
      </c>
      <c r="K78" s="431" t="e">
        <f>SUM(#REF!)</f>
        <v>#REF!</v>
      </c>
      <c r="L78" s="431">
        <f>SUM(P78:P78)</f>
        <v>0</v>
      </c>
      <c r="M78" s="468" t="e">
        <f>SUM(#REF!)</f>
        <v>#REF!</v>
      </c>
      <c r="N78" s="141"/>
      <c r="O78" s="159" t="e">
        <f t="shared" si="75"/>
        <v>#REF!</v>
      </c>
    </row>
    <row r="79" spans="1:16" ht="15.75" hidden="1" thickBot="1" x14ac:dyDescent="0.3">
      <c r="B79" s="123" t="s">
        <v>837</v>
      </c>
      <c r="C79" s="736" t="s">
        <v>838</v>
      </c>
      <c r="D79" s="737"/>
      <c r="E79" s="737"/>
      <c r="F79" s="327" t="e">
        <f t="shared" ref="F79:M79" si="84">F80+F81+F82</f>
        <v>#REF!</v>
      </c>
      <c r="G79" s="517" t="e">
        <f t="shared" si="84"/>
        <v>#REF!</v>
      </c>
      <c r="H79" s="517" t="e">
        <f t="shared" si="84"/>
        <v>#REF!</v>
      </c>
      <c r="I79" s="580" t="e">
        <f t="shared" si="84"/>
        <v>#REF!</v>
      </c>
      <c r="J79" s="432" t="e">
        <f t="shared" ref="J79" si="85">J80+J81+J82</f>
        <v>#REF!</v>
      </c>
      <c r="K79" s="432" t="e">
        <f t="shared" si="84"/>
        <v>#REF!</v>
      </c>
      <c r="L79" s="432">
        <f t="shared" ref="L79" si="86">L80+L81+L82</f>
        <v>0</v>
      </c>
      <c r="M79" s="469" t="e">
        <f t="shared" si="84"/>
        <v>#REF!</v>
      </c>
      <c r="N79" s="149">
        <f t="shared" ref="N79" si="87">N80+N81+N82</f>
        <v>0</v>
      </c>
      <c r="O79" s="161" t="e">
        <f t="shared" si="75"/>
        <v>#REF!</v>
      </c>
    </row>
    <row r="80" spans="1:16" s="189" customFormat="1" ht="15.75" hidden="1" thickBot="1" x14ac:dyDescent="0.3">
      <c r="A80" s="125" t="s">
        <v>868</v>
      </c>
      <c r="B80" s="169" t="s">
        <v>869</v>
      </c>
      <c r="C80" s="182"/>
      <c r="D80" s="216" t="s">
        <v>954</v>
      </c>
      <c r="E80" s="234"/>
      <c r="F80" s="318" t="e">
        <f>SUM(O80:O80)</f>
        <v>#REF!</v>
      </c>
      <c r="G80" s="508" t="e">
        <f>SUM(O80:O80)</f>
        <v>#REF!</v>
      </c>
      <c r="H80" s="508" t="e">
        <f>SUM(O80:O80)</f>
        <v>#REF!</v>
      </c>
      <c r="I80" s="571" t="e">
        <f>SUM(O80:O80)</f>
        <v>#REF!</v>
      </c>
      <c r="J80" s="423" t="e">
        <f>SUM(O80:O80)</f>
        <v>#REF!</v>
      </c>
      <c r="K80" s="423" t="e">
        <f>SUM(#REF!)</f>
        <v>#REF!</v>
      </c>
      <c r="L80" s="423">
        <f>SUM(P80:P80)</f>
        <v>0</v>
      </c>
      <c r="M80" s="460" t="e">
        <f>SUM(#REF!)</f>
        <v>#REF!</v>
      </c>
      <c r="N80" s="170"/>
      <c r="O80" s="171" t="e">
        <f t="shared" si="75"/>
        <v>#REF!</v>
      </c>
    </row>
    <row r="81" spans="1:15" s="189" customFormat="1" ht="15.75" hidden="1" thickBot="1" x14ac:dyDescent="0.3">
      <c r="A81" s="125" t="s">
        <v>224</v>
      </c>
      <c r="B81" s="169" t="s">
        <v>659</v>
      </c>
      <c r="C81" s="182"/>
      <c r="D81" s="216" t="s">
        <v>225</v>
      </c>
      <c r="E81" s="234"/>
      <c r="F81" s="318" t="e">
        <f>SUM(O81:O81)</f>
        <v>#REF!</v>
      </c>
      <c r="G81" s="508" t="e">
        <f>SUM(O81:O81)</f>
        <v>#REF!</v>
      </c>
      <c r="H81" s="508" t="e">
        <f>SUM(O81:O81)</f>
        <v>#REF!</v>
      </c>
      <c r="I81" s="571" t="e">
        <f>SUM(O81:O81)</f>
        <v>#REF!</v>
      </c>
      <c r="J81" s="423" t="e">
        <f>SUM(O81:O81)</f>
        <v>#REF!</v>
      </c>
      <c r="K81" s="423" t="e">
        <f>SUM(#REF!)</f>
        <v>#REF!</v>
      </c>
      <c r="L81" s="423">
        <f>SUM(P81:P81)</f>
        <v>0</v>
      </c>
      <c r="M81" s="460" t="e">
        <f>SUM(#REF!)</f>
        <v>#REF!</v>
      </c>
      <c r="N81" s="170"/>
      <c r="O81" s="171" t="e">
        <f t="shared" si="75"/>
        <v>#REF!</v>
      </c>
    </row>
    <row r="82" spans="1:15" s="189" customFormat="1" ht="15.75" hidden="1" thickBot="1" x14ac:dyDescent="0.3">
      <c r="A82" s="125" t="s">
        <v>226</v>
      </c>
      <c r="B82" s="169" t="s">
        <v>660</v>
      </c>
      <c r="C82" s="182"/>
      <c r="D82" s="216" t="s">
        <v>227</v>
      </c>
      <c r="E82" s="234"/>
      <c r="F82" s="318" t="e">
        <f>SUM(O82:O82)</f>
        <v>#REF!</v>
      </c>
      <c r="G82" s="508" t="e">
        <f>SUM(O82:O82)</f>
        <v>#REF!</v>
      </c>
      <c r="H82" s="508" t="e">
        <f>SUM(O82:O82)</f>
        <v>#REF!</v>
      </c>
      <c r="I82" s="571" t="e">
        <f>SUM(O82:O82)</f>
        <v>#REF!</v>
      </c>
      <c r="J82" s="423" t="e">
        <f>SUM(O82:O82)</f>
        <v>#REF!</v>
      </c>
      <c r="K82" s="423" t="e">
        <f>SUM(#REF!)</f>
        <v>#REF!</v>
      </c>
      <c r="L82" s="423">
        <f>SUM(P82:P82)</f>
        <v>0</v>
      </c>
      <c r="M82" s="460" t="e">
        <f>SUM(#REF!)</f>
        <v>#REF!</v>
      </c>
      <c r="N82" s="170"/>
      <c r="O82" s="171" t="e">
        <f t="shared" si="75"/>
        <v>#REF!</v>
      </c>
    </row>
    <row r="83" spans="1:15" s="41" customFormat="1" ht="27.75" hidden="1" customHeight="1" x14ac:dyDescent="0.25">
      <c r="A83" s="125" t="s">
        <v>228</v>
      </c>
      <c r="B83" s="106" t="s">
        <v>661</v>
      </c>
      <c r="C83" s="792" t="s">
        <v>353</v>
      </c>
      <c r="D83" s="793"/>
      <c r="E83" s="793"/>
      <c r="F83" s="328" t="e">
        <f>SUM(O83:O83)</f>
        <v>#REF!</v>
      </c>
      <c r="G83" s="518" t="e">
        <f>SUM(O83:O83)</f>
        <v>#REF!</v>
      </c>
      <c r="H83" s="518" t="e">
        <f>SUM(O83:O83)</f>
        <v>#REF!</v>
      </c>
      <c r="I83" s="581" t="e">
        <f>SUM(O83:O83)</f>
        <v>#REF!</v>
      </c>
      <c r="J83" s="433" t="e">
        <f>SUM(O83:O83)</f>
        <v>#REF!</v>
      </c>
      <c r="K83" s="433" t="e">
        <f>SUM(#REF!)</f>
        <v>#REF!</v>
      </c>
      <c r="L83" s="433">
        <f>SUM(P83:P83)</f>
        <v>0</v>
      </c>
      <c r="M83" s="470" t="e">
        <f>SUM(#REF!)</f>
        <v>#REF!</v>
      </c>
      <c r="N83" s="150"/>
      <c r="O83" s="162" t="e">
        <f t="shared" si="75"/>
        <v>#REF!</v>
      </c>
    </row>
    <row r="84" spans="1:15" s="41" customFormat="1" ht="15.75" hidden="1" thickBot="1" x14ac:dyDescent="0.3">
      <c r="A84" s="125" t="s">
        <v>229</v>
      </c>
      <c r="B84" s="106" t="s">
        <v>662</v>
      </c>
      <c r="C84" s="792" t="s">
        <v>804</v>
      </c>
      <c r="D84" s="793"/>
      <c r="E84" s="793"/>
      <c r="F84" s="328" t="e">
        <f t="shared" ref="F84:M84" si="88">F85+F86+F87+F88+F89+F90+F91+F92+F93+F94</f>
        <v>#REF!</v>
      </c>
      <c r="G84" s="518" t="e">
        <f t="shared" si="88"/>
        <v>#REF!</v>
      </c>
      <c r="H84" s="518" t="e">
        <f t="shared" si="88"/>
        <v>#REF!</v>
      </c>
      <c r="I84" s="581" t="e">
        <f t="shared" si="88"/>
        <v>#REF!</v>
      </c>
      <c r="J84" s="433" t="e">
        <f t="shared" ref="J84" si="89">J85+J86+J87+J88+J89+J90+J91+J92+J93+J94</f>
        <v>#REF!</v>
      </c>
      <c r="K84" s="433" t="e">
        <f t="shared" si="88"/>
        <v>#REF!</v>
      </c>
      <c r="L84" s="433">
        <f t="shared" ref="L84" si="90">L85+L86+L87+L88+L89+L90+L91+L92+L93+L94</f>
        <v>0</v>
      </c>
      <c r="M84" s="470" t="e">
        <f t="shared" si="88"/>
        <v>#REF!</v>
      </c>
      <c r="N84" s="150">
        <f t="shared" ref="N84" si="91">N85+N86+N87+N88+N89+N90+N91+N92+N93+N94</f>
        <v>0</v>
      </c>
      <c r="O84" s="162" t="e">
        <f t="shared" si="75"/>
        <v>#REF!</v>
      </c>
    </row>
    <row r="85" spans="1:15" ht="15.75" hidden="1" thickBot="1" x14ac:dyDescent="0.3">
      <c r="B85" s="54"/>
      <c r="C85" s="2"/>
      <c r="D85" s="705" t="s">
        <v>370</v>
      </c>
      <c r="E85" s="705"/>
      <c r="F85" s="326" t="e">
        <f t="shared" ref="F85:F94" si="92">SUM(O85:O85)</f>
        <v>#REF!</v>
      </c>
      <c r="G85" s="516" t="e">
        <f t="shared" ref="G85:G94" si="93">SUM(O85:O85)</f>
        <v>#REF!</v>
      </c>
      <c r="H85" s="516" t="e">
        <f t="shared" ref="H85:H94" si="94">SUM(O85:O85)</f>
        <v>#REF!</v>
      </c>
      <c r="I85" s="579" t="e">
        <f t="shared" ref="I85:I94" si="95">SUM(O85:O85)</f>
        <v>#REF!</v>
      </c>
      <c r="J85" s="431" t="e">
        <f t="shared" ref="J85:J94" si="96">SUM(O85:O85)</f>
        <v>#REF!</v>
      </c>
      <c r="K85" s="431" t="e">
        <f>SUM(#REF!)</f>
        <v>#REF!</v>
      </c>
      <c r="L85" s="431">
        <f t="shared" ref="L85:L94" si="97">SUM(P85:P85)</f>
        <v>0</v>
      </c>
      <c r="M85" s="468" t="e">
        <f>SUM(#REF!)</f>
        <v>#REF!</v>
      </c>
      <c r="N85" s="141"/>
      <c r="O85" s="159" t="e">
        <f t="shared" si="75"/>
        <v>#REF!</v>
      </c>
    </row>
    <row r="86" spans="1:15" ht="15.75" hidden="1" thickBot="1" x14ac:dyDescent="0.3">
      <c r="B86" s="54"/>
      <c r="C86" s="2"/>
      <c r="D86" s="705" t="s">
        <v>506</v>
      </c>
      <c r="E86" s="705"/>
      <c r="F86" s="326" t="e">
        <f t="shared" si="92"/>
        <v>#REF!</v>
      </c>
      <c r="G86" s="516" t="e">
        <f t="shared" si="93"/>
        <v>#REF!</v>
      </c>
      <c r="H86" s="516" t="e">
        <f t="shared" si="94"/>
        <v>#REF!</v>
      </c>
      <c r="I86" s="579" t="e">
        <f t="shared" si="95"/>
        <v>#REF!</v>
      </c>
      <c r="J86" s="431" t="e">
        <f t="shared" si="96"/>
        <v>#REF!</v>
      </c>
      <c r="K86" s="431" t="e">
        <f>SUM(#REF!)</f>
        <v>#REF!</v>
      </c>
      <c r="L86" s="431">
        <f t="shared" si="97"/>
        <v>0</v>
      </c>
      <c r="M86" s="468" t="e">
        <f>SUM(#REF!)</f>
        <v>#REF!</v>
      </c>
      <c r="N86" s="141"/>
      <c r="O86" s="159" t="e">
        <f t="shared" si="75"/>
        <v>#REF!</v>
      </c>
    </row>
    <row r="87" spans="1:15" ht="15.75" hidden="1" thickBot="1" x14ac:dyDescent="0.3">
      <c r="B87" s="54"/>
      <c r="C87" s="2"/>
      <c r="D87" s="705" t="s">
        <v>507</v>
      </c>
      <c r="E87" s="705"/>
      <c r="F87" s="326" t="e">
        <f t="shared" si="92"/>
        <v>#REF!</v>
      </c>
      <c r="G87" s="516" t="e">
        <f t="shared" si="93"/>
        <v>#REF!</v>
      </c>
      <c r="H87" s="516" t="e">
        <f t="shared" si="94"/>
        <v>#REF!</v>
      </c>
      <c r="I87" s="579" t="e">
        <f t="shared" si="95"/>
        <v>#REF!</v>
      </c>
      <c r="J87" s="431" t="e">
        <f t="shared" si="96"/>
        <v>#REF!</v>
      </c>
      <c r="K87" s="431" t="e">
        <f>SUM(#REF!)</f>
        <v>#REF!</v>
      </c>
      <c r="L87" s="431">
        <f t="shared" si="97"/>
        <v>0</v>
      </c>
      <c r="M87" s="468" t="e">
        <f>SUM(#REF!)</f>
        <v>#REF!</v>
      </c>
      <c r="N87" s="141"/>
      <c r="O87" s="159" t="e">
        <f t="shared" si="75"/>
        <v>#REF!</v>
      </c>
    </row>
    <row r="88" spans="1:15" ht="15.75" hidden="1" thickBot="1" x14ac:dyDescent="0.3">
      <c r="B88" s="54"/>
      <c r="C88" s="2"/>
      <c r="D88" s="705" t="s">
        <v>508</v>
      </c>
      <c r="E88" s="705"/>
      <c r="F88" s="326" t="e">
        <f t="shared" si="92"/>
        <v>#REF!</v>
      </c>
      <c r="G88" s="516" t="e">
        <f t="shared" si="93"/>
        <v>#REF!</v>
      </c>
      <c r="H88" s="516" t="e">
        <f t="shared" si="94"/>
        <v>#REF!</v>
      </c>
      <c r="I88" s="579" t="e">
        <f t="shared" si="95"/>
        <v>#REF!</v>
      </c>
      <c r="J88" s="431" t="e">
        <f t="shared" si="96"/>
        <v>#REF!</v>
      </c>
      <c r="K88" s="431" t="e">
        <f>SUM(#REF!)</f>
        <v>#REF!</v>
      </c>
      <c r="L88" s="431">
        <f t="shared" si="97"/>
        <v>0</v>
      </c>
      <c r="M88" s="468" t="e">
        <f>SUM(#REF!)</f>
        <v>#REF!</v>
      </c>
      <c r="N88" s="141"/>
      <c r="O88" s="159" t="e">
        <f t="shared" si="75"/>
        <v>#REF!</v>
      </c>
    </row>
    <row r="89" spans="1:15" ht="15.75" hidden="1" thickBot="1" x14ac:dyDescent="0.3">
      <c r="B89" s="54"/>
      <c r="C89" s="2"/>
      <c r="D89" s="705" t="s">
        <v>509</v>
      </c>
      <c r="E89" s="705"/>
      <c r="F89" s="326" t="e">
        <f t="shared" si="92"/>
        <v>#REF!</v>
      </c>
      <c r="G89" s="516" t="e">
        <f t="shared" si="93"/>
        <v>#REF!</v>
      </c>
      <c r="H89" s="516" t="e">
        <f t="shared" si="94"/>
        <v>#REF!</v>
      </c>
      <c r="I89" s="579" t="e">
        <f t="shared" si="95"/>
        <v>#REF!</v>
      </c>
      <c r="J89" s="431" t="e">
        <f t="shared" si="96"/>
        <v>#REF!</v>
      </c>
      <c r="K89" s="431" t="e">
        <f>SUM(#REF!)</f>
        <v>#REF!</v>
      </c>
      <c r="L89" s="431">
        <f t="shared" si="97"/>
        <v>0</v>
      </c>
      <c r="M89" s="468" t="e">
        <f>SUM(#REF!)</f>
        <v>#REF!</v>
      </c>
      <c r="N89" s="141"/>
      <c r="O89" s="159" t="e">
        <f t="shared" si="75"/>
        <v>#REF!</v>
      </c>
    </row>
    <row r="90" spans="1:15" ht="15.75" hidden="1" thickBot="1" x14ac:dyDescent="0.3">
      <c r="B90" s="54"/>
      <c r="C90" s="2"/>
      <c r="D90" s="705" t="s">
        <v>510</v>
      </c>
      <c r="E90" s="705"/>
      <c r="F90" s="326" t="e">
        <f t="shared" si="92"/>
        <v>#REF!</v>
      </c>
      <c r="G90" s="516" t="e">
        <f t="shared" si="93"/>
        <v>#REF!</v>
      </c>
      <c r="H90" s="516" t="e">
        <f t="shared" si="94"/>
        <v>#REF!</v>
      </c>
      <c r="I90" s="579" t="e">
        <f t="shared" si="95"/>
        <v>#REF!</v>
      </c>
      <c r="J90" s="431" t="e">
        <f t="shared" si="96"/>
        <v>#REF!</v>
      </c>
      <c r="K90" s="431" t="e">
        <f>SUM(#REF!)</f>
        <v>#REF!</v>
      </c>
      <c r="L90" s="431">
        <f t="shared" si="97"/>
        <v>0</v>
      </c>
      <c r="M90" s="468" t="e">
        <f>SUM(#REF!)</f>
        <v>#REF!</v>
      </c>
      <c r="N90" s="141"/>
      <c r="O90" s="159" t="e">
        <f t="shared" si="75"/>
        <v>#REF!</v>
      </c>
    </row>
    <row r="91" spans="1:15" ht="25.5" hidden="1" customHeight="1" x14ac:dyDescent="0.25">
      <c r="B91" s="54"/>
      <c r="C91" s="2"/>
      <c r="D91" s="706" t="s">
        <v>511</v>
      </c>
      <c r="E91" s="706"/>
      <c r="F91" s="329" t="e">
        <f t="shared" si="92"/>
        <v>#REF!</v>
      </c>
      <c r="G91" s="519" t="e">
        <f t="shared" si="93"/>
        <v>#REF!</v>
      </c>
      <c r="H91" s="519" t="e">
        <f t="shared" si="94"/>
        <v>#REF!</v>
      </c>
      <c r="I91" s="582" t="e">
        <f t="shared" si="95"/>
        <v>#REF!</v>
      </c>
      <c r="J91" s="434" t="e">
        <f t="shared" si="96"/>
        <v>#REF!</v>
      </c>
      <c r="K91" s="434" t="e">
        <f>SUM(#REF!)</f>
        <v>#REF!</v>
      </c>
      <c r="L91" s="434">
        <f t="shared" si="97"/>
        <v>0</v>
      </c>
      <c r="M91" s="471" t="e">
        <f>SUM(#REF!)</f>
        <v>#REF!</v>
      </c>
      <c r="N91" s="151"/>
      <c r="O91" s="159" t="e">
        <f t="shared" si="75"/>
        <v>#REF!</v>
      </c>
    </row>
    <row r="92" spans="1:15" ht="15.75" hidden="1" thickBot="1" x14ac:dyDescent="0.3">
      <c r="B92" s="54"/>
      <c r="C92" s="2"/>
      <c r="D92" s="705" t="s">
        <v>805</v>
      </c>
      <c r="E92" s="705"/>
      <c r="F92" s="326" t="e">
        <f t="shared" si="92"/>
        <v>#REF!</v>
      </c>
      <c r="G92" s="516" t="e">
        <f t="shared" si="93"/>
        <v>#REF!</v>
      </c>
      <c r="H92" s="516" t="e">
        <f t="shared" si="94"/>
        <v>#REF!</v>
      </c>
      <c r="I92" s="579" t="e">
        <f t="shared" si="95"/>
        <v>#REF!</v>
      </c>
      <c r="J92" s="431" t="e">
        <f t="shared" si="96"/>
        <v>#REF!</v>
      </c>
      <c r="K92" s="431" t="e">
        <f>SUM(#REF!)</f>
        <v>#REF!</v>
      </c>
      <c r="L92" s="431">
        <f t="shared" si="97"/>
        <v>0</v>
      </c>
      <c r="M92" s="468" t="e">
        <f>SUM(#REF!)</f>
        <v>#REF!</v>
      </c>
      <c r="N92" s="141"/>
      <c r="O92" s="159" t="e">
        <f t="shared" si="75"/>
        <v>#REF!</v>
      </c>
    </row>
    <row r="93" spans="1:15" ht="25.5" hidden="1" customHeight="1" x14ac:dyDescent="0.25">
      <c r="B93" s="54"/>
      <c r="C93" s="2"/>
      <c r="D93" s="706" t="s">
        <v>512</v>
      </c>
      <c r="E93" s="706"/>
      <c r="F93" s="329" t="e">
        <f t="shared" si="92"/>
        <v>#REF!</v>
      </c>
      <c r="G93" s="519" t="e">
        <f t="shared" si="93"/>
        <v>#REF!</v>
      </c>
      <c r="H93" s="519" t="e">
        <f t="shared" si="94"/>
        <v>#REF!</v>
      </c>
      <c r="I93" s="582" t="e">
        <f t="shared" si="95"/>
        <v>#REF!</v>
      </c>
      <c r="J93" s="434" t="e">
        <f t="shared" si="96"/>
        <v>#REF!</v>
      </c>
      <c r="K93" s="434" t="e">
        <f>SUM(#REF!)</f>
        <v>#REF!</v>
      </c>
      <c r="L93" s="434">
        <f t="shared" si="97"/>
        <v>0</v>
      </c>
      <c r="M93" s="471" t="e">
        <f>SUM(#REF!)</f>
        <v>#REF!</v>
      </c>
      <c r="N93" s="151"/>
      <c r="O93" s="159" t="e">
        <f t="shared" si="75"/>
        <v>#REF!</v>
      </c>
    </row>
    <row r="94" spans="1:15" ht="25.5" hidden="1" customHeight="1" x14ac:dyDescent="0.25">
      <c r="B94" s="54"/>
      <c r="C94" s="2"/>
      <c r="D94" s="706" t="s">
        <v>513</v>
      </c>
      <c r="E94" s="706"/>
      <c r="F94" s="329" t="e">
        <f t="shared" si="92"/>
        <v>#REF!</v>
      </c>
      <c r="G94" s="519" t="e">
        <f t="shared" si="93"/>
        <v>#REF!</v>
      </c>
      <c r="H94" s="519" t="e">
        <f t="shared" si="94"/>
        <v>#REF!</v>
      </c>
      <c r="I94" s="582" t="e">
        <f t="shared" si="95"/>
        <v>#REF!</v>
      </c>
      <c r="J94" s="434" t="e">
        <f t="shared" si="96"/>
        <v>#REF!</v>
      </c>
      <c r="K94" s="434" t="e">
        <f>SUM(#REF!)</f>
        <v>#REF!</v>
      </c>
      <c r="L94" s="434">
        <f t="shared" si="97"/>
        <v>0</v>
      </c>
      <c r="M94" s="471" t="e">
        <f>SUM(#REF!)</f>
        <v>#REF!</v>
      </c>
      <c r="N94" s="151"/>
      <c r="O94" s="159" t="e">
        <f t="shared" si="75"/>
        <v>#REF!</v>
      </c>
    </row>
    <row r="95" spans="1:15" s="41" customFormat="1" ht="15" hidden="1" customHeight="1" x14ac:dyDescent="0.25">
      <c r="A95" s="125" t="s">
        <v>230</v>
      </c>
      <c r="B95" s="106" t="s">
        <v>663</v>
      </c>
      <c r="C95" s="792" t="s">
        <v>806</v>
      </c>
      <c r="D95" s="793"/>
      <c r="E95" s="793"/>
      <c r="F95" s="328" t="e">
        <f t="shared" ref="F95:M95" si="98">F96+F97+F98+F99+F100+F101+F102+F103+F104+F105</f>
        <v>#REF!</v>
      </c>
      <c r="G95" s="518" t="e">
        <f t="shared" si="98"/>
        <v>#REF!</v>
      </c>
      <c r="H95" s="518" t="e">
        <f t="shared" si="98"/>
        <v>#REF!</v>
      </c>
      <c r="I95" s="581" t="e">
        <f t="shared" si="98"/>
        <v>#REF!</v>
      </c>
      <c r="J95" s="433" t="e">
        <f t="shared" ref="J95" si="99">J96+J97+J98+J99+J100+J101+J102+J103+J104+J105</f>
        <v>#REF!</v>
      </c>
      <c r="K95" s="433" t="e">
        <f t="shared" si="98"/>
        <v>#REF!</v>
      </c>
      <c r="L95" s="433">
        <f t="shared" ref="L95" si="100">L96+L97+L98+L99+L100+L101+L102+L103+L104+L105</f>
        <v>0</v>
      </c>
      <c r="M95" s="470" t="e">
        <f t="shared" si="98"/>
        <v>#REF!</v>
      </c>
      <c r="N95" s="150">
        <f t="shared" ref="N95" si="101">N96+N97+N98+N99+N100+N101+N102+N103+N104+N105</f>
        <v>0</v>
      </c>
      <c r="O95" s="162" t="e">
        <f t="shared" si="75"/>
        <v>#REF!</v>
      </c>
    </row>
    <row r="96" spans="1:15" ht="15.75" hidden="1" thickBot="1" x14ac:dyDescent="0.3">
      <c r="B96" s="54"/>
      <c r="C96" s="2"/>
      <c r="D96" s="705" t="s">
        <v>369</v>
      </c>
      <c r="E96" s="705"/>
      <c r="F96" s="326" t="e">
        <f t="shared" ref="F96:F105" si="102">SUM(O96:O96)</f>
        <v>#REF!</v>
      </c>
      <c r="G96" s="516" t="e">
        <f t="shared" ref="G96:G105" si="103">SUM(O96:O96)</f>
        <v>#REF!</v>
      </c>
      <c r="H96" s="516" t="e">
        <f t="shared" ref="H96:H105" si="104">SUM(O96:O96)</f>
        <v>#REF!</v>
      </c>
      <c r="I96" s="579" t="e">
        <f t="shared" ref="I96:I105" si="105">SUM(O96:O96)</f>
        <v>#REF!</v>
      </c>
      <c r="J96" s="431" t="e">
        <f t="shared" ref="J96:J105" si="106">SUM(O96:O96)</f>
        <v>#REF!</v>
      </c>
      <c r="K96" s="431" t="e">
        <f>SUM(#REF!)</f>
        <v>#REF!</v>
      </c>
      <c r="L96" s="431">
        <f t="shared" ref="L96:L105" si="107">SUM(P96:P96)</f>
        <v>0</v>
      </c>
      <c r="M96" s="468" t="e">
        <f>SUM(#REF!)</f>
        <v>#REF!</v>
      </c>
      <c r="N96" s="141"/>
      <c r="O96" s="159" t="e">
        <f t="shared" si="75"/>
        <v>#REF!</v>
      </c>
    </row>
    <row r="97" spans="1:15" ht="15.75" hidden="1" thickBot="1" x14ac:dyDescent="0.3">
      <c r="B97" s="54"/>
      <c r="C97" s="2"/>
      <c r="D97" s="705" t="s">
        <v>514</v>
      </c>
      <c r="E97" s="705"/>
      <c r="F97" s="326" t="e">
        <f t="shared" si="102"/>
        <v>#REF!</v>
      </c>
      <c r="G97" s="516" t="e">
        <f t="shared" si="103"/>
        <v>#REF!</v>
      </c>
      <c r="H97" s="516" t="e">
        <f t="shared" si="104"/>
        <v>#REF!</v>
      </c>
      <c r="I97" s="579" t="e">
        <f t="shared" si="105"/>
        <v>#REF!</v>
      </c>
      <c r="J97" s="431" t="e">
        <f t="shared" si="106"/>
        <v>#REF!</v>
      </c>
      <c r="K97" s="431" t="e">
        <f>SUM(#REF!)</f>
        <v>#REF!</v>
      </c>
      <c r="L97" s="431">
        <f t="shared" si="107"/>
        <v>0</v>
      </c>
      <c r="M97" s="468" t="e">
        <f>SUM(#REF!)</f>
        <v>#REF!</v>
      </c>
      <c r="N97" s="141"/>
      <c r="O97" s="159" t="e">
        <f t="shared" si="75"/>
        <v>#REF!</v>
      </c>
    </row>
    <row r="98" spans="1:15" ht="15.75" hidden="1" thickBot="1" x14ac:dyDescent="0.3">
      <c r="B98" s="54"/>
      <c r="C98" s="2"/>
      <c r="D98" s="705" t="s">
        <v>516</v>
      </c>
      <c r="E98" s="705"/>
      <c r="F98" s="326" t="e">
        <f t="shared" si="102"/>
        <v>#REF!</v>
      </c>
      <c r="G98" s="516" t="e">
        <f t="shared" si="103"/>
        <v>#REF!</v>
      </c>
      <c r="H98" s="516" t="e">
        <f t="shared" si="104"/>
        <v>#REF!</v>
      </c>
      <c r="I98" s="579" t="e">
        <f t="shared" si="105"/>
        <v>#REF!</v>
      </c>
      <c r="J98" s="431" t="e">
        <f t="shared" si="106"/>
        <v>#REF!</v>
      </c>
      <c r="K98" s="431" t="e">
        <f>SUM(#REF!)</f>
        <v>#REF!</v>
      </c>
      <c r="L98" s="431">
        <f t="shared" si="107"/>
        <v>0</v>
      </c>
      <c r="M98" s="468" t="e">
        <f>SUM(#REF!)</f>
        <v>#REF!</v>
      </c>
      <c r="N98" s="141"/>
      <c r="O98" s="159" t="e">
        <f t="shared" si="75"/>
        <v>#REF!</v>
      </c>
    </row>
    <row r="99" spans="1:15" ht="15.75" hidden="1" thickBot="1" x14ac:dyDescent="0.3">
      <c r="B99" s="54"/>
      <c r="C99" s="2"/>
      <c r="D99" s="705" t="s">
        <v>808</v>
      </c>
      <c r="E99" s="705"/>
      <c r="F99" s="326" t="e">
        <f t="shared" si="102"/>
        <v>#REF!</v>
      </c>
      <c r="G99" s="516" t="e">
        <f t="shared" si="103"/>
        <v>#REF!</v>
      </c>
      <c r="H99" s="516" t="e">
        <f t="shared" si="104"/>
        <v>#REF!</v>
      </c>
      <c r="I99" s="579" t="e">
        <f t="shared" si="105"/>
        <v>#REF!</v>
      </c>
      <c r="J99" s="431" t="e">
        <f t="shared" si="106"/>
        <v>#REF!</v>
      </c>
      <c r="K99" s="431" t="e">
        <f>SUM(#REF!)</f>
        <v>#REF!</v>
      </c>
      <c r="L99" s="431">
        <f t="shared" si="107"/>
        <v>0</v>
      </c>
      <c r="M99" s="468" t="e">
        <f>SUM(#REF!)</f>
        <v>#REF!</v>
      </c>
      <c r="N99" s="141"/>
      <c r="O99" s="159" t="e">
        <f t="shared" si="75"/>
        <v>#REF!</v>
      </c>
    </row>
    <row r="100" spans="1:15" ht="15.75" hidden="1" thickBot="1" x14ac:dyDescent="0.3">
      <c r="B100" s="54"/>
      <c r="C100" s="2"/>
      <c r="D100" s="705" t="s">
        <v>521</v>
      </c>
      <c r="E100" s="705"/>
      <c r="F100" s="326" t="e">
        <f t="shared" si="102"/>
        <v>#REF!</v>
      </c>
      <c r="G100" s="516" t="e">
        <f t="shared" si="103"/>
        <v>#REF!</v>
      </c>
      <c r="H100" s="516" t="e">
        <f t="shared" si="104"/>
        <v>#REF!</v>
      </c>
      <c r="I100" s="579" t="e">
        <f t="shared" si="105"/>
        <v>#REF!</v>
      </c>
      <c r="J100" s="431" t="e">
        <f t="shared" si="106"/>
        <v>#REF!</v>
      </c>
      <c r="K100" s="431" t="e">
        <f>SUM(#REF!)</f>
        <v>#REF!</v>
      </c>
      <c r="L100" s="431">
        <f t="shared" si="107"/>
        <v>0</v>
      </c>
      <c r="M100" s="468" t="e">
        <f>SUM(#REF!)</f>
        <v>#REF!</v>
      </c>
      <c r="N100" s="141"/>
      <c r="O100" s="159" t="e">
        <f t="shared" si="75"/>
        <v>#REF!</v>
      </c>
    </row>
    <row r="101" spans="1:15" ht="15.75" hidden="1" thickBot="1" x14ac:dyDescent="0.3">
      <c r="B101" s="54"/>
      <c r="C101" s="2"/>
      <c r="D101" s="705" t="s">
        <v>519</v>
      </c>
      <c r="E101" s="705"/>
      <c r="F101" s="326" t="e">
        <f t="shared" si="102"/>
        <v>#REF!</v>
      </c>
      <c r="G101" s="516" t="e">
        <f t="shared" si="103"/>
        <v>#REF!</v>
      </c>
      <c r="H101" s="516" t="e">
        <f t="shared" si="104"/>
        <v>#REF!</v>
      </c>
      <c r="I101" s="579" t="e">
        <f t="shared" si="105"/>
        <v>#REF!</v>
      </c>
      <c r="J101" s="431" t="e">
        <f t="shared" si="106"/>
        <v>#REF!</v>
      </c>
      <c r="K101" s="431" t="e">
        <f>SUM(#REF!)</f>
        <v>#REF!</v>
      </c>
      <c r="L101" s="431">
        <f t="shared" si="107"/>
        <v>0</v>
      </c>
      <c r="M101" s="468" t="e">
        <f>SUM(#REF!)</f>
        <v>#REF!</v>
      </c>
      <c r="N101" s="141"/>
      <c r="O101" s="159" t="e">
        <f t="shared" si="75"/>
        <v>#REF!</v>
      </c>
    </row>
    <row r="102" spans="1:15" ht="25.5" hidden="1" customHeight="1" x14ac:dyDescent="0.25">
      <c r="B102" s="54"/>
      <c r="C102" s="2"/>
      <c r="D102" s="706" t="s">
        <v>523</v>
      </c>
      <c r="E102" s="706"/>
      <c r="F102" s="329" t="e">
        <f t="shared" si="102"/>
        <v>#REF!</v>
      </c>
      <c r="G102" s="519" t="e">
        <f t="shared" si="103"/>
        <v>#REF!</v>
      </c>
      <c r="H102" s="519" t="e">
        <f t="shared" si="104"/>
        <v>#REF!</v>
      </c>
      <c r="I102" s="582" t="e">
        <f t="shared" si="105"/>
        <v>#REF!</v>
      </c>
      <c r="J102" s="434" t="e">
        <f t="shared" si="106"/>
        <v>#REF!</v>
      </c>
      <c r="K102" s="434" t="e">
        <f>SUM(#REF!)</f>
        <v>#REF!</v>
      </c>
      <c r="L102" s="434">
        <f t="shared" si="107"/>
        <v>0</v>
      </c>
      <c r="M102" s="471" t="e">
        <f>SUM(#REF!)</f>
        <v>#REF!</v>
      </c>
      <c r="N102" s="151"/>
      <c r="O102" s="159" t="e">
        <f t="shared" si="75"/>
        <v>#REF!</v>
      </c>
    </row>
    <row r="103" spans="1:15" ht="15.75" hidden="1" thickBot="1" x14ac:dyDescent="0.3">
      <c r="B103" s="54"/>
      <c r="C103" s="2"/>
      <c r="D103" s="705" t="s">
        <v>807</v>
      </c>
      <c r="E103" s="705"/>
      <c r="F103" s="326" t="e">
        <f t="shared" si="102"/>
        <v>#REF!</v>
      </c>
      <c r="G103" s="516" t="e">
        <f t="shared" si="103"/>
        <v>#REF!</v>
      </c>
      <c r="H103" s="516" t="e">
        <f t="shared" si="104"/>
        <v>#REF!</v>
      </c>
      <c r="I103" s="579" t="e">
        <f t="shared" si="105"/>
        <v>#REF!</v>
      </c>
      <c r="J103" s="431" t="e">
        <f t="shared" si="106"/>
        <v>#REF!</v>
      </c>
      <c r="K103" s="431" t="e">
        <f>SUM(#REF!)</f>
        <v>#REF!</v>
      </c>
      <c r="L103" s="431">
        <f t="shared" si="107"/>
        <v>0</v>
      </c>
      <c r="M103" s="468" t="e">
        <f>SUM(#REF!)</f>
        <v>#REF!</v>
      </c>
      <c r="N103" s="141"/>
      <c r="O103" s="159" t="e">
        <f t="shared" si="75"/>
        <v>#REF!</v>
      </c>
    </row>
    <row r="104" spans="1:15" ht="25.5" hidden="1" customHeight="1" x14ac:dyDescent="0.25">
      <c r="B104" s="54"/>
      <c r="C104" s="2"/>
      <c r="D104" s="706" t="s">
        <v>526</v>
      </c>
      <c r="E104" s="706"/>
      <c r="F104" s="329" t="e">
        <f t="shared" si="102"/>
        <v>#REF!</v>
      </c>
      <c r="G104" s="519" t="e">
        <f t="shared" si="103"/>
        <v>#REF!</v>
      </c>
      <c r="H104" s="519" t="e">
        <f t="shared" si="104"/>
        <v>#REF!</v>
      </c>
      <c r="I104" s="582" t="e">
        <f t="shared" si="105"/>
        <v>#REF!</v>
      </c>
      <c r="J104" s="434" t="e">
        <f t="shared" si="106"/>
        <v>#REF!</v>
      </c>
      <c r="K104" s="434" t="e">
        <f>SUM(#REF!)</f>
        <v>#REF!</v>
      </c>
      <c r="L104" s="434">
        <f t="shared" si="107"/>
        <v>0</v>
      </c>
      <c r="M104" s="471" t="e">
        <f>SUM(#REF!)</f>
        <v>#REF!</v>
      </c>
      <c r="N104" s="151"/>
      <c r="O104" s="159" t="e">
        <f t="shared" si="75"/>
        <v>#REF!</v>
      </c>
    </row>
    <row r="105" spans="1:15" ht="25.5" hidden="1" customHeight="1" x14ac:dyDescent="0.25">
      <c r="B105" s="54"/>
      <c r="C105" s="2"/>
      <c r="D105" s="706" t="s">
        <v>528</v>
      </c>
      <c r="E105" s="706"/>
      <c r="F105" s="329" t="e">
        <f t="shared" si="102"/>
        <v>#REF!</v>
      </c>
      <c r="G105" s="519" t="e">
        <f t="shared" si="103"/>
        <v>#REF!</v>
      </c>
      <c r="H105" s="519" t="e">
        <f t="shared" si="104"/>
        <v>#REF!</v>
      </c>
      <c r="I105" s="582" t="e">
        <f t="shared" si="105"/>
        <v>#REF!</v>
      </c>
      <c r="J105" s="434" t="e">
        <f t="shared" si="106"/>
        <v>#REF!</v>
      </c>
      <c r="K105" s="434" t="e">
        <f>SUM(#REF!)</f>
        <v>#REF!</v>
      </c>
      <c r="L105" s="434">
        <f t="shared" si="107"/>
        <v>0</v>
      </c>
      <c r="M105" s="471" t="e">
        <f>SUM(#REF!)</f>
        <v>#REF!</v>
      </c>
      <c r="N105" s="151"/>
      <c r="O105" s="159" t="e">
        <f t="shared" si="75"/>
        <v>#REF!</v>
      </c>
    </row>
    <row r="106" spans="1:15" s="41" customFormat="1" ht="15.75" hidden="1" thickBot="1" x14ac:dyDescent="0.3">
      <c r="A106" s="125" t="s">
        <v>231</v>
      </c>
      <c r="B106" s="106" t="s">
        <v>664</v>
      </c>
      <c r="C106" s="730" t="s">
        <v>232</v>
      </c>
      <c r="D106" s="731"/>
      <c r="E106" s="731"/>
      <c r="F106" s="330" t="e">
        <f t="shared" ref="F106:M106" si="108">F107+F108+F109+F110+F111+F112+F113+F114+F115+F116</f>
        <v>#REF!</v>
      </c>
      <c r="G106" s="520" t="e">
        <f t="shared" si="108"/>
        <v>#REF!</v>
      </c>
      <c r="H106" s="520" t="e">
        <f t="shared" si="108"/>
        <v>#REF!</v>
      </c>
      <c r="I106" s="583" t="e">
        <f t="shared" si="108"/>
        <v>#REF!</v>
      </c>
      <c r="J106" s="435" t="e">
        <f t="shared" ref="J106" si="109">J107+J108+J109+J110+J111+J112+J113+J114+J115+J116</f>
        <v>#REF!</v>
      </c>
      <c r="K106" s="435" t="e">
        <f t="shared" si="108"/>
        <v>#REF!</v>
      </c>
      <c r="L106" s="435">
        <f t="shared" ref="L106" si="110">L107+L108+L109+L110+L111+L112+L113+L114+L115+L116</f>
        <v>0</v>
      </c>
      <c r="M106" s="472" t="e">
        <f t="shared" si="108"/>
        <v>#REF!</v>
      </c>
      <c r="N106" s="152">
        <f t="shared" ref="N106" si="111">N107+N108+N109+N110+N111+N112+N113+N114+N115+N116</f>
        <v>0</v>
      </c>
      <c r="O106" s="162" t="e">
        <f t="shared" si="75"/>
        <v>#REF!</v>
      </c>
    </row>
    <row r="107" spans="1:15" ht="15.75" hidden="1" thickBot="1" x14ac:dyDescent="0.3">
      <c r="B107" s="54"/>
      <c r="C107" s="2"/>
      <c r="D107" s="705" t="s">
        <v>368</v>
      </c>
      <c r="E107" s="705"/>
      <c r="F107" s="326" t="e">
        <f t="shared" ref="F107:F116" si="112">SUM(O107:O107)</f>
        <v>#REF!</v>
      </c>
      <c r="G107" s="516" t="e">
        <f t="shared" ref="G107:G116" si="113">SUM(O107:O107)</f>
        <v>#REF!</v>
      </c>
      <c r="H107" s="516" t="e">
        <f t="shared" ref="H107:H116" si="114">SUM(O107:O107)</f>
        <v>#REF!</v>
      </c>
      <c r="I107" s="579" t="e">
        <f t="shared" ref="I107:I116" si="115">SUM(O107:O107)</f>
        <v>#REF!</v>
      </c>
      <c r="J107" s="431" t="e">
        <f t="shared" ref="J107:J116" si="116">SUM(O107:O107)</f>
        <v>#REF!</v>
      </c>
      <c r="K107" s="431" t="e">
        <f>SUM(#REF!)</f>
        <v>#REF!</v>
      </c>
      <c r="L107" s="431">
        <f t="shared" ref="L107:L116" si="117">SUM(P107:P107)</f>
        <v>0</v>
      </c>
      <c r="M107" s="468" t="e">
        <f>SUM(#REF!)</f>
        <v>#REF!</v>
      </c>
      <c r="N107" s="141"/>
      <c r="O107" s="159" t="e">
        <f t="shared" si="75"/>
        <v>#REF!</v>
      </c>
    </row>
    <row r="108" spans="1:15" ht="15.75" hidden="1" thickBot="1" x14ac:dyDescent="0.3">
      <c r="B108" s="54"/>
      <c r="C108" s="2"/>
      <c r="D108" s="705" t="s">
        <v>515</v>
      </c>
      <c r="E108" s="705"/>
      <c r="F108" s="326" t="e">
        <f t="shared" si="112"/>
        <v>#REF!</v>
      </c>
      <c r="G108" s="516" t="e">
        <f t="shared" si="113"/>
        <v>#REF!</v>
      </c>
      <c r="H108" s="516" t="e">
        <f t="shared" si="114"/>
        <v>#REF!</v>
      </c>
      <c r="I108" s="579" t="e">
        <f t="shared" si="115"/>
        <v>#REF!</v>
      </c>
      <c r="J108" s="431" t="e">
        <f t="shared" si="116"/>
        <v>#REF!</v>
      </c>
      <c r="K108" s="431" t="e">
        <f>SUM(#REF!)</f>
        <v>#REF!</v>
      </c>
      <c r="L108" s="431">
        <f t="shared" si="117"/>
        <v>0</v>
      </c>
      <c r="M108" s="468" t="e">
        <f>SUM(#REF!)</f>
        <v>#REF!</v>
      </c>
      <c r="N108" s="141"/>
      <c r="O108" s="159" t="e">
        <f t="shared" si="75"/>
        <v>#REF!</v>
      </c>
    </row>
    <row r="109" spans="1:15" ht="15.75" hidden="1" thickBot="1" x14ac:dyDescent="0.3">
      <c r="B109" s="54"/>
      <c r="C109" s="2"/>
      <c r="D109" s="705" t="s">
        <v>517</v>
      </c>
      <c r="E109" s="705"/>
      <c r="F109" s="326" t="e">
        <f t="shared" si="112"/>
        <v>#REF!</v>
      </c>
      <c r="G109" s="516" t="e">
        <f t="shared" si="113"/>
        <v>#REF!</v>
      </c>
      <c r="H109" s="516" t="e">
        <f t="shared" si="114"/>
        <v>#REF!</v>
      </c>
      <c r="I109" s="579" t="e">
        <f t="shared" si="115"/>
        <v>#REF!</v>
      </c>
      <c r="J109" s="431" t="e">
        <f t="shared" si="116"/>
        <v>#REF!</v>
      </c>
      <c r="K109" s="431" t="e">
        <f>SUM(#REF!)</f>
        <v>#REF!</v>
      </c>
      <c r="L109" s="431">
        <f t="shared" si="117"/>
        <v>0</v>
      </c>
      <c r="M109" s="468" t="e">
        <f>SUM(#REF!)</f>
        <v>#REF!</v>
      </c>
      <c r="N109" s="141"/>
      <c r="O109" s="159" t="e">
        <f t="shared" si="75"/>
        <v>#REF!</v>
      </c>
    </row>
    <row r="110" spans="1:15" ht="15.75" hidden="1" thickBot="1" x14ac:dyDescent="0.3">
      <c r="B110" s="54"/>
      <c r="C110" s="2"/>
      <c r="D110" s="705" t="s">
        <v>518</v>
      </c>
      <c r="E110" s="705"/>
      <c r="F110" s="326" t="e">
        <f t="shared" si="112"/>
        <v>#REF!</v>
      </c>
      <c r="G110" s="516" t="e">
        <f t="shared" si="113"/>
        <v>#REF!</v>
      </c>
      <c r="H110" s="516" t="e">
        <f t="shared" si="114"/>
        <v>#REF!</v>
      </c>
      <c r="I110" s="579" t="e">
        <f t="shared" si="115"/>
        <v>#REF!</v>
      </c>
      <c r="J110" s="431" t="e">
        <f t="shared" si="116"/>
        <v>#REF!</v>
      </c>
      <c r="K110" s="431" t="e">
        <f>SUM(#REF!)</f>
        <v>#REF!</v>
      </c>
      <c r="L110" s="431">
        <f t="shared" si="117"/>
        <v>0</v>
      </c>
      <c r="M110" s="468" t="e">
        <f>SUM(#REF!)</f>
        <v>#REF!</v>
      </c>
      <c r="N110" s="141"/>
      <c r="O110" s="159" t="e">
        <f t="shared" si="75"/>
        <v>#REF!</v>
      </c>
    </row>
    <row r="111" spans="1:15" ht="15.75" hidden="1" thickBot="1" x14ac:dyDescent="0.3">
      <c r="B111" s="54"/>
      <c r="C111" s="2"/>
      <c r="D111" s="705" t="s">
        <v>522</v>
      </c>
      <c r="E111" s="705"/>
      <c r="F111" s="326" t="e">
        <f t="shared" si="112"/>
        <v>#REF!</v>
      </c>
      <c r="G111" s="516" t="e">
        <f t="shared" si="113"/>
        <v>#REF!</v>
      </c>
      <c r="H111" s="516" t="e">
        <f t="shared" si="114"/>
        <v>#REF!</v>
      </c>
      <c r="I111" s="579" t="e">
        <f t="shared" si="115"/>
        <v>#REF!</v>
      </c>
      <c r="J111" s="431" t="e">
        <f t="shared" si="116"/>
        <v>#REF!</v>
      </c>
      <c r="K111" s="431" t="e">
        <f>SUM(#REF!)</f>
        <v>#REF!</v>
      </c>
      <c r="L111" s="431">
        <f t="shared" si="117"/>
        <v>0</v>
      </c>
      <c r="M111" s="468" t="e">
        <f>SUM(#REF!)</f>
        <v>#REF!</v>
      </c>
      <c r="N111" s="141"/>
      <c r="O111" s="159" t="e">
        <f t="shared" si="75"/>
        <v>#REF!</v>
      </c>
    </row>
    <row r="112" spans="1:15" ht="15.75" hidden="1" thickBot="1" x14ac:dyDescent="0.3">
      <c r="B112" s="54"/>
      <c r="C112" s="2"/>
      <c r="D112" s="705" t="s">
        <v>520</v>
      </c>
      <c r="E112" s="705"/>
      <c r="F112" s="326" t="e">
        <f t="shared" si="112"/>
        <v>#REF!</v>
      </c>
      <c r="G112" s="516" t="e">
        <f t="shared" si="113"/>
        <v>#REF!</v>
      </c>
      <c r="H112" s="516" t="e">
        <f t="shared" si="114"/>
        <v>#REF!</v>
      </c>
      <c r="I112" s="579" t="e">
        <f t="shared" si="115"/>
        <v>#REF!</v>
      </c>
      <c r="J112" s="431" t="e">
        <f t="shared" si="116"/>
        <v>#REF!</v>
      </c>
      <c r="K112" s="431" t="e">
        <f>SUM(#REF!)</f>
        <v>#REF!</v>
      </c>
      <c r="L112" s="431">
        <f t="shared" si="117"/>
        <v>0</v>
      </c>
      <c r="M112" s="468" t="e">
        <f>SUM(#REF!)</f>
        <v>#REF!</v>
      </c>
      <c r="N112" s="141"/>
      <c r="O112" s="159" t="e">
        <f t="shared" si="75"/>
        <v>#REF!</v>
      </c>
    </row>
    <row r="113" spans="1:15" ht="25.5" hidden="1" customHeight="1" x14ac:dyDescent="0.25">
      <c r="B113" s="54"/>
      <c r="C113" s="2"/>
      <c r="D113" s="706" t="s">
        <v>524</v>
      </c>
      <c r="E113" s="706"/>
      <c r="F113" s="329" t="e">
        <f t="shared" si="112"/>
        <v>#REF!</v>
      </c>
      <c r="G113" s="519" t="e">
        <f t="shared" si="113"/>
        <v>#REF!</v>
      </c>
      <c r="H113" s="519" t="e">
        <f t="shared" si="114"/>
        <v>#REF!</v>
      </c>
      <c r="I113" s="582" t="e">
        <f t="shared" si="115"/>
        <v>#REF!</v>
      </c>
      <c r="J113" s="434" t="e">
        <f t="shared" si="116"/>
        <v>#REF!</v>
      </c>
      <c r="K113" s="434" t="e">
        <f>SUM(#REF!)</f>
        <v>#REF!</v>
      </c>
      <c r="L113" s="434">
        <f t="shared" si="117"/>
        <v>0</v>
      </c>
      <c r="M113" s="471" t="e">
        <f>SUM(#REF!)</f>
        <v>#REF!</v>
      </c>
      <c r="N113" s="151"/>
      <c r="O113" s="159" t="e">
        <f t="shared" si="75"/>
        <v>#REF!</v>
      </c>
    </row>
    <row r="114" spans="1:15" ht="15.75" hidden="1" thickBot="1" x14ac:dyDescent="0.3">
      <c r="B114" s="54"/>
      <c r="C114" s="2"/>
      <c r="D114" s="705" t="s">
        <v>525</v>
      </c>
      <c r="E114" s="705"/>
      <c r="F114" s="326" t="e">
        <f t="shared" si="112"/>
        <v>#REF!</v>
      </c>
      <c r="G114" s="516" t="e">
        <f t="shared" si="113"/>
        <v>#REF!</v>
      </c>
      <c r="H114" s="516" t="e">
        <f t="shared" si="114"/>
        <v>#REF!</v>
      </c>
      <c r="I114" s="579" t="e">
        <f t="shared" si="115"/>
        <v>#REF!</v>
      </c>
      <c r="J114" s="431" t="e">
        <f t="shared" si="116"/>
        <v>#REF!</v>
      </c>
      <c r="K114" s="431" t="e">
        <f>SUM(#REF!)</f>
        <v>#REF!</v>
      </c>
      <c r="L114" s="431">
        <f t="shared" si="117"/>
        <v>0</v>
      </c>
      <c r="M114" s="468" t="e">
        <f>SUM(#REF!)</f>
        <v>#REF!</v>
      </c>
      <c r="N114" s="141"/>
      <c r="O114" s="159" t="e">
        <f t="shared" si="75"/>
        <v>#REF!</v>
      </c>
    </row>
    <row r="115" spans="1:15" ht="25.5" hidden="1" customHeight="1" x14ac:dyDescent="0.25">
      <c r="B115" s="54"/>
      <c r="C115" s="2"/>
      <c r="D115" s="706" t="s">
        <v>527</v>
      </c>
      <c r="E115" s="706"/>
      <c r="F115" s="329" t="e">
        <f t="shared" si="112"/>
        <v>#REF!</v>
      </c>
      <c r="G115" s="519" t="e">
        <f t="shared" si="113"/>
        <v>#REF!</v>
      </c>
      <c r="H115" s="519" t="e">
        <f t="shared" si="114"/>
        <v>#REF!</v>
      </c>
      <c r="I115" s="582" t="e">
        <f t="shared" si="115"/>
        <v>#REF!</v>
      </c>
      <c r="J115" s="434" t="e">
        <f t="shared" si="116"/>
        <v>#REF!</v>
      </c>
      <c r="K115" s="434" t="e">
        <f>SUM(#REF!)</f>
        <v>#REF!</v>
      </c>
      <c r="L115" s="434">
        <f t="shared" si="117"/>
        <v>0</v>
      </c>
      <c r="M115" s="471" t="e">
        <f>SUM(#REF!)</f>
        <v>#REF!</v>
      </c>
      <c r="N115" s="151"/>
      <c r="O115" s="159" t="e">
        <f t="shared" si="75"/>
        <v>#REF!</v>
      </c>
    </row>
    <row r="116" spans="1:15" ht="25.5" hidden="1" customHeight="1" x14ac:dyDescent="0.25">
      <c r="B116" s="54"/>
      <c r="C116" s="2"/>
      <c r="D116" s="706" t="s">
        <v>529</v>
      </c>
      <c r="E116" s="706"/>
      <c r="F116" s="329" t="e">
        <f t="shared" si="112"/>
        <v>#REF!</v>
      </c>
      <c r="G116" s="519" t="e">
        <f t="shared" si="113"/>
        <v>#REF!</v>
      </c>
      <c r="H116" s="519" t="e">
        <f t="shared" si="114"/>
        <v>#REF!</v>
      </c>
      <c r="I116" s="582" t="e">
        <f t="shared" si="115"/>
        <v>#REF!</v>
      </c>
      <c r="J116" s="434" t="e">
        <f t="shared" si="116"/>
        <v>#REF!</v>
      </c>
      <c r="K116" s="434" t="e">
        <f>SUM(#REF!)</f>
        <v>#REF!</v>
      </c>
      <c r="L116" s="434">
        <f t="shared" si="117"/>
        <v>0</v>
      </c>
      <c r="M116" s="471" t="e">
        <f>SUM(#REF!)</f>
        <v>#REF!</v>
      </c>
      <c r="N116" s="151"/>
      <c r="O116" s="159" t="e">
        <f t="shared" si="75"/>
        <v>#REF!</v>
      </c>
    </row>
    <row r="117" spans="1:15" s="41" customFormat="1" ht="27.75" hidden="1" customHeight="1" x14ac:dyDescent="0.25">
      <c r="A117" s="125" t="s">
        <v>233</v>
      </c>
      <c r="B117" s="106" t="s">
        <v>665</v>
      </c>
      <c r="C117" s="792" t="s">
        <v>809</v>
      </c>
      <c r="D117" s="793"/>
      <c r="E117" s="793"/>
      <c r="F117" s="328" t="e">
        <f t="shared" ref="F117:M117" si="118">F118+F119</f>
        <v>#REF!</v>
      </c>
      <c r="G117" s="518" t="e">
        <f t="shared" si="118"/>
        <v>#REF!</v>
      </c>
      <c r="H117" s="518" t="e">
        <f t="shared" si="118"/>
        <v>#REF!</v>
      </c>
      <c r="I117" s="581" t="e">
        <f t="shared" si="118"/>
        <v>#REF!</v>
      </c>
      <c r="J117" s="433" t="e">
        <f t="shared" ref="J117" si="119">J118+J119</f>
        <v>#REF!</v>
      </c>
      <c r="K117" s="433" t="e">
        <f t="shared" si="118"/>
        <v>#REF!</v>
      </c>
      <c r="L117" s="433">
        <f t="shared" ref="L117" si="120">L118+L119</f>
        <v>0</v>
      </c>
      <c r="M117" s="470" t="e">
        <f t="shared" si="118"/>
        <v>#REF!</v>
      </c>
      <c r="N117" s="150">
        <f t="shared" ref="N117" si="121">N118+N119</f>
        <v>0</v>
      </c>
      <c r="O117" s="162" t="e">
        <f t="shared" si="75"/>
        <v>#REF!</v>
      </c>
    </row>
    <row r="118" spans="1:15" ht="15.75" hidden="1" thickBot="1" x14ac:dyDescent="0.3">
      <c r="B118" s="54"/>
      <c r="C118" s="2"/>
      <c r="D118" s="705" t="s">
        <v>531</v>
      </c>
      <c r="E118" s="705"/>
      <c r="F118" s="326" t="e">
        <f>SUM(O118:O118)</f>
        <v>#REF!</v>
      </c>
      <c r="G118" s="516" t="e">
        <f>SUM(O118:O118)</f>
        <v>#REF!</v>
      </c>
      <c r="H118" s="516" t="e">
        <f>SUM(O118:O118)</f>
        <v>#REF!</v>
      </c>
      <c r="I118" s="579" t="e">
        <f>SUM(O118:O118)</f>
        <v>#REF!</v>
      </c>
      <c r="J118" s="431" t="e">
        <f>SUM(O118:O118)</f>
        <v>#REF!</v>
      </c>
      <c r="K118" s="431" t="e">
        <f>SUM(#REF!)</f>
        <v>#REF!</v>
      </c>
      <c r="L118" s="431">
        <f>SUM(P118:P118)</f>
        <v>0</v>
      </c>
      <c r="M118" s="468" t="e">
        <f>SUM(#REF!)</f>
        <v>#REF!</v>
      </c>
      <c r="N118" s="141"/>
      <c r="O118" s="159" t="e">
        <f t="shared" si="75"/>
        <v>#REF!</v>
      </c>
    </row>
    <row r="119" spans="1:15" ht="25.5" hidden="1" customHeight="1" x14ac:dyDescent="0.25">
      <c r="B119" s="54"/>
      <c r="C119" s="2"/>
      <c r="D119" s="706" t="s">
        <v>530</v>
      </c>
      <c r="E119" s="706"/>
      <c r="F119" s="329" t="e">
        <f>SUM(O119:O119)</f>
        <v>#REF!</v>
      </c>
      <c r="G119" s="519" t="e">
        <f>SUM(O119:O119)</f>
        <v>#REF!</v>
      </c>
      <c r="H119" s="519" t="e">
        <f>SUM(O119:O119)</f>
        <v>#REF!</v>
      </c>
      <c r="I119" s="582" t="e">
        <f>SUM(O119:O119)</f>
        <v>#REF!</v>
      </c>
      <c r="J119" s="434" t="e">
        <f>SUM(O119:O119)</f>
        <v>#REF!</v>
      </c>
      <c r="K119" s="434" t="e">
        <f>SUM(#REF!)</f>
        <v>#REF!</v>
      </c>
      <c r="L119" s="434">
        <f>SUM(P119:P119)</f>
        <v>0</v>
      </c>
      <c r="M119" s="471" t="e">
        <f>SUM(#REF!)</f>
        <v>#REF!</v>
      </c>
      <c r="N119" s="151"/>
      <c r="O119" s="159" t="e">
        <f t="shared" si="75"/>
        <v>#REF!</v>
      </c>
    </row>
    <row r="120" spans="1:15" s="41" customFormat="1" ht="15.75" hidden="1" thickBot="1" x14ac:dyDescent="0.3">
      <c r="A120" s="125" t="s">
        <v>234</v>
      </c>
      <c r="B120" s="106" t="s">
        <v>667</v>
      </c>
      <c r="C120" s="792" t="s">
        <v>810</v>
      </c>
      <c r="D120" s="793"/>
      <c r="E120" s="793"/>
      <c r="F120" s="328" t="e">
        <f t="shared" ref="F120:M120" si="122">F121+F122+F123+F124+F125+F126+F127+F128+F129+F130+F131</f>
        <v>#REF!</v>
      </c>
      <c r="G120" s="518" t="e">
        <f t="shared" si="122"/>
        <v>#REF!</v>
      </c>
      <c r="H120" s="518" t="e">
        <f t="shared" si="122"/>
        <v>#REF!</v>
      </c>
      <c r="I120" s="581" t="e">
        <f t="shared" si="122"/>
        <v>#REF!</v>
      </c>
      <c r="J120" s="433" t="e">
        <f t="shared" ref="J120" si="123">J121+J122+J123+J124+J125+J126+J127+J128+J129+J130+J131</f>
        <v>#REF!</v>
      </c>
      <c r="K120" s="433" t="e">
        <f t="shared" si="122"/>
        <v>#REF!</v>
      </c>
      <c r="L120" s="433">
        <f t="shared" ref="L120" si="124">L121+L122+L123+L124+L125+L126+L127+L128+L129+L130+L131</f>
        <v>0</v>
      </c>
      <c r="M120" s="470" t="e">
        <f t="shared" si="122"/>
        <v>#REF!</v>
      </c>
      <c r="N120" s="150">
        <f t="shared" ref="N120" si="125">N121+N122+N123+N124+N125+N126+N127+N128+N129+N130+N131</f>
        <v>0</v>
      </c>
      <c r="O120" s="162" t="e">
        <f t="shared" si="75"/>
        <v>#REF!</v>
      </c>
    </row>
    <row r="121" spans="1:15" ht="15.75" hidden="1" thickBot="1" x14ac:dyDescent="0.3">
      <c r="B121" s="54"/>
      <c r="C121" s="2"/>
      <c r="D121" s="705" t="s">
        <v>354</v>
      </c>
      <c r="E121" s="705"/>
      <c r="F121" s="326" t="e">
        <f t="shared" ref="F121:F134" si="126">SUM(O121:O121)</f>
        <v>#REF!</v>
      </c>
      <c r="G121" s="516" t="e">
        <f t="shared" ref="G121:G134" si="127">SUM(O121:O121)</f>
        <v>#REF!</v>
      </c>
      <c r="H121" s="516" t="e">
        <f t="shared" ref="H121:H134" si="128">SUM(O121:O121)</f>
        <v>#REF!</v>
      </c>
      <c r="I121" s="579" t="e">
        <f t="shared" ref="I121:I134" si="129">SUM(O121:O121)</f>
        <v>#REF!</v>
      </c>
      <c r="J121" s="431" t="e">
        <f t="shared" ref="J121:J134" si="130">SUM(O121:O121)</f>
        <v>#REF!</v>
      </c>
      <c r="K121" s="431" t="e">
        <f>SUM(#REF!)</f>
        <v>#REF!</v>
      </c>
      <c r="L121" s="431">
        <f t="shared" ref="L121:L134" si="131">SUM(P121:P121)</f>
        <v>0</v>
      </c>
      <c r="M121" s="468" t="e">
        <f>SUM(#REF!)</f>
        <v>#REF!</v>
      </c>
      <c r="N121" s="141"/>
      <c r="O121" s="159" t="e">
        <f t="shared" si="75"/>
        <v>#REF!</v>
      </c>
    </row>
    <row r="122" spans="1:15" ht="15.75" hidden="1" thickBot="1" x14ac:dyDescent="0.3">
      <c r="B122" s="54"/>
      <c r="C122" s="2"/>
      <c r="D122" s="705" t="s">
        <v>357</v>
      </c>
      <c r="E122" s="705"/>
      <c r="F122" s="326" t="e">
        <f t="shared" si="126"/>
        <v>#REF!</v>
      </c>
      <c r="G122" s="516" t="e">
        <f t="shared" si="127"/>
        <v>#REF!</v>
      </c>
      <c r="H122" s="516" t="e">
        <f t="shared" si="128"/>
        <v>#REF!</v>
      </c>
      <c r="I122" s="579" t="e">
        <f t="shared" si="129"/>
        <v>#REF!</v>
      </c>
      <c r="J122" s="431" t="e">
        <f t="shared" si="130"/>
        <v>#REF!</v>
      </c>
      <c r="K122" s="431" t="e">
        <f>SUM(#REF!)</f>
        <v>#REF!</v>
      </c>
      <c r="L122" s="431">
        <f t="shared" si="131"/>
        <v>0</v>
      </c>
      <c r="M122" s="468" t="e">
        <f>SUM(#REF!)</f>
        <v>#REF!</v>
      </c>
      <c r="N122" s="141"/>
      <c r="O122" s="159" t="e">
        <f t="shared" si="75"/>
        <v>#REF!</v>
      </c>
    </row>
    <row r="123" spans="1:15" ht="15.75" hidden="1" thickBot="1" x14ac:dyDescent="0.3">
      <c r="B123" s="54"/>
      <c r="C123" s="2"/>
      <c r="D123" s="705" t="s">
        <v>358</v>
      </c>
      <c r="E123" s="705"/>
      <c r="F123" s="326" t="e">
        <f t="shared" si="126"/>
        <v>#REF!</v>
      </c>
      <c r="G123" s="516" t="e">
        <f t="shared" si="127"/>
        <v>#REF!</v>
      </c>
      <c r="H123" s="516" t="e">
        <f t="shared" si="128"/>
        <v>#REF!</v>
      </c>
      <c r="I123" s="579" t="e">
        <f t="shared" si="129"/>
        <v>#REF!</v>
      </c>
      <c r="J123" s="431" t="e">
        <f t="shared" si="130"/>
        <v>#REF!</v>
      </c>
      <c r="K123" s="431" t="e">
        <f>SUM(#REF!)</f>
        <v>#REF!</v>
      </c>
      <c r="L123" s="431">
        <f t="shared" si="131"/>
        <v>0</v>
      </c>
      <c r="M123" s="468" t="e">
        <f>SUM(#REF!)</f>
        <v>#REF!</v>
      </c>
      <c r="N123" s="141"/>
      <c r="O123" s="159" t="e">
        <f t="shared" si="75"/>
        <v>#REF!</v>
      </c>
    </row>
    <row r="124" spans="1:15" ht="15.75" hidden="1" thickBot="1" x14ac:dyDescent="0.3">
      <c r="B124" s="54"/>
      <c r="C124" s="2"/>
      <c r="D124" s="705" t="s">
        <v>355</v>
      </c>
      <c r="E124" s="705"/>
      <c r="F124" s="326" t="e">
        <f t="shared" si="126"/>
        <v>#REF!</v>
      </c>
      <c r="G124" s="516" t="e">
        <f t="shared" si="127"/>
        <v>#REF!</v>
      </c>
      <c r="H124" s="516" t="e">
        <f t="shared" si="128"/>
        <v>#REF!</v>
      </c>
      <c r="I124" s="579" t="e">
        <f t="shared" si="129"/>
        <v>#REF!</v>
      </c>
      <c r="J124" s="431" t="e">
        <f t="shared" si="130"/>
        <v>#REF!</v>
      </c>
      <c r="K124" s="431" t="e">
        <f>SUM(#REF!)</f>
        <v>#REF!</v>
      </c>
      <c r="L124" s="431">
        <f t="shared" si="131"/>
        <v>0</v>
      </c>
      <c r="M124" s="468" t="e">
        <f>SUM(#REF!)</f>
        <v>#REF!</v>
      </c>
      <c r="N124" s="141"/>
      <c r="O124" s="159" t="e">
        <f t="shared" si="75"/>
        <v>#REF!</v>
      </c>
    </row>
    <row r="125" spans="1:15" ht="15.75" hidden="1" thickBot="1" x14ac:dyDescent="0.3">
      <c r="B125" s="54"/>
      <c r="C125" s="2"/>
      <c r="D125" s="705" t="s">
        <v>811</v>
      </c>
      <c r="E125" s="705"/>
      <c r="F125" s="326" t="e">
        <f t="shared" si="126"/>
        <v>#REF!</v>
      </c>
      <c r="G125" s="516" t="e">
        <f t="shared" si="127"/>
        <v>#REF!</v>
      </c>
      <c r="H125" s="516" t="e">
        <f t="shared" si="128"/>
        <v>#REF!</v>
      </c>
      <c r="I125" s="579" t="e">
        <f t="shared" si="129"/>
        <v>#REF!</v>
      </c>
      <c r="J125" s="431" t="e">
        <f t="shared" si="130"/>
        <v>#REF!</v>
      </c>
      <c r="K125" s="431" t="e">
        <f>SUM(#REF!)</f>
        <v>#REF!</v>
      </c>
      <c r="L125" s="431">
        <f t="shared" si="131"/>
        <v>0</v>
      </c>
      <c r="M125" s="468" t="e">
        <f>SUM(#REF!)</f>
        <v>#REF!</v>
      </c>
      <c r="N125" s="141"/>
      <c r="O125" s="159" t="e">
        <f t="shared" si="75"/>
        <v>#REF!</v>
      </c>
    </row>
    <row r="126" spans="1:15" ht="25.5" hidden="1" customHeight="1" x14ac:dyDescent="0.25">
      <c r="B126" s="54"/>
      <c r="C126" s="2"/>
      <c r="D126" s="706" t="s">
        <v>532</v>
      </c>
      <c r="E126" s="706"/>
      <c r="F126" s="329" t="e">
        <f t="shared" si="126"/>
        <v>#REF!</v>
      </c>
      <c r="G126" s="519" t="e">
        <f t="shared" si="127"/>
        <v>#REF!</v>
      </c>
      <c r="H126" s="519" t="e">
        <f t="shared" si="128"/>
        <v>#REF!</v>
      </c>
      <c r="I126" s="582" t="e">
        <f t="shared" si="129"/>
        <v>#REF!</v>
      </c>
      <c r="J126" s="434" t="e">
        <f t="shared" si="130"/>
        <v>#REF!</v>
      </c>
      <c r="K126" s="434" t="e">
        <f>SUM(#REF!)</f>
        <v>#REF!</v>
      </c>
      <c r="L126" s="434">
        <f t="shared" si="131"/>
        <v>0</v>
      </c>
      <c r="M126" s="471" t="e">
        <f>SUM(#REF!)</f>
        <v>#REF!</v>
      </c>
      <c r="N126" s="151"/>
      <c r="O126" s="159" t="e">
        <f t="shared" si="75"/>
        <v>#REF!</v>
      </c>
    </row>
    <row r="127" spans="1:15" ht="25.5" hidden="1" customHeight="1" x14ac:dyDescent="0.25">
      <c r="B127" s="54"/>
      <c r="C127" s="2"/>
      <c r="D127" s="706" t="s">
        <v>533</v>
      </c>
      <c r="E127" s="706"/>
      <c r="F127" s="329" t="e">
        <f t="shared" si="126"/>
        <v>#REF!</v>
      </c>
      <c r="G127" s="519" t="e">
        <f t="shared" si="127"/>
        <v>#REF!</v>
      </c>
      <c r="H127" s="519" t="e">
        <f t="shared" si="128"/>
        <v>#REF!</v>
      </c>
      <c r="I127" s="582" t="e">
        <f t="shared" si="129"/>
        <v>#REF!</v>
      </c>
      <c r="J127" s="434" t="e">
        <f t="shared" si="130"/>
        <v>#REF!</v>
      </c>
      <c r="K127" s="434" t="e">
        <f>SUM(#REF!)</f>
        <v>#REF!</v>
      </c>
      <c r="L127" s="434">
        <f t="shared" si="131"/>
        <v>0</v>
      </c>
      <c r="M127" s="471" t="e">
        <f>SUM(#REF!)</f>
        <v>#REF!</v>
      </c>
      <c r="N127" s="151"/>
      <c r="O127" s="159" t="e">
        <f t="shared" si="75"/>
        <v>#REF!</v>
      </c>
    </row>
    <row r="128" spans="1:15" ht="15.75" hidden="1" thickBot="1" x14ac:dyDescent="0.3">
      <c r="B128" s="54"/>
      <c r="C128" s="2"/>
      <c r="D128" s="705" t="s">
        <v>364</v>
      </c>
      <c r="E128" s="705"/>
      <c r="F128" s="326" t="e">
        <f t="shared" si="126"/>
        <v>#REF!</v>
      </c>
      <c r="G128" s="516" t="e">
        <f t="shared" si="127"/>
        <v>#REF!</v>
      </c>
      <c r="H128" s="516" t="e">
        <f t="shared" si="128"/>
        <v>#REF!</v>
      </c>
      <c r="I128" s="579" t="e">
        <f t="shared" si="129"/>
        <v>#REF!</v>
      </c>
      <c r="J128" s="431" t="e">
        <f t="shared" si="130"/>
        <v>#REF!</v>
      </c>
      <c r="K128" s="431" t="e">
        <f>SUM(#REF!)</f>
        <v>#REF!</v>
      </c>
      <c r="L128" s="431">
        <f t="shared" si="131"/>
        <v>0</v>
      </c>
      <c r="M128" s="468" t="e">
        <f>SUM(#REF!)</f>
        <v>#REF!</v>
      </c>
      <c r="N128" s="141"/>
      <c r="O128" s="159" t="e">
        <f t="shared" si="75"/>
        <v>#REF!</v>
      </c>
    </row>
    <row r="129" spans="1:15" ht="15.75" hidden="1" thickBot="1" x14ac:dyDescent="0.3">
      <c r="B129" s="54"/>
      <c r="C129" s="2"/>
      <c r="D129" s="705" t="s">
        <v>356</v>
      </c>
      <c r="E129" s="705"/>
      <c r="F129" s="326" t="e">
        <f t="shared" si="126"/>
        <v>#REF!</v>
      </c>
      <c r="G129" s="516" t="e">
        <f t="shared" si="127"/>
        <v>#REF!</v>
      </c>
      <c r="H129" s="516" t="e">
        <f t="shared" si="128"/>
        <v>#REF!</v>
      </c>
      <c r="I129" s="579" t="e">
        <f t="shared" si="129"/>
        <v>#REF!</v>
      </c>
      <c r="J129" s="431" t="e">
        <f t="shared" si="130"/>
        <v>#REF!</v>
      </c>
      <c r="K129" s="431" t="e">
        <f>SUM(#REF!)</f>
        <v>#REF!</v>
      </c>
      <c r="L129" s="431">
        <f t="shared" si="131"/>
        <v>0</v>
      </c>
      <c r="M129" s="468" t="e">
        <f>SUM(#REF!)</f>
        <v>#REF!</v>
      </c>
      <c r="N129" s="141"/>
      <c r="O129" s="159" t="e">
        <f t="shared" si="75"/>
        <v>#REF!</v>
      </c>
    </row>
    <row r="130" spans="1:15" ht="25.5" hidden="1" customHeight="1" x14ac:dyDescent="0.25">
      <c r="B130" s="54"/>
      <c r="C130" s="2"/>
      <c r="D130" s="706" t="s">
        <v>534</v>
      </c>
      <c r="E130" s="706"/>
      <c r="F130" s="329" t="e">
        <f t="shared" si="126"/>
        <v>#REF!</v>
      </c>
      <c r="G130" s="519" t="e">
        <f t="shared" si="127"/>
        <v>#REF!</v>
      </c>
      <c r="H130" s="519" t="e">
        <f t="shared" si="128"/>
        <v>#REF!</v>
      </c>
      <c r="I130" s="582" t="e">
        <f t="shared" si="129"/>
        <v>#REF!</v>
      </c>
      <c r="J130" s="434" t="e">
        <f t="shared" si="130"/>
        <v>#REF!</v>
      </c>
      <c r="K130" s="434" t="e">
        <f>SUM(#REF!)</f>
        <v>#REF!</v>
      </c>
      <c r="L130" s="434">
        <f t="shared" si="131"/>
        <v>0</v>
      </c>
      <c r="M130" s="471" t="e">
        <f>SUM(#REF!)</f>
        <v>#REF!</v>
      </c>
      <c r="N130" s="151"/>
      <c r="O130" s="159" t="e">
        <f t="shared" si="75"/>
        <v>#REF!</v>
      </c>
    </row>
    <row r="131" spans="1:15" ht="15.75" hidden="1" thickBot="1" x14ac:dyDescent="0.3">
      <c r="B131" s="54"/>
      <c r="C131" s="2"/>
      <c r="D131" s="705" t="s">
        <v>535</v>
      </c>
      <c r="E131" s="705"/>
      <c r="F131" s="326" t="e">
        <f t="shared" si="126"/>
        <v>#REF!</v>
      </c>
      <c r="G131" s="516" t="e">
        <f t="shared" si="127"/>
        <v>#REF!</v>
      </c>
      <c r="H131" s="516" t="e">
        <f t="shared" si="128"/>
        <v>#REF!</v>
      </c>
      <c r="I131" s="579" t="e">
        <f t="shared" si="129"/>
        <v>#REF!</v>
      </c>
      <c r="J131" s="431" t="e">
        <f t="shared" si="130"/>
        <v>#REF!</v>
      </c>
      <c r="K131" s="431" t="e">
        <f>SUM(#REF!)</f>
        <v>#REF!</v>
      </c>
      <c r="L131" s="431">
        <f t="shared" si="131"/>
        <v>0</v>
      </c>
      <c r="M131" s="468" t="e">
        <f>SUM(#REF!)</f>
        <v>#REF!</v>
      </c>
      <c r="N131" s="141"/>
      <c r="O131" s="159" t="e">
        <f t="shared" si="75"/>
        <v>#REF!</v>
      </c>
    </row>
    <row r="132" spans="1:15" s="41" customFormat="1" ht="15.75" hidden="1" thickBot="1" x14ac:dyDescent="0.3">
      <c r="A132" s="125" t="s">
        <v>235</v>
      </c>
      <c r="B132" s="106" t="s">
        <v>666</v>
      </c>
      <c r="C132" s="730" t="s">
        <v>236</v>
      </c>
      <c r="D132" s="731"/>
      <c r="E132" s="731"/>
      <c r="F132" s="330" t="e">
        <f t="shared" si="126"/>
        <v>#REF!</v>
      </c>
      <c r="G132" s="520" t="e">
        <f t="shared" si="127"/>
        <v>#REF!</v>
      </c>
      <c r="H132" s="520" t="e">
        <f t="shared" si="128"/>
        <v>#REF!</v>
      </c>
      <c r="I132" s="583" t="e">
        <f t="shared" si="129"/>
        <v>#REF!</v>
      </c>
      <c r="J132" s="435" t="e">
        <f t="shared" si="130"/>
        <v>#REF!</v>
      </c>
      <c r="K132" s="435" t="e">
        <f>SUM(#REF!)</f>
        <v>#REF!</v>
      </c>
      <c r="L132" s="435">
        <f t="shared" si="131"/>
        <v>0</v>
      </c>
      <c r="M132" s="472" t="e">
        <f>SUM(#REF!)</f>
        <v>#REF!</v>
      </c>
      <c r="N132" s="152"/>
      <c r="O132" s="162" t="e">
        <f t="shared" si="75"/>
        <v>#REF!</v>
      </c>
    </row>
    <row r="133" spans="1:15" s="41" customFormat="1" ht="15.75" hidden="1" thickBot="1" x14ac:dyDescent="0.3">
      <c r="A133" s="125" t="s">
        <v>237</v>
      </c>
      <c r="B133" s="106" t="s">
        <v>668</v>
      </c>
      <c r="C133" s="730" t="s">
        <v>238</v>
      </c>
      <c r="D133" s="731"/>
      <c r="E133" s="731"/>
      <c r="F133" s="330" t="e">
        <f t="shared" si="126"/>
        <v>#REF!</v>
      </c>
      <c r="G133" s="520" t="e">
        <f t="shared" si="127"/>
        <v>#REF!</v>
      </c>
      <c r="H133" s="520" t="e">
        <f t="shared" si="128"/>
        <v>#REF!</v>
      </c>
      <c r="I133" s="583" t="e">
        <f t="shared" si="129"/>
        <v>#REF!</v>
      </c>
      <c r="J133" s="435" t="e">
        <f t="shared" si="130"/>
        <v>#REF!</v>
      </c>
      <c r="K133" s="435" t="e">
        <f>SUM(#REF!)</f>
        <v>#REF!</v>
      </c>
      <c r="L133" s="435">
        <f t="shared" si="131"/>
        <v>0</v>
      </c>
      <c r="M133" s="472" t="e">
        <f>SUM(#REF!)</f>
        <v>#REF!</v>
      </c>
      <c r="N133" s="152"/>
      <c r="O133" s="162" t="e">
        <f t="shared" si="75"/>
        <v>#REF!</v>
      </c>
    </row>
    <row r="134" spans="1:15" s="41" customFormat="1" ht="15.75" hidden="1" thickBot="1" x14ac:dyDescent="0.3">
      <c r="A134" s="125" t="s">
        <v>239</v>
      </c>
      <c r="B134" s="106" t="s">
        <v>669</v>
      </c>
      <c r="C134" s="730" t="s">
        <v>240</v>
      </c>
      <c r="D134" s="731"/>
      <c r="E134" s="731"/>
      <c r="F134" s="330" t="e">
        <f t="shared" si="126"/>
        <v>#REF!</v>
      </c>
      <c r="G134" s="520" t="e">
        <f t="shared" si="127"/>
        <v>#REF!</v>
      </c>
      <c r="H134" s="520" t="e">
        <f t="shared" si="128"/>
        <v>#REF!</v>
      </c>
      <c r="I134" s="583" t="e">
        <f t="shared" si="129"/>
        <v>#REF!</v>
      </c>
      <c r="J134" s="435" t="e">
        <f t="shared" si="130"/>
        <v>#REF!</v>
      </c>
      <c r="K134" s="435" t="e">
        <f>SUM(#REF!)</f>
        <v>#REF!</v>
      </c>
      <c r="L134" s="435">
        <f t="shared" si="131"/>
        <v>0</v>
      </c>
      <c r="M134" s="472" t="e">
        <f>SUM(#REF!)</f>
        <v>#REF!</v>
      </c>
      <c r="N134" s="152"/>
      <c r="O134" s="162" t="e">
        <f t="shared" ref="O134:O197" si="132">SUM(M134:N134)</f>
        <v>#REF!</v>
      </c>
    </row>
    <row r="135" spans="1:15" s="41" customFormat="1" ht="15.75" hidden="1" thickBot="1" x14ac:dyDescent="0.3">
      <c r="A135" s="125" t="s">
        <v>241</v>
      </c>
      <c r="B135" s="106" t="s">
        <v>670</v>
      </c>
      <c r="C135" s="730" t="s">
        <v>242</v>
      </c>
      <c r="D135" s="731"/>
      <c r="E135" s="731"/>
      <c r="F135" s="330" t="e">
        <f t="shared" ref="F135:M135" si="133">F136+F137+F138+F139+F140+F141+F142+F143+F144+F145</f>
        <v>#REF!</v>
      </c>
      <c r="G135" s="520" t="e">
        <f t="shared" si="133"/>
        <v>#REF!</v>
      </c>
      <c r="H135" s="520" t="e">
        <f t="shared" si="133"/>
        <v>#REF!</v>
      </c>
      <c r="I135" s="583" t="e">
        <f t="shared" si="133"/>
        <v>#REF!</v>
      </c>
      <c r="J135" s="435" t="e">
        <f t="shared" ref="J135" si="134">J136+J137+J138+J139+J140+J141+J142+J143+J144+J145</f>
        <v>#REF!</v>
      </c>
      <c r="K135" s="435" t="e">
        <f t="shared" si="133"/>
        <v>#REF!</v>
      </c>
      <c r="L135" s="435">
        <f t="shared" ref="L135" si="135">L136+L137+L138+L139+L140+L141+L142+L143+L144+L145</f>
        <v>0</v>
      </c>
      <c r="M135" s="472" t="e">
        <f t="shared" si="133"/>
        <v>#REF!</v>
      </c>
      <c r="N135" s="152">
        <f t="shared" ref="N135" si="136">N136+N137+N138+N139+N140+N141+N142+N143+N144+N145</f>
        <v>0</v>
      </c>
      <c r="O135" s="162" t="e">
        <f t="shared" si="132"/>
        <v>#REF!</v>
      </c>
    </row>
    <row r="136" spans="1:15" ht="15.75" hidden="1" thickBot="1" x14ac:dyDescent="0.3">
      <c r="B136" s="54"/>
      <c r="C136" s="2"/>
      <c r="D136" s="705" t="s">
        <v>359</v>
      </c>
      <c r="E136" s="705"/>
      <c r="F136" s="326" t="e">
        <f t="shared" ref="F136:F146" si="137">SUM(O136:O136)</f>
        <v>#REF!</v>
      </c>
      <c r="G136" s="516" t="e">
        <f t="shared" ref="G136:G146" si="138">SUM(O136:O136)</f>
        <v>#REF!</v>
      </c>
      <c r="H136" s="516" t="e">
        <f t="shared" ref="H136:H146" si="139">SUM(O136:O136)</f>
        <v>#REF!</v>
      </c>
      <c r="I136" s="579" t="e">
        <f t="shared" ref="I136:I146" si="140">SUM(O136:O136)</f>
        <v>#REF!</v>
      </c>
      <c r="J136" s="431" t="e">
        <f t="shared" ref="J136:J146" si="141">SUM(O136:O136)</f>
        <v>#REF!</v>
      </c>
      <c r="K136" s="431" t="e">
        <f>SUM(#REF!)</f>
        <v>#REF!</v>
      </c>
      <c r="L136" s="431">
        <f t="shared" ref="L136:L146" si="142">SUM(P136:P136)</f>
        <v>0</v>
      </c>
      <c r="M136" s="468" t="e">
        <f>SUM(#REF!)</f>
        <v>#REF!</v>
      </c>
      <c r="N136" s="141"/>
      <c r="O136" s="159" t="e">
        <f t="shared" si="132"/>
        <v>#REF!</v>
      </c>
    </row>
    <row r="137" spans="1:15" ht="15.75" hidden="1" thickBot="1" x14ac:dyDescent="0.3">
      <c r="B137" s="54"/>
      <c r="C137" s="2"/>
      <c r="D137" s="705" t="s">
        <v>360</v>
      </c>
      <c r="E137" s="705"/>
      <c r="F137" s="326" t="e">
        <f t="shared" si="137"/>
        <v>#REF!</v>
      </c>
      <c r="G137" s="516" t="e">
        <f t="shared" si="138"/>
        <v>#REF!</v>
      </c>
      <c r="H137" s="516" t="e">
        <f t="shared" si="139"/>
        <v>#REF!</v>
      </c>
      <c r="I137" s="579" t="e">
        <f t="shared" si="140"/>
        <v>#REF!</v>
      </c>
      <c r="J137" s="431" t="e">
        <f t="shared" si="141"/>
        <v>#REF!</v>
      </c>
      <c r="K137" s="431" t="e">
        <f>SUM(#REF!)</f>
        <v>#REF!</v>
      </c>
      <c r="L137" s="431">
        <f t="shared" si="142"/>
        <v>0</v>
      </c>
      <c r="M137" s="468" t="e">
        <f>SUM(#REF!)</f>
        <v>#REF!</v>
      </c>
      <c r="N137" s="141"/>
      <c r="O137" s="159" t="e">
        <f t="shared" si="132"/>
        <v>#REF!</v>
      </c>
    </row>
    <row r="138" spans="1:15" ht="15.75" hidden="1" thickBot="1" x14ac:dyDescent="0.3">
      <c r="B138" s="54"/>
      <c r="C138" s="2"/>
      <c r="D138" s="705" t="s">
        <v>361</v>
      </c>
      <c r="E138" s="705"/>
      <c r="F138" s="326" t="e">
        <f t="shared" si="137"/>
        <v>#REF!</v>
      </c>
      <c r="G138" s="516" t="e">
        <f t="shared" si="138"/>
        <v>#REF!</v>
      </c>
      <c r="H138" s="516" t="e">
        <f t="shared" si="139"/>
        <v>#REF!</v>
      </c>
      <c r="I138" s="579" t="e">
        <f t="shared" si="140"/>
        <v>#REF!</v>
      </c>
      <c r="J138" s="431" t="e">
        <f t="shared" si="141"/>
        <v>#REF!</v>
      </c>
      <c r="K138" s="431" t="e">
        <f>SUM(#REF!)</f>
        <v>#REF!</v>
      </c>
      <c r="L138" s="431">
        <f t="shared" si="142"/>
        <v>0</v>
      </c>
      <c r="M138" s="468" t="e">
        <f>SUM(#REF!)</f>
        <v>#REF!</v>
      </c>
      <c r="N138" s="141"/>
      <c r="O138" s="159" t="e">
        <f t="shared" si="132"/>
        <v>#REF!</v>
      </c>
    </row>
    <row r="139" spans="1:15" ht="15.75" hidden="1" thickBot="1" x14ac:dyDescent="0.3">
      <c r="B139" s="54"/>
      <c r="C139" s="2"/>
      <c r="D139" s="705" t="s">
        <v>362</v>
      </c>
      <c r="E139" s="705"/>
      <c r="F139" s="326" t="e">
        <f t="shared" si="137"/>
        <v>#REF!</v>
      </c>
      <c r="G139" s="516" t="e">
        <f t="shared" si="138"/>
        <v>#REF!</v>
      </c>
      <c r="H139" s="516" t="e">
        <f t="shared" si="139"/>
        <v>#REF!</v>
      </c>
      <c r="I139" s="579" t="e">
        <f t="shared" si="140"/>
        <v>#REF!</v>
      </c>
      <c r="J139" s="431" t="e">
        <f t="shared" si="141"/>
        <v>#REF!</v>
      </c>
      <c r="K139" s="431" t="e">
        <f>SUM(#REF!)</f>
        <v>#REF!</v>
      </c>
      <c r="L139" s="431">
        <f t="shared" si="142"/>
        <v>0</v>
      </c>
      <c r="M139" s="468" t="e">
        <f>SUM(#REF!)</f>
        <v>#REF!</v>
      </c>
      <c r="N139" s="141"/>
      <c r="O139" s="159" t="e">
        <f t="shared" si="132"/>
        <v>#REF!</v>
      </c>
    </row>
    <row r="140" spans="1:15" ht="15.75" hidden="1" thickBot="1" x14ac:dyDescent="0.3">
      <c r="B140" s="54"/>
      <c r="C140" s="2"/>
      <c r="D140" s="705" t="s">
        <v>363</v>
      </c>
      <c r="E140" s="705"/>
      <c r="F140" s="326" t="e">
        <f t="shared" si="137"/>
        <v>#REF!</v>
      </c>
      <c r="G140" s="516" t="e">
        <f t="shared" si="138"/>
        <v>#REF!</v>
      </c>
      <c r="H140" s="516" t="e">
        <f t="shared" si="139"/>
        <v>#REF!</v>
      </c>
      <c r="I140" s="579" t="e">
        <f t="shared" si="140"/>
        <v>#REF!</v>
      </c>
      <c r="J140" s="431" t="e">
        <f t="shared" si="141"/>
        <v>#REF!</v>
      </c>
      <c r="K140" s="431" t="e">
        <f>SUM(#REF!)</f>
        <v>#REF!</v>
      </c>
      <c r="L140" s="431">
        <f t="shared" si="142"/>
        <v>0</v>
      </c>
      <c r="M140" s="468" t="e">
        <f>SUM(#REF!)</f>
        <v>#REF!</v>
      </c>
      <c r="N140" s="141"/>
      <c r="O140" s="159" t="e">
        <f t="shared" si="132"/>
        <v>#REF!</v>
      </c>
    </row>
    <row r="141" spans="1:15" ht="25.5" hidden="1" customHeight="1" x14ac:dyDescent="0.25">
      <c r="B141" s="54"/>
      <c r="C141" s="2"/>
      <c r="D141" s="706" t="s">
        <v>536</v>
      </c>
      <c r="E141" s="706"/>
      <c r="F141" s="329" t="e">
        <f t="shared" si="137"/>
        <v>#REF!</v>
      </c>
      <c r="G141" s="519" t="e">
        <f t="shared" si="138"/>
        <v>#REF!</v>
      </c>
      <c r="H141" s="519" t="e">
        <f t="shared" si="139"/>
        <v>#REF!</v>
      </c>
      <c r="I141" s="582" t="e">
        <f t="shared" si="140"/>
        <v>#REF!</v>
      </c>
      <c r="J141" s="434" t="e">
        <f t="shared" si="141"/>
        <v>#REF!</v>
      </c>
      <c r="K141" s="434" t="e">
        <f>SUM(#REF!)</f>
        <v>#REF!</v>
      </c>
      <c r="L141" s="434">
        <f t="shared" si="142"/>
        <v>0</v>
      </c>
      <c r="M141" s="471" t="e">
        <f>SUM(#REF!)</f>
        <v>#REF!</v>
      </c>
      <c r="N141" s="151"/>
      <c r="O141" s="159" t="e">
        <f t="shared" si="132"/>
        <v>#REF!</v>
      </c>
    </row>
    <row r="142" spans="1:15" ht="25.5" hidden="1" customHeight="1" x14ac:dyDescent="0.25">
      <c r="B142" s="54"/>
      <c r="C142" s="2"/>
      <c r="D142" s="706" t="s">
        <v>539</v>
      </c>
      <c r="E142" s="706"/>
      <c r="F142" s="329" t="e">
        <f t="shared" si="137"/>
        <v>#REF!</v>
      </c>
      <c r="G142" s="519" t="e">
        <f t="shared" si="138"/>
        <v>#REF!</v>
      </c>
      <c r="H142" s="519" t="e">
        <f t="shared" si="139"/>
        <v>#REF!</v>
      </c>
      <c r="I142" s="582" t="e">
        <f t="shared" si="140"/>
        <v>#REF!</v>
      </c>
      <c r="J142" s="434" t="e">
        <f t="shared" si="141"/>
        <v>#REF!</v>
      </c>
      <c r="K142" s="434" t="e">
        <f>SUM(#REF!)</f>
        <v>#REF!</v>
      </c>
      <c r="L142" s="434">
        <f t="shared" si="142"/>
        <v>0</v>
      </c>
      <c r="M142" s="471" t="e">
        <f>SUM(#REF!)</f>
        <v>#REF!</v>
      </c>
      <c r="N142" s="151"/>
      <c r="O142" s="159" t="e">
        <f t="shared" si="132"/>
        <v>#REF!</v>
      </c>
    </row>
    <row r="143" spans="1:15" ht="15.75" hidden="1" thickBot="1" x14ac:dyDescent="0.3">
      <c r="B143" s="54"/>
      <c r="C143" s="2"/>
      <c r="D143" s="705" t="s">
        <v>365</v>
      </c>
      <c r="E143" s="705"/>
      <c r="F143" s="326" t="e">
        <f t="shared" si="137"/>
        <v>#REF!</v>
      </c>
      <c r="G143" s="516" t="e">
        <f t="shared" si="138"/>
        <v>#REF!</v>
      </c>
      <c r="H143" s="516" t="e">
        <f t="shared" si="139"/>
        <v>#REF!</v>
      </c>
      <c r="I143" s="579" t="e">
        <f t="shared" si="140"/>
        <v>#REF!</v>
      </c>
      <c r="J143" s="431" t="e">
        <f t="shared" si="141"/>
        <v>#REF!</v>
      </c>
      <c r="K143" s="431" t="e">
        <f>SUM(#REF!)</f>
        <v>#REF!</v>
      </c>
      <c r="L143" s="431">
        <f t="shared" si="142"/>
        <v>0</v>
      </c>
      <c r="M143" s="468" t="e">
        <f>SUM(#REF!)</f>
        <v>#REF!</v>
      </c>
      <c r="N143" s="141"/>
      <c r="O143" s="159" t="e">
        <f t="shared" si="132"/>
        <v>#REF!</v>
      </c>
    </row>
    <row r="144" spans="1:15" ht="25.5" hidden="1" customHeight="1" x14ac:dyDescent="0.25">
      <c r="B144" s="54"/>
      <c r="C144" s="2"/>
      <c r="D144" s="706" t="s">
        <v>542</v>
      </c>
      <c r="E144" s="706"/>
      <c r="F144" s="329" t="e">
        <f t="shared" si="137"/>
        <v>#REF!</v>
      </c>
      <c r="G144" s="519" t="e">
        <f t="shared" si="138"/>
        <v>#REF!</v>
      </c>
      <c r="H144" s="519" t="e">
        <f t="shared" si="139"/>
        <v>#REF!</v>
      </c>
      <c r="I144" s="582" t="e">
        <f t="shared" si="140"/>
        <v>#REF!</v>
      </c>
      <c r="J144" s="434" t="e">
        <f t="shared" si="141"/>
        <v>#REF!</v>
      </c>
      <c r="K144" s="434" t="e">
        <f>SUM(#REF!)</f>
        <v>#REF!</v>
      </c>
      <c r="L144" s="434">
        <f t="shared" si="142"/>
        <v>0</v>
      </c>
      <c r="M144" s="471" t="e">
        <f>SUM(#REF!)</f>
        <v>#REF!</v>
      </c>
      <c r="N144" s="151"/>
      <c r="O144" s="159" t="e">
        <f t="shared" si="132"/>
        <v>#REF!</v>
      </c>
    </row>
    <row r="145" spans="1:15" ht="15.75" hidden="1" thickBot="1" x14ac:dyDescent="0.3">
      <c r="B145" s="54"/>
      <c r="C145" s="2"/>
      <c r="D145" s="705" t="s">
        <v>543</v>
      </c>
      <c r="E145" s="705"/>
      <c r="F145" s="326" t="e">
        <f t="shared" si="137"/>
        <v>#REF!</v>
      </c>
      <c r="G145" s="516" t="e">
        <f t="shared" si="138"/>
        <v>#REF!</v>
      </c>
      <c r="H145" s="516" t="e">
        <f t="shared" si="139"/>
        <v>#REF!</v>
      </c>
      <c r="I145" s="579" t="e">
        <f t="shared" si="140"/>
        <v>#REF!</v>
      </c>
      <c r="J145" s="431" t="e">
        <f t="shared" si="141"/>
        <v>#REF!</v>
      </c>
      <c r="K145" s="431" t="e">
        <f>SUM(#REF!)</f>
        <v>#REF!</v>
      </c>
      <c r="L145" s="431">
        <f t="shared" si="142"/>
        <v>0</v>
      </c>
      <c r="M145" s="468" t="e">
        <f>SUM(#REF!)</f>
        <v>#REF!</v>
      </c>
      <c r="N145" s="141"/>
      <c r="O145" s="159" t="e">
        <f t="shared" si="132"/>
        <v>#REF!</v>
      </c>
    </row>
    <row r="146" spans="1:15" s="41" customFormat="1" ht="15.75" hidden="1" thickBot="1" x14ac:dyDescent="0.3">
      <c r="A146" s="125" t="s">
        <v>243</v>
      </c>
      <c r="B146" s="134" t="s">
        <v>671</v>
      </c>
      <c r="C146" s="794" t="s">
        <v>244</v>
      </c>
      <c r="D146" s="795"/>
      <c r="E146" s="795"/>
      <c r="F146" s="331" t="e">
        <f t="shared" si="137"/>
        <v>#REF!</v>
      </c>
      <c r="G146" s="521" t="e">
        <f t="shared" si="138"/>
        <v>#REF!</v>
      </c>
      <c r="H146" s="521" t="e">
        <f t="shared" si="139"/>
        <v>#REF!</v>
      </c>
      <c r="I146" s="584" t="e">
        <f t="shared" si="140"/>
        <v>#REF!</v>
      </c>
      <c r="J146" s="436" t="e">
        <f t="shared" si="141"/>
        <v>#REF!</v>
      </c>
      <c r="K146" s="436" t="e">
        <f>SUM(#REF!)</f>
        <v>#REF!</v>
      </c>
      <c r="L146" s="436">
        <f t="shared" si="142"/>
        <v>0</v>
      </c>
      <c r="M146" s="473" t="e">
        <f>SUM(#REF!)</f>
        <v>#REF!</v>
      </c>
      <c r="N146" s="153"/>
      <c r="O146" s="162" t="e">
        <f t="shared" si="132"/>
        <v>#REF!</v>
      </c>
    </row>
    <row r="147" spans="1:15" ht="15.75" thickBot="1" x14ac:dyDescent="0.3">
      <c r="B147" s="98" t="s">
        <v>245</v>
      </c>
      <c r="C147" s="708" t="s">
        <v>246</v>
      </c>
      <c r="D147" s="709"/>
      <c r="E147" s="709"/>
      <c r="F147" s="322" t="e">
        <f t="shared" ref="F147:K147" si="143">F148+F149+F152+F153+F154+F155+F156</f>
        <v>#REF!</v>
      </c>
      <c r="G147" s="512" t="e">
        <f t="shared" si="143"/>
        <v>#REF!</v>
      </c>
      <c r="H147" s="512" t="e">
        <f t="shared" si="143"/>
        <v>#REF!</v>
      </c>
      <c r="I147" s="575" t="e">
        <f t="shared" si="143"/>
        <v>#REF!</v>
      </c>
      <c r="J147" s="427" t="e">
        <f t="shared" ref="J147" si="144">J148+J149+J152+J153+J154+J155+J156</f>
        <v>#REF!</v>
      </c>
      <c r="K147" s="427" t="e">
        <f t="shared" si="143"/>
        <v>#REF!</v>
      </c>
      <c r="L147" s="427">
        <f t="shared" ref="L147" si="145">L148+L149+L152+L153+L154+L155+L156</f>
        <v>0</v>
      </c>
      <c r="M147" s="464">
        <v>0</v>
      </c>
      <c r="N147" s="144">
        <f t="shared" ref="N147" si="146">N148+N149+N152+N153+N154+N155+N156</f>
        <v>0</v>
      </c>
      <c r="O147" s="156">
        <f t="shared" si="132"/>
        <v>0</v>
      </c>
    </row>
    <row r="148" spans="1:15" s="18" customFormat="1" ht="15.75" hidden="1" thickBot="1" x14ac:dyDescent="0.3">
      <c r="A148" s="125" t="s">
        <v>247</v>
      </c>
      <c r="B148" s="114" t="s">
        <v>672</v>
      </c>
      <c r="C148" s="710" t="s">
        <v>248</v>
      </c>
      <c r="D148" s="711"/>
      <c r="E148" s="711"/>
      <c r="F148" s="317" t="e">
        <f>SUM(O148:O148)</f>
        <v>#REF!</v>
      </c>
      <c r="G148" s="507" t="e">
        <f>SUM(O148:O148)</f>
        <v>#REF!</v>
      </c>
      <c r="H148" s="507" t="e">
        <f>SUM(O148:O148)</f>
        <v>#REF!</v>
      </c>
      <c r="I148" s="570" t="e">
        <f>SUM(O148:O148)</f>
        <v>#REF!</v>
      </c>
      <c r="J148" s="422" t="e">
        <f>SUM(O148:O148)</f>
        <v>#REF!</v>
      </c>
      <c r="K148" s="422" t="e">
        <f>SUM(#REF!)</f>
        <v>#REF!</v>
      </c>
      <c r="L148" s="422">
        <f>SUM(P148:P148)</f>
        <v>0</v>
      </c>
      <c r="M148" s="459" t="e">
        <f>SUM(#REF!)</f>
        <v>#REF!</v>
      </c>
      <c r="N148" s="140"/>
      <c r="O148" s="158" t="e">
        <f t="shared" si="132"/>
        <v>#REF!</v>
      </c>
    </row>
    <row r="149" spans="1:15" s="18" customFormat="1" ht="15.75" hidden="1" thickBot="1" x14ac:dyDescent="0.3">
      <c r="A149" s="125" t="s">
        <v>249</v>
      </c>
      <c r="B149" s="90" t="s">
        <v>673</v>
      </c>
      <c r="C149" s="712" t="s">
        <v>250</v>
      </c>
      <c r="D149" s="713"/>
      <c r="E149" s="713"/>
      <c r="F149" s="319" t="e">
        <f t="shared" ref="F149:M149" si="147">F150+F151</f>
        <v>#REF!</v>
      </c>
      <c r="G149" s="509" t="e">
        <f t="shared" si="147"/>
        <v>#REF!</v>
      </c>
      <c r="H149" s="509" t="e">
        <f t="shared" si="147"/>
        <v>#REF!</v>
      </c>
      <c r="I149" s="572" t="e">
        <f t="shared" si="147"/>
        <v>#REF!</v>
      </c>
      <c r="J149" s="424" t="e">
        <f t="shared" ref="J149" si="148">J150+J151</f>
        <v>#REF!</v>
      </c>
      <c r="K149" s="424" t="e">
        <f t="shared" si="147"/>
        <v>#REF!</v>
      </c>
      <c r="L149" s="424">
        <f t="shared" ref="L149" si="149">L150+L151</f>
        <v>0</v>
      </c>
      <c r="M149" s="461" t="e">
        <f t="shared" si="147"/>
        <v>#REF!</v>
      </c>
      <c r="N149" s="142">
        <f t="shared" ref="N149" si="150">N150+N151</f>
        <v>0</v>
      </c>
      <c r="O149" s="158" t="e">
        <f t="shared" si="132"/>
        <v>#REF!</v>
      </c>
    </row>
    <row r="150" spans="1:15" ht="15.75" hidden="1" thickBot="1" x14ac:dyDescent="0.3">
      <c r="B150" s="54"/>
      <c r="C150" s="2"/>
      <c r="D150" s="705" t="s">
        <v>250</v>
      </c>
      <c r="E150" s="705"/>
      <c r="F150" s="326" t="e">
        <f t="shared" ref="F150:F156" si="151">SUM(O150:O150)</f>
        <v>#REF!</v>
      </c>
      <c r="G150" s="516" t="e">
        <f t="shared" ref="G150:G156" si="152">SUM(O150:O150)</f>
        <v>#REF!</v>
      </c>
      <c r="H150" s="516" t="e">
        <f t="shared" ref="H150:H156" si="153">SUM(O150:O150)</f>
        <v>#REF!</v>
      </c>
      <c r="I150" s="579" t="e">
        <f t="shared" ref="I150:I156" si="154">SUM(O150:O150)</f>
        <v>#REF!</v>
      </c>
      <c r="J150" s="431" t="e">
        <f t="shared" ref="J150:J156" si="155">SUM(O150:O150)</f>
        <v>#REF!</v>
      </c>
      <c r="K150" s="431" t="e">
        <f>SUM(#REF!)</f>
        <v>#REF!</v>
      </c>
      <c r="L150" s="431">
        <f t="shared" ref="L150:L156" si="156">SUM(P150:P150)</f>
        <v>0</v>
      </c>
      <c r="M150" s="468" t="e">
        <f>SUM(#REF!)</f>
        <v>#REF!</v>
      </c>
      <c r="N150" s="141"/>
      <c r="O150" s="159" t="e">
        <f t="shared" si="132"/>
        <v>#REF!</v>
      </c>
    </row>
    <row r="151" spans="1:15" ht="15.75" hidden="1" thickBot="1" x14ac:dyDescent="0.3">
      <c r="B151" s="54"/>
      <c r="C151" s="2"/>
      <c r="D151" s="705" t="s">
        <v>349</v>
      </c>
      <c r="E151" s="705"/>
      <c r="F151" s="326" t="e">
        <f t="shared" si="151"/>
        <v>#REF!</v>
      </c>
      <c r="G151" s="516" t="e">
        <f t="shared" si="152"/>
        <v>#REF!</v>
      </c>
      <c r="H151" s="516" t="e">
        <f t="shared" si="153"/>
        <v>#REF!</v>
      </c>
      <c r="I151" s="579" t="e">
        <f t="shared" si="154"/>
        <v>#REF!</v>
      </c>
      <c r="J151" s="431" t="e">
        <f t="shared" si="155"/>
        <v>#REF!</v>
      </c>
      <c r="K151" s="431" t="e">
        <f>SUM(#REF!)</f>
        <v>#REF!</v>
      </c>
      <c r="L151" s="431">
        <f t="shared" si="156"/>
        <v>0</v>
      </c>
      <c r="M151" s="468" t="e">
        <f>SUM(#REF!)</f>
        <v>#REF!</v>
      </c>
      <c r="N151" s="141"/>
      <c r="O151" s="159" t="e">
        <f t="shared" si="132"/>
        <v>#REF!</v>
      </c>
    </row>
    <row r="152" spans="1:15" s="18" customFormat="1" ht="15.75" hidden="1" thickBot="1" x14ac:dyDescent="0.3">
      <c r="A152" s="125" t="s">
        <v>251</v>
      </c>
      <c r="B152" s="90" t="s">
        <v>674</v>
      </c>
      <c r="C152" s="712" t="s">
        <v>252</v>
      </c>
      <c r="D152" s="713"/>
      <c r="E152" s="713"/>
      <c r="F152" s="319" t="e">
        <f t="shared" si="151"/>
        <v>#REF!</v>
      </c>
      <c r="G152" s="509" t="e">
        <f t="shared" si="152"/>
        <v>#REF!</v>
      </c>
      <c r="H152" s="509" t="e">
        <f t="shared" si="153"/>
        <v>#REF!</v>
      </c>
      <c r="I152" s="572" t="e">
        <f t="shared" si="154"/>
        <v>#REF!</v>
      </c>
      <c r="J152" s="424" t="e">
        <f t="shared" si="155"/>
        <v>#REF!</v>
      </c>
      <c r="K152" s="424" t="e">
        <f>SUM(#REF!)</f>
        <v>#REF!</v>
      </c>
      <c r="L152" s="424">
        <f t="shared" si="156"/>
        <v>0</v>
      </c>
      <c r="M152" s="461" t="e">
        <f>SUM(#REF!)</f>
        <v>#REF!</v>
      </c>
      <c r="N152" s="142"/>
      <c r="O152" s="158" t="e">
        <f t="shared" si="132"/>
        <v>#REF!</v>
      </c>
    </row>
    <row r="153" spans="1:15" s="18" customFormat="1" ht="15.75" hidden="1" thickBot="1" x14ac:dyDescent="0.3">
      <c r="A153" s="125" t="s">
        <v>253</v>
      </c>
      <c r="B153" s="90" t="s">
        <v>675</v>
      </c>
      <c r="C153" s="712" t="s">
        <v>254</v>
      </c>
      <c r="D153" s="713"/>
      <c r="E153" s="713"/>
      <c r="F153" s="319" t="e">
        <f t="shared" si="151"/>
        <v>#REF!</v>
      </c>
      <c r="G153" s="509" t="e">
        <f t="shared" si="152"/>
        <v>#REF!</v>
      </c>
      <c r="H153" s="509" t="e">
        <f t="shared" si="153"/>
        <v>#REF!</v>
      </c>
      <c r="I153" s="572" t="e">
        <f t="shared" si="154"/>
        <v>#REF!</v>
      </c>
      <c r="J153" s="424" t="e">
        <f t="shared" si="155"/>
        <v>#REF!</v>
      </c>
      <c r="K153" s="424" t="e">
        <f>SUM(#REF!)</f>
        <v>#REF!</v>
      </c>
      <c r="L153" s="424">
        <f t="shared" si="156"/>
        <v>0</v>
      </c>
      <c r="M153" s="461" t="e">
        <f>SUM(#REF!)</f>
        <v>#REF!</v>
      </c>
      <c r="N153" s="142"/>
      <c r="O153" s="158" t="e">
        <f t="shared" si="132"/>
        <v>#REF!</v>
      </c>
    </row>
    <row r="154" spans="1:15" s="18" customFormat="1" ht="15.75" hidden="1" thickBot="1" x14ac:dyDescent="0.3">
      <c r="A154" s="125" t="s">
        <v>255</v>
      </c>
      <c r="B154" s="90" t="s">
        <v>676</v>
      </c>
      <c r="C154" s="712" t="s">
        <v>256</v>
      </c>
      <c r="D154" s="713"/>
      <c r="E154" s="713"/>
      <c r="F154" s="319" t="e">
        <f t="shared" si="151"/>
        <v>#REF!</v>
      </c>
      <c r="G154" s="509" t="e">
        <f t="shared" si="152"/>
        <v>#REF!</v>
      </c>
      <c r="H154" s="509" t="e">
        <f t="shared" si="153"/>
        <v>#REF!</v>
      </c>
      <c r="I154" s="572" t="e">
        <f t="shared" si="154"/>
        <v>#REF!</v>
      </c>
      <c r="J154" s="424" t="e">
        <f t="shared" si="155"/>
        <v>#REF!</v>
      </c>
      <c r="K154" s="424" t="e">
        <f>SUM(#REF!)</f>
        <v>#REF!</v>
      </c>
      <c r="L154" s="424">
        <f t="shared" si="156"/>
        <v>0</v>
      </c>
      <c r="M154" s="461" t="e">
        <f>SUM(#REF!)</f>
        <v>#REF!</v>
      </c>
      <c r="N154" s="142"/>
      <c r="O154" s="158" t="e">
        <f t="shared" si="132"/>
        <v>#REF!</v>
      </c>
    </row>
    <row r="155" spans="1:15" s="18" customFormat="1" ht="15.75" hidden="1" thickBot="1" x14ac:dyDescent="0.3">
      <c r="A155" s="125" t="s">
        <v>257</v>
      </c>
      <c r="B155" s="90" t="s">
        <v>677</v>
      </c>
      <c r="C155" s="712" t="s">
        <v>258</v>
      </c>
      <c r="D155" s="713"/>
      <c r="E155" s="713"/>
      <c r="F155" s="319" t="e">
        <f t="shared" si="151"/>
        <v>#REF!</v>
      </c>
      <c r="G155" s="509" t="e">
        <f t="shared" si="152"/>
        <v>#REF!</v>
      </c>
      <c r="H155" s="509" t="e">
        <f t="shared" si="153"/>
        <v>#REF!</v>
      </c>
      <c r="I155" s="572" t="e">
        <f t="shared" si="154"/>
        <v>#REF!</v>
      </c>
      <c r="J155" s="424" t="e">
        <f t="shared" si="155"/>
        <v>#REF!</v>
      </c>
      <c r="K155" s="424" t="e">
        <f>SUM(#REF!)</f>
        <v>#REF!</v>
      </c>
      <c r="L155" s="424">
        <f t="shared" si="156"/>
        <v>0</v>
      </c>
      <c r="M155" s="461" t="e">
        <f>SUM(#REF!)</f>
        <v>#REF!</v>
      </c>
      <c r="N155" s="142"/>
      <c r="O155" s="158" t="e">
        <f t="shared" si="132"/>
        <v>#REF!</v>
      </c>
    </row>
    <row r="156" spans="1:15" s="18" customFormat="1" ht="15.75" hidden="1" thickBot="1" x14ac:dyDescent="0.3">
      <c r="A156" s="125" t="s">
        <v>259</v>
      </c>
      <c r="B156" s="124" t="s">
        <v>678</v>
      </c>
      <c r="C156" s="802" t="s">
        <v>260</v>
      </c>
      <c r="D156" s="803"/>
      <c r="E156" s="803"/>
      <c r="F156" s="332" t="e">
        <f t="shared" si="151"/>
        <v>#REF!</v>
      </c>
      <c r="G156" s="522" t="e">
        <f t="shared" si="152"/>
        <v>#REF!</v>
      </c>
      <c r="H156" s="522" t="e">
        <f t="shared" si="153"/>
        <v>#REF!</v>
      </c>
      <c r="I156" s="585" t="e">
        <f t="shared" si="154"/>
        <v>#REF!</v>
      </c>
      <c r="J156" s="437" t="e">
        <f t="shared" si="155"/>
        <v>#REF!</v>
      </c>
      <c r="K156" s="437" t="e">
        <f>SUM(#REF!)</f>
        <v>#REF!</v>
      </c>
      <c r="L156" s="437">
        <f t="shared" si="156"/>
        <v>0</v>
      </c>
      <c r="M156" s="474" t="e">
        <f>SUM(#REF!)</f>
        <v>#REF!</v>
      </c>
      <c r="N156" s="154"/>
      <c r="O156" s="158" t="e">
        <f t="shared" si="132"/>
        <v>#REF!</v>
      </c>
    </row>
    <row r="157" spans="1:15" ht="15.75" thickBot="1" x14ac:dyDescent="0.3">
      <c r="B157" s="98" t="s">
        <v>261</v>
      </c>
      <c r="C157" s="708" t="s">
        <v>262</v>
      </c>
      <c r="D157" s="709"/>
      <c r="E157" s="709"/>
      <c r="F157" s="322" t="e">
        <f t="shared" ref="F157:K157" si="157">F158+F159+F160+F161</f>
        <v>#REF!</v>
      </c>
      <c r="G157" s="512" t="e">
        <f t="shared" si="157"/>
        <v>#REF!</v>
      </c>
      <c r="H157" s="512" t="e">
        <f t="shared" si="157"/>
        <v>#REF!</v>
      </c>
      <c r="I157" s="575" t="e">
        <f t="shared" si="157"/>
        <v>#REF!</v>
      </c>
      <c r="J157" s="427" t="e">
        <f t="shared" ref="J157" si="158">J158+J159+J160+J161</f>
        <v>#REF!</v>
      </c>
      <c r="K157" s="427" t="e">
        <f t="shared" si="157"/>
        <v>#REF!</v>
      </c>
      <c r="L157" s="427">
        <f t="shared" ref="L157" si="159">L158+L159+L160+L161</f>
        <v>0</v>
      </c>
      <c r="M157" s="464">
        <v>0</v>
      </c>
      <c r="N157" s="144">
        <f t="shared" ref="N157" si="160">N158+N159+N160+N161</f>
        <v>0</v>
      </c>
      <c r="O157" s="156">
        <f t="shared" si="132"/>
        <v>0</v>
      </c>
    </row>
    <row r="158" spans="1:15" s="18" customFormat="1" ht="15.75" hidden="1" thickBot="1" x14ac:dyDescent="0.3">
      <c r="A158" s="125" t="s">
        <v>263</v>
      </c>
      <c r="B158" s="221" t="s">
        <v>679</v>
      </c>
      <c r="C158" s="804" t="s">
        <v>264</v>
      </c>
      <c r="D158" s="805"/>
      <c r="E158" s="805"/>
      <c r="F158" s="333" t="e">
        <f>SUM(O158:O158)</f>
        <v>#REF!</v>
      </c>
      <c r="G158" s="523" t="e">
        <f>SUM(O158:O158)</f>
        <v>#REF!</v>
      </c>
      <c r="H158" s="523" t="e">
        <f>SUM(O158:O158)</f>
        <v>#REF!</v>
      </c>
      <c r="I158" s="586" t="e">
        <f>SUM(O158:O158)</f>
        <v>#REF!</v>
      </c>
      <c r="J158" s="438" t="e">
        <f>SUM(O158:O158)</f>
        <v>#REF!</v>
      </c>
      <c r="K158" s="438" t="e">
        <f>SUM(#REF!)</f>
        <v>#REF!</v>
      </c>
      <c r="L158" s="438">
        <f>SUM(P158:P158)</f>
        <v>0</v>
      </c>
      <c r="M158" s="475" t="e">
        <f>SUM(#REF!)</f>
        <v>#REF!</v>
      </c>
      <c r="N158" s="222"/>
      <c r="O158" s="223" t="e">
        <f t="shared" si="132"/>
        <v>#REF!</v>
      </c>
    </row>
    <row r="159" spans="1:15" s="18" customFormat="1" ht="15.75" hidden="1" thickBot="1" x14ac:dyDescent="0.3">
      <c r="A159" s="125" t="s">
        <v>265</v>
      </c>
      <c r="B159" s="229" t="s">
        <v>680</v>
      </c>
      <c r="C159" s="796" t="s">
        <v>870</v>
      </c>
      <c r="D159" s="797"/>
      <c r="E159" s="797"/>
      <c r="F159" s="334" t="e">
        <f>SUM(O159:O159)</f>
        <v>#REF!</v>
      </c>
      <c r="G159" s="524" t="e">
        <f>SUM(O159:O159)</f>
        <v>#REF!</v>
      </c>
      <c r="H159" s="524" t="e">
        <f>SUM(O159:O159)</f>
        <v>#REF!</v>
      </c>
      <c r="I159" s="587" t="e">
        <f>SUM(O159:O159)</f>
        <v>#REF!</v>
      </c>
      <c r="J159" s="439" t="e">
        <f>SUM(O159:O159)</f>
        <v>#REF!</v>
      </c>
      <c r="K159" s="439" t="e">
        <f>SUM(#REF!)</f>
        <v>#REF!</v>
      </c>
      <c r="L159" s="439">
        <f>SUM(P159:P159)</f>
        <v>0</v>
      </c>
      <c r="M159" s="476" t="e">
        <f>SUM(#REF!)</f>
        <v>#REF!</v>
      </c>
      <c r="N159" s="230"/>
      <c r="O159" s="223" t="e">
        <f t="shared" si="132"/>
        <v>#REF!</v>
      </c>
    </row>
    <row r="160" spans="1:15" s="18" customFormat="1" ht="15.75" hidden="1" thickBot="1" x14ac:dyDescent="0.3">
      <c r="A160" s="125" t="s">
        <v>266</v>
      </c>
      <c r="B160" s="229" t="s">
        <v>681</v>
      </c>
      <c r="C160" s="796" t="s">
        <v>267</v>
      </c>
      <c r="D160" s="797"/>
      <c r="E160" s="797"/>
      <c r="F160" s="334" t="e">
        <f>SUM(O160:O160)</f>
        <v>#REF!</v>
      </c>
      <c r="G160" s="524" t="e">
        <f>SUM(O160:O160)</f>
        <v>#REF!</v>
      </c>
      <c r="H160" s="524" t="e">
        <f>SUM(O160:O160)</f>
        <v>#REF!</v>
      </c>
      <c r="I160" s="587" t="e">
        <f>SUM(O160:O160)</f>
        <v>#REF!</v>
      </c>
      <c r="J160" s="439" t="e">
        <f>SUM(O160:O160)</f>
        <v>#REF!</v>
      </c>
      <c r="K160" s="439" t="e">
        <f>SUM(#REF!)</f>
        <v>#REF!</v>
      </c>
      <c r="L160" s="439">
        <f>SUM(P160:P160)</f>
        <v>0</v>
      </c>
      <c r="M160" s="476" t="e">
        <f>SUM(#REF!)</f>
        <v>#REF!</v>
      </c>
      <c r="N160" s="230"/>
      <c r="O160" s="223" t="e">
        <f t="shared" si="132"/>
        <v>#REF!</v>
      </c>
    </row>
    <row r="161" spans="1:15" s="18" customFormat="1" ht="15.75" hidden="1" thickBot="1" x14ac:dyDescent="0.3">
      <c r="A161" s="125" t="s">
        <v>268</v>
      </c>
      <c r="B161" s="231" t="s">
        <v>682</v>
      </c>
      <c r="C161" s="798" t="s">
        <v>366</v>
      </c>
      <c r="D161" s="799"/>
      <c r="E161" s="799"/>
      <c r="F161" s="335" t="e">
        <f>SUM(O161:O161)</f>
        <v>#REF!</v>
      </c>
      <c r="G161" s="525" t="e">
        <f>SUM(O161:O161)</f>
        <v>#REF!</v>
      </c>
      <c r="H161" s="525" t="e">
        <f>SUM(O161:O161)</f>
        <v>#REF!</v>
      </c>
      <c r="I161" s="588" t="e">
        <f>SUM(O161:O161)</f>
        <v>#REF!</v>
      </c>
      <c r="J161" s="440" t="e">
        <f>SUM(O161:O161)</f>
        <v>#REF!</v>
      </c>
      <c r="K161" s="440" t="e">
        <f>SUM(#REF!)</f>
        <v>#REF!</v>
      </c>
      <c r="L161" s="440">
        <f>SUM(P161:P161)</f>
        <v>0</v>
      </c>
      <c r="M161" s="477" t="e">
        <f>SUM(#REF!)</f>
        <v>#REF!</v>
      </c>
      <c r="N161" s="232"/>
      <c r="O161" s="223" t="e">
        <f t="shared" si="132"/>
        <v>#REF!</v>
      </c>
    </row>
    <row r="162" spans="1:15" ht="15.75" thickBot="1" x14ac:dyDescent="0.3">
      <c r="B162" s="98" t="s">
        <v>269</v>
      </c>
      <c r="C162" s="708" t="s">
        <v>270</v>
      </c>
      <c r="D162" s="709"/>
      <c r="E162" s="709"/>
      <c r="F162" s="322" t="e">
        <f t="shared" ref="F162:K162" si="161">F163+F164+F175+F186+F197+F200+F212+F213+F214</f>
        <v>#REF!</v>
      </c>
      <c r="G162" s="512" t="e">
        <f t="shared" si="161"/>
        <v>#REF!</v>
      </c>
      <c r="H162" s="512" t="e">
        <f t="shared" si="161"/>
        <v>#REF!</v>
      </c>
      <c r="I162" s="575" t="e">
        <f t="shared" si="161"/>
        <v>#REF!</v>
      </c>
      <c r="J162" s="427" t="e">
        <f t="shared" ref="J162" si="162">J163+J164+J175+J186+J197+J200+J212+J213+J214</f>
        <v>#REF!</v>
      </c>
      <c r="K162" s="427" t="e">
        <f t="shared" si="161"/>
        <v>#REF!</v>
      </c>
      <c r="L162" s="427">
        <f t="shared" ref="L162" si="163">L163+L164+L175+L186+L197+L200+L212+L213+L214</f>
        <v>0</v>
      </c>
      <c r="M162" s="464">
        <v>0</v>
      </c>
      <c r="N162" s="144">
        <f t="shared" ref="N162" si="164">N163+N164+N175+N186+N197+N200+N212+N213+N214</f>
        <v>0</v>
      </c>
      <c r="O162" s="156">
        <f t="shared" si="132"/>
        <v>0</v>
      </c>
    </row>
    <row r="163" spans="1:15" s="18" customFormat="1" ht="25.5" hidden="1" customHeight="1" x14ac:dyDescent="0.25">
      <c r="A163" s="125" t="s">
        <v>271</v>
      </c>
      <c r="B163" s="90" t="s">
        <v>683</v>
      </c>
      <c r="C163" s="723" t="s">
        <v>367</v>
      </c>
      <c r="D163" s="724"/>
      <c r="E163" s="724"/>
      <c r="F163" s="336" t="e">
        <f>SUM(O163:O163)</f>
        <v>#REF!</v>
      </c>
      <c r="G163" s="526" t="e">
        <f>SUM(O163:O163)</f>
        <v>#REF!</v>
      </c>
      <c r="H163" s="526" t="e">
        <f>SUM(O163:O163)</f>
        <v>#REF!</v>
      </c>
      <c r="I163" s="589" t="e">
        <f>SUM(O163:O163)</f>
        <v>#REF!</v>
      </c>
      <c r="J163" s="441" t="e">
        <f>SUM(O163:O163)</f>
        <v>#REF!</v>
      </c>
      <c r="K163" s="441" t="e">
        <f>SUM(#REF!)</f>
        <v>#REF!</v>
      </c>
      <c r="L163" s="441">
        <f>SUM(P163:P163)</f>
        <v>0</v>
      </c>
      <c r="M163" s="478" t="e">
        <f>SUM(#REF!)</f>
        <v>#REF!</v>
      </c>
      <c r="N163" s="155"/>
      <c r="O163" s="158" t="e">
        <f t="shared" si="132"/>
        <v>#REF!</v>
      </c>
    </row>
    <row r="164" spans="1:15" s="18" customFormat="1" ht="16.350000000000001" hidden="1" customHeight="1" x14ac:dyDescent="0.25">
      <c r="A164" s="125" t="s">
        <v>272</v>
      </c>
      <c r="B164" s="90" t="s">
        <v>684</v>
      </c>
      <c r="C164" s="800" t="s">
        <v>812</v>
      </c>
      <c r="D164" s="801"/>
      <c r="E164" s="801"/>
      <c r="F164" s="336" t="e">
        <f t="shared" ref="F164:M164" si="165">F165+F166+F167+F168+F169+F170+F171+F172+F173+F174</f>
        <v>#REF!</v>
      </c>
      <c r="G164" s="526" t="e">
        <f t="shared" si="165"/>
        <v>#REF!</v>
      </c>
      <c r="H164" s="526" t="e">
        <f t="shared" si="165"/>
        <v>#REF!</v>
      </c>
      <c r="I164" s="589" t="e">
        <f t="shared" si="165"/>
        <v>#REF!</v>
      </c>
      <c r="J164" s="441" t="e">
        <f t="shared" ref="J164" si="166">J165+J166+J167+J168+J169+J170+J171+J172+J173+J174</f>
        <v>#REF!</v>
      </c>
      <c r="K164" s="441" t="e">
        <f t="shared" si="165"/>
        <v>#REF!</v>
      </c>
      <c r="L164" s="441">
        <f t="shared" ref="L164" si="167">L165+L166+L167+L168+L169+L170+L171+L172+L173+L174</f>
        <v>0</v>
      </c>
      <c r="M164" s="478" t="e">
        <f t="shared" si="165"/>
        <v>#REF!</v>
      </c>
      <c r="N164" s="155">
        <f t="shared" ref="N164" si="168">N165+N166+N167+N168+N169+N170+N171+N172+N173+N174</f>
        <v>0</v>
      </c>
      <c r="O164" s="158" t="e">
        <f t="shared" si="132"/>
        <v>#REF!</v>
      </c>
    </row>
    <row r="165" spans="1:15" ht="15.75" hidden="1" thickBot="1" x14ac:dyDescent="0.3">
      <c r="B165" s="54"/>
      <c r="C165" s="2"/>
      <c r="D165" s="705" t="s">
        <v>813</v>
      </c>
      <c r="E165" s="705"/>
      <c r="F165" s="326" t="e">
        <f t="shared" ref="F165:F174" si="169">SUM(O165:O165)</f>
        <v>#REF!</v>
      </c>
      <c r="G165" s="516" t="e">
        <f t="shared" ref="G165:G174" si="170">SUM(O165:O165)</f>
        <v>#REF!</v>
      </c>
      <c r="H165" s="516" t="e">
        <f t="shared" ref="H165:H174" si="171">SUM(O165:O165)</f>
        <v>#REF!</v>
      </c>
      <c r="I165" s="579" t="e">
        <f t="shared" ref="I165:I174" si="172">SUM(O165:O165)</f>
        <v>#REF!</v>
      </c>
      <c r="J165" s="431" t="e">
        <f t="shared" ref="J165:J174" si="173">SUM(O165:O165)</f>
        <v>#REF!</v>
      </c>
      <c r="K165" s="431" t="e">
        <f>SUM(#REF!)</f>
        <v>#REF!</v>
      </c>
      <c r="L165" s="431">
        <f t="shared" ref="L165:L174" si="174">SUM(P165:P165)</f>
        <v>0</v>
      </c>
      <c r="M165" s="468" t="e">
        <f>SUM(#REF!)</f>
        <v>#REF!</v>
      </c>
      <c r="N165" s="141"/>
      <c r="O165" s="159" t="e">
        <f t="shared" si="132"/>
        <v>#REF!</v>
      </c>
    </row>
    <row r="166" spans="1:15" ht="15.75" hidden="1" thickBot="1" x14ac:dyDescent="0.3">
      <c r="B166" s="54"/>
      <c r="C166" s="2"/>
      <c r="D166" s="705" t="s">
        <v>814</v>
      </c>
      <c r="E166" s="705"/>
      <c r="F166" s="326" t="e">
        <f t="shared" si="169"/>
        <v>#REF!</v>
      </c>
      <c r="G166" s="516" t="e">
        <f t="shared" si="170"/>
        <v>#REF!</v>
      </c>
      <c r="H166" s="516" t="e">
        <f t="shared" si="171"/>
        <v>#REF!</v>
      </c>
      <c r="I166" s="579" t="e">
        <f t="shared" si="172"/>
        <v>#REF!</v>
      </c>
      <c r="J166" s="431" t="e">
        <f t="shared" si="173"/>
        <v>#REF!</v>
      </c>
      <c r="K166" s="431" t="e">
        <f>SUM(#REF!)</f>
        <v>#REF!</v>
      </c>
      <c r="L166" s="431">
        <f t="shared" si="174"/>
        <v>0</v>
      </c>
      <c r="M166" s="468" t="e">
        <f>SUM(#REF!)</f>
        <v>#REF!</v>
      </c>
      <c r="N166" s="141"/>
      <c r="O166" s="159" t="e">
        <f t="shared" si="132"/>
        <v>#REF!</v>
      </c>
    </row>
    <row r="167" spans="1:15" ht="15.75" hidden="1" thickBot="1" x14ac:dyDescent="0.3">
      <c r="B167" s="54"/>
      <c r="C167" s="2"/>
      <c r="D167" s="705" t="s">
        <v>545</v>
      </c>
      <c r="E167" s="705"/>
      <c r="F167" s="326" t="e">
        <f t="shared" si="169"/>
        <v>#REF!</v>
      </c>
      <c r="G167" s="516" t="e">
        <f t="shared" si="170"/>
        <v>#REF!</v>
      </c>
      <c r="H167" s="516" t="e">
        <f t="shared" si="171"/>
        <v>#REF!</v>
      </c>
      <c r="I167" s="579" t="e">
        <f t="shared" si="172"/>
        <v>#REF!</v>
      </c>
      <c r="J167" s="431" t="e">
        <f t="shared" si="173"/>
        <v>#REF!</v>
      </c>
      <c r="K167" s="431" t="e">
        <f>SUM(#REF!)</f>
        <v>#REF!</v>
      </c>
      <c r="L167" s="431">
        <f t="shared" si="174"/>
        <v>0</v>
      </c>
      <c r="M167" s="468" t="e">
        <f>SUM(#REF!)</f>
        <v>#REF!</v>
      </c>
      <c r="N167" s="141"/>
      <c r="O167" s="159" t="e">
        <f t="shared" si="132"/>
        <v>#REF!</v>
      </c>
    </row>
    <row r="168" spans="1:15" ht="25.5" hidden="1" customHeight="1" x14ac:dyDescent="0.25">
      <c r="B168" s="54"/>
      <c r="C168" s="2"/>
      <c r="D168" s="706" t="s">
        <v>548</v>
      </c>
      <c r="E168" s="706"/>
      <c r="F168" s="329" t="e">
        <f t="shared" si="169"/>
        <v>#REF!</v>
      </c>
      <c r="G168" s="519" t="e">
        <f t="shared" si="170"/>
        <v>#REF!</v>
      </c>
      <c r="H168" s="519" t="e">
        <f t="shared" si="171"/>
        <v>#REF!</v>
      </c>
      <c r="I168" s="582" t="e">
        <f t="shared" si="172"/>
        <v>#REF!</v>
      </c>
      <c r="J168" s="434" t="e">
        <f t="shared" si="173"/>
        <v>#REF!</v>
      </c>
      <c r="K168" s="434" t="e">
        <f>SUM(#REF!)</f>
        <v>#REF!</v>
      </c>
      <c r="L168" s="434">
        <f t="shared" si="174"/>
        <v>0</v>
      </c>
      <c r="M168" s="471" t="e">
        <f>SUM(#REF!)</f>
        <v>#REF!</v>
      </c>
      <c r="N168" s="151"/>
      <c r="O168" s="159" t="e">
        <f t="shared" si="132"/>
        <v>#REF!</v>
      </c>
    </row>
    <row r="169" spans="1:15" ht="15.75" hidden="1" thickBot="1" x14ac:dyDescent="0.3">
      <c r="B169" s="54"/>
      <c r="C169" s="2"/>
      <c r="D169" s="705" t="s">
        <v>550</v>
      </c>
      <c r="E169" s="705"/>
      <c r="F169" s="326" t="e">
        <f t="shared" si="169"/>
        <v>#REF!</v>
      </c>
      <c r="G169" s="516" t="e">
        <f t="shared" si="170"/>
        <v>#REF!</v>
      </c>
      <c r="H169" s="516" t="e">
        <f t="shared" si="171"/>
        <v>#REF!</v>
      </c>
      <c r="I169" s="579" t="e">
        <f t="shared" si="172"/>
        <v>#REF!</v>
      </c>
      <c r="J169" s="431" t="e">
        <f t="shared" si="173"/>
        <v>#REF!</v>
      </c>
      <c r="K169" s="431" t="e">
        <f>SUM(#REF!)</f>
        <v>#REF!</v>
      </c>
      <c r="L169" s="431">
        <f t="shared" si="174"/>
        <v>0</v>
      </c>
      <c r="M169" s="468" t="e">
        <f>SUM(#REF!)</f>
        <v>#REF!</v>
      </c>
      <c r="N169" s="141"/>
      <c r="O169" s="159" t="e">
        <f t="shared" si="132"/>
        <v>#REF!</v>
      </c>
    </row>
    <row r="170" spans="1:15" ht="15.75" hidden="1" thickBot="1" x14ac:dyDescent="0.3">
      <c r="B170" s="54"/>
      <c r="C170" s="2"/>
      <c r="D170" s="705" t="s">
        <v>551</v>
      </c>
      <c r="E170" s="705"/>
      <c r="F170" s="326" t="e">
        <f t="shared" si="169"/>
        <v>#REF!</v>
      </c>
      <c r="G170" s="516" t="e">
        <f t="shared" si="170"/>
        <v>#REF!</v>
      </c>
      <c r="H170" s="516" t="e">
        <f t="shared" si="171"/>
        <v>#REF!</v>
      </c>
      <c r="I170" s="579" t="e">
        <f t="shared" si="172"/>
        <v>#REF!</v>
      </c>
      <c r="J170" s="431" t="e">
        <f t="shared" si="173"/>
        <v>#REF!</v>
      </c>
      <c r="K170" s="431" t="e">
        <f>SUM(#REF!)</f>
        <v>#REF!</v>
      </c>
      <c r="L170" s="431">
        <f t="shared" si="174"/>
        <v>0</v>
      </c>
      <c r="M170" s="468" t="e">
        <f>SUM(#REF!)</f>
        <v>#REF!</v>
      </c>
      <c r="N170" s="141"/>
      <c r="O170" s="159" t="e">
        <f t="shared" si="132"/>
        <v>#REF!</v>
      </c>
    </row>
    <row r="171" spans="1:15" ht="25.5" hidden="1" customHeight="1" x14ac:dyDescent="0.25">
      <c r="B171" s="54"/>
      <c r="C171" s="2"/>
      <c r="D171" s="706" t="s">
        <v>555</v>
      </c>
      <c r="E171" s="706"/>
      <c r="F171" s="329" t="e">
        <f t="shared" si="169"/>
        <v>#REF!</v>
      </c>
      <c r="G171" s="519" t="e">
        <f t="shared" si="170"/>
        <v>#REF!</v>
      </c>
      <c r="H171" s="519" t="e">
        <f t="shared" si="171"/>
        <v>#REF!</v>
      </c>
      <c r="I171" s="582" t="e">
        <f t="shared" si="172"/>
        <v>#REF!</v>
      </c>
      <c r="J171" s="434" t="e">
        <f t="shared" si="173"/>
        <v>#REF!</v>
      </c>
      <c r="K171" s="434" t="e">
        <f>SUM(#REF!)</f>
        <v>#REF!</v>
      </c>
      <c r="L171" s="434">
        <f t="shared" si="174"/>
        <v>0</v>
      </c>
      <c r="M171" s="471" t="e">
        <f>SUM(#REF!)</f>
        <v>#REF!</v>
      </c>
      <c r="N171" s="151"/>
      <c r="O171" s="159" t="e">
        <f t="shared" si="132"/>
        <v>#REF!</v>
      </c>
    </row>
    <row r="172" spans="1:15" ht="25.5" hidden="1" customHeight="1" x14ac:dyDescent="0.25">
      <c r="B172" s="54"/>
      <c r="C172" s="2"/>
      <c r="D172" s="706" t="s">
        <v>558</v>
      </c>
      <c r="E172" s="706"/>
      <c r="F172" s="329" t="e">
        <f t="shared" si="169"/>
        <v>#REF!</v>
      </c>
      <c r="G172" s="519" t="e">
        <f t="shared" si="170"/>
        <v>#REF!</v>
      </c>
      <c r="H172" s="519" t="e">
        <f t="shared" si="171"/>
        <v>#REF!</v>
      </c>
      <c r="I172" s="582" t="e">
        <f t="shared" si="172"/>
        <v>#REF!</v>
      </c>
      <c r="J172" s="434" t="e">
        <f t="shared" si="173"/>
        <v>#REF!</v>
      </c>
      <c r="K172" s="434" t="e">
        <f>SUM(#REF!)</f>
        <v>#REF!</v>
      </c>
      <c r="L172" s="434">
        <f t="shared" si="174"/>
        <v>0</v>
      </c>
      <c r="M172" s="471" t="e">
        <f>SUM(#REF!)</f>
        <v>#REF!</v>
      </c>
      <c r="N172" s="151"/>
      <c r="O172" s="159" t="e">
        <f t="shared" si="132"/>
        <v>#REF!</v>
      </c>
    </row>
    <row r="173" spans="1:15" ht="25.5" hidden="1" customHeight="1" x14ac:dyDescent="0.25">
      <c r="B173" s="54"/>
      <c r="C173" s="2"/>
      <c r="D173" s="706" t="s">
        <v>560</v>
      </c>
      <c r="E173" s="706"/>
      <c r="F173" s="329" t="e">
        <f t="shared" si="169"/>
        <v>#REF!</v>
      </c>
      <c r="G173" s="519" t="e">
        <f t="shared" si="170"/>
        <v>#REF!</v>
      </c>
      <c r="H173" s="519" t="e">
        <f t="shared" si="171"/>
        <v>#REF!</v>
      </c>
      <c r="I173" s="582" t="e">
        <f t="shared" si="172"/>
        <v>#REF!</v>
      </c>
      <c r="J173" s="434" t="e">
        <f t="shared" si="173"/>
        <v>#REF!</v>
      </c>
      <c r="K173" s="434" t="e">
        <f>SUM(#REF!)</f>
        <v>#REF!</v>
      </c>
      <c r="L173" s="434">
        <f t="shared" si="174"/>
        <v>0</v>
      </c>
      <c r="M173" s="471" t="e">
        <f>SUM(#REF!)</f>
        <v>#REF!</v>
      </c>
      <c r="N173" s="151"/>
      <c r="O173" s="159" t="e">
        <f t="shared" si="132"/>
        <v>#REF!</v>
      </c>
    </row>
    <row r="174" spans="1:15" ht="25.5" hidden="1" customHeight="1" x14ac:dyDescent="0.25">
      <c r="B174" s="54"/>
      <c r="C174" s="2"/>
      <c r="D174" s="706" t="s">
        <v>563</v>
      </c>
      <c r="E174" s="706"/>
      <c r="F174" s="329" t="e">
        <f t="shared" si="169"/>
        <v>#REF!</v>
      </c>
      <c r="G174" s="519" t="e">
        <f t="shared" si="170"/>
        <v>#REF!</v>
      </c>
      <c r="H174" s="519" t="e">
        <f t="shared" si="171"/>
        <v>#REF!</v>
      </c>
      <c r="I174" s="582" t="e">
        <f t="shared" si="172"/>
        <v>#REF!</v>
      </c>
      <c r="J174" s="434" t="e">
        <f t="shared" si="173"/>
        <v>#REF!</v>
      </c>
      <c r="K174" s="434" t="e">
        <f>SUM(#REF!)</f>
        <v>#REF!</v>
      </c>
      <c r="L174" s="434">
        <f t="shared" si="174"/>
        <v>0</v>
      </c>
      <c r="M174" s="471" t="e">
        <f>SUM(#REF!)</f>
        <v>#REF!</v>
      </c>
      <c r="N174" s="151"/>
      <c r="O174" s="159" t="e">
        <f t="shared" si="132"/>
        <v>#REF!</v>
      </c>
    </row>
    <row r="175" spans="1:15" s="18" customFormat="1" ht="25.5" hidden="1" customHeight="1" x14ac:dyDescent="0.25">
      <c r="A175" s="128" t="s">
        <v>273</v>
      </c>
      <c r="B175" s="90" t="s">
        <v>685</v>
      </c>
      <c r="C175" s="800" t="s">
        <v>606</v>
      </c>
      <c r="D175" s="801"/>
      <c r="E175" s="801"/>
      <c r="F175" s="336" t="e">
        <f t="shared" ref="F175:M175" si="175">F176+F177+F178+F179+F180+F181+F182+F183+F184+F185</f>
        <v>#REF!</v>
      </c>
      <c r="G175" s="526" t="e">
        <f t="shared" si="175"/>
        <v>#REF!</v>
      </c>
      <c r="H175" s="526" t="e">
        <f t="shared" si="175"/>
        <v>#REF!</v>
      </c>
      <c r="I175" s="589" t="e">
        <f t="shared" si="175"/>
        <v>#REF!</v>
      </c>
      <c r="J175" s="441" t="e">
        <f t="shared" ref="J175" si="176">J176+J177+J178+J179+J180+J181+J182+J183+J184+J185</f>
        <v>#REF!</v>
      </c>
      <c r="K175" s="441" t="e">
        <f t="shared" si="175"/>
        <v>#REF!</v>
      </c>
      <c r="L175" s="441">
        <f t="shared" ref="L175" si="177">L176+L177+L178+L179+L180+L181+L182+L183+L184+L185</f>
        <v>0</v>
      </c>
      <c r="M175" s="478" t="e">
        <f t="shared" si="175"/>
        <v>#REF!</v>
      </c>
      <c r="N175" s="155">
        <f t="shared" ref="N175" si="178">N176+N177+N178+N179+N180+N181+N182+N183+N184+N185</f>
        <v>0</v>
      </c>
      <c r="O175" s="158" t="e">
        <f t="shared" si="132"/>
        <v>#REF!</v>
      </c>
    </row>
    <row r="176" spans="1:15" ht="15.75" hidden="1" thickBot="1" x14ac:dyDescent="0.3">
      <c r="B176" s="54"/>
      <c r="C176" s="2"/>
      <c r="D176" s="705" t="s">
        <v>815</v>
      </c>
      <c r="E176" s="705"/>
      <c r="F176" s="326" t="e">
        <f t="shared" ref="F176:F185" si="179">SUM(O176:O176)</f>
        <v>#REF!</v>
      </c>
      <c r="G176" s="516" t="e">
        <f t="shared" ref="G176:G185" si="180">SUM(O176:O176)</f>
        <v>#REF!</v>
      </c>
      <c r="H176" s="516" t="e">
        <f t="shared" ref="H176:H185" si="181">SUM(O176:O176)</f>
        <v>#REF!</v>
      </c>
      <c r="I176" s="579" t="e">
        <f t="shared" ref="I176:I185" si="182">SUM(O176:O176)</f>
        <v>#REF!</v>
      </c>
      <c r="J176" s="431" t="e">
        <f t="shared" ref="J176:J185" si="183">SUM(O176:O176)</f>
        <v>#REF!</v>
      </c>
      <c r="K176" s="431" t="e">
        <f>SUM(#REF!)</f>
        <v>#REF!</v>
      </c>
      <c r="L176" s="431">
        <f t="shared" ref="L176:L185" si="184">SUM(P176:P176)</f>
        <v>0</v>
      </c>
      <c r="M176" s="468" t="e">
        <f>SUM(#REF!)</f>
        <v>#REF!</v>
      </c>
      <c r="N176" s="141"/>
      <c r="O176" s="159" t="e">
        <f t="shared" si="132"/>
        <v>#REF!</v>
      </c>
    </row>
    <row r="177" spans="1:15" ht="15.75" hidden="1" thickBot="1" x14ac:dyDescent="0.3">
      <c r="B177" s="54"/>
      <c r="C177" s="2"/>
      <c r="D177" s="705" t="s">
        <v>816</v>
      </c>
      <c r="E177" s="705"/>
      <c r="F177" s="326" t="e">
        <f t="shared" si="179"/>
        <v>#REF!</v>
      </c>
      <c r="G177" s="516" t="e">
        <f t="shared" si="180"/>
        <v>#REF!</v>
      </c>
      <c r="H177" s="516" t="e">
        <f t="shared" si="181"/>
        <v>#REF!</v>
      </c>
      <c r="I177" s="579" t="e">
        <f t="shared" si="182"/>
        <v>#REF!</v>
      </c>
      <c r="J177" s="431" t="e">
        <f t="shared" si="183"/>
        <v>#REF!</v>
      </c>
      <c r="K177" s="431" t="e">
        <f>SUM(#REF!)</f>
        <v>#REF!</v>
      </c>
      <c r="L177" s="431">
        <f t="shared" si="184"/>
        <v>0</v>
      </c>
      <c r="M177" s="468" t="e">
        <f>SUM(#REF!)</f>
        <v>#REF!</v>
      </c>
      <c r="N177" s="141"/>
      <c r="O177" s="159" t="e">
        <f t="shared" si="132"/>
        <v>#REF!</v>
      </c>
    </row>
    <row r="178" spans="1:15" ht="15.75" hidden="1" thickBot="1" x14ac:dyDescent="0.3">
      <c r="B178" s="54"/>
      <c r="C178" s="2"/>
      <c r="D178" s="705" t="s">
        <v>546</v>
      </c>
      <c r="E178" s="705"/>
      <c r="F178" s="326" t="e">
        <f t="shared" si="179"/>
        <v>#REF!</v>
      </c>
      <c r="G178" s="516" t="e">
        <f t="shared" si="180"/>
        <v>#REF!</v>
      </c>
      <c r="H178" s="516" t="e">
        <f t="shared" si="181"/>
        <v>#REF!</v>
      </c>
      <c r="I178" s="579" t="e">
        <f t="shared" si="182"/>
        <v>#REF!</v>
      </c>
      <c r="J178" s="431" t="e">
        <f t="shared" si="183"/>
        <v>#REF!</v>
      </c>
      <c r="K178" s="431" t="e">
        <f>SUM(#REF!)</f>
        <v>#REF!</v>
      </c>
      <c r="L178" s="431">
        <f t="shared" si="184"/>
        <v>0</v>
      </c>
      <c r="M178" s="468" t="e">
        <f>SUM(#REF!)</f>
        <v>#REF!</v>
      </c>
      <c r="N178" s="141"/>
      <c r="O178" s="159" t="e">
        <f t="shared" si="132"/>
        <v>#REF!</v>
      </c>
    </row>
    <row r="179" spans="1:15" ht="25.5" hidden="1" customHeight="1" x14ac:dyDescent="0.25">
      <c r="B179" s="54"/>
      <c r="C179" s="2"/>
      <c r="D179" s="706" t="s">
        <v>549</v>
      </c>
      <c r="E179" s="706"/>
      <c r="F179" s="329" t="e">
        <f t="shared" si="179"/>
        <v>#REF!</v>
      </c>
      <c r="G179" s="519" t="e">
        <f t="shared" si="180"/>
        <v>#REF!</v>
      </c>
      <c r="H179" s="519" t="e">
        <f t="shared" si="181"/>
        <v>#REF!</v>
      </c>
      <c r="I179" s="582" t="e">
        <f t="shared" si="182"/>
        <v>#REF!</v>
      </c>
      <c r="J179" s="434" t="e">
        <f t="shared" si="183"/>
        <v>#REF!</v>
      </c>
      <c r="K179" s="434" t="e">
        <f>SUM(#REF!)</f>
        <v>#REF!</v>
      </c>
      <c r="L179" s="434">
        <f t="shared" si="184"/>
        <v>0</v>
      </c>
      <c r="M179" s="471" t="e">
        <f>SUM(#REF!)</f>
        <v>#REF!</v>
      </c>
      <c r="N179" s="151"/>
      <c r="O179" s="159" t="e">
        <f t="shared" si="132"/>
        <v>#REF!</v>
      </c>
    </row>
    <row r="180" spans="1:15" ht="15.75" hidden="1" thickBot="1" x14ac:dyDescent="0.3">
      <c r="B180" s="54"/>
      <c r="C180" s="2"/>
      <c r="D180" s="705" t="s">
        <v>552</v>
      </c>
      <c r="E180" s="705"/>
      <c r="F180" s="326" t="e">
        <f t="shared" si="179"/>
        <v>#REF!</v>
      </c>
      <c r="G180" s="516" t="e">
        <f t="shared" si="180"/>
        <v>#REF!</v>
      </c>
      <c r="H180" s="516" t="e">
        <f t="shared" si="181"/>
        <v>#REF!</v>
      </c>
      <c r="I180" s="579" t="e">
        <f t="shared" si="182"/>
        <v>#REF!</v>
      </c>
      <c r="J180" s="431" t="e">
        <f t="shared" si="183"/>
        <v>#REF!</v>
      </c>
      <c r="K180" s="431" t="e">
        <f>SUM(#REF!)</f>
        <v>#REF!</v>
      </c>
      <c r="L180" s="431">
        <f t="shared" si="184"/>
        <v>0</v>
      </c>
      <c r="M180" s="468" t="e">
        <f>SUM(#REF!)</f>
        <v>#REF!</v>
      </c>
      <c r="N180" s="141"/>
      <c r="O180" s="159" t="e">
        <f t="shared" si="132"/>
        <v>#REF!</v>
      </c>
    </row>
    <row r="181" spans="1:15" ht="15.75" hidden="1" thickBot="1" x14ac:dyDescent="0.3">
      <c r="B181" s="54"/>
      <c r="C181" s="2"/>
      <c r="D181" s="705" t="s">
        <v>817</v>
      </c>
      <c r="E181" s="705"/>
      <c r="F181" s="326" t="e">
        <f t="shared" si="179"/>
        <v>#REF!</v>
      </c>
      <c r="G181" s="516" t="e">
        <f t="shared" si="180"/>
        <v>#REF!</v>
      </c>
      <c r="H181" s="516" t="e">
        <f t="shared" si="181"/>
        <v>#REF!</v>
      </c>
      <c r="I181" s="579" t="e">
        <f t="shared" si="182"/>
        <v>#REF!</v>
      </c>
      <c r="J181" s="431" t="e">
        <f t="shared" si="183"/>
        <v>#REF!</v>
      </c>
      <c r="K181" s="431" t="e">
        <f>SUM(#REF!)</f>
        <v>#REF!</v>
      </c>
      <c r="L181" s="431">
        <f t="shared" si="184"/>
        <v>0</v>
      </c>
      <c r="M181" s="468" t="e">
        <f>SUM(#REF!)</f>
        <v>#REF!</v>
      </c>
      <c r="N181" s="141"/>
      <c r="O181" s="159" t="e">
        <f t="shared" si="132"/>
        <v>#REF!</v>
      </c>
    </row>
    <row r="182" spans="1:15" ht="25.5" hidden="1" customHeight="1" x14ac:dyDescent="0.25">
      <c r="B182" s="54"/>
      <c r="C182" s="2"/>
      <c r="D182" s="706" t="s">
        <v>556</v>
      </c>
      <c r="E182" s="706"/>
      <c r="F182" s="329" t="e">
        <f t="shared" si="179"/>
        <v>#REF!</v>
      </c>
      <c r="G182" s="519" t="e">
        <f t="shared" si="180"/>
        <v>#REF!</v>
      </c>
      <c r="H182" s="519" t="e">
        <f t="shared" si="181"/>
        <v>#REF!</v>
      </c>
      <c r="I182" s="582" t="e">
        <f t="shared" si="182"/>
        <v>#REF!</v>
      </c>
      <c r="J182" s="434" t="e">
        <f t="shared" si="183"/>
        <v>#REF!</v>
      </c>
      <c r="K182" s="434" t="e">
        <f>SUM(#REF!)</f>
        <v>#REF!</v>
      </c>
      <c r="L182" s="434">
        <f t="shared" si="184"/>
        <v>0</v>
      </c>
      <c r="M182" s="471" t="e">
        <f>SUM(#REF!)</f>
        <v>#REF!</v>
      </c>
      <c r="N182" s="151"/>
      <c r="O182" s="159" t="e">
        <f t="shared" si="132"/>
        <v>#REF!</v>
      </c>
    </row>
    <row r="183" spans="1:15" ht="25.5" hidden="1" customHeight="1" x14ac:dyDescent="0.25">
      <c r="B183" s="54"/>
      <c r="C183" s="2"/>
      <c r="D183" s="706" t="s">
        <v>559</v>
      </c>
      <c r="E183" s="706"/>
      <c r="F183" s="329" t="e">
        <f t="shared" si="179"/>
        <v>#REF!</v>
      </c>
      <c r="G183" s="519" t="e">
        <f t="shared" si="180"/>
        <v>#REF!</v>
      </c>
      <c r="H183" s="519" t="e">
        <f t="shared" si="181"/>
        <v>#REF!</v>
      </c>
      <c r="I183" s="582" t="e">
        <f t="shared" si="182"/>
        <v>#REF!</v>
      </c>
      <c r="J183" s="434" t="e">
        <f t="shared" si="183"/>
        <v>#REF!</v>
      </c>
      <c r="K183" s="434" t="e">
        <f>SUM(#REF!)</f>
        <v>#REF!</v>
      </c>
      <c r="L183" s="434">
        <f t="shared" si="184"/>
        <v>0</v>
      </c>
      <c r="M183" s="471" t="e">
        <f>SUM(#REF!)</f>
        <v>#REF!</v>
      </c>
      <c r="N183" s="151"/>
      <c r="O183" s="159" t="e">
        <f t="shared" si="132"/>
        <v>#REF!</v>
      </c>
    </row>
    <row r="184" spans="1:15" ht="25.5" hidden="1" customHeight="1" x14ac:dyDescent="0.25">
      <c r="B184" s="54"/>
      <c r="C184" s="2"/>
      <c r="D184" s="706" t="s">
        <v>561</v>
      </c>
      <c r="E184" s="706"/>
      <c r="F184" s="329" t="e">
        <f t="shared" si="179"/>
        <v>#REF!</v>
      </c>
      <c r="G184" s="519" t="e">
        <f t="shared" si="180"/>
        <v>#REF!</v>
      </c>
      <c r="H184" s="519" t="e">
        <f t="shared" si="181"/>
        <v>#REF!</v>
      </c>
      <c r="I184" s="582" t="e">
        <f t="shared" si="182"/>
        <v>#REF!</v>
      </c>
      <c r="J184" s="434" t="e">
        <f t="shared" si="183"/>
        <v>#REF!</v>
      </c>
      <c r="K184" s="434" t="e">
        <f>SUM(#REF!)</f>
        <v>#REF!</v>
      </c>
      <c r="L184" s="434">
        <f t="shared" si="184"/>
        <v>0</v>
      </c>
      <c r="M184" s="471" t="e">
        <f>SUM(#REF!)</f>
        <v>#REF!</v>
      </c>
      <c r="N184" s="151"/>
      <c r="O184" s="159" t="e">
        <f t="shared" si="132"/>
        <v>#REF!</v>
      </c>
    </row>
    <row r="185" spans="1:15" ht="25.5" hidden="1" customHeight="1" x14ac:dyDescent="0.25">
      <c r="B185" s="54"/>
      <c r="C185" s="2"/>
      <c r="D185" s="706" t="s">
        <v>564</v>
      </c>
      <c r="E185" s="706"/>
      <c r="F185" s="329" t="e">
        <f t="shared" si="179"/>
        <v>#REF!</v>
      </c>
      <c r="G185" s="519" t="e">
        <f t="shared" si="180"/>
        <v>#REF!</v>
      </c>
      <c r="H185" s="519" t="e">
        <f t="shared" si="181"/>
        <v>#REF!</v>
      </c>
      <c r="I185" s="582" t="e">
        <f t="shared" si="182"/>
        <v>#REF!</v>
      </c>
      <c r="J185" s="434" t="e">
        <f t="shared" si="183"/>
        <v>#REF!</v>
      </c>
      <c r="K185" s="434" t="e">
        <f>SUM(#REF!)</f>
        <v>#REF!</v>
      </c>
      <c r="L185" s="434">
        <f t="shared" si="184"/>
        <v>0</v>
      </c>
      <c r="M185" s="471" t="e">
        <f>SUM(#REF!)</f>
        <v>#REF!</v>
      </c>
      <c r="N185" s="151"/>
      <c r="O185" s="159" t="e">
        <f t="shared" si="132"/>
        <v>#REF!</v>
      </c>
    </row>
    <row r="186" spans="1:15" s="18" customFormat="1" ht="15.75" hidden="1" thickBot="1" x14ac:dyDescent="0.3">
      <c r="A186" s="125" t="s">
        <v>274</v>
      </c>
      <c r="B186" s="90" t="s">
        <v>686</v>
      </c>
      <c r="C186" s="712" t="s">
        <v>275</v>
      </c>
      <c r="D186" s="713"/>
      <c r="E186" s="713"/>
      <c r="F186" s="319" t="e">
        <f t="shared" ref="F186:M186" si="185">F187+F188+F189+F190+F191+F192+F193+F194+F195+F196</f>
        <v>#REF!</v>
      </c>
      <c r="G186" s="509" t="e">
        <f t="shared" si="185"/>
        <v>#REF!</v>
      </c>
      <c r="H186" s="509" t="e">
        <f t="shared" si="185"/>
        <v>#REF!</v>
      </c>
      <c r="I186" s="572" t="e">
        <f t="shared" si="185"/>
        <v>#REF!</v>
      </c>
      <c r="J186" s="424" t="e">
        <f t="shared" ref="J186" si="186">J187+J188+J189+J190+J191+J192+J193+J194+J195+J196</f>
        <v>#REF!</v>
      </c>
      <c r="K186" s="424" t="e">
        <f t="shared" si="185"/>
        <v>#REF!</v>
      </c>
      <c r="L186" s="424">
        <f t="shared" ref="L186" si="187">L187+L188+L189+L190+L191+L192+L193+L194+L195+L196</f>
        <v>0</v>
      </c>
      <c r="M186" s="461" t="e">
        <f t="shared" si="185"/>
        <v>#REF!</v>
      </c>
      <c r="N186" s="142">
        <f t="shared" ref="N186" si="188">N187+N188+N189+N190+N191+N192+N193+N194+N195+N196</f>
        <v>0</v>
      </c>
      <c r="O186" s="158" t="e">
        <f t="shared" si="132"/>
        <v>#REF!</v>
      </c>
    </row>
    <row r="187" spans="1:15" ht="15.75" hidden="1" thickBot="1" x14ac:dyDescent="0.3">
      <c r="B187" s="54"/>
      <c r="C187" s="2"/>
      <c r="D187" s="705" t="s">
        <v>371</v>
      </c>
      <c r="E187" s="705"/>
      <c r="F187" s="326" t="e">
        <f t="shared" ref="F187:F196" si="189">SUM(O187:O187)</f>
        <v>#REF!</v>
      </c>
      <c r="G187" s="516" t="e">
        <f t="shared" ref="G187:G196" si="190">SUM(O187:O187)</f>
        <v>#REF!</v>
      </c>
      <c r="H187" s="516" t="e">
        <f t="shared" ref="H187:H196" si="191">SUM(O187:O187)</f>
        <v>#REF!</v>
      </c>
      <c r="I187" s="579" t="e">
        <f t="shared" ref="I187:I196" si="192">SUM(O187:O187)</f>
        <v>#REF!</v>
      </c>
      <c r="J187" s="431" t="e">
        <f t="shared" ref="J187:J196" si="193">SUM(O187:O187)</f>
        <v>#REF!</v>
      </c>
      <c r="K187" s="431" t="e">
        <f>SUM(#REF!)</f>
        <v>#REF!</v>
      </c>
      <c r="L187" s="431">
        <f t="shared" ref="L187:L196" si="194">SUM(P187:P187)</f>
        <v>0</v>
      </c>
      <c r="M187" s="468" t="e">
        <f>SUM(#REF!)</f>
        <v>#REF!</v>
      </c>
      <c r="N187" s="141"/>
      <c r="O187" s="159" t="e">
        <f t="shared" si="132"/>
        <v>#REF!</v>
      </c>
    </row>
    <row r="188" spans="1:15" ht="15.75" hidden="1" thickBot="1" x14ac:dyDescent="0.3">
      <c r="B188" s="54"/>
      <c r="C188" s="2"/>
      <c r="D188" s="705" t="s">
        <v>544</v>
      </c>
      <c r="E188" s="705"/>
      <c r="F188" s="326" t="e">
        <f t="shared" si="189"/>
        <v>#REF!</v>
      </c>
      <c r="G188" s="516" t="e">
        <f t="shared" si="190"/>
        <v>#REF!</v>
      </c>
      <c r="H188" s="516" t="e">
        <f t="shared" si="191"/>
        <v>#REF!</v>
      </c>
      <c r="I188" s="579" t="e">
        <f t="shared" si="192"/>
        <v>#REF!</v>
      </c>
      <c r="J188" s="431" t="e">
        <f t="shared" si="193"/>
        <v>#REF!</v>
      </c>
      <c r="K188" s="431" t="e">
        <f>SUM(#REF!)</f>
        <v>#REF!</v>
      </c>
      <c r="L188" s="431">
        <f t="shared" si="194"/>
        <v>0</v>
      </c>
      <c r="M188" s="468" t="e">
        <f>SUM(#REF!)</f>
        <v>#REF!</v>
      </c>
      <c r="N188" s="141"/>
      <c r="O188" s="159" t="e">
        <f t="shared" si="132"/>
        <v>#REF!</v>
      </c>
    </row>
    <row r="189" spans="1:15" ht="15.75" hidden="1" thickBot="1" x14ac:dyDescent="0.3">
      <c r="B189" s="54"/>
      <c r="C189" s="2"/>
      <c r="D189" s="705" t="s">
        <v>547</v>
      </c>
      <c r="E189" s="705"/>
      <c r="F189" s="326" t="e">
        <f t="shared" si="189"/>
        <v>#REF!</v>
      </c>
      <c r="G189" s="516" t="e">
        <f t="shared" si="190"/>
        <v>#REF!</v>
      </c>
      <c r="H189" s="516" t="e">
        <f t="shared" si="191"/>
        <v>#REF!</v>
      </c>
      <c r="I189" s="579" t="e">
        <f t="shared" si="192"/>
        <v>#REF!</v>
      </c>
      <c r="J189" s="431" t="e">
        <f t="shared" si="193"/>
        <v>#REF!</v>
      </c>
      <c r="K189" s="431" t="e">
        <f>SUM(#REF!)</f>
        <v>#REF!</v>
      </c>
      <c r="L189" s="431">
        <f t="shared" si="194"/>
        <v>0</v>
      </c>
      <c r="M189" s="468" t="e">
        <f>SUM(#REF!)</f>
        <v>#REF!</v>
      </c>
      <c r="N189" s="141"/>
      <c r="O189" s="159" t="e">
        <f t="shared" si="132"/>
        <v>#REF!</v>
      </c>
    </row>
    <row r="190" spans="1:15" ht="15.75" hidden="1" thickBot="1" x14ac:dyDescent="0.3">
      <c r="B190" s="54"/>
      <c r="C190" s="2"/>
      <c r="D190" s="706" t="s">
        <v>818</v>
      </c>
      <c r="E190" s="706"/>
      <c r="F190" s="329" t="e">
        <f t="shared" si="189"/>
        <v>#REF!</v>
      </c>
      <c r="G190" s="519" t="e">
        <f t="shared" si="190"/>
        <v>#REF!</v>
      </c>
      <c r="H190" s="519" t="e">
        <f t="shared" si="191"/>
        <v>#REF!</v>
      </c>
      <c r="I190" s="582" t="e">
        <f t="shared" si="192"/>
        <v>#REF!</v>
      </c>
      <c r="J190" s="434" t="e">
        <f t="shared" si="193"/>
        <v>#REF!</v>
      </c>
      <c r="K190" s="434" t="e">
        <f>SUM(#REF!)</f>
        <v>#REF!</v>
      </c>
      <c r="L190" s="434">
        <f t="shared" si="194"/>
        <v>0</v>
      </c>
      <c r="M190" s="471" t="e">
        <f>SUM(#REF!)</f>
        <v>#REF!</v>
      </c>
      <c r="N190" s="151"/>
      <c r="O190" s="159" t="e">
        <f t="shared" si="132"/>
        <v>#REF!</v>
      </c>
    </row>
    <row r="191" spans="1:15" ht="15.75" hidden="1" thickBot="1" x14ac:dyDescent="0.3">
      <c r="B191" s="54"/>
      <c r="C191" s="2"/>
      <c r="D191" s="705" t="s">
        <v>554</v>
      </c>
      <c r="E191" s="705"/>
      <c r="F191" s="326" t="e">
        <f t="shared" si="189"/>
        <v>#REF!</v>
      </c>
      <c r="G191" s="516" t="e">
        <f t="shared" si="190"/>
        <v>#REF!</v>
      </c>
      <c r="H191" s="516" t="e">
        <f t="shared" si="191"/>
        <v>#REF!</v>
      </c>
      <c r="I191" s="579" t="e">
        <f t="shared" si="192"/>
        <v>#REF!</v>
      </c>
      <c r="J191" s="431" t="e">
        <f t="shared" si="193"/>
        <v>#REF!</v>
      </c>
      <c r="K191" s="431" t="e">
        <f>SUM(#REF!)</f>
        <v>#REF!</v>
      </c>
      <c r="L191" s="431">
        <f t="shared" si="194"/>
        <v>0</v>
      </c>
      <c r="M191" s="468" t="e">
        <f>SUM(#REF!)</f>
        <v>#REF!</v>
      </c>
      <c r="N191" s="141"/>
      <c r="O191" s="159" t="e">
        <f t="shared" si="132"/>
        <v>#REF!</v>
      </c>
    </row>
    <row r="192" spans="1:15" ht="15.75" hidden="1" thickBot="1" x14ac:dyDescent="0.3">
      <c r="B192" s="54"/>
      <c r="C192" s="2"/>
      <c r="D192" s="705" t="s">
        <v>553</v>
      </c>
      <c r="E192" s="705"/>
      <c r="F192" s="326" t="e">
        <f t="shared" si="189"/>
        <v>#REF!</v>
      </c>
      <c r="G192" s="516" t="e">
        <f t="shared" si="190"/>
        <v>#REF!</v>
      </c>
      <c r="H192" s="516" t="e">
        <f t="shared" si="191"/>
        <v>#REF!</v>
      </c>
      <c r="I192" s="579" t="e">
        <f t="shared" si="192"/>
        <v>#REF!</v>
      </c>
      <c r="J192" s="431" t="e">
        <f t="shared" si="193"/>
        <v>#REF!</v>
      </c>
      <c r="K192" s="431" t="e">
        <f>SUM(#REF!)</f>
        <v>#REF!</v>
      </c>
      <c r="L192" s="431">
        <f t="shared" si="194"/>
        <v>0</v>
      </c>
      <c r="M192" s="468" t="e">
        <f>SUM(#REF!)</f>
        <v>#REF!</v>
      </c>
      <c r="N192" s="141"/>
      <c r="O192" s="159" t="e">
        <f t="shared" si="132"/>
        <v>#REF!</v>
      </c>
    </row>
    <row r="193" spans="1:15" ht="25.5" hidden="1" customHeight="1" x14ac:dyDescent="0.25">
      <c r="B193" s="54"/>
      <c r="C193" s="2"/>
      <c r="D193" s="706" t="s">
        <v>557</v>
      </c>
      <c r="E193" s="706"/>
      <c r="F193" s="329" t="e">
        <f t="shared" si="189"/>
        <v>#REF!</v>
      </c>
      <c r="G193" s="519" t="e">
        <f t="shared" si="190"/>
        <v>#REF!</v>
      </c>
      <c r="H193" s="519" t="e">
        <f t="shared" si="191"/>
        <v>#REF!</v>
      </c>
      <c r="I193" s="582" t="e">
        <f t="shared" si="192"/>
        <v>#REF!</v>
      </c>
      <c r="J193" s="434" t="e">
        <f t="shared" si="193"/>
        <v>#REF!</v>
      </c>
      <c r="K193" s="434" t="e">
        <f>SUM(#REF!)</f>
        <v>#REF!</v>
      </c>
      <c r="L193" s="434">
        <f t="shared" si="194"/>
        <v>0</v>
      </c>
      <c r="M193" s="471" t="e">
        <f>SUM(#REF!)</f>
        <v>#REF!</v>
      </c>
      <c r="N193" s="151"/>
      <c r="O193" s="159" t="e">
        <f t="shared" si="132"/>
        <v>#REF!</v>
      </c>
    </row>
    <row r="194" spans="1:15" ht="15.75" hidden="1" thickBot="1" x14ac:dyDescent="0.3">
      <c r="B194" s="54"/>
      <c r="C194" s="2"/>
      <c r="D194" s="705" t="s">
        <v>819</v>
      </c>
      <c r="E194" s="705"/>
      <c r="F194" s="326" t="e">
        <f t="shared" si="189"/>
        <v>#REF!</v>
      </c>
      <c r="G194" s="516" t="e">
        <f t="shared" si="190"/>
        <v>#REF!</v>
      </c>
      <c r="H194" s="516" t="e">
        <f t="shared" si="191"/>
        <v>#REF!</v>
      </c>
      <c r="I194" s="579" t="e">
        <f t="shared" si="192"/>
        <v>#REF!</v>
      </c>
      <c r="J194" s="431" t="e">
        <f t="shared" si="193"/>
        <v>#REF!</v>
      </c>
      <c r="K194" s="431" t="e">
        <f>SUM(#REF!)</f>
        <v>#REF!</v>
      </c>
      <c r="L194" s="431">
        <f t="shared" si="194"/>
        <v>0</v>
      </c>
      <c r="M194" s="468" t="e">
        <f>SUM(#REF!)</f>
        <v>#REF!</v>
      </c>
      <c r="N194" s="141"/>
      <c r="O194" s="159" t="e">
        <f t="shared" si="132"/>
        <v>#REF!</v>
      </c>
    </row>
    <row r="195" spans="1:15" ht="25.5" hidden="1" customHeight="1" x14ac:dyDescent="0.25">
      <c r="B195" s="54"/>
      <c r="C195" s="2"/>
      <c r="D195" s="706" t="s">
        <v>562</v>
      </c>
      <c r="E195" s="706"/>
      <c r="F195" s="329" t="e">
        <f t="shared" si="189"/>
        <v>#REF!</v>
      </c>
      <c r="G195" s="519" t="e">
        <f t="shared" si="190"/>
        <v>#REF!</v>
      </c>
      <c r="H195" s="519" t="e">
        <f t="shared" si="191"/>
        <v>#REF!</v>
      </c>
      <c r="I195" s="582" t="e">
        <f t="shared" si="192"/>
        <v>#REF!</v>
      </c>
      <c r="J195" s="434" t="e">
        <f t="shared" si="193"/>
        <v>#REF!</v>
      </c>
      <c r="K195" s="434" t="e">
        <f>SUM(#REF!)</f>
        <v>#REF!</v>
      </c>
      <c r="L195" s="434">
        <f t="shared" si="194"/>
        <v>0</v>
      </c>
      <c r="M195" s="471" t="e">
        <f>SUM(#REF!)</f>
        <v>#REF!</v>
      </c>
      <c r="N195" s="151"/>
      <c r="O195" s="159" t="e">
        <f t="shared" si="132"/>
        <v>#REF!</v>
      </c>
    </row>
    <row r="196" spans="1:15" ht="25.5" hidden="1" customHeight="1" x14ac:dyDescent="0.25">
      <c r="B196" s="54"/>
      <c r="C196" s="2"/>
      <c r="D196" s="706" t="s">
        <v>565</v>
      </c>
      <c r="E196" s="706"/>
      <c r="F196" s="329" t="e">
        <f t="shared" si="189"/>
        <v>#REF!</v>
      </c>
      <c r="G196" s="519" t="e">
        <f t="shared" si="190"/>
        <v>#REF!</v>
      </c>
      <c r="H196" s="519" t="e">
        <f t="shared" si="191"/>
        <v>#REF!</v>
      </c>
      <c r="I196" s="582" t="e">
        <f t="shared" si="192"/>
        <v>#REF!</v>
      </c>
      <c r="J196" s="434" t="e">
        <f t="shared" si="193"/>
        <v>#REF!</v>
      </c>
      <c r="K196" s="434" t="e">
        <f>SUM(#REF!)</f>
        <v>#REF!</v>
      </c>
      <c r="L196" s="434">
        <f t="shared" si="194"/>
        <v>0</v>
      </c>
      <c r="M196" s="471" t="e">
        <f>SUM(#REF!)</f>
        <v>#REF!</v>
      </c>
      <c r="N196" s="151"/>
      <c r="O196" s="159" t="e">
        <f t="shared" si="132"/>
        <v>#REF!</v>
      </c>
    </row>
    <row r="197" spans="1:15" s="18" customFormat="1" ht="25.5" hidden="1" customHeight="1" x14ac:dyDescent="0.25">
      <c r="A197" s="125" t="s">
        <v>276</v>
      </c>
      <c r="B197" s="90" t="s">
        <v>687</v>
      </c>
      <c r="C197" s="800" t="s">
        <v>607</v>
      </c>
      <c r="D197" s="801"/>
      <c r="E197" s="801"/>
      <c r="F197" s="336" t="e">
        <f t="shared" ref="F197:M197" si="195">F198+F199</f>
        <v>#REF!</v>
      </c>
      <c r="G197" s="526" t="e">
        <f t="shared" si="195"/>
        <v>#REF!</v>
      </c>
      <c r="H197" s="526" t="e">
        <f t="shared" si="195"/>
        <v>#REF!</v>
      </c>
      <c r="I197" s="589" t="e">
        <f t="shared" si="195"/>
        <v>#REF!</v>
      </c>
      <c r="J197" s="441" t="e">
        <f t="shared" ref="J197" si="196">J198+J199</f>
        <v>#REF!</v>
      </c>
      <c r="K197" s="441" t="e">
        <f t="shared" si="195"/>
        <v>#REF!</v>
      </c>
      <c r="L197" s="441">
        <f t="shared" ref="L197" si="197">L198+L199</f>
        <v>0</v>
      </c>
      <c r="M197" s="478" t="e">
        <f t="shared" si="195"/>
        <v>#REF!</v>
      </c>
      <c r="N197" s="155">
        <f t="shared" ref="N197" si="198">N198+N199</f>
        <v>0</v>
      </c>
      <c r="O197" s="158" t="e">
        <f t="shared" si="132"/>
        <v>#REF!</v>
      </c>
    </row>
    <row r="198" spans="1:15" ht="25.5" hidden="1" customHeight="1" x14ac:dyDescent="0.25">
      <c r="B198" s="54"/>
      <c r="C198" s="2"/>
      <c r="D198" s="706" t="s">
        <v>568</v>
      </c>
      <c r="E198" s="706"/>
      <c r="F198" s="329" t="e">
        <f>SUM(O198:O198)</f>
        <v>#REF!</v>
      </c>
      <c r="G198" s="519" t="e">
        <f>SUM(O198:O198)</f>
        <v>#REF!</v>
      </c>
      <c r="H198" s="519" t="e">
        <f>SUM(O198:O198)</f>
        <v>#REF!</v>
      </c>
      <c r="I198" s="582" t="e">
        <f>SUM(O198:O198)</f>
        <v>#REF!</v>
      </c>
      <c r="J198" s="434" t="e">
        <f>SUM(O198:O198)</f>
        <v>#REF!</v>
      </c>
      <c r="K198" s="434" t="e">
        <f>SUM(#REF!)</f>
        <v>#REF!</v>
      </c>
      <c r="L198" s="434">
        <f>SUM(P198:P198)</f>
        <v>0</v>
      </c>
      <c r="M198" s="471" t="e">
        <f>SUM(#REF!)</f>
        <v>#REF!</v>
      </c>
      <c r="N198" s="151"/>
      <c r="O198" s="159" t="e">
        <f t="shared" ref="O198:O255" si="199">SUM(M198:N198)</f>
        <v>#REF!</v>
      </c>
    </row>
    <row r="199" spans="1:15" ht="25.5" hidden="1" customHeight="1" x14ac:dyDescent="0.25">
      <c r="B199" s="54"/>
      <c r="C199" s="2"/>
      <c r="D199" s="706" t="s">
        <v>569</v>
      </c>
      <c r="E199" s="706"/>
      <c r="F199" s="329" t="e">
        <f>SUM(O199:O199)</f>
        <v>#REF!</v>
      </c>
      <c r="G199" s="519" t="e">
        <f>SUM(O199:O199)</f>
        <v>#REF!</v>
      </c>
      <c r="H199" s="519" t="e">
        <f>SUM(O199:O199)</f>
        <v>#REF!</v>
      </c>
      <c r="I199" s="582" t="e">
        <f>SUM(O199:O199)</f>
        <v>#REF!</v>
      </c>
      <c r="J199" s="434" t="e">
        <f>SUM(O199:O199)</f>
        <v>#REF!</v>
      </c>
      <c r="K199" s="434" t="e">
        <f>SUM(#REF!)</f>
        <v>#REF!</v>
      </c>
      <c r="L199" s="434">
        <f>SUM(P199:P199)</f>
        <v>0</v>
      </c>
      <c r="M199" s="471" t="e">
        <f>SUM(#REF!)</f>
        <v>#REF!</v>
      </c>
      <c r="N199" s="151"/>
      <c r="O199" s="159" t="e">
        <f t="shared" si="199"/>
        <v>#REF!</v>
      </c>
    </row>
    <row r="200" spans="1:15" s="18" customFormat="1" ht="15" hidden="1" customHeight="1" x14ac:dyDescent="0.25">
      <c r="A200" s="125" t="s">
        <v>277</v>
      </c>
      <c r="B200" s="90" t="s">
        <v>688</v>
      </c>
      <c r="C200" s="800" t="s">
        <v>820</v>
      </c>
      <c r="D200" s="801"/>
      <c r="E200" s="801"/>
      <c r="F200" s="336" t="e">
        <f t="shared" ref="F200:M200" si="200">F201+F202+F203+F204+F205+F206+F207+F208+F209+F210+F211</f>
        <v>#REF!</v>
      </c>
      <c r="G200" s="526" t="e">
        <f t="shared" si="200"/>
        <v>#REF!</v>
      </c>
      <c r="H200" s="526" t="e">
        <f t="shared" si="200"/>
        <v>#REF!</v>
      </c>
      <c r="I200" s="589" t="e">
        <f t="shared" si="200"/>
        <v>#REF!</v>
      </c>
      <c r="J200" s="441" t="e">
        <f t="shared" ref="J200" si="201">J201+J202+J203+J204+J205+J206+J207+J208+J209+J210+J211</f>
        <v>#REF!</v>
      </c>
      <c r="K200" s="441" t="e">
        <f t="shared" si="200"/>
        <v>#REF!</v>
      </c>
      <c r="L200" s="441">
        <f t="shared" ref="L200" si="202">L201+L202+L203+L204+L205+L206+L207+L208+L209+L210+L211</f>
        <v>0</v>
      </c>
      <c r="M200" s="478" t="e">
        <f t="shared" si="200"/>
        <v>#REF!</v>
      </c>
      <c r="N200" s="155">
        <f t="shared" ref="N200" si="203">N201+N202+N203+N204+N205+N206+N207+N208+N209+N210+N211</f>
        <v>0</v>
      </c>
      <c r="O200" s="158" t="e">
        <f t="shared" si="199"/>
        <v>#REF!</v>
      </c>
    </row>
    <row r="201" spans="1:15" ht="15.75" hidden="1" thickBot="1" x14ac:dyDescent="0.3">
      <c r="B201" s="54"/>
      <c r="C201" s="2"/>
      <c r="D201" s="705" t="s">
        <v>372</v>
      </c>
      <c r="E201" s="705"/>
      <c r="F201" s="326" t="e">
        <f t="shared" ref="F201:F213" si="204">SUM(O201:O201)</f>
        <v>#REF!</v>
      </c>
      <c r="G201" s="516" t="e">
        <f t="shared" ref="G201:G213" si="205">SUM(O201:O201)</f>
        <v>#REF!</v>
      </c>
      <c r="H201" s="516" t="e">
        <f t="shared" ref="H201:H213" si="206">SUM(O201:O201)</f>
        <v>#REF!</v>
      </c>
      <c r="I201" s="579" t="e">
        <f t="shared" ref="I201:I213" si="207">SUM(O201:O201)</f>
        <v>#REF!</v>
      </c>
      <c r="J201" s="431" t="e">
        <f t="shared" ref="J201:J213" si="208">SUM(O201:O201)</f>
        <v>#REF!</v>
      </c>
      <c r="K201" s="431" t="e">
        <f>SUM(#REF!)</f>
        <v>#REF!</v>
      </c>
      <c r="L201" s="431">
        <f t="shared" ref="L201:L213" si="209">SUM(P201:P201)</f>
        <v>0</v>
      </c>
      <c r="M201" s="468" t="e">
        <f>SUM(#REF!)</f>
        <v>#REF!</v>
      </c>
      <c r="N201" s="141"/>
      <c r="O201" s="159" t="e">
        <f t="shared" si="199"/>
        <v>#REF!</v>
      </c>
    </row>
    <row r="202" spans="1:15" ht="15.75" hidden="1" thickBot="1" x14ac:dyDescent="0.3">
      <c r="B202" s="54"/>
      <c r="C202" s="2"/>
      <c r="D202" s="705" t="s">
        <v>821</v>
      </c>
      <c r="E202" s="705"/>
      <c r="F202" s="326" t="e">
        <f t="shared" si="204"/>
        <v>#REF!</v>
      </c>
      <c r="G202" s="516" t="e">
        <f t="shared" si="205"/>
        <v>#REF!</v>
      </c>
      <c r="H202" s="516" t="e">
        <f t="shared" si="206"/>
        <v>#REF!</v>
      </c>
      <c r="I202" s="579" t="e">
        <f t="shared" si="207"/>
        <v>#REF!</v>
      </c>
      <c r="J202" s="431" t="e">
        <f t="shared" si="208"/>
        <v>#REF!</v>
      </c>
      <c r="K202" s="431" t="e">
        <f>SUM(#REF!)</f>
        <v>#REF!</v>
      </c>
      <c r="L202" s="431">
        <f t="shared" si="209"/>
        <v>0</v>
      </c>
      <c r="M202" s="468" t="e">
        <f>SUM(#REF!)</f>
        <v>#REF!</v>
      </c>
      <c r="N202" s="141"/>
      <c r="O202" s="159" t="e">
        <f t="shared" si="199"/>
        <v>#REF!</v>
      </c>
    </row>
    <row r="203" spans="1:15" ht="15.75" hidden="1" thickBot="1" x14ac:dyDescent="0.3">
      <c r="B203" s="54"/>
      <c r="C203" s="2"/>
      <c r="D203" s="705" t="s">
        <v>375</v>
      </c>
      <c r="E203" s="705"/>
      <c r="F203" s="326" t="e">
        <f t="shared" si="204"/>
        <v>#REF!</v>
      </c>
      <c r="G203" s="516" t="e">
        <f t="shared" si="205"/>
        <v>#REF!</v>
      </c>
      <c r="H203" s="516" t="e">
        <f t="shared" si="206"/>
        <v>#REF!</v>
      </c>
      <c r="I203" s="579" t="e">
        <f t="shared" si="207"/>
        <v>#REF!</v>
      </c>
      <c r="J203" s="431" t="e">
        <f t="shared" si="208"/>
        <v>#REF!</v>
      </c>
      <c r="K203" s="431" t="e">
        <f>SUM(#REF!)</f>
        <v>#REF!</v>
      </c>
      <c r="L203" s="431">
        <f t="shared" si="209"/>
        <v>0</v>
      </c>
      <c r="M203" s="468" t="e">
        <f>SUM(#REF!)</f>
        <v>#REF!</v>
      </c>
      <c r="N203" s="141"/>
      <c r="O203" s="159" t="e">
        <f t="shared" si="199"/>
        <v>#REF!</v>
      </c>
    </row>
    <row r="204" spans="1:15" ht="15.75" hidden="1" thickBot="1" x14ac:dyDescent="0.3">
      <c r="B204" s="54"/>
      <c r="C204" s="2"/>
      <c r="D204" s="705" t="s">
        <v>373</v>
      </c>
      <c r="E204" s="705"/>
      <c r="F204" s="326" t="e">
        <f t="shared" si="204"/>
        <v>#REF!</v>
      </c>
      <c r="G204" s="516" t="e">
        <f t="shared" si="205"/>
        <v>#REF!</v>
      </c>
      <c r="H204" s="516" t="e">
        <f t="shared" si="206"/>
        <v>#REF!</v>
      </c>
      <c r="I204" s="579" t="e">
        <f t="shared" si="207"/>
        <v>#REF!</v>
      </c>
      <c r="J204" s="431" t="e">
        <f t="shared" si="208"/>
        <v>#REF!</v>
      </c>
      <c r="K204" s="431" t="e">
        <f>SUM(#REF!)</f>
        <v>#REF!</v>
      </c>
      <c r="L204" s="431">
        <f t="shared" si="209"/>
        <v>0</v>
      </c>
      <c r="M204" s="468" t="e">
        <f>SUM(#REF!)</f>
        <v>#REF!</v>
      </c>
      <c r="N204" s="141"/>
      <c r="O204" s="159" t="e">
        <f t="shared" si="199"/>
        <v>#REF!</v>
      </c>
    </row>
    <row r="205" spans="1:15" ht="15.75" hidden="1" thickBot="1" x14ac:dyDescent="0.3">
      <c r="B205" s="54"/>
      <c r="C205" s="2"/>
      <c r="D205" s="705" t="s">
        <v>822</v>
      </c>
      <c r="E205" s="705"/>
      <c r="F205" s="326" t="e">
        <f t="shared" si="204"/>
        <v>#REF!</v>
      </c>
      <c r="G205" s="516" t="e">
        <f t="shared" si="205"/>
        <v>#REF!</v>
      </c>
      <c r="H205" s="516" t="e">
        <f t="shared" si="206"/>
        <v>#REF!</v>
      </c>
      <c r="I205" s="579" t="e">
        <f t="shared" si="207"/>
        <v>#REF!</v>
      </c>
      <c r="J205" s="431" t="e">
        <f t="shared" si="208"/>
        <v>#REF!</v>
      </c>
      <c r="K205" s="431" t="e">
        <f>SUM(#REF!)</f>
        <v>#REF!</v>
      </c>
      <c r="L205" s="431">
        <f t="shared" si="209"/>
        <v>0</v>
      </c>
      <c r="M205" s="468" t="e">
        <f>SUM(#REF!)</f>
        <v>#REF!</v>
      </c>
      <c r="N205" s="141"/>
      <c r="O205" s="159" t="e">
        <f t="shared" si="199"/>
        <v>#REF!</v>
      </c>
    </row>
    <row r="206" spans="1:15" ht="25.5" hidden="1" customHeight="1" x14ac:dyDescent="0.25">
      <c r="B206" s="54"/>
      <c r="C206" s="2"/>
      <c r="D206" s="706" t="s">
        <v>537</v>
      </c>
      <c r="E206" s="706"/>
      <c r="F206" s="329" t="e">
        <f t="shared" si="204"/>
        <v>#REF!</v>
      </c>
      <c r="G206" s="519" t="e">
        <f t="shared" si="205"/>
        <v>#REF!</v>
      </c>
      <c r="H206" s="519" t="e">
        <f t="shared" si="206"/>
        <v>#REF!</v>
      </c>
      <c r="I206" s="582" t="e">
        <f t="shared" si="207"/>
        <v>#REF!</v>
      </c>
      <c r="J206" s="434" t="e">
        <f t="shared" si="208"/>
        <v>#REF!</v>
      </c>
      <c r="K206" s="434" t="e">
        <f>SUM(#REF!)</f>
        <v>#REF!</v>
      </c>
      <c r="L206" s="434">
        <f t="shared" si="209"/>
        <v>0</v>
      </c>
      <c r="M206" s="471" t="e">
        <f>SUM(#REF!)</f>
        <v>#REF!</v>
      </c>
      <c r="N206" s="151"/>
      <c r="O206" s="159" t="e">
        <f t="shared" si="199"/>
        <v>#REF!</v>
      </c>
    </row>
    <row r="207" spans="1:15" ht="25.5" hidden="1" customHeight="1" x14ac:dyDescent="0.25">
      <c r="B207" s="54"/>
      <c r="C207" s="2"/>
      <c r="D207" s="706" t="s">
        <v>540</v>
      </c>
      <c r="E207" s="706"/>
      <c r="F207" s="329" t="e">
        <f t="shared" si="204"/>
        <v>#REF!</v>
      </c>
      <c r="G207" s="519" t="e">
        <f t="shared" si="205"/>
        <v>#REF!</v>
      </c>
      <c r="H207" s="519" t="e">
        <f t="shared" si="206"/>
        <v>#REF!</v>
      </c>
      <c r="I207" s="582" t="e">
        <f t="shared" si="207"/>
        <v>#REF!</v>
      </c>
      <c r="J207" s="434" t="e">
        <f t="shared" si="208"/>
        <v>#REF!</v>
      </c>
      <c r="K207" s="434" t="e">
        <f>SUM(#REF!)</f>
        <v>#REF!</v>
      </c>
      <c r="L207" s="434">
        <f t="shared" si="209"/>
        <v>0</v>
      </c>
      <c r="M207" s="471" t="e">
        <f>SUM(#REF!)</f>
        <v>#REF!</v>
      </c>
      <c r="N207" s="151"/>
      <c r="O207" s="159" t="e">
        <f t="shared" si="199"/>
        <v>#REF!</v>
      </c>
    </row>
    <row r="208" spans="1:15" ht="15.75" hidden="1" thickBot="1" x14ac:dyDescent="0.3">
      <c r="B208" s="54"/>
      <c r="C208" s="2"/>
      <c r="D208" s="705" t="s">
        <v>823</v>
      </c>
      <c r="E208" s="705"/>
      <c r="F208" s="326" t="e">
        <f t="shared" si="204"/>
        <v>#REF!</v>
      </c>
      <c r="G208" s="516" t="e">
        <f t="shared" si="205"/>
        <v>#REF!</v>
      </c>
      <c r="H208" s="516" t="e">
        <f t="shared" si="206"/>
        <v>#REF!</v>
      </c>
      <c r="I208" s="579" t="e">
        <f t="shared" si="207"/>
        <v>#REF!</v>
      </c>
      <c r="J208" s="431" t="e">
        <f t="shared" si="208"/>
        <v>#REF!</v>
      </c>
      <c r="K208" s="431" t="e">
        <f>SUM(#REF!)</f>
        <v>#REF!</v>
      </c>
      <c r="L208" s="431">
        <f t="shared" si="209"/>
        <v>0</v>
      </c>
      <c r="M208" s="468" t="e">
        <f>SUM(#REF!)</f>
        <v>#REF!</v>
      </c>
      <c r="N208" s="141"/>
      <c r="O208" s="159" t="e">
        <f t="shared" si="199"/>
        <v>#REF!</v>
      </c>
    </row>
    <row r="209" spans="1:15" ht="15.75" hidden="1" thickBot="1" x14ac:dyDescent="0.3">
      <c r="B209" s="54"/>
      <c r="C209" s="2"/>
      <c r="D209" s="705" t="s">
        <v>374</v>
      </c>
      <c r="E209" s="705"/>
      <c r="F209" s="326" t="e">
        <f t="shared" si="204"/>
        <v>#REF!</v>
      </c>
      <c r="G209" s="516" t="e">
        <f t="shared" si="205"/>
        <v>#REF!</v>
      </c>
      <c r="H209" s="516" t="e">
        <f t="shared" si="206"/>
        <v>#REF!</v>
      </c>
      <c r="I209" s="579" t="e">
        <f t="shared" si="207"/>
        <v>#REF!</v>
      </c>
      <c r="J209" s="431" t="e">
        <f t="shared" si="208"/>
        <v>#REF!</v>
      </c>
      <c r="K209" s="431" t="e">
        <f>SUM(#REF!)</f>
        <v>#REF!</v>
      </c>
      <c r="L209" s="431">
        <f t="shared" si="209"/>
        <v>0</v>
      </c>
      <c r="M209" s="468" t="e">
        <f>SUM(#REF!)</f>
        <v>#REF!</v>
      </c>
      <c r="N209" s="141"/>
      <c r="O209" s="159" t="e">
        <f t="shared" si="199"/>
        <v>#REF!</v>
      </c>
    </row>
    <row r="210" spans="1:15" ht="15.75" hidden="1" thickBot="1" x14ac:dyDescent="0.3">
      <c r="B210" s="54"/>
      <c r="C210" s="2"/>
      <c r="D210" s="705" t="s">
        <v>824</v>
      </c>
      <c r="E210" s="705"/>
      <c r="F210" s="326" t="e">
        <f t="shared" si="204"/>
        <v>#REF!</v>
      </c>
      <c r="G210" s="516" t="e">
        <f t="shared" si="205"/>
        <v>#REF!</v>
      </c>
      <c r="H210" s="516" t="e">
        <f t="shared" si="206"/>
        <v>#REF!</v>
      </c>
      <c r="I210" s="579" t="e">
        <f t="shared" si="207"/>
        <v>#REF!</v>
      </c>
      <c r="J210" s="431" t="e">
        <f t="shared" si="208"/>
        <v>#REF!</v>
      </c>
      <c r="K210" s="431" t="e">
        <f>SUM(#REF!)</f>
        <v>#REF!</v>
      </c>
      <c r="L210" s="431">
        <f t="shared" si="209"/>
        <v>0</v>
      </c>
      <c r="M210" s="468" t="e">
        <f>SUM(#REF!)</f>
        <v>#REF!</v>
      </c>
      <c r="N210" s="141"/>
      <c r="O210" s="159" t="e">
        <f t="shared" si="199"/>
        <v>#REF!</v>
      </c>
    </row>
    <row r="211" spans="1:15" ht="15.75" hidden="1" thickBot="1" x14ac:dyDescent="0.3">
      <c r="B211" s="54"/>
      <c r="C211" s="2"/>
      <c r="D211" s="705" t="s">
        <v>566</v>
      </c>
      <c r="E211" s="705"/>
      <c r="F211" s="326" t="e">
        <f t="shared" si="204"/>
        <v>#REF!</v>
      </c>
      <c r="G211" s="516" t="e">
        <f t="shared" si="205"/>
        <v>#REF!</v>
      </c>
      <c r="H211" s="516" t="e">
        <f t="shared" si="206"/>
        <v>#REF!</v>
      </c>
      <c r="I211" s="579" t="e">
        <f t="shared" si="207"/>
        <v>#REF!</v>
      </c>
      <c r="J211" s="431" t="e">
        <f t="shared" si="208"/>
        <v>#REF!</v>
      </c>
      <c r="K211" s="431" t="e">
        <f>SUM(#REF!)</f>
        <v>#REF!</v>
      </c>
      <c r="L211" s="431">
        <f t="shared" si="209"/>
        <v>0</v>
      </c>
      <c r="M211" s="468" t="e">
        <f>SUM(#REF!)</f>
        <v>#REF!</v>
      </c>
      <c r="N211" s="141"/>
      <c r="O211" s="159" t="e">
        <f t="shared" si="199"/>
        <v>#REF!</v>
      </c>
    </row>
    <row r="212" spans="1:15" s="18" customFormat="1" ht="15.75" hidden="1" thickBot="1" x14ac:dyDescent="0.3">
      <c r="A212" s="125" t="s">
        <v>278</v>
      </c>
      <c r="B212" s="90" t="s">
        <v>689</v>
      </c>
      <c r="C212" s="712" t="s">
        <v>279</v>
      </c>
      <c r="D212" s="713"/>
      <c r="E212" s="713"/>
      <c r="F212" s="319" t="e">
        <f t="shared" si="204"/>
        <v>#REF!</v>
      </c>
      <c r="G212" s="509" t="e">
        <f t="shared" si="205"/>
        <v>#REF!</v>
      </c>
      <c r="H212" s="509" t="e">
        <f t="shared" si="206"/>
        <v>#REF!</v>
      </c>
      <c r="I212" s="572" t="e">
        <f t="shared" si="207"/>
        <v>#REF!</v>
      </c>
      <c r="J212" s="424" t="e">
        <f t="shared" si="208"/>
        <v>#REF!</v>
      </c>
      <c r="K212" s="424" t="e">
        <f>SUM(#REF!)</f>
        <v>#REF!</v>
      </c>
      <c r="L212" s="424">
        <f t="shared" si="209"/>
        <v>0</v>
      </c>
      <c r="M212" s="461" t="e">
        <f>SUM(#REF!)</f>
        <v>#REF!</v>
      </c>
      <c r="N212" s="142"/>
      <c r="O212" s="158" t="e">
        <f t="shared" si="199"/>
        <v>#REF!</v>
      </c>
    </row>
    <row r="213" spans="1:15" s="18" customFormat="1" ht="15.75" hidden="1" thickBot="1" x14ac:dyDescent="0.3">
      <c r="A213" s="125" t="s">
        <v>280</v>
      </c>
      <c r="B213" s="90" t="s">
        <v>690</v>
      </c>
      <c r="C213" s="712" t="s">
        <v>281</v>
      </c>
      <c r="D213" s="713"/>
      <c r="E213" s="713"/>
      <c r="F213" s="319" t="e">
        <f t="shared" si="204"/>
        <v>#REF!</v>
      </c>
      <c r="G213" s="509" t="e">
        <f t="shared" si="205"/>
        <v>#REF!</v>
      </c>
      <c r="H213" s="509" t="e">
        <f t="shared" si="206"/>
        <v>#REF!</v>
      </c>
      <c r="I213" s="572" t="e">
        <f t="shared" si="207"/>
        <v>#REF!</v>
      </c>
      <c r="J213" s="424" t="e">
        <f t="shared" si="208"/>
        <v>#REF!</v>
      </c>
      <c r="K213" s="424" t="e">
        <f>SUM(#REF!)</f>
        <v>#REF!</v>
      </c>
      <c r="L213" s="424">
        <f t="shared" si="209"/>
        <v>0</v>
      </c>
      <c r="M213" s="461" t="e">
        <f>SUM(#REF!)</f>
        <v>#REF!</v>
      </c>
      <c r="N213" s="142"/>
      <c r="O213" s="158" t="e">
        <f t="shared" si="199"/>
        <v>#REF!</v>
      </c>
    </row>
    <row r="214" spans="1:15" s="18" customFormat="1" ht="15.75" hidden="1" thickBot="1" x14ac:dyDescent="0.3">
      <c r="A214" s="125" t="s">
        <v>282</v>
      </c>
      <c r="B214" s="90" t="s">
        <v>691</v>
      </c>
      <c r="C214" s="712" t="s">
        <v>283</v>
      </c>
      <c r="D214" s="713"/>
      <c r="E214" s="713"/>
      <c r="F214" s="319" t="e">
        <f t="shared" ref="F214:M214" si="210">F215+F216+F217+F218+F219+F220+F221+F222+F223+F224</f>
        <v>#REF!</v>
      </c>
      <c r="G214" s="509" t="e">
        <f t="shared" si="210"/>
        <v>#REF!</v>
      </c>
      <c r="H214" s="509" t="e">
        <f t="shared" si="210"/>
        <v>#REF!</v>
      </c>
      <c r="I214" s="572" t="e">
        <f t="shared" si="210"/>
        <v>#REF!</v>
      </c>
      <c r="J214" s="424" t="e">
        <f t="shared" ref="J214" si="211">J215+J216+J217+J218+J219+J220+J221+J222+J223+J224</f>
        <v>#REF!</v>
      </c>
      <c r="K214" s="424" t="e">
        <f t="shared" si="210"/>
        <v>#REF!</v>
      </c>
      <c r="L214" s="424">
        <f t="shared" ref="L214" si="212">L215+L216+L217+L218+L219+L220+L221+L222+L223+L224</f>
        <v>0</v>
      </c>
      <c r="M214" s="461" t="e">
        <f t="shared" si="210"/>
        <v>#REF!</v>
      </c>
      <c r="N214" s="142">
        <f t="shared" ref="N214" si="213">N215+N216+N217+N218+N219+N220+N221+N222+N223+N224</f>
        <v>0</v>
      </c>
      <c r="O214" s="158" t="e">
        <f t="shared" si="199"/>
        <v>#REF!</v>
      </c>
    </row>
    <row r="215" spans="1:15" ht="15.75" hidden="1" thickBot="1" x14ac:dyDescent="0.3">
      <c r="B215" s="54"/>
      <c r="C215" s="2"/>
      <c r="D215" s="705" t="s">
        <v>376</v>
      </c>
      <c r="E215" s="705"/>
      <c r="F215" s="326" t="e">
        <f t="shared" ref="F215:F224" si="214">SUM(O215:O215)</f>
        <v>#REF!</v>
      </c>
      <c r="G215" s="516" t="e">
        <f t="shared" ref="G215:G224" si="215">SUM(O215:O215)</f>
        <v>#REF!</v>
      </c>
      <c r="H215" s="516" t="e">
        <f t="shared" ref="H215:H224" si="216">SUM(O215:O215)</f>
        <v>#REF!</v>
      </c>
      <c r="I215" s="579" t="e">
        <f t="shared" ref="I215:I224" si="217">SUM(O215:O215)</f>
        <v>#REF!</v>
      </c>
      <c r="J215" s="431" t="e">
        <f t="shared" ref="J215:J224" si="218">SUM(O215:O215)</f>
        <v>#REF!</v>
      </c>
      <c r="K215" s="431" t="e">
        <f>SUM(#REF!)</f>
        <v>#REF!</v>
      </c>
      <c r="L215" s="431">
        <f t="shared" ref="L215:L224" si="219">SUM(P215:P215)</f>
        <v>0</v>
      </c>
      <c r="M215" s="468" t="e">
        <f>SUM(#REF!)</f>
        <v>#REF!</v>
      </c>
      <c r="N215" s="141"/>
      <c r="O215" s="159" t="e">
        <f t="shared" si="199"/>
        <v>#REF!</v>
      </c>
    </row>
    <row r="216" spans="1:15" ht="15.75" hidden="1" thickBot="1" x14ac:dyDescent="0.3">
      <c r="B216" s="54"/>
      <c r="C216" s="2"/>
      <c r="D216" s="705" t="s">
        <v>377</v>
      </c>
      <c r="E216" s="705"/>
      <c r="F216" s="326" t="e">
        <f t="shared" si="214"/>
        <v>#REF!</v>
      </c>
      <c r="G216" s="516" t="e">
        <f t="shared" si="215"/>
        <v>#REF!</v>
      </c>
      <c r="H216" s="516" t="e">
        <f t="shared" si="216"/>
        <v>#REF!</v>
      </c>
      <c r="I216" s="579" t="e">
        <f t="shared" si="217"/>
        <v>#REF!</v>
      </c>
      <c r="J216" s="431" t="e">
        <f t="shared" si="218"/>
        <v>#REF!</v>
      </c>
      <c r="K216" s="431" t="e">
        <f>SUM(#REF!)</f>
        <v>#REF!</v>
      </c>
      <c r="L216" s="431">
        <f t="shared" si="219"/>
        <v>0</v>
      </c>
      <c r="M216" s="468" t="e">
        <f>SUM(#REF!)</f>
        <v>#REF!</v>
      </c>
      <c r="N216" s="141"/>
      <c r="O216" s="159" t="e">
        <f t="shared" si="199"/>
        <v>#REF!</v>
      </c>
    </row>
    <row r="217" spans="1:15" ht="15.75" hidden="1" thickBot="1" x14ac:dyDescent="0.3">
      <c r="B217" s="54"/>
      <c r="C217" s="2"/>
      <c r="D217" s="705" t="s">
        <v>378</v>
      </c>
      <c r="E217" s="705"/>
      <c r="F217" s="326" t="e">
        <f t="shared" si="214"/>
        <v>#REF!</v>
      </c>
      <c r="G217" s="516" t="e">
        <f t="shared" si="215"/>
        <v>#REF!</v>
      </c>
      <c r="H217" s="516" t="e">
        <f t="shared" si="216"/>
        <v>#REF!</v>
      </c>
      <c r="I217" s="579" t="e">
        <f t="shared" si="217"/>
        <v>#REF!</v>
      </c>
      <c r="J217" s="431" t="e">
        <f t="shared" si="218"/>
        <v>#REF!</v>
      </c>
      <c r="K217" s="431" t="e">
        <f>SUM(#REF!)</f>
        <v>#REF!</v>
      </c>
      <c r="L217" s="431">
        <f t="shared" si="219"/>
        <v>0</v>
      </c>
      <c r="M217" s="468" t="e">
        <f>SUM(#REF!)</f>
        <v>#REF!</v>
      </c>
      <c r="N217" s="141"/>
      <c r="O217" s="159" t="e">
        <f t="shared" si="199"/>
        <v>#REF!</v>
      </c>
    </row>
    <row r="218" spans="1:15" ht="15.75" hidden="1" thickBot="1" x14ac:dyDescent="0.3">
      <c r="B218" s="54"/>
      <c r="C218" s="2"/>
      <c r="D218" s="705" t="s">
        <v>379</v>
      </c>
      <c r="E218" s="705"/>
      <c r="F218" s="326" t="e">
        <f t="shared" si="214"/>
        <v>#REF!</v>
      </c>
      <c r="G218" s="516" t="e">
        <f t="shared" si="215"/>
        <v>#REF!</v>
      </c>
      <c r="H218" s="516" t="e">
        <f t="shared" si="216"/>
        <v>#REF!</v>
      </c>
      <c r="I218" s="579" t="e">
        <f t="shared" si="217"/>
        <v>#REF!</v>
      </c>
      <c r="J218" s="431" t="e">
        <f t="shared" si="218"/>
        <v>#REF!</v>
      </c>
      <c r="K218" s="431" t="e">
        <f>SUM(#REF!)</f>
        <v>#REF!</v>
      </c>
      <c r="L218" s="431">
        <f t="shared" si="219"/>
        <v>0</v>
      </c>
      <c r="M218" s="468" t="e">
        <f>SUM(#REF!)</f>
        <v>#REF!</v>
      </c>
      <c r="N218" s="141"/>
      <c r="O218" s="159" t="e">
        <f t="shared" si="199"/>
        <v>#REF!</v>
      </c>
    </row>
    <row r="219" spans="1:15" ht="15.75" hidden="1" thickBot="1" x14ac:dyDescent="0.3">
      <c r="B219" s="54"/>
      <c r="C219" s="2"/>
      <c r="D219" s="705" t="s">
        <v>380</v>
      </c>
      <c r="E219" s="705"/>
      <c r="F219" s="326" t="e">
        <f t="shared" si="214"/>
        <v>#REF!</v>
      </c>
      <c r="G219" s="516" t="e">
        <f t="shared" si="215"/>
        <v>#REF!</v>
      </c>
      <c r="H219" s="516" t="e">
        <f t="shared" si="216"/>
        <v>#REF!</v>
      </c>
      <c r="I219" s="579" t="e">
        <f t="shared" si="217"/>
        <v>#REF!</v>
      </c>
      <c r="J219" s="431" t="e">
        <f t="shared" si="218"/>
        <v>#REF!</v>
      </c>
      <c r="K219" s="431" t="e">
        <f>SUM(#REF!)</f>
        <v>#REF!</v>
      </c>
      <c r="L219" s="431">
        <f t="shared" si="219"/>
        <v>0</v>
      </c>
      <c r="M219" s="468" t="e">
        <f>SUM(#REF!)</f>
        <v>#REF!</v>
      </c>
      <c r="N219" s="141"/>
      <c r="O219" s="159" t="e">
        <f t="shared" si="199"/>
        <v>#REF!</v>
      </c>
    </row>
    <row r="220" spans="1:15" ht="25.5" hidden="1" customHeight="1" x14ac:dyDescent="0.25">
      <c r="B220" s="54"/>
      <c r="C220" s="2"/>
      <c r="D220" s="706" t="s">
        <v>538</v>
      </c>
      <c r="E220" s="706"/>
      <c r="F220" s="329" t="e">
        <f t="shared" si="214"/>
        <v>#REF!</v>
      </c>
      <c r="G220" s="519" t="e">
        <f t="shared" si="215"/>
        <v>#REF!</v>
      </c>
      <c r="H220" s="519" t="e">
        <f t="shared" si="216"/>
        <v>#REF!</v>
      </c>
      <c r="I220" s="582" t="e">
        <f t="shared" si="217"/>
        <v>#REF!</v>
      </c>
      <c r="J220" s="434" t="e">
        <f t="shared" si="218"/>
        <v>#REF!</v>
      </c>
      <c r="K220" s="434" t="e">
        <f>SUM(#REF!)</f>
        <v>#REF!</v>
      </c>
      <c r="L220" s="434">
        <f t="shared" si="219"/>
        <v>0</v>
      </c>
      <c r="M220" s="471" t="e">
        <f>SUM(#REF!)</f>
        <v>#REF!</v>
      </c>
      <c r="N220" s="151"/>
      <c r="O220" s="159" t="e">
        <f t="shared" si="199"/>
        <v>#REF!</v>
      </c>
    </row>
    <row r="221" spans="1:15" ht="25.5" hidden="1" customHeight="1" x14ac:dyDescent="0.25">
      <c r="B221" s="54"/>
      <c r="C221" s="2"/>
      <c r="D221" s="706" t="s">
        <v>541</v>
      </c>
      <c r="E221" s="706"/>
      <c r="F221" s="329" t="e">
        <f t="shared" si="214"/>
        <v>#REF!</v>
      </c>
      <c r="G221" s="519" t="e">
        <f t="shared" si="215"/>
        <v>#REF!</v>
      </c>
      <c r="H221" s="519" t="e">
        <f t="shared" si="216"/>
        <v>#REF!</v>
      </c>
      <c r="I221" s="582" t="e">
        <f t="shared" si="217"/>
        <v>#REF!</v>
      </c>
      <c r="J221" s="434" t="e">
        <f t="shared" si="218"/>
        <v>#REF!</v>
      </c>
      <c r="K221" s="434" t="e">
        <f>SUM(#REF!)</f>
        <v>#REF!</v>
      </c>
      <c r="L221" s="434">
        <f t="shared" si="219"/>
        <v>0</v>
      </c>
      <c r="M221" s="471" t="e">
        <f>SUM(#REF!)</f>
        <v>#REF!</v>
      </c>
      <c r="N221" s="151"/>
      <c r="O221" s="159" t="e">
        <f t="shared" si="199"/>
        <v>#REF!</v>
      </c>
    </row>
    <row r="222" spans="1:15" ht="15.75" hidden="1" thickBot="1" x14ac:dyDescent="0.3">
      <c r="B222" s="54"/>
      <c r="C222" s="2"/>
      <c r="D222" s="705" t="s">
        <v>381</v>
      </c>
      <c r="E222" s="705"/>
      <c r="F222" s="326" t="e">
        <f t="shared" si="214"/>
        <v>#REF!</v>
      </c>
      <c r="G222" s="516" t="e">
        <f t="shared" si="215"/>
        <v>#REF!</v>
      </c>
      <c r="H222" s="516" t="e">
        <f t="shared" si="216"/>
        <v>#REF!</v>
      </c>
      <c r="I222" s="579" t="e">
        <f t="shared" si="217"/>
        <v>#REF!</v>
      </c>
      <c r="J222" s="431" t="e">
        <f t="shared" si="218"/>
        <v>#REF!</v>
      </c>
      <c r="K222" s="431" t="e">
        <f>SUM(#REF!)</f>
        <v>#REF!</v>
      </c>
      <c r="L222" s="431">
        <f t="shared" si="219"/>
        <v>0</v>
      </c>
      <c r="M222" s="468" t="e">
        <f>SUM(#REF!)</f>
        <v>#REF!</v>
      </c>
      <c r="N222" s="141"/>
      <c r="O222" s="159" t="e">
        <f t="shared" si="199"/>
        <v>#REF!</v>
      </c>
    </row>
    <row r="223" spans="1:15" ht="15.75" hidden="1" thickBot="1" x14ac:dyDescent="0.3">
      <c r="B223" s="54"/>
      <c r="C223" s="2"/>
      <c r="D223" s="705" t="s">
        <v>382</v>
      </c>
      <c r="E223" s="705"/>
      <c r="F223" s="326" t="e">
        <f t="shared" si="214"/>
        <v>#REF!</v>
      </c>
      <c r="G223" s="516" t="e">
        <f t="shared" si="215"/>
        <v>#REF!</v>
      </c>
      <c r="H223" s="516" t="e">
        <f t="shared" si="216"/>
        <v>#REF!</v>
      </c>
      <c r="I223" s="579" t="e">
        <f t="shared" si="217"/>
        <v>#REF!</v>
      </c>
      <c r="J223" s="431" t="e">
        <f t="shared" si="218"/>
        <v>#REF!</v>
      </c>
      <c r="K223" s="431" t="e">
        <f>SUM(#REF!)</f>
        <v>#REF!</v>
      </c>
      <c r="L223" s="431">
        <f t="shared" si="219"/>
        <v>0</v>
      </c>
      <c r="M223" s="468" t="e">
        <f>SUM(#REF!)</f>
        <v>#REF!</v>
      </c>
      <c r="N223" s="141"/>
      <c r="O223" s="159" t="e">
        <f t="shared" si="199"/>
        <v>#REF!</v>
      </c>
    </row>
    <row r="224" spans="1:15" ht="15.75" hidden="1" thickBot="1" x14ac:dyDescent="0.3">
      <c r="B224" s="56"/>
      <c r="C224" s="20"/>
      <c r="D224" s="707" t="s">
        <v>567</v>
      </c>
      <c r="E224" s="707"/>
      <c r="F224" s="337" t="e">
        <f t="shared" si="214"/>
        <v>#REF!</v>
      </c>
      <c r="G224" s="527" t="e">
        <f t="shared" si="215"/>
        <v>#REF!</v>
      </c>
      <c r="H224" s="527" t="e">
        <f t="shared" si="216"/>
        <v>#REF!</v>
      </c>
      <c r="I224" s="590" t="e">
        <f t="shared" si="217"/>
        <v>#REF!</v>
      </c>
      <c r="J224" s="442" t="e">
        <f t="shared" si="218"/>
        <v>#REF!</v>
      </c>
      <c r="K224" s="442" t="e">
        <f>SUM(#REF!)</f>
        <v>#REF!</v>
      </c>
      <c r="L224" s="442">
        <f t="shared" si="219"/>
        <v>0</v>
      </c>
      <c r="M224" s="479" t="e">
        <f>SUM(#REF!)</f>
        <v>#REF!</v>
      </c>
      <c r="N224" s="143"/>
      <c r="O224" s="159" t="e">
        <f t="shared" si="199"/>
        <v>#REF!</v>
      </c>
    </row>
    <row r="225" spans="1:15" ht="15.75" thickBot="1" x14ac:dyDescent="0.3">
      <c r="B225" s="98" t="s">
        <v>284</v>
      </c>
      <c r="C225" s="708" t="s">
        <v>285</v>
      </c>
      <c r="D225" s="709"/>
      <c r="E225" s="709"/>
      <c r="F225" s="322" t="e">
        <f t="shared" ref="F225:K225" si="220">F226+F247+F253+F254</f>
        <v>#REF!</v>
      </c>
      <c r="G225" s="512" t="e">
        <f t="shared" si="220"/>
        <v>#REF!</v>
      </c>
      <c r="H225" s="512" t="e">
        <f t="shared" si="220"/>
        <v>#REF!</v>
      </c>
      <c r="I225" s="575" t="e">
        <f t="shared" si="220"/>
        <v>#REF!</v>
      </c>
      <c r="J225" s="427" t="e">
        <f t="shared" ref="J225" si="221">J226+J247+J253+J254</f>
        <v>#REF!</v>
      </c>
      <c r="K225" s="427" t="e">
        <f t="shared" si="220"/>
        <v>#REF!</v>
      </c>
      <c r="L225" s="427">
        <f t="shared" ref="L225" si="222">L226+L247+L253+L254</f>
        <v>0</v>
      </c>
      <c r="M225" s="464">
        <v>0</v>
      </c>
      <c r="N225" s="144">
        <f t="shared" ref="N225" si="223">N226+N247+N253+N254</f>
        <v>0</v>
      </c>
      <c r="O225" s="156">
        <f t="shared" si="199"/>
        <v>0</v>
      </c>
    </row>
    <row r="226" spans="1:15" ht="15.75" hidden="1" thickBot="1" x14ac:dyDescent="0.3">
      <c r="B226" s="114" t="s">
        <v>692</v>
      </c>
      <c r="C226" s="710" t="s">
        <v>286</v>
      </c>
      <c r="D226" s="711"/>
      <c r="E226" s="711"/>
      <c r="F226" s="317" t="e">
        <f t="shared" ref="F226:M226" si="224">F227+F231+F238+F239+F240+F241+F242+F243+F244</f>
        <v>#REF!</v>
      </c>
      <c r="G226" s="507" t="e">
        <f t="shared" si="224"/>
        <v>#REF!</v>
      </c>
      <c r="H226" s="507" t="e">
        <f t="shared" si="224"/>
        <v>#REF!</v>
      </c>
      <c r="I226" s="570" t="e">
        <f t="shared" si="224"/>
        <v>#REF!</v>
      </c>
      <c r="J226" s="422" t="e">
        <f t="shared" ref="J226" si="225">J227+J231+J238+J239+J240+J241+J242+J243+J244</f>
        <v>#REF!</v>
      </c>
      <c r="K226" s="422" t="e">
        <f t="shared" si="224"/>
        <v>#REF!</v>
      </c>
      <c r="L226" s="422">
        <f t="shared" ref="L226" si="226">L227+L231+L238+L239+L240+L241+L242+L243+L244</f>
        <v>0</v>
      </c>
      <c r="M226" s="459" t="e">
        <f t="shared" si="224"/>
        <v>#REF!</v>
      </c>
      <c r="N226" s="140">
        <f t="shared" ref="N226" si="227">N227+N231+N238+N239+N240+N241+N242+N243+N244</f>
        <v>0</v>
      </c>
      <c r="O226" s="157" t="e">
        <f t="shared" si="199"/>
        <v>#REF!</v>
      </c>
    </row>
    <row r="227" spans="1:15" s="18" customFormat="1" ht="15.75" hidden="1" thickBot="1" x14ac:dyDescent="0.3">
      <c r="A227" s="125"/>
      <c r="B227" s="52" t="s">
        <v>693</v>
      </c>
      <c r="C227" s="702" t="s">
        <v>287</v>
      </c>
      <c r="D227" s="703"/>
      <c r="E227" s="703"/>
      <c r="F227" s="320" t="e">
        <f t="shared" ref="F227:M227" si="228">F228+F229+F230</f>
        <v>#REF!</v>
      </c>
      <c r="G227" s="510" t="e">
        <f t="shared" si="228"/>
        <v>#REF!</v>
      </c>
      <c r="H227" s="510" t="e">
        <f t="shared" si="228"/>
        <v>#REF!</v>
      </c>
      <c r="I227" s="573" t="e">
        <f t="shared" si="228"/>
        <v>#REF!</v>
      </c>
      <c r="J227" s="425" t="e">
        <f t="shared" ref="J227" si="229">J228+J229+J230</f>
        <v>#REF!</v>
      </c>
      <c r="K227" s="425" t="e">
        <f t="shared" si="228"/>
        <v>#REF!</v>
      </c>
      <c r="L227" s="425">
        <f t="shared" ref="L227" si="230">L228+L229+L230</f>
        <v>0</v>
      </c>
      <c r="M227" s="462" t="e">
        <f t="shared" si="228"/>
        <v>#REF!</v>
      </c>
      <c r="N227" s="148">
        <f t="shared" ref="N227" si="231">N228+N229+N230</f>
        <v>0</v>
      </c>
      <c r="O227" s="160" t="e">
        <f t="shared" si="199"/>
        <v>#REF!</v>
      </c>
    </row>
    <row r="228" spans="1:15" s="189" customFormat="1" ht="15.75" hidden="1" thickBot="1" x14ac:dyDescent="0.3">
      <c r="A228" s="125" t="s">
        <v>288</v>
      </c>
      <c r="B228" s="169" t="s">
        <v>694</v>
      </c>
      <c r="C228" s="213"/>
      <c r="D228" s="808" t="s">
        <v>706</v>
      </c>
      <c r="E228" s="808"/>
      <c r="F228" s="338" t="e">
        <f>SUM(O228:O228)</f>
        <v>#REF!</v>
      </c>
      <c r="G228" s="528" t="e">
        <f>SUM(O228:O228)</f>
        <v>#REF!</v>
      </c>
      <c r="H228" s="528" t="e">
        <f>SUM(O228:O228)</f>
        <v>#REF!</v>
      </c>
      <c r="I228" s="591" t="e">
        <f>SUM(O228:O228)</f>
        <v>#REF!</v>
      </c>
      <c r="J228" s="443" t="e">
        <f>SUM(O228:O228)</f>
        <v>#REF!</v>
      </c>
      <c r="K228" s="443" t="e">
        <f>SUM(#REF!)</f>
        <v>#REF!</v>
      </c>
      <c r="L228" s="443">
        <f>SUM(P228:P228)</f>
        <v>0</v>
      </c>
      <c r="M228" s="480" t="e">
        <f>SUM(#REF!)</f>
        <v>#REF!</v>
      </c>
      <c r="N228" s="233"/>
      <c r="O228" s="171" t="e">
        <f t="shared" si="199"/>
        <v>#REF!</v>
      </c>
    </row>
    <row r="229" spans="1:15" s="189" customFormat="1" ht="15.75" hidden="1" thickBot="1" x14ac:dyDescent="0.3">
      <c r="A229" s="125" t="s">
        <v>289</v>
      </c>
      <c r="B229" s="169" t="s">
        <v>695</v>
      </c>
      <c r="C229" s="178"/>
      <c r="D229" s="704" t="s">
        <v>707</v>
      </c>
      <c r="E229" s="704"/>
      <c r="F229" s="318" t="e">
        <f>SUM(O229:O229)</f>
        <v>#REF!</v>
      </c>
      <c r="G229" s="508" t="e">
        <f>SUM(O229:O229)</f>
        <v>#REF!</v>
      </c>
      <c r="H229" s="508" t="e">
        <f>SUM(O229:O229)</f>
        <v>#REF!</v>
      </c>
      <c r="I229" s="571" t="e">
        <f>SUM(O229:O229)</f>
        <v>#REF!</v>
      </c>
      <c r="J229" s="423" t="e">
        <f>SUM(O229:O229)</f>
        <v>#REF!</v>
      </c>
      <c r="K229" s="423" t="e">
        <f>SUM(#REF!)</f>
        <v>#REF!</v>
      </c>
      <c r="L229" s="423">
        <f>SUM(P229:P229)</f>
        <v>0</v>
      </c>
      <c r="M229" s="460" t="e">
        <f>SUM(#REF!)</f>
        <v>#REF!</v>
      </c>
      <c r="N229" s="170"/>
      <c r="O229" s="171" t="e">
        <f t="shared" si="199"/>
        <v>#REF!</v>
      </c>
    </row>
    <row r="230" spans="1:15" s="189" customFormat="1" ht="15.75" hidden="1" thickBot="1" x14ac:dyDescent="0.3">
      <c r="A230" s="125" t="s">
        <v>290</v>
      </c>
      <c r="B230" s="169" t="s">
        <v>696</v>
      </c>
      <c r="C230" s="178"/>
      <c r="D230" s="704" t="s">
        <v>708</v>
      </c>
      <c r="E230" s="704"/>
      <c r="F230" s="318" t="e">
        <f>SUM(O230:O230)</f>
        <v>#REF!</v>
      </c>
      <c r="G230" s="508" t="e">
        <f>SUM(O230:O230)</f>
        <v>#REF!</v>
      </c>
      <c r="H230" s="508" t="e">
        <f>SUM(O230:O230)</f>
        <v>#REF!</v>
      </c>
      <c r="I230" s="571" t="e">
        <f>SUM(O230:O230)</f>
        <v>#REF!</v>
      </c>
      <c r="J230" s="423" t="e">
        <f>SUM(O230:O230)</f>
        <v>#REF!</v>
      </c>
      <c r="K230" s="423" t="e">
        <f>SUM(#REF!)</f>
        <v>#REF!</v>
      </c>
      <c r="L230" s="423">
        <f>SUM(P230:P230)</f>
        <v>0</v>
      </c>
      <c r="M230" s="460" t="e">
        <f>SUM(#REF!)</f>
        <v>#REF!</v>
      </c>
      <c r="N230" s="170"/>
      <c r="O230" s="171" t="e">
        <f t="shared" si="199"/>
        <v>#REF!</v>
      </c>
    </row>
    <row r="231" spans="1:15" s="18" customFormat="1" ht="15.75" hidden="1" thickBot="1" x14ac:dyDescent="0.3">
      <c r="A231" s="125"/>
      <c r="B231" s="52" t="s">
        <v>697</v>
      </c>
      <c r="C231" s="702" t="s">
        <v>291</v>
      </c>
      <c r="D231" s="703"/>
      <c r="E231" s="703"/>
      <c r="F231" s="320" t="e">
        <f t="shared" ref="F231:M231" si="232">F232+F233+F234+F235+F236+F237</f>
        <v>#REF!</v>
      </c>
      <c r="G231" s="510" t="e">
        <f t="shared" si="232"/>
        <v>#REF!</v>
      </c>
      <c r="H231" s="510" t="e">
        <f t="shared" si="232"/>
        <v>#REF!</v>
      </c>
      <c r="I231" s="573" t="e">
        <f t="shared" si="232"/>
        <v>#REF!</v>
      </c>
      <c r="J231" s="425" t="e">
        <f t="shared" ref="J231" si="233">J232+J233+J234+J235+J236+J237</f>
        <v>#REF!</v>
      </c>
      <c r="K231" s="425" t="e">
        <f t="shared" si="232"/>
        <v>#REF!</v>
      </c>
      <c r="L231" s="425">
        <f t="shared" ref="L231" si="234">L232+L233+L234+L235+L236+L237</f>
        <v>0</v>
      </c>
      <c r="M231" s="462" t="e">
        <f t="shared" si="232"/>
        <v>#REF!</v>
      </c>
      <c r="N231" s="148">
        <f t="shared" ref="N231" si="235">N232+N233+N234+N235+N236+N237</f>
        <v>0</v>
      </c>
      <c r="O231" s="160" t="e">
        <f t="shared" si="199"/>
        <v>#REF!</v>
      </c>
    </row>
    <row r="232" spans="1:15" s="189" customFormat="1" ht="15.75" hidden="1" thickBot="1" x14ac:dyDescent="0.3">
      <c r="A232" s="125" t="s">
        <v>292</v>
      </c>
      <c r="B232" s="169" t="s">
        <v>698</v>
      </c>
      <c r="C232" s="178"/>
      <c r="D232" s="704" t="s">
        <v>383</v>
      </c>
      <c r="E232" s="704"/>
      <c r="F232" s="318" t="e">
        <f t="shared" ref="F232:F243" si="236">SUM(O232:O232)</f>
        <v>#REF!</v>
      </c>
      <c r="G232" s="508" t="e">
        <f t="shared" ref="G232:G243" si="237">SUM(O232:O232)</f>
        <v>#REF!</v>
      </c>
      <c r="H232" s="508" t="e">
        <f t="shared" ref="H232:H243" si="238">SUM(O232:O232)</f>
        <v>#REF!</v>
      </c>
      <c r="I232" s="571" t="e">
        <f t="shared" ref="I232:I243" si="239">SUM(O232:O232)</f>
        <v>#REF!</v>
      </c>
      <c r="J232" s="423" t="e">
        <f t="shared" ref="J232:J243" si="240">SUM(O232:O232)</f>
        <v>#REF!</v>
      </c>
      <c r="K232" s="423" t="e">
        <f>SUM(#REF!)</f>
        <v>#REF!</v>
      </c>
      <c r="L232" s="423">
        <f t="shared" ref="L232:L243" si="241">SUM(P232:P232)</f>
        <v>0</v>
      </c>
      <c r="M232" s="460" t="e">
        <f>SUM(#REF!)</f>
        <v>#REF!</v>
      </c>
      <c r="N232" s="170"/>
      <c r="O232" s="171" t="e">
        <f t="shared" si="199"/>
        <v>#REF!</v>
      </c>
    </row>
    <row r="233" spans="1:15" s="189" customFormat="1" ht="15.75" hidden="1" thickBot="1" x14ac:dyDescent="0.3">
      <c r="A233" s="125" t="s">
        <v>293</v>
      </c>
      <c r="B233" s="169" t="s">
        <v>699</v>
      </c>
      <c r="C233" s="178"/>
      <c r="D233" s="704" t="s">
        <v>384</v>
      </c>
      <c r="E233" s="704"/>
      <c r="F233" s="318" t="e">
        <f t="shared" si="236"/>
        <v>#REF!</v>
      </c>
      <c r="G233" s="508" t="e">
        <f t="shared" si="237"/>
        <v>#REF!</v>
      </c>
      <c r="H233" s="508" t="e">
        <f t="shared" si="238"/>
        <v>#REF!</v>
      </c>
      <c r="I233" s="571" t="e">
        <f t="shared" si="239"/>
        <v>#REF!</v>
      </c>
      <c r="J233" s="423" t="e">
        <f t="shared" si="240"/>
        <v>#REF!</v>
      </c>
      <c r="K233" s="423" t="e">
        <f>SUM(#REF!)</f>
        <v>#REF!</v>
      </c>
      <c r="L233" s="423">
        <f t="shared" si="241"/>
        <v>0</v>
      </c>
      <c r="M233" s="460" t="e">
        <f>SUM(#REF!)</f>
        <v>#REF!</v>
      </c>
      <c r="N233" s="170"/>
      <c r="O233" s="171" t="e">
        <f t="shared" si="199"/>
        <v>#REF!</v>
      </c>
    </row>
    <row r="234" spans="1:15" s="189" customFormat="1" ht="15.75" hidden="1" thickBot="1" x14ac:dyDescent="0.3">
      <c r="A234" s="125" t="s">
        <v>871</v>
      </c>
      <c r="B234" s="169" t="s">
        <v>872</v>
      </c>
      <c r="C234" s="178"/>
      <c r="D234" s="704" t="s">
        <v>873</v>
      </c>
      <c r="E234" s="704"/>
      <c r="F234" s="318" t="e">
        <f t="shared" si="236"/>
        <v>#REF!</v>
      </c>
      <c r="G234" s="508" t="e">
        <f t="shared" si="237"/>
        <v>#REF!</v>
      </c>
      <c r="H234" s="508" t="e">
        <f t="shared" si="238"/>
        <v>#REF!</v>
      </c>
      <c r="I234" s="571" t="e">
        <f t="shared" si="239"/>
        <v>#REF!</v>
      </c>
      <c r="J234" s="423" t="e">
        <f t="shared" si="240"/>
        <v>#REF!</v>
      </c>
      <c r="K234" s="423" t="e">
        <f>SUM(#REF!)</f>
        <v>#REF!</v>
      </c>
      <c r="L234" s="423">
        <f t="shared" si="241"/>
        <v>0</v>
      </c>
      <c r="M234" s="460" t="e">
        <f>SUM(#REF!)</f>
        <v>#REF!</v>
      </c>
      <c r="N234" s="170"/>
      <c r="O234" s="171" t="e">
        <f t="shared" si="199"/>
        <v>#REF!</v>
      </c>
    </row>
    <row r="235" spans="1:15" s="189" customFormat="1" ht="15.75" hidden="1" thickBot="1" x14ac:dyDescent="0.3">
      <c r="A235" s="125" t="s">
        <v>294</v>
      </c>
      <c r="B235" s="169" t="s">
        <v>700</v>
      </c>
      <c r="C235" s="178"/>
      <c r="D235" s="704" t="s">
        <v>295</v>
      </c>
      <c r="E235" s="704"/>
      <c r="F235" s="318" t="e">
        <f t="shared" si="236"/>
        <v>#REF!</v>
      </c>
      <c r="G235" s="508" t="e">
        <f t="shared" si="237"/>
        <v>#REF!</v>
      </c>
      <c r="H235" s="508" t="e">
        <f t="shared" si="238"/>
        <v>#REF!</v>
      </c>
      <c r="I235" s="571" t="e">
        <f t="shared" si="239"/>
        <v>#REF!</v>
      </c>
      <c r="J235" s="423" t="e">
        <f t="shared" si="240"/>
        <v>#REF!</v>
      </c>
      <c r="K235" s="423" t="e">
        <f>SUM(#REF!)</f>
        <v>#REF!</v>
      </c>
      <c r="L235" s="423">
        <f t="shared" si="241"/>
        <v>0</v>
      </c>
      <c r="M235" s="460" t="e">
        <f>SUM(#REF!)</f>
        <v>#REF!</v>
      </c>
      <c r="N235" s="170"/>
      <c r="O235" s="171" t="e">
        <f t="shared" si="199"/>
        <v>#REF!</v>
      </c>
    </row>
    <row r="236" spans="1:15" s="189" customFormat="1" ht="15.75" hidden="1" thickBot="1" x14ac:dyDescent="0.3">
      <c r="A236" s="125" t="s">
        <v>296</v>
      </c>
      <c r="B236" s="169" t="s">
        <v>701</v>
      </c>
      <c r="C236" s="178"/>
      <c r="D236" s="704" t="s">
        <v>297</v>
      </c>
      <c r="E236" s="704"/>
      <c r="F236" s="318" t="e">
        <f t="shared" si="236"/>
        <v>#REF!</v>
      </c>
      <c r="G236" s="508" t="e">
        <f t="shared" si="237"/>
        <v>#REF!</v>
      </c>
      <c r="H236" s="508" t="e">
        <f t="shared" si="238"/>
        <v>#REF!</v>
      </c>
      <c r="I236" s="571" t="e">
        <f t="shared" si="239"/>
        <v>#REF!</v>
      </c>
      <c r="J236" s="423" t="e">
        <f t="shared" si="240"/>
        <v>#REF!</v>
      </c>
      <c r="K236" s="423" t="e">
        <f>SUM(#REF!)</f>
        <v>#REF!</v>
      </c>
      <c r="L236" s="423">
        <f t="shared" si="241"/>
        <v>0</v>
      </c>
      <c r="M236" s="460" t="e">
        <f>SUM(#REF!)</f>
        <v>#REF!</v>
      </c>
      <c r="N236" s="170"/>
      <c r="O236" s="171" t="e">
        <f t="shared" si="199"/>
        <v>#REF!</v>
      </c>
    </row>
    <row r="237" spans="1:15" s="189" customFormat="1" ht="15.75" hidden="1" thickBot="1" x14ac:dyDescent="0.3">
      <c r="A237" s="125" t="s">
        <v>874</v>
      </c>
      <c r="B237" s="169" t="s">
        <v>875</v>
      </c>
      <c r="C237" s="178"/>
      <c r="D237" s="704" t="s">
        <v>876</v>
      </c>
      <c r="E237" s="704"/>
      <c r="F237" s="318" t="e">
        <f t="shared" si="236"/>
        <v>#REF!</v>
      </c>
      <c r="G237" s="508" t="e">
        <f t="shared" si="237"/>
        <v>#REF!</v>
      </c>
      <c r="H237" s="508" t="e">
        <f t="shared" si="238"/>
        <v>#REF!</v>
      </c>
      <c r="I237" s="571" t="e">
        <f t="shared" si="239"/>
        <v>#REF!</v>
      </c>
      <c r="J237" s="423" t="e">
        <f t="shared" si="240"/>
        <v>#REF!</v>
      </c>
      <c r="K237" s="423" t="e">
        <f>SUM(#REF!)</f>
        <v>#REF!</v>
      </c>
      <c r="L237" s="423">
        <f t="shared" si="241"/>
        <v>0</v>
      </c>
      <c r="M237" s="460" t="e">
        <f>SUM(#REF!)</f>
        <v>#REF!</v>
      </c>
      <c r="N237" s="170"/>
      <c r="O237" s="171" t="e">
        <f t="shared" si="199"/>
        <v>#REF!</v>
      </c>
    </row>
    <row r="238" spans="1:15" s="41" customFormat="1" ht="15.75" hidden="1" thickBot="1" x14ac:dyDescent="0.3">
      <c r="A238" s="125" t="s">
        <v>877</v>
      </c>
      <c r="B238" s="52" t="s">
        <v>878</v>
      </c>
      <c r="C238" s="702" t="s">
        <v>879</v>
      </c>
      <c r="D238" s="703"/>
      <c r="E238" s="703"/>
      <c r="F238" s="320" t="e">
        <f t="shared" si="236"/>
        <v>#REF!</v>
      </c>
      <c r="G238" s="510" t="e">
        <f t="shared" si="237"/>
        <v>#REF!</v>
      </c>
      <c r="H238" s="510" t="e">
        <f t="shared" si="238"/>
        <v>#REF!</v>
      </c>
      <c r="I238" s="573" t="e">
        <f t="shared" si="239"/>
        <v>#REF!</v>
      </c>
      <c r="J238" s="425" t="e">
        <f t="shared" si="240"/>
        <v>#REF!</v>
      </c>
      <c r="K238" s="425" t="e">
        <f>SUM(#REF!)</f>
        <v>#REF!</v>
      </c>
      <c r="L238" s="425">
        <f t="shared" si="241"/>
        <v>0</v>
      </c>
      <c r="M238" s="462" t="e">
        <f>SUM(#REF!)</f>
        <v>#REF!</v>
      </c>
      <c r="N238" s="148"/>
      <c r="O238" s="160" t="e">
        <f t="shared" si="199"/>
        <v>#REF!</v>
      </c>
    </row>
    <row r="239" spans="1:15" s="41" customFormat="1" ht="15.75" hidden="1" thickBot="1" x14ac:dyDescent="0.3">
      <c r="A239" s="125" t="s">
        <v>298</v>
      </c>
      <c r="B239" s="52" t="s">
        <v>702</v>
      </c>
      <c r="C239" s="702" t="s">
        <v>299</v>
      </c>
      <c r="D239" s="703"/>
      <c r="E239" s="703"/>
      <c r="F239" s="320" t="e">
        <f t="shared" si="236"/>
        <v>#REF!</v>
      </c>
      <c r="G239" s="510" t="e">
        <f t="shared" si="237"/>
        <v>#REF!</v>
      </c>
      <c r="H239" s="510" t="e">
        <f t="shared" si="238"/>
        <v>#REF!</v>
      </c>
      <c r="I239" s="573" t="e">
        <f t="shared" si="239"/>
        <v>#REF!</v>
      </c>
      <c r="J239" s="425" t="e">
        <f t="shared" si="240"/>
        <v>#REF!</v>
      </c>
      <c r="K239" s="425" t="e">
        <f>SUM(#REF!)</f>
        <v>#REF!</v>
      </c>
      <c r="L239" s="425">
        <f t="shared" si="241"/>
        <v>0</v>
      </c>
      <c r="M239" s="462" t="e">
        <f>SUM(#REF!)</f>
        <v>#REF!</v>
      </c>
      <c r="N239" s="148"/>
      <c r="O239" s="160" t="e">
        <f t="shared" si="199"/>
        <v>#REF!</v>
      </c>
    </row>
    <row r="240" spans="1:15" s="41" customFormat="1" ht="15.75" hidden="1" thickBot="1" x14ac:dyDescent="0.3">
      <c r="A240" s="125" t="s">
        <v>300</v>
      </c>
      <c r="B240" s="52" t="s">
        <v>703</v>
      </c>
      <c r="C240" s="702" t="s">
        <v>880</v>
      </c>
      <c r="D240" s="703"/>
      <c r="E240" s="703"/>
      <c r="F240" s="320" t="e">
        <f t="shared" si="236"/>
        <v>#REF!</v>
      </c>
      <c r="G240" s="510" t="e">
        <f t="shared" si="237"/>
        <v>#REF!</v>
      </c>
      <c r="H240" s="510" t="e">
        <f t="shared" si="238"/>
        <v>#REF!</v>
      </c>
      <c r="I240" s="573" t="e">
        <f t="shared" si="239"/>
        <v>#REF!</v>
      </c>
      <c r="J240" s="425" t="e">
        <f t="shared" si="240"/>
        <v>#REF!</v>
      </c>
      <c r="K240" s="425" t="e">
        <f>SUM(#REF!)</f>
        <v>#REF!</v>
      </c>
      <c r="L240" s="425">
        <f t="shared" si="241"/>
        <v>0</v>
      </c>
      <c r="M240" s="462" t="e">
        <f>SUM(#REF!)</f>
        <v>#REF!</v>
      </c>
      <c r="N240" s="148"/>
      <c r="O240" s="160" t="e">
        <f t="shared" si="199"/>
        <v>#REF!</v>
      </c>
    </row>
    <row r="241" spans="1:15" s="41" customFormat="1" ht="15.75" hidden="1" thickBot="1" x14ac:dyDescent="0.3">
      <c r="A241" s="125" t="s">
        <v>301</v>
      </c>
      <c r="B241" s="52" t="s">
        <v>704</v>
      </c>
      <c r="C241" s="702" t="s">
        <v>881</v>
      </c>
      <c r="D241" s="703"/>
      <c r="E241" s="703"/>
      <c r="F241" s="320" t="e">
        <f t="shared" si="236"/>
        <v>#REF!</v>
      </c>
      <c r="G241" s="510" t="e">
        <f t="shared" si="237"/>
        <v>#REF!</v>
      </c>
      <c r="H241" s="510" t="e">
        <f t="shared" si="238"/>
        <v>#REF!</v>
      </c>
      <c r="I241" s="573" t="e">
        <f t="shared" si="239"/>
        <v>#REF!</v>
      </c>
      <c r="J241" s="425" t="e">
        <f t="shared" si="240"/>
        <v>#REF!</v>
      </c>
      <c r="K241" s="425" t="e">
        <f>SUM(#REF!)</f>
        <v>#REF!</v>
      </c>
      <c r="L241" s="425">
        <f t="shared" si="241"/>
        <v>0</v>
      </c>
      <c r="M241" s="462" t="e">
        <f>SUM(#REF!)</f>
        <v>#REF!</v>
      </c>
      <c r="N241" s="148"/>
      <c r="O241" s="160" t="e">
        <f t="shared" si="199"/>
        <v>#REF!</v>
      </c>
    </row>
    <row r="242" spans="1:15" s="41" customFormat="1" ht="15.75" hidden="1" thickBot="1" x14ac:dyDescent="0.3">
      <c r="A242" s="125" t="s">
        <v>302</v>
      </c>
      <c r="B242" s="52" t="s">
        <v>705</v>
      </c>
      <c r="C242" s="702" t="s">
        <v>303</v>
      </c>
      <c r="D242" s="703"/>
      <c r="E242" s="703"/>
      <c r="F242" s="320" t="e">
        <f t="shared" si="236"/>
        <v>#REF!</v>
      </c>
      <c r="G242" s="510" t="e">
        <f t="shared" si="237"/>
        <v>#REF!</v>
      </c>
      <c r="H242" s="510" t="e">
        <f t="shared" si="238"/>
        <v>#REF!</v>
      </c>
      <c r="I242" s="573" t="e">
        <f t="shared" si="239"/>
        <v>#REF!</v>
      </c>
      <c r="J242" s="425" t="e">
        <f t="shared" si="240"/>
        <v>#REF!</v>
      </c>
      <c r="K242" s="425" t="e">
        <f>SUM(#REF!)</f>
        <v>#REF!</v>
      </c>
      <c r="L242" s="425">
        <f t="shared" si="241"/>
        <v>0</v>
      </c>
      <c r="M242" s="462" t="e">
        <f>SUM(#REF!)</f>
        <v>#REF!</v>
      </c>
      <c r="N242" s="148"/>
      <c r="O242" s="160" t="e">
        <f t="shared" si="199"/>
        <v>#REF!</v>
      </c>
    </row>
    <row r="243" spans="1:15" s="41" customFormat="1" ht="15.75" hidden="1" thickBot="1" x14ac:dyDescent="0.3">
      <c r="A243" s="125" t="s">
        <v>882</v>
      </c>
      <c r="B243" s="52" t="s">
        <v>883</v>
      </c>
      <c r="C243" s="702" t="s">
        <v>885</v>
      </c>
      <c r="D243" s="703"/>
      <c r="E243" s="703"/>
      <c r="F243" s="320" t="e">
        <f t="shared" si="236"/>
        <v>#REF!</v>
      </c>
      <c r="G243" s="510" t="e">
        <f t="shared" si="237"/>
        <v>#REF!</v>
      </c>
      <c r="H243" s="510" t="e">
        <f t="shared" si="238"/>
        <v>#REF!</v>
      </c>
      <c r="I243" s="573" t="e">
        <f t="shared" si="239"/>
        <v>#REF!</v>
      </c>
      <c r="J243" s="425" t="e">
        <f t="shared" si="240"/>
        <v>#REF!</v>
      </c>
      <c r="K243" s="425" t="e">
        <f>SUM(#REF!)</f>
        <v>#REF!</v>
      </c>
      <c r="L243" s="425">
        <f t="shared" si="241"/>
        <v>0</v>
      </c>
      <c r="M243" s="462" t="e">
        <f>SUM(#REF!)</f>
        <v>#REF!</v>
      </c>
      <c r="N243" s="148"/>
      <c r="O243" s="160" t="e">
        <f t="shared" si="199"/>
        <v>#REF!</v>
      </c>
    </row>
    <row r="244" spans="1:15" s="41" customFormat="1" ht="15.75" hidden="1" thickBot="1" x14ac:dyDescent="0.3">
      <c r="A244" s="125"/>
      <c r="B244" s="52" t="s">
        <v>884</v>
      </c>
      <c r="C244" s="702" t="s">
        <v>886</v>
      </c>
      <c r="D244" s="703"/>
      <c r="E244" s="703"/>
      <c r="F244" s="320" t="e">
        <f t="shared" ref="F244:M244" si="242">F245+F246</f>
        <v>#REF!</v>
      </c>
      <c r="G244" s="510" t="e">
        <f t="shared" si="242"/>
        <v>#REF!</v>
      </c>
      <c r="H244" s="510" t="e">
        <f t="shared" si="242"/>
        <v>#REF!</v>
      </c>
      <c r="I244" s="573" t="e">
        <f t="shared" si="242"/>
        <v>#REF!</v>
      </c>
      <c r="J244" s="425" t="e">
        <f t="shared" ref="J244" si="243">J245+J246</f>
        <v>#REF!</v>
      </c>
      <c r="K244" s="425" t="e">
        <f t="shared" si="242"/>
        <v>#REF!</v>
      </c>
      <c r="L244" s="425">
        <f t="shared" ref="L244" si="244">L245+L246</f>
        <v>0</v>
      </c>
      <c r="M244" s="462" t="e">
        <f t="shared" si="242"/>
        <v>#REF!</v>
      </c>
      <c r="N244" s="148">
        <f t="shared" ref="N244" si="245">N245+N246</f>
        <v>0</v>
      </c>
      <c r="O244" s="160" t="e">
        <f t="shared" si="199"/>
        <v>#REF!</v>
      </c>
    </row>
    <row r="245" spans="1:15" s="189" customFormat="1" ht="15.75" hidden="1" thickBot="1" x14ac:dyDescent="0.3">
      <c r="A245" s="125" t="s">
        <v>888</v>
      </c>
      <c r="B245" s="169" t="s">
        <v>887</v>
      </c>
      <c r="C245" s="178"/>
      <c r="D245" s="704" t="s">
        <v>891</v>
      </c>
      <c r="E245" s="704"/>
      <c r="F245" s="318" t="e">
        <f>SUM(O245:O245)</f>
        <v>#REF!</v>
      </c>
      <c r="G245" s="508" t="e">
        <f>SUM(O245:O245)</f>
        <v>#REF!</v>
      </c>
      <c r="H245" s="508" t="e">
        <f>SUM(O245:O245)</f>
        <v>#REF!</v>
      </c>
      <c r="I245" s="571" t="e">
        <f>SUM(O245:O245)</f>
        <v>#REF!</v>
      </c>
      <c r="J245" s="423" t="e">
        <f>SUM(O245:O245)</f>
        <v>#REF!</v>
      </c>
      <c r="K245" s="423" t="e">
        <f>SUM(#REF!)</f>
        <v>#REF!</v>
      </c>
      <c r="L245" s="423">
        <f>SUM(P245:P245)</f>
        <v>0</v>
      </c>
      <c r="M245" s="460" t="e">
        <f>SUM(#REF!)</f>
        <v>#REF!</v>
      </c>
      <c r="N245" s="170"/>
      <c r="O245" s="171" t="e">
        <f t="shared" si="199"/>
        <v>#REF!</v>
      </c>
    </row>
    <row r="246" spans="1:15" s="189" customFormat="1" ht="15.75" hidden="1" thickBot="1" x14ac:dyDescent="0.3">
      <c r="A246" s="125" t="s">
        <v>889</v>
      </c>
      <c r="B246" s="169" t="s">
        <v>890</v>
      </c>
      <c r="C246" s="178"/>
      <c r="D246" s="704" t="s">
        <v>892</v>
      </c>
      <c r="E246" s="704"/>
      <c r="F246" s="318" t="e">
        <f>SUM(O246:O246)</f>
        <v>#REF!</v>
      </c>
      <c r="G246" s="508" t="e">
        <f>SUM(O246:O246)</f>
        <v>#REF!</v>
      </c>
      <c r="H246" s="508" t="e">
        <f>SUM(O246:O246)</f>
        <v>#REF!</v>
      </c>
      <c r="I246" s="571" t="e">
        <f>SUM(O246:O246)</f>
        <v>#REF!</v>
      </c>
      <c r="J246" s="423" t="e">
        <f>SUM(O246:O246)</f>
        <v>#REF!</v>
      </c>
      <c r="K246" s="423" t="e">
        <f>SUM(#REF!)</f>
        <v>#REF!</v>
      </c>
      <c r="L246" s="423">
        <f>SUM(P246:P246)</f>
        <v>0</v>
      </c>
      <c r="M246" s="460" t="e">
        <f>SUM(#REF!)</f>
        <v>#REF!</v>
      </c>
      <c r="N246" s="170"/>
      <c r="O246" s="171" t="e">
        <f t="shared" si="199"/>
        <v>#REF!</v>
      </c>
    </row>
    <row r="247" spans="1:15" ht="15.75" hidden="1" thickBot="1" x14ac:dyDescent="0.3">
      <c r="B247" s="90" t="s">
        <v>709</v>
      </c>
      <c r="C247" s="712" t="s">
        <v>304</v>
      </c>
      <c r="D247" s="713"/>
      <c r="E247" s="713"/>
      <c r="F247" s="319" t="e">
        <f t="shared" ref="F247:M247" si="246">F248+F249+F250+F251+F252</f>
        <v>#REF!</v>
      </c>
      <c r="G247" s="509" t="e">
        <f t="shared" si="246"/>
        <v>#REF!</v>
      </c>
      <c r="H247" s="509" t="e">
        <f t="shared" si="246"/>
        <v>#REF!</v>
      </c>
      <c r="I247" s="572" t="e">
        <f t="shared" si="246"/>
        <v>#REF!</v>
      </c>
      <c r="J247" s="424" t="e">
        <f t="shared" ref="J247" si="247">J248+J249+J250+J251+J252</f>
        <v>#REF!</v>
      </c>
      <c r="K247" s="424" t="e">
        <f t="shared" si="246"/>
        <v>#REF!</v>
      </c>
      <c r="L247" s="424">
        <f t="shared" ref="L247" si="248">L248+L249+L250+L251+L252</f>
        <v>0</v>
      </c>
      <c r="M247" s="461" t="e">
        <f t="shared" si="246"/>
        <v>#REF!</v>
      </c>
      <c r="N247" s="142">
        <f t="shared" ref="N247" si="249">N248+N249+N250+N251+N252</f>
        <v>0</v>
      </c>
      <c r="O247" s="158" t="e">
        <f t="shared" si="199"/>
        <v>#REF!</v>
      </c>
    </row>
    <row r="248" spans="1:15" s="41" customFormat="1" ht="15.75" hidden="1" thickBot="1" x14ac:dyDescent="0.3">
      <c r="A248" s="125" t="s">
        <v>305</v>
      </c>
      <c r="B248" s="176" t="s">
        <v>710</v>
      </c>
      <c r="C248" s="782" t="s">
        <v>385</v>
      </c>
      <c r="D248" s="783"/>
      <c r="E248" s="783"/>
      <c r="F248" s="321" t="e">
        <f t="shared" ref="F248:F254" si="250">SUM(O248:O248)</f>
        <v>#REF!</v>
      </c>
      <c r="G248" s="511" t="e">
        <f t="shared" ref="G248:G254" si="251">SUM(O248:O248)</f>
        <v>#REF!</v>
      </c>
      <c r="H248" s="511" t="e">
        <f t="shared" ref="H248:H254" si="252">SUM(O248:O248)</f>
        <v>#REF!</v>
      </c>
      <c r="I248" s="574" t="e">
        <f t="shared" ref="I248:I254" si="253">SUM(O248:O248)</f>
        <v>#REF!</v>
      </c>
      <c r="J248" s="426" t="e">
        <f t="shared" ref="J248:J254" si="254">SUM(O248:O248)</f>
        <v>#REF!</v>
      </c>
      <c r="K248" s="426" t="e">
        <f>SUM(#REF!)</f>
        <v>#REF!</v>
      </c>
      <c r="L248" s="426">
        <f t="shared" ref="L248:L254" si="255">SUM(P248:P248)</f>
        <v>0</v>
      </c>
      <c r="M248" s="463" t="e">
        <f>SUM(#REF!)</f>
        <v>#REF!</v>
      </c>
      <c r="N248" s="177"/>
      <c r="O248" s="191" t="e">
        <f t="shared" si="199"/>
        <v>#REF!</v>
      </c>
    </row>
    <row r="249" spans="1:15" s="41" customFormat="1" ht="15.75" hidden="1" thickBot="1" x14ac:dyDescent="0.3">
      <c r="A249" s="125" t="s">
        <v>306</v>
      </c>
      <c r="B249" s="176" t="s">
        <v>711</v>
      </c>
      <c r="C249" s="782" t="s">
        <v>386</v>
      </c>
      <c r="D249" s="783"/>
      <c r="E249" s="783"/>
      <c r="F249" s="321" t="e">
        <f t="shared" si="250"/>
        <v>#REF!</v>
      </c>
      <c r="G249" s="511" t="e">
        <f t="shared" si="251"/>
        <v>#REF!</v>
      </c>
      <c r="H249" s="511" t="e">
        <f t="shared" si="252"/>
        <v>#REF!</v>
      </c>
      <c r="I249" s="574" t="e">
        <f t="shared" si="253"/>
        <v>#REF!</v>
      </c>
      <c r="J249" s="426" t="e">
        <f t="shared" si="254"/>
        <v>#REF!</v>
      </c>
      <c r="K249" s="426" t="e">
        <f>SUM(#REF!)</f>
        <v>#REF!</v>
      </c>
      <c r="L249" s="426">
        <f t="shared" si="255"/>
        <v>0</v>
      </c>
      <c r="M249" s="463" t="e">
        <f>SUM(#REF!)</f>
        <v>#REF!</v>
      </c>
      <c r="N249" s="177"/>
      <c r="O249" s="191" t="e">
        <f t="shared" si="199"/>
        <v>#REF!</v>
      </c>
    </row>
    <row r="250" spans="1:15" s="41" customFormat="1" ht="15.75" hidden="1" thickBot="1" x14ac:dyDescent="0.3">
      <c r="A250" s="125" t="s">
        <v>307</v>
      </c>
      <c r="B250" s="176" t="s">
        <v>712</v>
      </c>
      <c r="C250" s="782" t="s">
        <v>308</v>
      </c>
      <c r="D250" s="783"/>
      <c r="E250" s="783"/>
      <c r="F250" s="321" t="e">
        <f t="shared" si="250"/>
        <v>#REF!</v>
      </c>
      <c r="G250" s="511" t="e">
        <f t="shared" si="251"/>
        <v>#REF!</v>
      </c>
      <c r="H250" s="511" t="e">
        <f t="shared" si="252"/>
        <v>#REF!</v>
      </c>
      <c r="I250" s="574" t="e">
        <f t="shared" si="253"/>
        <v>#REF!</v>
      </c>
      <c r="J250" s="426" t="e">
        <f t="shared" si="254"/>
        <v>#REF!</v>
      </c>
      <c r="K250" s="426" t="e">
        <f>SUM(#REF!)</f>
        <v>#REF!</v>
      </c>
      <c r="L250" s="426">
        <f t="shared" si="255"/>
        <v>0</v>
      </c>
      <c r="M250" s="463" t="e">
        <f>SUM(#REF!)</f>
        <v>#REF!</v>
      </c>
      <c r="N250" s="177"/>
      <c r="O250" s="191" t="e">
        <f t="shared" si="199"/>
        <v>#REF!</v>
      </c>
    </row>
    <row r="251" spans="1:15" s="41" customFormat="1" ht="15.75" hidden="1" thickBot="1" x14ac:dyDescent="0.3">
      <c r="A251" s="125" t="s">
        <v>309</v>
      </c>
      <c r="B251" s="176" t="s">
        <v>713</v>
      </c>
      <c r="C251" s="782" t="s">
        <v>310</v>
      </c>
      <c r="D251" s="783"/>
      <c r="E251" s="783"/>
      <c r="F251" s="321" t="e">
        <f t="shared" si="250"/>
        <v>#REF!</v>
      </c>
      <c r="G251" s="511" t="e">
        <f t="shared" si="251"/>
        <v>#REF!</v>
      </c>
      <c r="H251" s="511" t="e">
        <f t="shared" si="252"/>
        <v>#REF!</v>
      </c>
      <c r="I251" s="574" t="e">
        <f t="shared" si="253"/>
        <v>#REF!</v>
      </c>
      <c r="J251" s="426" t="e">
        <f t="shared" si="254"/>
        <v>#REF!</v>
      </c>
      <c r="K251" s="426" t="e">
        <f>SUM(#REF!)</f>
        <v>#REF!</v>
      </c>
      <c r="L251" s="426">
        <f t="shared" si="255"/>
        <v>0</v>
      </c>
      <c r="M251" s="463" t="e">
        <f>SUM(#REF!)</f>
        <v>#REF!</v>
      </c>
      <c r="N251" s="177"/>
      <c r="O251" s="191" t="e">
        <f t="shared" si="199"/>
        <v>#REF!</v>
      </c>
    </row>
    <row r="252" spans="1:15" s="41" customFormat="1" ht="15.75" hidden="1" thickBot="1" x14ac:dyDescent="0.3">
      <c r="A252" s="125" t="s">
        <v>311</v>
      </c>
      <c r="B252" s="176" t="s">
        <v>714</v>
      </c>
      <c r="C252" s="782" t="s">
        <v>387</v>
      </c>
      <c r="D252" s="783"/>
      <c r="E252" s="783"/>
      <c r="F252" s="321" t="e">
        <f t="shared" si="250"/>
        <v>#REF!</v>
      </c>
      <c r="G252" s="511" t="e">
        <f t="shared" si="251"/>
        <v>#REF!</v>
      </c>
      <c r="H252" s="511" t="e">
        <f t="shared" si="252"/>
        <v>#REF!</v>
      </c>
      <c r="I252" s="574" t="e">
        <f t="shared" si="253"/>
        <v>#REF!</v>
      </c>
      <c r="J252" s="426" t="e">
        <f t="shared" si="254"/>
        <v>#REF!</v>
      </c>
      <c r="K252" s="426" t="e">
        <f>SUM(#REF!)</f>
        <v>#REF!</v>
      </c>
      <c r="L252" s="426">
        <f t="shared" si="255"/>
        <v>0</v>
      </c>
      <c r="M252" s="463" t="e">
        <f>SUM(#REF!)</f>
        <v>#REF!</v>
      </c>
      <c r="N252" s="177"/>
      <c r="O252" s="191" t="e">
        <f t="shared" si="199"/>
        <v>#REF!</v>
      </c>
    </row>
    <row r="253" spans="1:15" ht="15.75" hidden="1" thickBot="1" x14ac:dyDescent="0.3">
      <c r="A253" s="125" t="s">
        <v>313</v>
      </c>
      <c r="B253" s="90" t="s">
        <v>715</v>
      </c>
      <c r="C253" s="712" t="s">
        <v>312</v>
      </c>
      <c r="D253" s="713"/>
      <c r="E253" s="713"/>
      <c r="F253" s="319" t="e">
        <f t="shared" si="250"/>
        <v>#REF!</v>
      </c>
      <c r="G253" s="509" t="e">
        <f t="shared" si="251"/>
        <v>#REF!</v>
      </c>
      <c r="H253" s="509" t="e">
        <f t="shared" si="252"/>
        <v>#REF!</v>
      </c>
      <c r="I253" s="572" t="e">
        <f t="shared" si="253"/>
        <v>#REF!</v>
      </c>
      <c r="J253" s="424" t="e">
        <f t="shared" si="254"/>
        <v>#REF!</v>
      </c>
      <c r="K253" s="424" t="e">
        <f>SUM(#REF!)</f>
        <v>#REF!</v>
      </c>
      <c r="L253" s="424">
        <f t="shared" si="255"/>
        <v>0</v>
      </c>
      <c r="M253" s="461" t="e">
        <f>SUM(#REF!)</f>
        <v>#REF!</v>
      </c>
      <c r="N253" s="142"/>
      <c r="O253" s="158" t="e">
        <f t="shared" si="199"/>
        <v>#REF!</v>
      </c>
    </row>
    <row r="254" spans="1:15" ht="15.75" hidden="1" thickBot="1" x14ac:dyDescent="0.3">
      <c r="A254" s="125" t="s">
        <v>893</v>
      </c>
      <c r="B254" s="90" t="s">
        <v>894</v>
      </c>
      <c r="C254" s="712" t="s">
        <v>895</v>
      </c>
      <c r="D254" s="713"/>
      <c r="E254" s="713"/>
      <c r="F254" s="319" t="e">
        <f t="shared" si="250"/>
        <v>#REF!</v>
      </c>
      <c r="G254" s="509" t="e">
        <f t="shared" si="251"/>
        <v>#REF!</v>
      </c>
      <c r="H254" s="509" t="e">
        <f t="shared" si="252"/>
        <v>#REF!</v>
      </c>
      <c r="I254" s="572" t="e">
        <f t="shared" si="253"/>
        <v>#REF!</v>
      </c>
      <c r="J254" s="424" t="e">
        <f t="shared" si="254"/>
        <v>#REF!</v>
      </c>
      <c r="K254" s="424" t="e">
        <f>SUM(#REF!)</f>
        <v>#REF!</v>
      </c>
      <c r="L254" s="424">
        <f t="shared" si="255"/>
        <v>0</v>
      </c>
      <c r="M254" s="461" t="e">
        <f>SUM(#REF!)</f>
        <v>#REF!</v>
      </c>
      <c r="N254" s="142"/>
      <c r="O254" s="158" t="e">
        <f t="shared" si="199"/>
        <v>#REF!</v>
      </c>
    </row>
    <row r="255" spans="1:15" ht="15.75" thickBot="1" x14ac:dyDescent="0.3">
      <c r="B255" s="806" t="s">
        <v>314</v>
      </c>
      <c r="C255" s="807"/>
      <c r="D255" s="807"/>
      <c r="E255" s="807"/>
      <c r="F255" s="316" t="e">
        <f t="shared" ref="F255:N255" si="256">F5+F24+F32+F59+F75+F147+F157+F162+F225</f>
        <v>#REF!</v>
      </c>
      <c r="G255" s="506" t="e">
        <f t="shared" si="256"/>
        <v>#REF!</v>
      </c>
      <c r="H255" s="506" t="e">
        <f t="shared" si="256"/>
        <v>#REF!</v>
      </c>
      <c r="I255" s="569" t="e">
        <f t="shared" ref="I255:J255" si="257">I5+I24+I32+I59+I75+I147+I157+I162+I225</f>
        <v>#REF!</v>
      </c>
      <c r="J255" s="421" t="e">
        <f t="shared" si="257"/>
        <v>#REF!</v>
      </c>
      <c r="K255" s="421" t="e">
        <f t="shared" si="256"/>
        <v>#REF!</v>
      </c>
      <c r="L255" s="421">
        <f t="shared" ref="L255" si="258">L5+L24+L32+L59+L75+L147+L157+L162+L225</f>
        <v>970507</v>
      </c>
      <c r="M255" s="458">
        <f t="shared" si="256"/>
        <v>389153</v>
      </c>
      <c r="N255" s="139">
        <f t="shared" si="256"/>
        <v>0</v>
      </c>
      <c r="O255" s="156">
        <f t="shared" si="199"/>
        <v>389153</v>
      </c>
    </row>
    <row r="256" spans="1:15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59"/>
    </row>
    <row r="257" spans="1:15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59"/>
    </row>
    <row r="258" spans="1:1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59"/>
    </row>
    <row r="259" spans="1:1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59"/>
    </row>
    <row r="260" spans="1:1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59"/>
    </row>
    <row r="261" spans="1:1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</row>
    <row r="262" spans="1:1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</row>
    <row r="263" spans="1:1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</row>
    <row r="264" spans="1:1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59"/>
    </row>
    <row r="265" spans="1:1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59"/>
    </row>
    <row r="266" spans="1:1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59"/>
    </row>
    <row r="267" spans="1:1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</row>
    <row r="268" spans="1:1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</row>
    <row r="269" spans="1:1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59"/>
    </row>
    <row r="270" spans="1:15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</row>
    <row r="271" spans="1:1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</row>
    <row r="272" spans="1:1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</row>
    <row r="273" spans="1:1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</row>
    <row r="274" spans="1:1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</row>
    <row r="275" spans="1:1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</row>
    <row r="276" spans="1:1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</row>
    <row r="277" spans="1:15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59"/>
    </row>
    <row r="278" spans="1:1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</row>
    <row r="279" spans="1:1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</row>
    <row r="280" spans="1:1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</row>
    <row r="281" spans="1:1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</row>
    <row r="282" spans="1:1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</row>
    <row r="283" spans="1:1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</row>
    <row r="284" spans="1:1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</row>
    <row r="285" spans="1:1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</row>
    <row r="286" spans="1:1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</row>
    <row r="287" spans="1:1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</row>
    <row r="288" spans="1:15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</row>
    <row r="289" spans="1:1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</row>
    <row r="290" spans="1:1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</row>
    <row r="291" spans="1:1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</row>
    <row r="292" spans="1:1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</row>
    <row r="293" spans="1:1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</row>
    <row r="294" spans="1:1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</row>
    <row r="295" spans="1:1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</row>
    <row r="296" spans="1:1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</row>
    <row r="297" spans="1:1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</row>
    <row r="298" spans="1:1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</row>
    <row r="299" spans="1:15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59"/>
    </row>
    <row r="300" spans="1:15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</row>
    <row r="301" spans="1:1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59"/>
    </row>
    <row r="302" spans="1:15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</row>
    <row r="303" spans="1:1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</row>
    <row r="304" spans="1:1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</row>
    <row r="305" spans="1:1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</row>
    <row r="306" spans="1:1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</row>
    <row r="307" spans="1:1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</row>
    <row r="308" spans="1:1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</row>
    <row r="309" spans="1:1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</row>
    <row r="310" spans="1:1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</row>
    <row r="311" spans="1:1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</row>
    <row r="312" spans="1:1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</row>
    <row r="313" spans="1:15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</row>
    <row r="314" spans="1:1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</row>
    <row r="315" spans="1:1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</row>
    <row r="316" spans="1:1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</row>
    <row r="317" spans="1:1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</row>
    <row r="318" spans="1:1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18"/>
    </row>
    <row r="319" spans="1:15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49"/>
    </row>
    <row r="320" spans="1:1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49"/>
    </row>
    <row r="321" spans="1:1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49"/>
    </row>
    <row r="322" spans="1:1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1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15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49"/>
    </row>
    <row r="325" spans="1:1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1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1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1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1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1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1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1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1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1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1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</row>
    <row r="336" spans="1:1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</row>
    <row r="337" spans="1:1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</row>
    <row r="338" spans="1:1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</row>
    <row r="339" spans="1:1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</row>
    <row r="340" spans="1:1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</row>
    <row r="341" spans="1:1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</row>
    <row r="342" spans="1:1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</row>
    <row r="343" spans="1:1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</row>
    <row r="344" spans="1:1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</row>
    <row r="345" spans="1:1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</row>
    <row r="346" spans="1:1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</row>
    <row r="347" spans="1:1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</row>
    <row r="348" spans="1:1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</row>
    <row r="349" spans="1:1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</row>
    <row r="350" spans="1:15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</row>
    <row r="351" spans="1:15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</row>
    <row r="352" spans="1:1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</row>
    <row r="353" spans="1:1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</row>
    <row r="354" spans="1:1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</row>
    <row r="355" spans="1:1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</row>
    <row r="356" spans="1:1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</row>
    <row r="357" spans="1:1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</row>
    <row r="358" spans="1:1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</row>
    <row r="359" spans="1:1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</row>
    <row r="360" spans="1:1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</row>
    <row r="361" spans="1:1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</row>
    <row r="362" spans="1:15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</row>
    <row r="363" spans="1:1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59"/>
    </row>
    <row r="364" spans="1:1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59"/>
    </row>
    <row r="365" spans="1:1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</row>
    <row r="366" spans="1:1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</row>
    <row r="367" spans="1:1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</row>
    <row r="368" spans="1:1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</row>
    <row r="369" spans="1:1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</row>
    <row r="370" spans="1:1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</row>
    <row r="371" spans="1:1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</row>
    <row r="372" spans="1:1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</row>
    <row r="373" spans="1:1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</row>
    <row r="374" spans="1:1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</row>
    <row r="375" spans="1:1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</row>
    <row r="376" spans="1:1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</row>
    <row r="377" spans="1:1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</row>
    <row r="378" spans="1:1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</row>
    <row r="379" spans="1:1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</row>
    <row r="380" spans="1:1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59"/>
    </row>
    <row r="381" spans="1:1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59"/>
    </row>
    <row r="382" spans="1:1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</row>
    <row r="383" spans="1:1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</row>
    <row r="384" spans="1:1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</row>
    <row r="385" spans="1:1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</row>
    <row r="386" spans="1:1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</row>
    <row r="387" spans="1:1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</row>
    <row r="388" spans="1:1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</row>
    <row r="389" spans="1:1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</row>
    <row r="390" spans="1:1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</row>
    <row r="391" spans="1:1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</row>
    <row r="392" spans="1:1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</row>
    <row r="393" spans="1:1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</row>
    <row r="394" spans="1:1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</row>
    <row r="395" spans="1:1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</row>
    <row r="396" spans="1:1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</row>
    <row r="397" spans="1:1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</row>
    <row r="398" spans="1:15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</row>
    <row r="399" spans="1:1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</row>
    <row r="400" spans="1:1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</row>
    <row r="401" spans="1:1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</row>
    <row r="402" spans="1:1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</row>
    <row r="403" spans="1:1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</row>
    <row r="404" spans="1:1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</row>
    <row r="405" spans="1:1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</row>
    <row r="406" spans="1:1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</row>
    <row r="407" spans="1:1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</row>
    <row r="408" spans="1:15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</row>
    <row r="409" spans="1:1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</row>
    <row r="410" spans="1:1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</row>
    <row r="411" spans="1:1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</row>
    <row r="412" spans="1:1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</row>
    <row r="413" spans="1:1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</row>
    <row r="414" spans="1:1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</row>
    <row r="415" spans="1:1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</row>
    <row r="416" spans="1:1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</row>
    <row r="417" spans="1:1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</row>
    <row r="418" spans="1:1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</row>
    <row r="419" spans="1:1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</row>
    <row r="420" spans="1:1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</row>
    <row r="421" spans="1:1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</row>
    <row r="422" spans="1:15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</row>
    <row r="423" spans="1:1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</row>
    <row r="424" spans="1:1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</row>
    <row r="425" spans="1:1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</row>
    <row r="426" spans="1:1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</row>
    <row r="427" spans="1:1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</row>
    <row r="428" spans="1:1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</row>
    <row r="429" spans="1:1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</row>
    <row r="430" spans="1:1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</row>
    <row r="431" spans="1:1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</row>
    <row r="432" spans="1:1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</row>
    <row r="433" spans="1:1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</row>
    <row r="434" spans="1:15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</row>
    <row r="435" spans="1:1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</row>
    <row r="436" spans="1:1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</row>
    <row r="437" spans="1:1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</row>
    <row r="438" spans="1:1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</row>
    <row r="439" spans="1:1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</row>
    <row r="440" spans="1:1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</row>
    <row r="441" spans="1:1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</row>
    <row r="442" spans="1:1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</row>
    <row r="443" spans="1:1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</row>
    <row r="444" spans="1:1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</row>
    <row r="445" spans="1:1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</row>
    <row r="446" spans="1:1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</row>
    <row r="447" spans="1:1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</row>
    <row r="448" spans="1:1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</row>
    <row r="449" spans="1:1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</row>
    <row r="450" spans="1:1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</row>
    <row r="451" spans="1:1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</row>
    <row r="452" spans="1:1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</row>
    <row r="453" spans="1:1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</row>
    <row r="454" spans="1:1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</row>
    <row r="455" spans="1:1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</row>
    <row r="456" spans="1:1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</row>
    <row r="457" spans="1:1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</row>
    <row r="458" spans="1:1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</row>
    <row r="459" spans="1:1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</row>
    <row r="460" spans="1:15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</row>
    <row r="461" spans="1:15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</row>
    <row r="462" spans="1:15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59"/>
    </row>
    <row r="463" spans="1:1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</row>
    <row r="464" spans="1:1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</row>
    <row r="465" spans="1:1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</row>
    <row r="466" spans="1:1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</row>
    <row r="467" spans="1:1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</row>
    <row r="468" spans="1:1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1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1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1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1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1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15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1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</row>
    <row r="476" spans="1:1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</row>
    <row r="477" spans="1:1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</row>
    <row r="478" spans="1:1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18"/>
    </row>
    <row r="479" spans="1:15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49"/>
    </row>
    <row r="480" spans="1:15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49"/>
    </row>
    <row r="481" spans="1:1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49"/>
    </row>
    <row r="482" spans="1:1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1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1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1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1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1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8"/>
    </row>
    <row r="488" spans="1:1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8"/>
    </row>
    <row r="489" spans="1:1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8"/>
    </row>
    <row r="490" spans="1:1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</row>
    <row r="491" spans="1:1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</row>
    <row r="492" spans="1:1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</row>
    <row r="493" spans="1:1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</row>
    <row r="494" spans="1:1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</row>
    <row r="495" spans="1:1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</row>
    <row r="496" spans="1:1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</row>
    <row r="497" spans="1:1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</row>
    <row r="498" spans="1:1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</row>
    <row r="499" spans="1:1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</row>
    <row r="500" spans="1:1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</row>
    <row r="501" spans="1:1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</row>
    <row r="502" spans="1:1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</row>
    <row r="503" spans="1:1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</row>
    <row r="504" spans="1:1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</row>
    <row r="505" spans="1:1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</row>
    <row r="506" spans="1:1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</row>
    <row r="507" spans="1:1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</row>
    <row r="508" spans="1:1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</row>
    <row r="509" spans="1:1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</row>
    <row r="510" spans="1:1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</row>
    <row r="511" spans="1:1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</row>
    <row r="512" spans="1:1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</row>
    <row r="513" spans="1:1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</row>
    <row r="514" spans="1:1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</row>
    <row r="515" spans="1:1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</row>
    <row r="516" spans="1:1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</row>
    <row r="517" spans="1:1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</row>
    <row r="518" spans="1:1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</row>
    <row r="519" spans="1:1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</row>
    <row r="520" spans="1:1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</row>
    <row r="521" spans="1:1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</row>
    <row r="522" spans="1:1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</row>
    <row r="523" spans="1:1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</row>
    <row r="524" spans="1:1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</row>
    <row r="525" spans="1:1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</row>
    <row r="526" spans="1:1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</row>
    <row r="527" spans="1:1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</row>
    <row r="528" spans="1:1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</row>
    <row r="529" spans="1:1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</row>
    <row r="530" spans="1:1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</row>
    <row r="531" spans="1:1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</row>
    <row r="532" spans="1:1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</row>
    <row r="533" spans="1:1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</row>
    <row r="534" spans="1:1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</row>
    <row r="535" spans="1:1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</row>
    <row r="536" spans="1:1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</row>
    <row r="537" spans="1:1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</row>
    <row r="538" spans="1:1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</row>
    <row r="539" spans="1:1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</row>
    <row r="540" spans="1:1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</row>
    <row r="541" spans="1:1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</row>
    <row r="542" spans="1:1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</row>
    <row r="543" spans="1:1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</row>
    <row r="544" spans="1:1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</row>
    <row r="545" spans="1:1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</row>
    <row r="546" spans="1:1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</row>
    <row r="547" spans="1:1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</row>
    <row r="548" spans="1:1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</row>
    <row r="549" spans="1:1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</row>
    <row r="550" spans="1:1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</row>
    <row r="551" spans="1:1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</row>
    <row r="552" spans="1:1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</row>
    <row r="553" spans="1:1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</row>
    <row r="554" spans="1:1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</row>
    <row r="555" spans="1:1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</row>
    <row r="556" spans="1:1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</row>
    <row r="557" spans="1:1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</row>
    <row r="558" spans="1:1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</row>
    <row r="559" spans="1:1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</row>
    <row r="560" spans="1:1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</row>
    <row r="561" spans="1:1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</row>
    <row r="562" spans="1:1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</row>
    <row r="563" spans="1:1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</row>
    <row r="564" spans="1:1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</row>
    <row r="565" spans="1:1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</row>
    <row r="566" spans="1:1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</row>
    <row r="567" spans="1:1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</row>
    <row r="568" spans="1:1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</row>
    <row r="569" spans="1:1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</row>
    <row r="570" spans="1:1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</row>
    <row r="571" spans="1:1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</row>
    <row r="572" spans="1:1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</row>
    <row r="573" spans="1:1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</row>
    <row r="574" spans="1:1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</row>
    <row r="575" spans="1:1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</row>
    <row r="576" spans="1:1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</row>
    <row r="577" spans="1:1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</row>
    <row r="578" spans="1:1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</row>
    <row r="579" spans="1:1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</row>
    <row r="580" spans="1:1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</row>
    <row r="581" spans="1:1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</row>
    <row r="582" spans="1:1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</row>
    <row r="583" spans="1:1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</row>
    <row r="584" spans="1:1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</row>
    <row r="585" spans="1:1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</row>
    <row r="586" spans="1:1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</row>
    <row r="587" spans="1:1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</row>
    <row r="588" spans="1:1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</row>
    <row r="589" spans="1:1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</row>
    <row r="590" spans="1:1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</row>
    <row r="591" spans="1:1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</row>
    <row r="592" spans="1:1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</row>
    <row r="593" spans="1:1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</row>
    <row r="594" spans="1:1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</row>
    <row r="595" spans="1:1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</row>
    <row r="596" spans="1:1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</row>
    <row r="597" spans="1:1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</row>
    <row r="598" spans="1:1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</row>
    <row r="599" spans="1:1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</row>
    <row r="600" spans="1:1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</row>
    <row r="601" spans="1:1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</row>
    <row r="602" spans="1:1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</row>
    <row r="603" spans="1:1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</row>
    <row r="604" spans="1:1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</row>
    <row r="605" spans="1:1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</row>
    <row r="606" spans="1:1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</row>
    <row r="607" spans="1:1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</row>
    <row r="608" spans="1:1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</row>
    <row r="609" spans="1:1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</row>
    <row r="610" spans="1:1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</row>
    <row r="611" spans="1:1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</row>
    <row r="612" spans="1:1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</row>
    <row r="613" spans="1:1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</row>
    <row r="614" spans="1:1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</row>
    <row r="615" spans="1:1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</row>
    <row r="616" spans="1:1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</row>
    <row r="617" spans="1:1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</row>
    <row r="618" spans="1:1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</row>
    <row r="619" spans="1:1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</row>
    <row r="620" spans="1:1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</row>
    <row r="621" spans="1:1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</row>
    <row r="622" spans="1:1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</row>
    <row r="623" spans="1:1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</row>
    <row r="624" spans="1:1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</row>
    <row r="625" spans="1:1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</row>
    <row r="626" spans="1:1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</row>
    <row r="627" spans="1:1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</row>
    <row r="628" spans="1:1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</row>
    <row r="629" spans="1:1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</row>
    <row r="630" spans="1:1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</row>
    <row r="631" spans="1:1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</row>
    <row r="632" spans="1:1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</row>
    <row r="633" spans="1:1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</row>
    <row r="634" spans="1:1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</row>
    <row r="635" spans="1:1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</row>
    <row r="636" spans="1:1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</row>
    <row r="637" spans="1:1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</row>
    <row r="638" spans="1:1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</row>
    <row r="639" spans="1:1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</row>
    <row r="640" spans="1:1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</row>
    <row r="641" spans="1:1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</row>
    <row r="642" spans="1:1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</row>
    <row r="643" spans="1:1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</row>
    <row r="644" spans="1:1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</row>
    <row r="645" spans="1:1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</row>
    <row r="646" spans="1:1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</row>
    <row r="647" spans="1:1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</row>
    <row r="648" spans="1:1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</row>
    <row r="649" spans="1:1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</row>
    <row r="650" spans="1:1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</row>
    <row r="651" spans="1:1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</row>
    <row r="652" spans="1:1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</row>
    <row r="653" spans="1:1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</row>
    <row r="654" spans="1:1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</row>
    <row r="655" spans="1:1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</row>
    <row r="656" spans="1:1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</row>
    <row r="657" spans="1:1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</row>
    <row r="658" spans="1:1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</row>
    <row r="659" spans="1:1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</row>
    <row r="660" spans="1:1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</row>
    <row r="661" spans="1:1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</row>
    <row r="662" spans="1:1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</row>
    <row r="663" spans="1:1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</row>
    <row r="664" spans="1:1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</row>
    <row r="665" spans="1:1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</row>
    <row r="666" spans="1:1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</row>
    <row r="667" spans="1:1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</row>
    <row r="668" spans="1:1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</row>
    <row r="669" spans="1:1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</row>
    <row r="670" spans="1:1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</row>
    <row r="671" spans="1:1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</row>
    <row r="672" spans="1:1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</row>
    <row r="673" spans="1:1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</row>
    <row r="674" spans="1:1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</row>
    <row r="675" spans="1:1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</row>
    <row r="676" spans="1:1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</row>
    <row r="677" spans="1:1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</row>
    <row r="678" spans="1:1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</row>
    <row r="679" spans="1:1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</row>
    <row r="680" spans="1:1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</row>
    <row r="681" spans="1:1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</row>
    <row r="682" spans="1:1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</row>
    <row r="683" spans="1:1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</row>
    <row r="684" spans="1:1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</row>
    <row r="685" spans="1:1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</row>
    <row r="686" spans="1:1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</row>
    <row r="687" spans="1:1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</row>
    <row r="688" spans="1:1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</row>
    <row r="689" spans="1:1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</row>
    <row r="690" spans="1:1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</row>
    <row r="691" spans="1:1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</row>
    <row r="692" spans="1:1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</row>
    <row r="693" spans="1:1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</row>
    <row r="694" spans="1:1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</row>
    <row r="695" spans="1:1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</row>
    <row r="696" spans="1:1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</row>
    <row r="697" spans="1:1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</row>
    <row r="698" spans="1:1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</row>
    <row r="699" spans="1:1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</row>
    <row r="700" spans="1:1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</row>
    <row r="701" spans="1:1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</row>
    <row r="702" spans="1:1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</row>
    <row r="703" spans="1:1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</row>
    <row r="704" spans="1:1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</row>
    <row r="705" spans="1:1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</row>
    <row r="706" spans="1:1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</row>
    <row r="707" spans="1:1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</row>
    <row r="708" spans="1:1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</row>
    <row r="709" spans="1:1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</row>
    <row r="710" spans="1:1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</row>
    <row r="711" spans="1:1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</row>
    <row r="712" spans="1:1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</row>
    <row r="713" spans="1:1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</row>
    <row r="714" spans="1:1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</row>
    <row r="715" spans="1:1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</row>
    <row r="716" spans="1:1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</row>
    <row r="717" spans="1:1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</row>
    <row r="718" spans="1:1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</row>
    <row r="719" spans="1:1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</row>
  </sheetData>
  <mergeCells count="247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G2:G4"/>
    <mergeCell ref="C42:E42"/>
    <mergeCell ref="C43:E43"/>
    <mergeCell ref="C44:E44"/>
    <mergeCell ref="H2:H4"/>
    <mergeCell ref="I2:I4"/>
    <mergeCell ref="L2:L4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K2:K4"/>
  </mergeCells>
  <pageMargins left="0.25" right="0.25" top="0.75" bottom="0.75" header="0.3" footer="0.3"/>
  <pageSetup paperSize="9" orientation="landscape" horizontalDpi="4294967293" r:id="rId1"/>
  <headerFooter>
    <oddHeader>&amp;C&amp;"Times New Roman,Félkövér"&amp;12 041233 Hosszabb időtartamú közfoglalkoztatásKiadások - 2018.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21</vt:i4>
      </vt:variant>
      <vt:variant>
        <vt:lpstr>Névvel ellátott tartományok</vt:lpstr>
      </vt:variant>
      <vt:variant>
        <vt:i4>18</vt:i4>
      </vt:variant>
    </vt:vector>
  </HeadingPairs>
  <TitlesOfParts>
    <vt:vector size="39" baseType="lpstr">
      <vt:lpstr>Összesítő</vt:lpstr>
      <vt:lpstr>Szár össz</vt:lpstr>
      <vt:lpstr>Bevételek</vt:lpstr>
      <vt:lpstr>Kiadások</vt:lpstr>
      <vt:lpstr>Igazgatás</vt:lpstr>
      <vt:lpstr>Informatikai fejl.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Támogatás</vt:lpstr>
      <vt:lpstr>Közművelődés</vt:lpstr>
      <vt:lpstr>Hivatal össz</vt:lpstr>
      <vt:lpstr>Hivatal be</vt:lpstr>
      <vt:lpstr>Hivatal ki</vt:lpstr>
      <vt:lpstr>Óvoda össz</vt:lpstr>
      <vt:lpstr>Óvoda be</vt:lpstr>
      <vt:lpstr>Óvoda ki</vt:lpstr>
      <vt:lpstr>Bevételek!Nyomtatási_terület</vt:lpstr>
      <vt:lpstr>Egészségügy!Nyomtatási_terület</vt:lpstr>
      <vt:lpstr>'Hivatal be'!Nyomtatási_terület</vt:lpstr>
      <vt:lpstr>'Hivatal ki'!Nyomtatási_terület</vt:lpstr>
      <vt:lpstr>Igazgatás!Nyomtatási_terület</vt:lpstr>
      <vt:lpstr>'Informatikai fejl.'!Nyomtatási_terület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'Óvoda be'!Nyomtatási_terület</vt:lpstr>
      <vt:lpstr>'Óvoda ki'!Nyomtatási_terület</vt:lpstr>
      <vt:lpstr>Sport!Nyomtatási_terület</vt:lpstr>
      <vt:lpstr>'Szár össz'!Nyomtatási_terület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Freész Józsefné</cp:lastModifiedBy>
  <cp:lastPrinted>2019-05-26T17:31:32Z</cp:lastPrinted>
  <dcterms:created xsi:type="dcterms:W3CDTF">2015-11-28T12:14:02Z</dcterms:created>
  <dcterms:modified xsi:type="dcterms:W3CDTF">2019-06-05T09:23:57Z</dcterms:modified>
</cp:coreProperties>
</file>