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1" i="1" l="1"/>
  <c r="G661" i="1"/>
  <c r="F661" i="1"/>
  <c r="E661" i="1"/>
  <c r="H660" i="1"/>
  <c r="G660" i="1"/>
  <c r="F660" i="1"/>
  <c r="E660" i="1"/>
  <c r="E659" i="1" s="1"/>
  <c r="H659" i="1"/>
  <c r="G659" i="1"/>
  <c r="G666" i="1" s="1"/>
  <c r="F659" i="1"/>
  <c r="F666" i="1" s="1"/>
  <c r="G655" i="1"/>
  <c r="F655" i="1"/>
  <c r="E655" i="1"/>
  <c r="H654" i="1"/>
  <c r="H653" i="1"/>
  <c r="H652" i="1"/>
  <c r="H651" i="1"/>
  <c r="H650" i="1"/>
  <c r="H649" i="1"/>
  <c r="H648" i="1"/>
  <c r="H655" i="1" s="1"/>
  <c r="G645" i="1"/>
  <c r="F645" i="1"/>
  <c r="E645" i="1"/>
  <c r="E657" i="1" s="1"/>
  <c r="E666" i="1" s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645" i="1" s="1"/>
  <c r="H657" i="1" s="1"/>
  <c r="H666" i="1" s="1"/>
  <c r="H570" i="1"/>
  <c r="G570" i="1"/>
  <c r="F570" i="1"/>
  <c r="E570" i="1"/>
  <c r="H569" i="1"/>
  <c r="G569" i="1"/>
  <c r="F569" i="1"/>
  <c r="E569" i="1"/>
  <c r="H568" i="1"/>
  <c r="G568" i="1"/>
  <c r="F568" i="1"/>
  <c r="E568" i="1"/>
  <c r="H564" i="1"/>
  <c r="G564" i="1"/>
  <c r="F564" i="1"/>
  <c r="E564" i="1"/>
  <c r="G560" i="1"/>
  <c r="F560" i="1"/>
  <c r="E560" i="1"/>
  <c r="E562" i="1" s="1"/>
  <c r="E571" i="1" s="1"/>
  <c r="H559" i="1"/>
  <c r="H558" i="1"/>
  <c r="H557" i="1"/>
  <c r="H556" i="1"/>
  <c r="H555" i="1"/>
  <c r="H554" i="1"/>
  <c r="H553" i="1"/>
  <c r="H560" i="1" s="1"/>
  <c r="G550" i="1"/>
  <c r="G562" i="1" s="1"/>
  <c r="G571" i="1" s="1"/>
  <c r="F550" i="1"/>
  <c r="F562" i="1" s="1"/>
  <c r="F571" i="1" s="1"/>
  <c r="E550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550" i="1" s="1"/>
  <c r="H486" i="1"/>
  <c r="H485" i="1"/>
  <c r="H484" i="1"/>
  <c r="H469" i="1"/>
  <c r="G469" i="1"/>
  <c r="F469" i="1"/>
  <c r="E469" i="1"/>
  <c r="E467" i="1"/>
  <c r="E476" i="1" s="1"/>
  <c r="H465" i="1"/>
  <c r="G465" i="1"/>
  <c r="F465" i="1"/>
  <c r="E465" i="1"/>
  <c r="G455" i="1"/>
  <c r="G467" i="1" s="1"/>
  <c r="G476" i="1" s="1"/>
  <c r="F455" i="1"/>
  <c r="F467" i="1" s="1"/>
  <c r="F476" i="1" s="1"/>
  <c r="E455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455" i="1" s="1"/>
  <c r="H467" i="1" s="1"/>
  <c r="H476" i="1" s="1"/>
  <c r="H378" i="1"/>
  <c r="H374" i="1"/>
  <c r="G374" i="1"/>
  <c r="F374" i="1"/>
  <c r="E374" i="1"/>
  <c r="G370" i="1"/>
  <c r="F370" i="1"/>
  <c r="E370" i="1"/>
  <c r="H369" i="1"/>
  <c r="H368" i="1"/>
  <c r="H367" i="1"/>
  <c r="H366" i="1"/>
  <c r="H365" i="1"/>
  <c r="H364" i="1"/>
  <c r="H363" i="1"/>
  <c r="H370" i="1" s="1"/>
  <c r="E360" i="1"/>
  <c r="E372" i="1" s="1"/>
  <c r="E381" i="1" s="1"/>
  <c r="H358" i="1"/>
  <c r="H357" i="1"/>
  <c r="H356" i="1"/>
  <c r="H355" i="1"/>
  <c r="H354" i="1"/>
  <c r="G353" i="1"/>
  <c r="H353" i="1" s="1"/>
  <c r="H352" i="1"/>
  <c r="H351" i="1"/>
  <c r="H350" i="1"/>
  <c r="H349" i="1"/>
  <c r="H348" i="1"/>
  <c r="H347" i="1"/>
  <c r="G346" i="1"/>
  <c r="H346" i="1" s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F323" i="1"/>
  <c r="H323" i="1" s="1"/>
  <c r="H322" i="1"/>
  <c r="H321" i="1"/>
  <c r="H320" i="1"/>
  <c r="H319" i="1"/>
  <c r="H318" i="1"/>
  <c r="H317" i="1"/>
  <c r="H316" i="1"/>
  <c r="G315" i="1"/>
  <c r="H315" i="1" s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G297" i="1"/>
  <c r="G360" i="1" s="1"/>
  <c r="G372" i="1" s="1"/>
  <c r="G381" i="1" s="1"/>
  <c r="H296" i="1"/>
  <c r="H295" i="1"/>
  <c r="H294" i="1"/>
  <c r="H279" i="1"/>
  <c r="G279" i="1"/>
  <c r="F279" i="1"/>
  <c r="E279" i="1"/>
  <c r="E277" i="1"/>
  <c r="E286" i="1" s="1"/>
  <c r="G275" i="1"/>
  <c r="F275" i="1"/>
  <c r="E275" i="1"/>
  <c r="H274" i="1"/>
  <c r="H273" i="1"/>
  <c r="H272" i="1"/>
  <c r="H271" i="1"/>
  <c r="H270" i="1"/>
  <c r="H269" i="1"/>
  <c r="H268" i="1"/>
  <c r="H275" i="1" s="1"/>
  <c r="G265" i="1"/>
  <c r="G277" i="1" s="1"/>
  <c r="G286" i="1" s="1"/>
  <c r="F265" i="1"/>
  <c r="F277" i="1" s="1"/>
  <c r="F286" i="1" s="1"/>
  <c r="E265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65" i="1" s="1"/>
  <c r="H277" i="1" s="1"/>
  <c r="H286" i="1" s="1"/>
  <c r="H201" i="1"/>
  <c r="H200" i="1"/>
  <c r="H199" i="1"/>
  <c r="K184" i="1"/>
  <c r="J184" i="1"/>
  <c r="I184" i="1"/>
  <c r="H184" i="1"/>
  <c r="G184" i="1"/>
  <c r="F184" i="1"/>
  <c r="E184" i="1"/>
  <c r="J180" i="1"/>
  <c r="I180" i="1"/>
  <c r="G180" i="1"/>
  <c r="F180" i="1"/>
  <c r="E180" i="1"/>
  <c r="K179" i="1"/>
  <c r="H179" i="1"/>
  <c r="K178" i="1"/>
  <c r="H178" i="1"/>
  <c r="K177" i="1"/>
  <c r="H177" i="1"/>
  <c r="K176" i="1"/>
  <c r="H176" i="1"/>
  <c r="K175" i="1"/>
  <c r="H175" i="1"/>
  <c r="K174" i="1"/>
  <c r="H174" i="1"/>
  <c r="K173" i="1"/>
  <c r="K180" i="1" s="1"/>
  <c r="H173" i="1"/>
  <c r="H180" i="1" s="1"/>
  <c r="J170" i="1"/>
  <c r="J182" i="1" s="1"/>
  <c r="J191" i="1" s="1"/>
  <c r="I170" i="1"/>
  <c r="I182" i="1" s="1"/>
  <c r="I191" i="1" s="1"/>
  <c r="G170" i="1"/>
  <c r="G182" i="1" s="1"/>
  <c r="G191" i="1" s="1"/>
  <c r="F170" i="1"/>
  <c r="F182" i="1" s="1"/>
  <c r="F191" i="1" s="1"/>
  <c r="E170" i="1"/>
  <c r="E182" i="1" s="1"/>
  <c r="E191" i="1" s="1"/>
  <c r="K168" i="1"/>
  <c r="H168" i="1"/>
  <c r="K167" i="1"/>
  <c r="H167" i="1"/>
  <c r="K166" i="1"/>
  <c r="H166" i="1"/>
  <c r="K165" i="1"/>
  <c r="H165" i="1"/>
  <c r="K164" i="1"/>
  <c r="H164" i="1"/>
  <c r="K163" i="1"/>
  <c r="H163" i="1"/>
  <c r="K162" i="1"/>
  <c r="H162" i="1"/>
  <c r="K161" i="1"/>
  <c r="H161" i="1"/>
  <c r="K160" i="1"/>
  <c r="H160" i="1"/>
  <c r="K159" i="1"/>
  <c r="H159" i="1"/>
  <c r="K158" i="1"/>
  <c r="H158" i="1"/>
  <c r="K157" i="1"/>
  <c r="H157" i="1"/>
  <c r="K156" i="1"/>
  <c r="H156" i="1"/>
  <c r="K154" i="1"/>
  <c r="H154" i="1"/>
  <c r="K153" i="1"/>
  <c r="H153" i="1"/>
  <c r="K152" i="1"/>
  <c r="H152" i="1"/>
  <c r="K151" i="1"/>
  <c r="H151" i="1"/>
  <c r="K150" i="1"/>
  <c r="H150" i="1"/>
  <c r="K149" i="1"/>
  <c r="H149" i="1"/>
  <c r="K148" i="1"/>
  <c r="H148" i="1"/>
  <c r="K147" i="1"/>
  <c r="H147" i="1"/>
  <c r="K146" i="1"/>
  <c r="H146" i="1"/>
  <c r="K145" i="1"/>
  <c r="H145" i="1"/>
  <c r="K144" i="1"/>
  <c r="H144" i="1"/>
  <c r="K143" i="1"/>
  <c r="H143" i="1"/>
  <c r="K142" i="1"/>
  <c r="H142" i="1"/>
  <c r="K141" i="1"/>
  <c r="H141" i="1"/>
  <c r="K140" i="1"/>
  <c r="H140" i="1"/>
  <c r="K139" i="1"/>
  <c r="H139" i="1"/>
  <c r="K138" i="1"/>
  <c r="H138" i="1"/>
  <c r="K137" i="1"/>
  <c r="H137" i="1"/>
  <c r="K136" i="1"/>
  <c r="H136" i="1"/>
  <c r="K135" i="1"/>
  <c r="H135" i="1"/>
  <c r="K134" i="1"/>
  <c r="H134" i="1"/>
  <c r="K133" i="1"/>
  <c r="H133" i="1"/>
  <c r="K132" i="1"/>
  <c r="H132" i="1"/>
  <c r="K131" i="1"/>
  <c r="H131" i="1"/>
  <c r="K130" i="1"/>
  <c r="H130" i="1"/>
  <c r="K129" i="1"/>
  <c r="H129" i="1"/>
  <c r="K128" i="1"/>
  <c r="H128" i="1"/>
  <c r="K127" i="1"/>
  <c r="H127" i="1"/>
  <c r="K126" i="1"/>
  <c r="H126" i="1"/>
  <c r="K125" i="1"/>
  <c r="H125" i="1"/>
  <c r="K124" i="1"/>
  <c r="F124" i="1"/>
  <c r="H124" i="1" s="1"/>
  <c r="K123" i="1"/>
  <c r="H123" i="1"/>
  <c r="K122" i="1"/>
  <c r="H122" i="1"/>
  <c r="K121" i="1"/>
  <c r="H121" i="1"/>
  <c r="K120" i="1"/>
  <c r="H120" i="1"/>
  <c r="K119" i="1"/>
  <c r="H119" i="1"/>
  <c r="K118" i="1"/>
  <c r="H118" i="1"/>
  <c r="K117" i="1"/>
  <c r="H117" i="1"/>
  <c r="K116" i="1"/>
  <c r="H116" i="1"/>
  <c r="K115" i="1"/>
  <c r="H115" i="1"/>
  <c r="K114" i="1"/>
  <c r="H114" i="1"/>
  <c r="K113" i="1"/>
  <c r="H113" i="1"/>
  <c r="K112" i="1"/>
  <c r="H112" i="1"/>
  <c r="K111" i="1"/>
  <c r="H111" i="1"/>
  <c r="K110" i="1"/>
  <c r="H110" i="1"/>
  <c r="K109" i="1"/>
  <c r="H109" i="1"/>
  <c r="K108" i="1"/>
  <c r="H108" i="1"/>
  <c r="K107" i="1"/>
  <c r="H107" i="1"/>
  <c r="K106" i="1"/>
  <c r="H106" i="1"/>
  <c r="K105" i="1"/>
  <c r="H105" i="1"/>
  <c r="K104" i="1"/>
  <c r="K170" i="1" s="1"/>
  <c r="K182" i="1" s="1"/>
  <c r="K191" i="1" s="1"/>
  <c r="H104" i="1"/>
  <c r="H96" i="1"/>
  <c r="G96" i="1"/>
  <c r="F96" i="1"/>
  <c r="E96" i="1"/>
  <c r="H95" i="1"/>
  <c r="G95" i="1"/>
  <c r="F95" i="1"/>
  <c r="E95" i="1"/>
  <c r="H94" i="1"/>
  <c r="G94" i="1"/>
  <c r="F94" i="1"/>
  <c r="E94" i="1"/>
  <c r="H93" i="1"/>
  <c r="G93" i="1"/>
  <c r="F93" i="1"/>
  <c r="E93" i="1"/>
  <c r="H91" i="1"/>
  <c r="G91" i="1"/>
  <c r="F91" i="1"/>
  <c r="E91" i="1"/>
  <c r="H90" i="1"/>
  <c r="G90" i="1"/>
  <c r="F90" i="1"/>
  <c r="E90" i="1"/>
  <c r="H89" i="1"/>
  <c r="G89" i="1"/>
  <c r="F89" i="1"/>
  <c r="E89" i="1"/>
  <c r="G84" i="1"/>
  <c r="F84" i="1"/>
  <c r="E84" i="1"/>
  <c r="H84" i="1" s="1"/>
  <c r="H83" i="1"/>
  <c r="G83" i="1"/>
  <c r="F83" i="1"/>
  <c r="E83" i="1"/>
  <c r="G82" i="1"/>
  <c r="F82" i="1"/>
  <c r="E82" i="1"/>
  <c r="H82" i="1" s="1"/>
  <c r="G81" i="1"/>
  <c r="F81" i="1"/>
  <c r="E81" i="1"/>
  <c r="H81" i="1" s="1"/>
  <c r="G80" i="1"/>
  <c r="F80" i="1"/>
  <c r="E80" i="1"/>
  <c r="H80" i="1" s="1"/>
  <c r="G79" i="1"/>
  <c r="F79" i="1"/>
  <c r="E79" i="1"/>
  <c r="H79" i="1" s="1"/>
  <c r="G78" i="1"/>
  <c r="G85" i="1" s="1"/>
  <c r="F78" i="1"/>
  <c r="F85" i="1" s="1"/>
  <c r="E78" i="1"/>
  <c r="E85" i="1" s="1"/>
  <c r="G73" i="1"/>
  <c r="F73" i="1"/>
  <c r="E73" i="1"/>
  <c r="H73" i="1" s="1"/>
  <c r="G72" i="1"/>
  <c r="F72" i="1"/>
  <c r="E72" i="1"/>
  <c r="H72" i="1" s="1"/>
  <c r="G71" i="1"/>
  <c r="F71" i="1"/>
  <c r="E71" i="1"/>
  <c r="H71" i="1" s="1"/>
  <c r="G70" i="1"/>
  <c r="F70" i="1"/>
  <c r="E70" i="1"/>
  <c r="H70" i="1" s="1"/>
  <c r="G69" i="1"/>
  <c r="F69" i="1"/>
  <c r="E69" i="1"/>
  <c r="H69" i="1" s="1"/>
  <c r="G68" i="1"/>
  <c r="F68" i="1"/>
  <c r="E68" i="1"/>
  <c r="H68" i="1" s="1"/>
  <c r="G67" i="1"/>
  <c r="F67" i="1"/>
  <c r="E67" i="1"/>
  <c r="H67" i="1" s="1"/>
  <c r="G66" i="1"/>
  <c r="F66" i="1"/>
  <c r="E66" i="1"/>
  <c r="H66" i="1" s="1"/>
  <c r="G65" i="1"/>
  <c r="F65" i="1"/>
  <c r="E65" i="1"/>
  <c r="H65" i="1" s="1"/>
  <c r="G64" i="1"/>
  <c r="F64" i="1"/>
  <c r="E64" i="1"/>
  <c r="H64" i="1" s="1"/>
  <c r="G63" i="1"/>
  <c r="F63" i="1"/>
  <c r="E63" i="1"/>
  <c r="H63" i="1" s="1"/>
  <c r="G62" i="1"/>
  <c r="F62" i="1"/>
  <c r="E62" i="1"/>
  <c r="H62" i="1" s="1"/>
  <c r="G61" i="1"/>
  <c r="F61" i="1"/>
  <c r="E61" i="1"/>
  <c r="H61" i="1" s="1"/>
  <c r="G59" i="1"/>
  <c r="F59" i="1"/>
  <c r="E59" i="1"/>
  <c r="H59" i="1" s="1"/>
  <c r="G58" i="1"/>
  <c r="F58" i="1"/>
  <c r="E58" i="1"/>
  <c r="H58" i="1" s="1"/>
  <c r="G57" i="1"/>
  <c r="F57" i="1"/>
  <c r="E57" i="1"/>
  <c r="H57" i="1" s="1"/>
  <c r="G56" i="1"/>
  <c r="F56" i="1"/>
  <c r="E56" i="1"/>
  <c r="H56" i="1" s="1"/>
  <c r="G55" i="1"/>
  <c r="F55" i="1"/>
  <c r="E55" i="1"/>
  <c r="H55" i="1" s="1"/>
  <c r="G54" i="1"/>
  <c r="F54" i="1"/>
  <c r="E54" i="1"/>
  <c r="H54" i="1" s="1"/>
  <c r="G53" i="1"/>
  <c r="F53" i="1"/>
  <c r="E53" i="1"/>
  <c r="H53" i="1" s="1"/>
  <c r="G52" i="1"/>
  <c r="F52" i="1"/>
  <c r="E52" i="1"/>
  <c r="H52" i="1" s="1"/>
  <c r="G51" i="1"/>
  <c r="F51" i="1"/>
  <c r="E51" i="1"/>
  <c r="H51" i="1" s="1"/>
  <c r="G50" i="1"/>
  <c r="F50" i="1"/>
  <c r="E50" i="1"/>
  <c r="H50" i="1" s="1"/>
  <c r="G49" i="1"/>
  <c r="F49" i="1"/>
  <c r="E49" i="1"/>
  <c r="H49" i="1" s="1"/>
  <c r="G48" i="1"/>
  <c r="F48" i="1"/>
  <c r="E48" i="1"/>
  <c r="H48" i="1" s="1"/>
  <c r="G47" i="1"/>
  <c r="F47" i="1"/>
  <c r="E47" i="1"/>
  <c r="H47" i="1" s="1"/>
  <c r="G46" i="1"/>
  <c r="F46" i="1"/>
  <c r="E46" i="1"/>
  <c r="H46" i="1" s="1"/>
  <c r="G45" i="1"/>
  <c r="F45" i="1"/>
  <c r="E45" i="1"/>
  <c r="H45" i="1" s="1"/>
  <c r="G44" i="1"/>
  <c r="F44" i="1"/>
  <c r="E44" i="1"/>
  <c r="H44" i="1" s="1"/>
  <c r="G43" i="1"/>
  <c r="F43" i="1"/>
  <c r="E43" i="1"/>
  <c r="H43" i="1" s="1"/>
  <c r="G42" i="1"/>
  <c r="F42" i="1"/>
  <c r="E42" i="1"/>
  <c r="H42" i="1" s="1"/>
  <c r="G41" i="1"/>
  <c r="F41" i="1"/>
  <c r="E41" i="1"/>
  <c r="H41" i="1" s="1"/>
  <c r="G40" i="1"/>
  <c r="F40" i="1"/>
  <c r="E40" i="1"/>
  <c r="H40" i="1" s="1"/>
  <c r="G39" i="1"/>
  <c r="F39" i="1"/>
  <c r="E39" i="1"/>
  <c r="H39" i="1" s="1"/>
  <c r="G38" i="1"/>
  <c r="F38" i="1"/>
  <c r="E38" i="1"/>
  <c r="H38" i="1" s="1"/>
  <c r="G37" i="1"/>
  <c r="F37" i="1"/>
  <c r="E37" i="1"/>
  <c r="H37" i="1" s="1"/>
  <c r="G36" i="1"/>
  <c r="F36" i="1"/>
  <c r="E36" i="1"/>
  <c r="H36" i="1" s="1"/>
  <c r="G35" i="1"/>
  <c r="F35" i="1"/>
  <c r="E35" i="1"/>
  <c r="H35" i="1" s="1"/>
  <c r="G34" i="1"/>
  <c r="F34" i="1"/>
  <c r="E34" i="1"/>
  <c r="H34" i="1" s="1"/>
  <c r="G33" i="1"/>
  <c r="F33" i="1"/>
  <c r="E33" i="1"/>
  <c r="H33" i="1" s="1"/>
  <c r="G32" i="1"/>
  <c r="F32" i="1"/>
  <c r="E32" i="1"/>
  <c r="H32" i="1" s="1"/>
  <c r="G31" i="1"/>
  <c r="F31" i="1"/>
  <c r="E31" i="1"/>
  <c r="H31" i="1" s="1"/>
  <c r="G30" i="1"/>
  <c r="F30" i="1"/>
  <c r="E30" i="1"/>
  <c r="H30" i="1" s="1"/>
  <c r="G29" i="1"/>
  <c r="F29" i="1"/>
  <c r="E29" i="1"/>
  <c r="H29" i="1" s="1"/>
  <c r="G28" i="1"/>
  <c r="F28" i="1"/>
  <c r="E28" i="1"/>
  <c r="H28" i="1" s="1"/>
  <c r="G27" i="1"/>
  <c r="F27" i="1"/>
  <c r="E27" i="1"/>
  <c r="H27" i="1" s="1"/>
  <c r="G26" i="1"/>
  <c r="F26" i="1"/>
  <c r="E26" i="1"/>
  <c r="H26" i="1" s="1"/>
  <c r="G25" i="1"/>
  <c r="F25" i="1"/>
  <c r="E25" i="1"/>
  <c r="H25" i="1" s="1"/>
  <c r="G24" i="1"/>
  <c r="F24" i="1"/>
  <c r="E24" i="1"/>
  <c r="H24" i="1" s="1"/>
  <c r="G23" i="1"/>
  <c r="F23" i="1"/>
  <c r="E23" i="1"/>
  <c r="H23" i="1" s="1"/>
  <c r="G22" i="1"/>
  <c r="F22" i="1"/>
  <c r="E22" i="1"/>
  <c r="H22" i="1" s="1"/>
  <c r="G21" i="1"/>
  <c r="F21" i="1"/>
  <c r="E21" i="1"/>
  <c r="H21" i="1" s="1"/>
  <c r="G20" i="1"/>
  <c r="F20" i="1"/>
  <c r="E20" i="1"/>
  <c r="H20" i="1" s="1"/>
  <c r="G19" i="1"/>
  <c r="F19" i="1"/>
  <c r="E19" i="1"/>
  <c r="H19" i="1" s="1"/>
  <c r="G18" i="1"/>
  <c r="F18" i="1"/>
  <c r="E18" i="1"/>
  <c r="H18" i="1" s="1"/>
  <c r="G17" i="1"/>
  <c r="F17" i="1"/>
  <c r="E17" i="1"/>
  <c r="H17" i="1" s="1"/>
  <c r="G16" i="1"/>
  <c r="F16" i="1"/>
  <c r="E16" i="1"/>
  <c r="H16" i="1" s="1"/>
  <c r="G15" i="1"/>
  <c r="F15" i="1"/>
  <c r="E15" i="1"/>
  <c r="H15" i="1" s="1"/>
  <c r="G14" i="1"/>
  <c r="F14" i="1"/>
  <c r="E14" i="1"/>
  <c r="H14" i="1" s="1"/>
  <c r="G13" i="1"/>
  <c r="F13" i="1"/>
  <c r="E13" i="1"/>
  <c r="H13" i="1" s="1"/>
  <c r="G12" i="1"/>
  <c r="F12" i="1"/>
  <c r="E12" i="1"/>
  <c r="H12" i="1" s="1"/>
  <c r="G11" i="1"/>
  <c r="F11" i="1"/>
  <c r="E11" i="1"/>
  <c r="H11" i="1" s="1"/>
  <c r="G10" i="1"/>
  <c r="F10" i="1"/>
  <c r="E10" i="1"/>
  <c r="H10" i="1" s="1"/>
  <c r="G9" i="1"/>
  <c r="G75" i="1" s="1"/>
  <c r="G87" i="1" s="1"/>
  <c r="F9" i="1"/>
  <c r="F75" i="1" s="1"/>
  <c r="F87" i="1" s="1"/>
  <c r="E9" i="1"/>
  <c r="E75" i="1" s="1"/>
  <c r="E87" i="1" s="1"/>
  <c r="H571" i="1" l="1"/>
  <c r="H562" i="1"/>
  <c r="H360" i="1"/>
  <c r="H372" i="1" s="1"/>
  <c r="H381" i="1" s="1"/>
  <c r="F360" i="1"/>
  <c r="F372" i="1" s="1"/>
  <c r="F381" i="1" s="1"/>
  <c r="H9" i="1"/>
  <c r="H75" i="1" s="1"/>
  <c r="H87" i="1" s="1"/>
  <c r="H78" i="1"/>
  <c r="H85" i="1" s="1"/>
  <c r="H170" i="1"/>
  <c r="H182" i="1" s="1"/>
  <c r="H191" i="1" s="1"/>
</calcChain>
</file>

<file path=xl/sharedStrings.xml><?xml version="1.0" encoding="utf-8"?>
<sst xmlns="http://schemas.openxmlformats.org/spreadsheetml/2006/main" count="1758" uniqueCount="221">
  <si>
    <t>Felsőörs Község Önkormányzata</t>
  </si>
  <si>
    <t>Módosítási javaslat maradvány</t>
  </si>
  <si>
    <t>Módosítási javaslat</t>
  </si>
  <si>
    <t>2021.évi módosított előirányzat V.31.</t>
  </si>
  <si>
    <t>1.</t>
  </si>
  <si>
    <t>2.</t>
  </si>
  <si>
    <t>3.</t>
  </si>
  <si>
    <t>4.</t>
  </si>
  <si>
    <t>5.</t>
  </si>
  <si>
    <t>6.</t>
  </si>
  <si>
    <t>7.</t>
  </si>
  <si>
    <t>8.</t>
  </si>
  <si>
    <t>011130</t>
  </si>
  <si>
    <t>045120</t>
  </si>
  <si>
    <t>045161</t>
  </si>
  <si>
    <t>052080</t>
  </si>
  <si>
    <t>082092</t>
  </si>
  <si>
    <t>013350</t>
  </si>
  <si>
    <t>9.</t>
  </si>
  <si>
    <t>10.</t>
  </si>
  <si>
    <t>11.</t>
  </si>
  <si>
    <t>12.</t>
  </si>
  <si>
    <t>066010</t>
  </si>
  <si>
    <t>Önkormányzat</t>
  </si>
  <si>
    <t>Önkormányzatok és önkormányzati hivatalok jogalkotó és általános igazgatási tevékenysége</t>
  </si>
  <si>
    <t>016080</t>
  </si>
  <si>
    <t>Kiemelt állami és önkormányzati rendezvények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</si>
  <si>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</si>
  <si>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</si>
  <si>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</si>
  <si>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</si>
  <si>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</si>
  <si>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</si>
  <si>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</si>
  <si>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</si>
  <si>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</si>
  <si>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</si>
  <si>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</si>
  <si>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</si>
  <si>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13.</t>
  </si>
  <si>
    <t>096015</t>
  </si>
  <si>
    <t>Gyermekétkeztetés köznevelési intézményben</t>
  </si>
  <si>
    <t>14.</t>
  </si>
  <si>
    <t>096020</t>
  </si>
  <si>
    <t>Iskolai intézményi étkeztetés</t>
  </si>
  <si>
    <t>15.</t>
  </si>
  <si>
    <t>104035</t>
  </si>
  <si>
    <t>Gyermekétkeztetés bölcsődében</t>
  </si>
  <si>
    <t>16.</t>
  </si>
  <si>
    <t>106010</t>
  </si>
  <si>
    <t>Lakóingatlan szociális célú bérbeadása, üzemeltetése</t>
  </si>
  <si>
    <t>17.</t>
  </si>
  <si>
    <t>107051</t>
  </si>
  <si>
    <t>Szociális étkeztetés</t>
  </si>
  <si>
    <t>18.</t>
  </si>
  <si>
    <t>094260</t>
  </si>
  <si>
    <t>Hallgatói és oktatói ösztöndíjak, egyéb juttatások</t>
  </si>
  <si>
    <t>19.</t>
  </si>
  <si>
    <t>20.</t>
  </si>
  <si>
    <t>Zöldterület-kezelés</t>
  </si>
  <si>
    <t>Önkormányzat összesen:</t>
  </si>
  <si>
    <t>Miske Óvoda és Bölcsőde</t>
  </si>
  <si>
    <t>091140</t>
  </si>
  <si>
    <t>Óvodai nevelés, ellátás működtetési feladatai</t>
  </si>
  <si>
    <t>018020</t>
  </si>
  <si>
    <t>Központi költségvetési befizetések</t>
  </si>
  <si>
    <t>Miske Óvoda és Bölcsőde összesen:</t>
  </si>
  <si>
    <t>"7. melléklet a 2/2021.(III.02.)önkormányzati rendelethez"</t>
  </si>
  <si>
    <t>2021. évi költségvetés működési kiadás (Ft)</t>
  </si>
  <si>
    <t>7. melléklet az 5/2021.(VI.28.) önkormányzati rendelethez, hatályos 2021. június 30-tól</t>
  </si>
  <si>
    <t>Cím sorsz.</t>
  </si>
  <si>
    <t>Alcím szám</t>
  </si>
  <si>
    <t>Kormányzati funkciók</t>
  </si>
  <si>
    <t>2021. évi eredeti ei.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</si>
  <si>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</si>
  <si>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</si>
  <si>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</si>
  <si>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</si>
  <si>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</si>
  <si>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</si>
  <si>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</si>
  <si>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</si>
  <si>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</si>
  <si>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</si>
  <si>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</si>
  <si>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</si>
  <si>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Kerékpárutak üzemeltetése, fenntartása</t>
  </si>
  <si>
    <t>047320</t>
  </si>
  <si>
    <t>Turizmusfejlesztés támogatás és egyéb tevékenységek</t>
  </si>
  <si>
    <t>052020</t>
  </si>
  <si>
    <t>Szennyvíz gyűjtése, elhelyezése, tisztítása</t>
  </si>
  <si>
    <t>061020</t>
  </si>
  <si>
    <t>Lakóépület építése</t>
  </si>
  <si>
    <t>062020</t>
  </si>
  <si>
    <t>Településfejlesztési projectek és támogatások</t>
  </si>
  <si>
    <t>Vízellátással kapcsolatos közmű építése, fenntartása, üzemeltetés</t>
  </si>
  <si>
    <t>21.</t>
  </si>
  <si>
    <t>22.</t>
  </si>
  <si>
    <t>23.</t>
  </si>
  <si>
    <t>072112</t>
  </si>
  <si>
    <t>Háziorvosi ügyelti ellátás</t>
  </si>
  <si>
    <t>24.</t>
  </si>
  <si>
    <t>074032</t>
  </si>
  <si>
    <t xml:space="preserve">Ifjúság-egészségügyi gondozás                               </t>
  </si>
  <si>
    <t>25.</t>
  </si>
  <si>
    <t>074040</t>
  </si>
  <si>
    <t>Fertőző megbetegedések megelőzése, járványügyi ellátás</t>
  </si>
  <si>
    <t>26.</t>
  </si>
  <si>
    <t>081030</t>
  </si>
  <si>
    <t xml:space="preserve">Sportlétesítmények, edzőtáborok működtetése és fejlesztése </t>
  </si>
  <si>
    <t>27.</t>
  </si>
  <si>
    <t>081041</t>
  </si>
  <si>
    <t>Versenysport-és utánpótlás-nevelési tevékenység és fejlesztése</t>
  </si>
  <si>
    <t>28.</t>
  </si>
  <si>
    <t>082044</t>
  </si>
  <si>
    <t>Könyvtári szolgáltatások</t>
  </si>
  <si>
    <t>29.</t>
  </si>
  <si>
    <t>30.</t>
  </si>
  <si>
    <t>083050</t>
  </si>
  <si>
    <t xml:space="preserve">Televízió-műsor szolgáltatása és támogatása                 </t>
  </si>
  <si>
    <t>31.</t>
  </si>
  <si>
    <t>084031</t>
  </si>
  <si>
    <t>Civil szervezetek működési támogatása</t>
  </si>
  <si>
    <t>32.</t>
  </si>
  <si>
    <t>084032</t>
  </si>
  <si>
    <t>Civil szervezetek programtámogatása</t>
  </si>
  <si>
    <t>33.</t>
  </si>
  <si>
    <t>084040</t>
  </si>
  <si>
    <t>Egyházak közösségi és hitéleti tevékenységének támogatása</t>
  </si>
  <si>
    <t>34.</t>
  </si>
  <si>
    <t>086010</t>
  </si>
  <si>
    <t>Határon túli magyarok egyéb támogatásai</t>
  </si>
  <si>
    <t>35.</t>
  </si>
  <si>
    <t>086030</t>
  </si>
  <si>
    <t>Nemzetközi kulturális együttműködés</t>
  </si>
  <si>
    <t>36.</t>
  </si>
  <si>
    <t xml:space="preserve">Óvodai nevelés, ellátás szakmai feladatai                   </t>
  </si>
  <si>
    <t>37.</t>
  </si>
  <si>
    <t>091211</t>
  </si>
  <si>
    <t>Köznevelési intézményben tanulók nappali rendsz. nevelésének, oktatásának szakmai faladatai</t>
  </si>
  <si>
    <t>38.</t>
  </si>
  <si>
    <t>39.</t>
  </si>
  <si>
    <t>40.</t>
  </si>
  <si>
    <t>41.</t>
  </si>
  <si>
    <t>102031</t>
  </si>
  <si>
    <t>Idősek, demens betegek nappali ellátása</t>
  </si>
  <si>
    <t>42.</t>
  </si>
  <si>
    <t>104031</t>
  </si>
  <si>
    <t>Gyermekek bölcsődében történő ellátása</t>
  </si>
  <si>
    <t>43.</t>
  </si>
  <si>
    <t>44.</t>
  </si>
  <si>
    <t>104042</t>
  </si>
  <si>
    <t>Gyermekjóléti szolgáltatás</t>
  </si>
  <si>
    <t>45.</t>
  </si>
  <si>
    <t>46.</t>
  </si>
  <si>
    <t>106020</t>
  </si>
  <si>
    <t>Lakásfenntartással, lakhatással összefüggő ellátások</t>
  </si>
  <si>
    <t>47.</t>
  </si>
  <si>
    <t>48.</t>
  </si>
  <si>
    <t>107052</t>
  </si>
  <si>
    <t>Házi segítségnyújtás</t>
  </si>
  <si>
    <t>49.</t>
  </si>
  <si>
    <t>107054</t>
  </si>
  <si>
    <t>Családsegítés</t>
  </si>
  <si>
    <t>50.</t>
  </si>
  <si>
    <t>107055</t>
  </si>
  <si>
    <t>Falugondnoki, tanyagondnoki szolgáltatás</t>
  </si>
  <si>
    <t>51.</t>
  </si>
  <si>
    <t>107060</t>
  </si>
  <si>
    <t>Egyéb szociális pénzbeli és természetbeni ellátások, támogat</t>
  </si>
  <si>
    <t>Pályázatok:</t>
  </si>
  <si>
    <t>52.</t>
  </si>
  <si>
    <t xml:space="preserve">TOP-3.1.1-15 Alsóörs-Veszprém összekötő kerékpárút </t>
  </si>
  <si>
    <t>53.</t>
  </si>
  <si>
    <t>VP 7.2.1-7.4.1.2-16 Külterületi utak felújítása</t>
  </si>
  <si>
    <t>54.</t>
  </si>
  <si>
    <t>TOP-1.4.1-15 Bölcsöde építés</t>
  </si>
  <si>
    <t>55.</t>
  </si>
  <si>
    <t>TOP-3.2.1-15 Energetikai fejlesztés, előkészítés</t>
  </si>
  <si>
    <t>56.</t>
  </si>
  <si>
    <t>EFOP-1.5.2-16-2017-00016 Humánszolgáltatások fejlesztése</t>
  </si>
  <si>
    <t>57.</t>
  </si>
  <si>
    <t>KEHOP-2.2.1-15-2015-00005 Bonyhád és aggl.térség szennyvíztelep fejlesztése</t>
  </si>
  <si>
    <t>58.</t>
  </si>
  <si>
    <t>KEOP-2014-4.10.0/N napelemes rendszer záró audit</t>
  </si>
  <si>
    <t>59.</t>
  </si>
  <si>
    <t>Helyi energiaközösség Felsőörsön</t>
  </si>
  <si>
    <t>60.</t>
  </si>
  <si>
    <t>Bölcsőde építés</t>
  </si>
  <si>
    <t>61.</t>
  </si>
  <si>
    <t>Miske u. útépítés fordított ÁFA</t>
  </si>
  <si>
    <t>62.</t>
  </si>
  <si>
    <t>Magyar Falu Program Bárókert utca útépítés fordított ÁFA I.</t>
  </si>
  <si>
    <t>63.</t>
  </si>
  <si>
    <t>Magyar Falu Program Kertvég utca útépítés fordított ÁFA I.</t>
  </si>
  <si>
    <t>64.</t>
  </si>
  <si>
    <t>Magyar Falu Program Bárókert utca Király utca útépítés fordított ÁFA II.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</si>
  <si>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</si>
  <si>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</si>
  <si>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</si>
  <si>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</si>
  <si>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</si>
  <si>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</si>
  <si>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</si>
  <si>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Elvonások és befizetések</t>
  </si>
  <si>
    <t>Támogatás értékű működési kiadás</t>
  </si>
  <si>
    <t>Államháztartáson kívüli  működési pénzeszköz átadás</t>
  </si>
  <si>
    <t>Működési kiadás összesen</t>
  </si>
  <si>
    <t>1. Személyi kiadások (Ft)</t>
  </si>
  <si>
    <t>2021. évi tervezett ei.</t>
  </si>
  <si>
    <t>Létszám</t>
  </si>
  <si>
    <t>Módosítás</t>
  </si>
  <si>
    <t>Létszám V.31.</t>
  </si>
  <si>
    <t>Idősek nappali ellátása</t>
  </si>
  <si>
    <t>2. munkaadót terhelő járulék és szociális h.j. adó kiadás (Ft)</t>
  </si>
  <si>
    <t>Nemzetközi kultúrális együttműködés</t>
  </si>
  <si>
    <t>3. dologi kiadás (Ft)</t>
  </si>
  <si>
    <t xml:space="preserve">Miske u. útépítés </t>
  </si>
  <si>
    <t>4. ellátottak pénzbeli juttatásai kiadás (Ft)</t>
  </si>
  <si>
    <t>5. működésre átadott pénzeszköz (Ft)</t>
  </si>
  <si>
    <t>6. költségvetési tartalék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</si>
</sst>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7">
    <xf numFmtId="0" fontId="0" fillId="0" borderId="0" xfId="0"/>
    <xf numFmtId="3" fontId="2" fillId="0" borderId="5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right"/>
    </xf>
    <xf numFmtId="0" fontId="4" fillId="0" borderId="42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42" xfId="0" applyFont="1" applyFill="1" applyBorder="1" applyAlignment="1"/>
    <xf numFmtId="0" fontId="4" fillId="0" borderId="37" xfId="0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left"/>
    </xf>
    <xf numFmtId="49" fontId="4" fillId="0" borderId="16" xfId="0" applyNumberFormat="1" applyFont="1" applyFill="1" applyBorder="1" applyAlignment="1">
      <alignment horizontal="left"/>
    </xf>
    <xf numFmtId="0" fontId="4" fillId="0" borderId="16" xfId="0" applyFont="1" applyFill="1" applyBorder="1" applyAlignment="1">
      <alignment horizontal="left" wrapText="1"/>
    </xf>
    <xf numFmtId="3" fontId="4" fillId="0" borderId="15" xfId="0" applyNumberFormat="1" applyFont="1" applyFill="1" applyBorder="1"/>
    <xf numFmtId="0" fontId="3" fillId="0" borderId="15" xfId="0" applyFont="1" applyFill="1" applyBorder="1"/>
    <xf numFmtId="0" fontId="4" fillId="0" borderId="10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49" fontId="4" fillId="0" borderId="12" xfId="0" applyNumberFormat="1" applyFont="1" applyFill="1" applyBorder="1" applyAlignment="1">
      <alignment horizontal="center"/>
    </xf>
    <xf numFmtId="49" fontId="3" fillId="0" borderId="14" xfId="0" applyNumberFormat="1" applyFont="1" applyFill="1" applyBorder="1" applyAlignment="1">
      <alignment horizontal="left" wrapText="1"/>
    </xf>
    <xf numFmtId="3" fontId="3" fillId="0" borderId="19" xfId="0" applyNumberFormat="1" applyFont="1" applyFill="1" applyBorder="1"/>
    <xf numFmtId="0" fontId="3" fillId="0" borderId="14" xfId="0" applyFont="1" applyFill="1" applyBorder="1" applyAlignment="1">
      <alignment horizontal="left" wrapText="1"/>
    </xf>
    <xf numFmtId="0" fontId="6" fillId="0" borderId="14" xfId="0" applyFont="1" applyFill="1" applyBorder="1"/>
    <xf numFmtId="0" fontId="4" fillId="0" borderId="0" xfId="0" applyFont="1" applyFill="1"/>
    <xf numFmtId="49" fontId="4" fillId="0" borderId="12" xfId="0" quotePrefix="1" applyNumberFormat="1" applyFont="1" applyFill="1" applyBorder="1" applyAlignment="1">
      <alignment horizontal="center"/>
    </xf>
    <xf numFmtId="49" fontId="4" fillId="4" borderId="12" xfId="0" applyNumberFormat="1" applyFont="1" applyFill="1" applyBorder="1" applyAlignment="1">
      <alignment horizontal="center"/>
    </xf>
    <xf numFmtId="0" fontId="3" fillId="4" borderId="14" xfId="0" applyFont="1" applyFill="1" applyBorder="1"/>
    <xf numFmtId="49" fontId="4" fillId="0" borderId="52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3" fillId="0" borderId="0" xfId="0" applyFont="1" applyFill="1" applyBorder="1"/>
    <xf numFmtId="49" fontId="4" fillId="5" borderId="12" xfId="0" applyNumberFormat="1" applyFont="1" applyFill="1" applyBorder="1" applyAlignment="1">
      <alignment horizontal="center"/>
    </xf>
    <xf numFmtId="0" fontId="6" fillId="5" borderId="14" xfId="0" applyFont="1" applyFill="1" applyBorder="1"/>
    <xf numFmtId="3" fontId="6" fillId="5" borderId="18" xfId="0" applyNumberFormat="1" applyFont="1" applyFill="1" applyBorder="1"/>
    <xf numFmtId="3" fontId="3" fillId="5" borderId="19" xfId="0" applyNumberFormat="1" applyFont="1" applyFill="1" applyBorder="1"/>
    <xf numFmtId="3" fontId="3" fillId="0" borderId="0" xfId="0" applyNumberFormat="1" applyFont="1" applyFill="1" applyBorder="1"/>
    <xf numFmtId="49" fontId="4" fillId="5" borderId="52" xfId="0" applyNumberFormat="1" applyFont="1" applyFill="1" applyBorder="1" applyAlignment="1">
      <alignment horizontal="center"/>
    </xf>
    <xf numFmtId="0" fontId="3" fillId="5" borderId="14" xfId="0" applyFont="1" applyFill="1" applyBorder="1"/>
    <xf numFmtId="49" fontId="4" fillId="3" borderId="12" xfId="0" applyNumberFormat="1" applyFont="1" applyFill="1" applyBorder="1" applyAlignment="1">
      <alignment horizontal="center"/>
    </xf>
    <xf numFmtId="0" fontId="6" fillId="3" borderId="14" xfId="0" applyFont="1" applyFill="1" applyBorder="1"/>
    <xf numFmtId="3" fontId="6" fillId="3" borderId="18" xfId="0" applyNumberFormat="1" applyFont="1" applyFill="1" applyBorder="1"/>
    <xf numFmtId="3" fontId="3" fillId="3" borderId="19" xfId="0" applyNumberFormat="1" applyFont="1" applyFill="1" applyBorder="1"/>
    <xf numFmtId="0" fontId="6" fillId="3" borderId="21" xfId="0" applyFont="1" applyFill="1" applyBorder="1"/>
    <xf numFmtId="49" fontId="4" fillId="0" borderId="56" xfId="0" applyNumberFormat="1" applyFont="1" applyFill="1" applyBorder="1" applyAlignment="1">
      <alignment horizontal="center"/>
    </xf>
    <xf numFmtId="0" fontId="6" fillId="0" borderId="57" xfId="0" applyFont="1" applyFill="1" applyBorder="1"/>
    <xf numFmtId="3" fontId="3" fillId="0" borderId="7" xfId="0" applyNumberFormat="1" applyFont="1" applyFill="1" applyBorder="1"/>
    <xf numFmtId="0" fontId="4" fillId="0" borderId="27" xfId="0" applyFont="1" applyFill="1" applyBorder="1" applyAlignment="1">
      <alignment horizontal="left"/>
    </xf>
    <xf numFmtId="0" fontId="4" fillId="0" borderId="31" xfId="0" applyFont="1" applyFill="1" applyBorder="1" applyAlignment="1">
      <alignment horizontal="left"/>
    </xf>
    <xf numFmtId="0" fontId="4" fillId="0" borderId="33" xfId="0" applyFont="1" applyFill="1" applyBorder="1" applyAlignment="1">
      <alignment horizontal="left"/>
    </xf>
    <xf numFmtId="3" fontId="4" fillId="0" borderId="9" xfId="0" applyNumberFormat="1" applyFont="1" applyFill="1" applyBorder="1"/>
    <xf numFmtId="3" fontId="3" fillId="0" borderId="0" xfId="0" applyNumberFormat="1" applyFont="1" applyFill="1"/>
    <xf numFmtId="49" fontId="3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3" fontId="7" fillId="0" borderId="4" xfId="0" applyNumberFormat="1" applyFont="1" applyFill="1" applyBorder="1"/>
    <xf numFmtId="3" fontId="7" fillId="0" borderId="0" xfId="0" applyNumberFormat="1" applyFont="1" applyFill="1" applyBorder="1"/>
    <xf numFmtId="0" fontId="4" fillId="0" borderId="29" xfId="0" applyFont="1" applyFill="1" applyBorder="1" applyAlignment="1"/>
    <xf numFmtId="49" fontId="4" fillId="0" borderId="4" xfId="0" applyNumberFormat="1" applyFont="1" applyFill="1" applyBorder="1" applyAlignment="1"/>
    <xf numFmtId="0" fontId="4" fillId="0" borderId="29" xfId="0" applyFont="1" applyFill="1" applyBorder="1" applyAlignment="1">
      <alignment wrapText="1"/>
    </xf>
    <xf numFmtId="3" fontId="7" fillId="0" borderId="28" xfId="0" applyNumberFormat="1" applyFont="1" applyFill="1" applyBorder="1"/>
    <xf numFmtId="3" fontId="3" fillId="0" borderId="15" xfId="0" applyNumberFormat="1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45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vertical="center" wrapText="1"/>
    </xf>
    <xf numFmtId="3" fontId="3" fillId="0" borderId="39" xfId="0" applyNumberFormat="1" applyFont="1" applyFill="1" applyBorder="1"/>
    <xf numFmtId="3" fontId="3" fillId="0" borderId="18" xfId="0" applyNumberFormat="1" applyFont="1" applyFill="1" applyBorder="1"/>
    <xf numFmtId="49" fontId="4" fillId="0" borderId="14" xfId="0" applyNumberFormat="1" applyFont="1" applyFill="1" applyBorder="1" applyAlignment="1">
      <alignment horizontal="center"/>
    </xf>
    <xf numFmtId="0" fontId="3" fillId="0" borderId="39" xfId="0" applyFont="1" applyFill="1" applyBorder="1" applyAlignment="1">
      <alignment wrapText="1"/>
    </xf>
    <xf numFmtId="0" fontId="3" fillId="0" borderId="58" xfId="0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left" wrapText="1"/>
    </xf>
    <xf numFmtId="3" fontId="3" fillId="0" borderId="40" xfId="0" applyNumberFormat="1" applyFont="1" applyFill="1" applyBorder="1"/>
    <xf numFmtId="3" fontId="3" fillId="0" borderId="36" xfId="0" applyNumberFormat="1" applyFont="1" applyFill="1" applyBorder="1"/>
    <xf numFmtId="0" fontId="4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49" fontId="4" fillId="0" borderId="0" xfId="0" applyNumberFormat="1" applyFont="1" applyFill="1" applyBorder="1"/>
    <xf numFmtId="3" fontId="3" fillId="0" borderId="1" xfId="0" applyNumberFormat="1" applyFont="1" applyFill="1" applyBorder="1"/>
    <xf numFmtId="3" fontId="3" fillId="0" borderId="59" xfId="0" applyNumberFormat="1" applyFont="1" applyFill="1" applyBorder="1"/>
    <xf numFmtId="0" fontId="3" fillId="0" borderId="27" xfId="0" applyFont="1" applyFill="1" applyBorder="1"/>
    <xf numFmtId="49" fontId="3" fillId="0" borderId="31" xfId="0" applyNumberFormat="1" applyFont="1" applyFill="1" applyBorder="1"/>
    <xf numFmtId="0" fontId="4" fillId="0" borderId="31" xfId="0" applyFont="1" applyFill="1" applyBorder="1" applyAlignment="1">
      <alignment wrapText="1"/>
    </xf>
    <xf numFmtId="3" fontId="4" fillId="0" borderId="5" xfId="0" applyNumberFormat="1" applyFont="1" applyFill="1" applyBorder="1"/>
    <xf numFmtId="0" fontId="3" fillId="0" borderId="43" xfId="0" applyFont="1" applyFill="1" applyBorder="1" applyAlignment="1">
      <alignment horizontal="center"/>
    </xf>
    <xf numFmtId="49" fontId="3" fillId="0" borderId="60" xfId="0" applyNumberFormat="1" applyFont="1" applyFill="1" applyBorder="1" applyAlignment="1">
      <alignment horizontal="center"/>
    </xf>
    <xf numFmtId="0" fontId="3" fillId="0" borderId="25" xfId="0" quotePrefix="1" applyFont="1" applyFill="1" applyBorder="1" applyAlignment="1">
      <alignment wrapText="1"/>
    </xf>
    <xf numFmtId="3" fontId="3" fillId="0" borderId="45" xfId="0" applyNumberFormat="1" applyFont="1" applyFill="1" applyBorder="1"/>
    <xf numFmtId="3" fontId="3" fillId="0" borderId="35" xfId="0" applyNumberFormat="1" applyFont="1" applyFill="1" applyBorder="1"/>
    <xf numFmtId="0" fontId="3" fillId="0" borderId="46" xfId="0" applyFont="1" applyFill="1" applyBorder="1" applyAlignment="1">
      <alignment horizontal="center"/>
    </xf>
    <xf numFmtId="49" fontId="3" fillId="0" borderId="47" xfId="0" applyNumberFormat="1" applyFont="1" applyFill="1" applyBorder="1" applyAlignment="1">
      <alignment horizontal="center"/>
    </xf>
    <xf numFmtId="0" fontId="3" fillId="0" borderId="49" xfId="0" quotePrefix="1" applyFont="1" applyFill="1" applyBorder="1" applyAlignment="1">
      <alignment wrapText="1"/>
    </xf>
    <xf numFmtId="3" fontId="3" fillId="0" borderId="46" xfId="0" applyNumberFormat="1" applyFont="1" applyFill="1" applyBorder="1"/>
    <xf numFmtId="3" fontId="3" fillId="0" borderId="47" xfId="0" applyNumberFormat="1" applyFont="1" applyFill="1" applyBorder="1"/>
    <xf numFmtId="3" fontId="3" fillId="0" borderId="38" xfId="0" applyNumberFormat="1" applyFont="1" applyFill="1" applyBorder="1"/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wrapText="1"/>
    </xf>
    <xf numFmtId="49" fontId="3" fillId="0" borderId="34" xfId="0" applyNumberFormat="1" applyFont="1" applyFill="1" applyBorder="1"/>
    <xf numFmtId="0" fontId="4" fillId="0" borderId="4" xfId="0" quotePrefix="1" applyFont="1" applyFill="1" applyBorder="1" applyAlignment="1">
      <alignment wrapText="1"/>
    </xf>
    <xf numFmtId="0" fontId="3" fillId="0" borderId="45" xfId="0" applyFont="1" applyFill="1" applyBorder="1" applyAlignment="1">
      <alignment horizontal="center"/>
    </xf>
    <xf numFmtId="49" fontId="3" fillId="0" borderId="35" xfId="0" applyNumberFormat="1" applyFont="1" applyFill="1" applyBorder="1"/>
    <xf numFmtId="0" fontId="4" fillId="0" borderId="13" xfId="0" applyFont="1" applyFill="1" applyBorder="1" applyAlignment="1">
      <alignment wrapText="1"/>
    </xf>
    <xf numFmtId="49" fontId="3" fillId="0" borderId="38" xfId="0" applyNumberFormat="1" applyFont="1" applyFill="1" applyBorder="1" applyAlignment="1">
      <alignment horizontal="center"/>
    </xf>
    <xf numFmtId="3" fontId="3" fillId="0" borderId="50" xfId="0" applyNumberFormat="1" applyFont="1" applyFill="1" applyBorder="1"/>
    <xf numFmtId="3" fontId="3" fillId="0" borderId="22" xfId="0" applyNumberFormat="1" applyFont="1" applyFill="1" applyBorder="1"/>
    <xf numFmtId="0" fontId="4" fillId="0" borderId="27" xfId="0" applyFont="1" applyFill="1" applyBorder="1" applyAlignment="1"/>
    <xf numFmtId="0" fontId="4" fillId="0" borderId="61" xfId="0" applyFont="1" applyFill="1" applyBorder="1" applyAlignment="1"/>
    <xf numFmtId="49" fontId="4" fillId="0" borderId="31" xfId="0" applyNumberFormat="1" applyFont="1" applyFill="1" applyBorder="1" applyAlignment="1"/>
    <xf numFmtId="0" fontId="3" fillId="0" borderId="62" xfId="0" applyFont="1" applyFill="1" applyBorder="1" applyAlignment="1">
      <alignment horizontal="center" wrapText="1"/>
    </xf>
    <xf numFmtId="3" fontId="4" fillId="0" borderId="7" xfId="0" applyNumberFormat="1" applyFont="1" applyFill="1" applyBorder="1"/>
    <xf numFmtId="49" fontId="3" fillId="0" borderId="0" xfId="0" applyNumberFormat="1" applyFont="1" applyFill="1"/>
    <xf numFmtId="0" fontId="3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2" fontId="4" fillId="0" borderId="29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3" fontId="4" fillId="0" borderId="16" xfId="0" applyNumberFormat="1" applyFont="1" applyFill="1" applyBorder="1"/>
    <xf numFmtId="2" fontId="3" fillId="0" borderId="16" xfId="0" applyNumberFormat="1" applyFont="1" applyFill="1" applyBorder="1"/>
    <xf numFmtId="3" fontId="3" fillId="0" borderId="20" xfId="0" applyNumberFormat="1" applyFont="1" applyFill="1" applyBorder="1"/>
    <xf numFmtId="3" fontId="3" fillId="0" borderId="13" xfId="0" applyNumberFormat="1" applyFont="1" applyFill="1" applyBorder="1"/>
    <xf numFmtId="2" fontId="3" fillId="0" borderId="13" xfId="0" applyNumberFormat="1" applyFont="1" applyFill="1" applyBorder="1"/>
    <xf numFmtId="0" fontId="3" fillId="0" borderId="18" xfId="0" applyFont="1" applyFill="1" applyBorder="1"/>
    <xf numFmtId="2" fontId="3" fillId="0" borderId="26" xfId="1" applyNumberFormat="1" applyFont="1" applyFill="1" applyBorder="1"/>
    <xf numFmtId="49" fontId="3" fillId="0" borderId="48" xfId="0" applyNumberFormat="1" applyFont="1" applyFill="1" applyBorder="1" applyAlignment="1">
      <alignment horizontal="left" wrapText="1"/>
    </xf>
    <xf numFmtId="0" fontId="3" fillId="0" borderId="21" xfId="0" applyFont="1" applyFill="1" applyBorder="1" applyAlignment="1">
      <alignment horizontal="left" wrapText="1"/>
    </xf>
    <xf numFmtId="3" fontId="3" fillId="0" borderId="11" xfId="0" applyNumberFormat="1" applyFont="1" applyFill="1" applyBorder="1"/>
    <xf numFmtId="2" fontId="3" fillId="0" borderId="11" xfId="0" applyNumberFormat="1" applyFont="1" applyFill="1" applyBorder="1"/>
    <xf numFmtId="49" fontId="4" fillId="0" borderId="60" xfId="0" applyNumberFormat="1" applyFont="1" applyFill="1" applyBorder="1" applyAlignment="1">
      <alignment horizontal="center"/>
    </xf>
    <xf numFmtId="0" fontId="4" fillId="0" borderId="18" xfId="0" applyFont="1" applyFill="1" applyBorder="1"/>
    <xf numFmtId="49" fontId="3" fillId="0" borderId="0" xfId="0" applyNumberFormat="1" applyFont="1" applyFill="1" applyBorder="1" applyAlignment="1">
      <alignment horizontal="left" wrapText="1"/>
    </xf>
    <xf numFmtId="3" fontId="3" fillId="0" borderId="23" xfId="0" applyNumberFormat="1" applyFont="1" applyFill="1" applyBorder="1"/>
    <xf numFmtId="2" fontId="3" fillId="0" borderId="23" xfId="0" applyNumberFormat="1" applyFont="1" applyFill="1" applyBorder="1"/>
    <xf numFmtId="0" fontId="4" fillId="4" borderId="10" xfId="0" applyFont="1" applyFill="1" applyBorder="1" applyAlignment="1">
      <alignment horizontal="center"/>
    </xf>
    <xf numFmtId="49" fontId="4" fillId="4" borderId="52" xfId="0" applyNumberFormat="1" applyFont="1" applyFill="1" applyBorder="1" applyAlignment="1">
      <alignment horizontal="center"/>
    </xf>
    <xf numFmtId="3" fontId="3" fillId="4" borderId="18" xfId="0" applyNumberFormat="1" applyFont="1" applyFill="1" applyBorder="1"/>
    <xf numFmtId="3" fontId="3" fillId="4" borderId="13" xfId="0" applyNumberFormat="1" applyFont="1" applyFill="1" applyBorder="1"/>
    <xf numFmtId="0" fontId="6" fillId="0" borderId="21" xfId="0" applyFont="1" applyFill="1" applyBorder="1"/>
    <xf numFmtId="3" fontId="3" fillId="0" borderId="26" xfId="0" applyNumberFormat="1" applyFont="1" applyFill="1" applyBorder="1"/>
    <xf numFmtId="0" fontId="6" fillId="5" borderId="21" xfId="0" applyFont="1" applyFill="1" applyBorder="1"/>
    <xf numFmtId="3" fontId="3" fillId="5" borderId="36" xfId="0" applyNumberFormat="1" applyFont="1" applyFill="1" applyBorder="1"/>
    <xf numFmtId="3" fontId="3" fillId="5" borderId="23" xfId="0" applyNumberFormat="1" applyFont="1" applyFill="1" applyBorder="1"/>
    <xf numFmtId="0" fontId="3" fillId="5" borderId="18" xfId="0" applyFont="1" applyFill="1" applyBorder="1"/>
    <xf numFmtId="4" fontId="3" fillId="5" borderId="26" xfId="0" applyNumberFormat="1" applyFont="1" applyFill="1" applyBorder="1"/>
    <xf numFmtId="3" fontId="3" fillId="3" borderId="36" xfId="0" applyNumberFormat="1" applyFont="1" applyFill="1" applyBorder="1"/>
    <xf numFmtId="3" fontId="3" fillId="3" borderId="23" xfId="0" applyNumberFormat="1" applyFont="1" applyFill="1" applyBorder="1"/>
    <xf numFmtId="0" fontId="3" fillId="3" borderId="18" xfId="0" applyFont="1" applyFill="1" applyBorder="1"/>
    <xf numFmtId="4" fontId="3" fillId="3" borderId="26" xfId="0" applyNumberFormat="1" applyFont="1" applyFill="1" applyBorder="1"/>
    <xf numFmtId="0" fontId="6" fillId="3" borderId="18" xfId="0" applyFont="1" applyFill="1" applyBorder="1"/>
    <xf numFmtId="0" fontId="3" fillId="3" borderId="13" xfId="0" applyFont="1" applyFill="1" applyBorder="1"/>
    <xf numFmtId="0" fontId="6" fillId="3" borderId="36" xfId="0" applyFont="1" applyFill="1" applyBorder="1"/>
    <xf numFmtId="0" fontId="3" fillId="3" borderId="36" xfId="0" applyFont="1" applyFill="1" applyBorder="1"/>
    <xf numFmtId="0" fontId="3" fillId="3" borderId="23" xfId="0" applyFont="1" applyFill="1" applyBorder="1"/>
    <xf numFmtId="3" fontId="3" fillId="3" borderId="18" xfId="0" applyNumberFormat="1" applyFont="1" applyFill="1" applyBorder="1"/>
    <xf numFmtId="0" fontId="4" fillId="0" borderId="6" xfId="0" applyFont="1" applyFill="1" applyBorder="1" applyAlignment="1">
      <alignment horizontal="center"/>
    </xf>
    <xf numFmtId="0" fontId="3" fillId="0" borderId="48" xfId="0" applyFont="1" applyFill="1" applyBorder="1" applyAlignment="1">
      <alignment horizontal="left" wrapText="1"/>
    </xf>
    <xf numFmtId="3" fontId="3" fillId="0" borderId="63" xfId="0" applyNumberFormat="1" applyFont="1" applyFill="1" applyBorder="1"/>
    <xf numFmtId="0" fontId="3" fillId="0" borderId="22" xfId="0" applyFont="1" applyFill="1" applyBorder="1"/>
    <xf numFmtId="3" fontId="3" fillId="0" borderId="24" xfId="0" applyNumberFormat="1" applyFont="1" applyFill="1" applyBorder="1"/>
    <xf numFmtId="3" fontId="4" fillId="0" borderId="9" xfId="0" applyNumberFormat="1" applyFont="1" applyFill="1" applyBorder="1" applyAlignment="1"/>
    <xf numFmtId="4" fontId="4" fillId="0" borderId="27" xfId="0" applyNumberFormat="1" applyFont="1" applyFill="1" applyBorder="1" applyAlignment="1"/>
    <xf numFmtId="4" fontId="4" fillId="0" borderId="9" xfId="0" applyNumberFormat="1" applyFont="1" applyFill="1" applyBorder="1" applyAlignment="1"/>
    <xf numFmtId="4" fontId="3" fillId="0" borderId="0" xfId="0" applyNumberFormat="1" applyFont="1" applyFill="1" applyBorder="1"/>
    <xf numFmtId="0" fontId="4" fillId="0" borderId="4" xfId="0" applyFont="1" applyFill="1" applyBorder="1" applyAlignment="1"/>
    <xf numFmtId="0" fontId="4" fillId="0" borderId="4" xfId="0" applyFont="1" applyFill="1" applyBorder="1" applyAlignment="1">
      <alignment wrapText="1"/>
    </xf>
    <xf numFmtId="3" fontId="3" fillId="0" borderId="28" xfId="0" applyNumberFormat="1" applyFont="1" applyFill="1" applyBorder="1"/>
    <xf numFmtId="3" fontId="3" fillId="0" borderId="16" xfId="0" applyNumberFormat="1" applyFont="1" applyFill="1" applyBorder="1"/>
    <xf numFmtId="4" fontId="3" fillId="0" borderId="16" xfId="0" applyNumberFormat="1" applyFont="1" applyFill="1" applyBorder="1"/>
    <xf numFmtId="0" fontId="3" fillId="0" borderId="28" xfId="0" applyFont="1" applyFill="1" applyBorder="1"/>
    <xf numFmtId="49" fontId="4" fillId="0" borderId="12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 wrapText="1"/>
    </xf>
    <xf numFmtId="4" fontId="3" fillId="0" borderId="13" xfId="0" applyNumberFormat="1" applyFont="1" applyFill="1" applyBorder="1"/>
    <xf numFmtId="0" fontId="4" fillId="0" borderId="39" xfId="0" applyFont="1" applyFill="1" applyBorder="1"/>
    <xf numFmtId="4" fontId="3" fillId="0" borderId="18" xfId="0" applyNumberFormat="1" applyFont="1" applyFill="1" applyBorder="1"/>
    <xf numFmtId="0" fontId="3" fillId="0" borderId="39" xfId="0" applyFont="1" applyFill="1" applyBorder="1"/>
    <xf numFmtId="0" fontId="3" fillId="0" borderId="14" xfId="0" applyFont="1" applyFill="1" applyBorder="1" applyAlignment="1">
      <alignment wrapText="1"/>
    </xf>
    <xf numFmtId="3" fontId="3" fillId="4" borderId="40" xfId="0" applyNumberFormat="1" applyFont="1" applyFill="1" applyBorder="1"/>
    <xf numFmtId="4" fontId="3" fillId="4" borderId="23" xfId="0" applyNumberFormat="1" applyFont="1" applyFill="1" applyBorder="1"/>
    <xf numFmtId="49" fontId="3" fillId="0" borderId="12" xfId="0" applyNumberFormat="1" applyFont="1" applyFill="1" applyBorder="1" applyAlignment="1">
      <alignment horizontal="left" wrapText="1"/>
    </xf>
    <xf numFmtId="3" fontId="3" fillId="4" borderId="39" xfId="0" applyNumberFormat="1" applyFont="1" applyFill="1" applyBorder="1"/>
    <xf numFmtId="4" fontId="3" fillId="4" borderId="13" xfId="0" applyNumberFormat="1" applyFont="1" applyFill="1" applyBorder="1"/>
    <xf numFmtId="49" fontId="3" fillId="0" borderId="52" xfId="0" applyNumberFormat="1" applyFont="1" applyFill="1" applyBorder="1" applyAlignment="1">
      <alignment horizontal="left" wrapText="1"/>
    </xf>
    <xf numFmtId="3" fontId="3" fillId="4" borderId="50" xfId="0" applyNumberFormat="1" applyFont="1" applyFill="1" applyBorder="1"/>
    <xf numFmtId="3" fontId="3" fillId="4" borderId="22" xfId="0" applyNumberFormat="1" applyFont="1" applyFill="1" applyBorder="1"/>
    <xf numFmtId="3" fontId="3" fillId="4" borderId="63" xfId="0" applyNumberFormat="1" applyFont="1" applyFill="1" applyBorder="1"/>
    <xf numFmtId="4" fontId="3" fillId="4" borderId="63" xfId="0" applyNumberFormat="1" applyFont="1" applyFill="1" applyBorder="1"/>
    <xf numFmtId="0" fontId="3" fillId="0" borderId="40" xfId="0" applyFont="1" applyFill="1" applyBorder="1"/>
    <xf numFmtId="4" fontId="3" fillId="0" borderId="22" xfId="0" applyNumberFormat="1" applyFont="1" applyFill="1" applyBorder="1"/>
    <xf numFmtId="0" fontId="4" fillId="0" borderId="61" xfId="0" applyFont="1" applyFill="1" applyBorder="1" applyAlignment="1">
      <alignment horizontal="left"/>
    </xf>
    <xf numFmtId="3" fontId="4" fillId="0" borderId="62" xfId="0" applyNumberFormat="1" applyFont="1" applyFill="1" applyBorder="1"/>
    <xf numFmtId="4" fontId="4" fillId="0" borderId="8" xfId="0" applyNumberFormat="1" applyFont="1" applyFill="1" applyBorder="1"/>
    <xf numFmtId="4" fontId="4" fillId="0" borderId="9" xfId="0" applyNumberFormat="1" applyFont="1" applyFill="1" applyBorder="1"/>
    <xf numFmtId="0" fontId="3" fillId="0" borderId="31" xfId="0" applyFont="1" applyFill="1" applyBorder="1"/>
    <xf numFmtId="0" fontId="4" fillId="0" borderId="33" xfId="0" applyFont="1" applyFill="1" applyBorder="1" applyAlignment="1">
      <alignment wrapText="1"/>
    </xf>
    <xf numFmtId="4" fontId="4" fillId="0" borderId="27" xfId="0" applyNumberFormat="1" applyFont="1" applyFill="1" applyBorder="1"/>
    <xf numFmtId="0" fontId="3" fillId="0" borderId="44" xfId="0" applyFont="1" applyFill="1" applyBorder="1" applyAlignment="1">
      <alignment horizontal="center"/>
    </xf>
    <xf numFmtId="0" fontId="3" fillId="0" borderId="55" xfId="0" quotePrefix="1" applyFont="1" applyFill="1" applyBorder="1" applyAlignment="1">
      <alignment wrapText="1"/>
    </xf>
    <xf numFmtId="4" fontId="3" fillId="0" borderId="28" xfId="0" applyNumberFormat="1" applyFont="1" applyFill="1" applyBorder="1"/>
    <xf numFmtId="0" fontId="3" fillId="0" borderId="51" xfId="0" applyFont="1" applyFill="1" applyBorder="1"/>
    <xf numFmtId="0" fontId="3" fillId="0" borderId="47" xfId="0" applyFont="1" applyFill="1" applyBorder="1" applyAlignment="1">
      <alignment horizontal="center"/>
    </xf>
    <xf numFmtId="4" fontId="3" fillId="0" borderId="50" xfId="0" applyNumberFormat="1" applyFont="1" applyFill="1" applyBorder="1"/>
    <xf numFmtId="0" fontId="3" fillId="0" borderId="50" xfId="0" applyFont="1" applyFill="1" applyBorder="1"/>
    <xf numFmtId="4" fontId="3" fillId="0" borderId="0" xfId="0" applyNumberFormat="1" applyFont="1" applyFill="1"/>
    <xf numFmtId="0" fontId="3" fillId="0" borderId="3" xfId="0" applyFont="1" applyFill="1" applyBorder="1" applyAlignment="1">
      <alignment horizontal="center"/>
    </xf>
    <xf numFmtId="0" fontId="4" fillId="0" borderId="54" xfId="0" quotePrefix="1" applyFont="1" applyFill="1" applyBorder="1" applyAlignment="1">
      <alignment wrapText="1"/>
    </xf>
    <xf numFmtId="3" fontId="3" fillId="0" borderId="5" xfId="0" applyNumberFormat="1" applyFont="1" applyFill="1" applyBorder="1"/>
    <xf numFmtId="4" fontId="3" fillId="0" borderId="29" xfId="0" applyNumberFormat="1" applyFont="1" applyFill="1" applyBorder="1"/>
    <xf numFmtId="0" fontId="3" fillId="0" borderId="64" xfId="0" applyFont="1" applyFill="1" applyBorder="1" applyAlignment="1">
      <alignment horizontal="center"/>
    </xf>
    <xf numFmtId="49" fontId="3" fillId="0" borderId="12" xfId="0" applyNumberFormat="1" applyFont="1" applyFill="1" applyBorder="1"/>
    <xf numFmtId="0" fontId="4" fillId="0" borderId="14" xfId="0" applyFont="1" applyFill="1" applyBorder="1" applyAlignment="1">
      <alignment wrapText="1"/>
    </xf>
    <xf numFmtId="4" fontId="3" fillId="0" borderId="39" xfId="0" applyNumberFormat="1" applyFont="1" applyFill="1" applyBorder="1"/>
    <xf numFmtId="0" fontId="4" fillId="0" borderId="49" xfId="0" applyFont="1" applyFill="1" applyBorder="1" applyAlignment="1">
      <alignment wrapText="1"/>
    </xf>
    <xf numFmtId="0" fontId="4" fillId="0" borderId="31" xfId="0" applyFont="1" applyFill="1" applyBorder="1" applyAlignment="1"/>
    <xf numFmtId="3" fontId="4" fillId="0" borderId="7" xfId="0" applyNumberFormat="1" applyFont="1" applyFill="1" applyBorder="1" applyAlignment="1"/>
    <xf numFmtId="4" fontId="4" fillId="0" borderId="42" xfId="0" applyNumberFormat="1" applyFont="1" applyFill="1" applyBorder="1" applyAlignment="1"/>
    <xf numFmtId="0" fontId="4" fillId="0" borderId="27" xfId="0" applyFont="1" applyFill="1" applyBorder="1" applyAlignment="1">
      <alignment horizontal="left"/>
    </xf>
    <xf numFmtId="0" fontId="4" fillId="0" borderId="31" xfId="0" applyFont="1" applyFill="1" applyBorder="1" applyAlignment="1">
      <alignment horizontal="left"/>
    </xf>
    <xf numFmtId="0" fontId="4" fillId="0" borderId="33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49" fontId="4" fillId="2" borderId="52" xfId="0" applyNumberFormat="1" applyFont="1" applyFill="1" applyBorder="1" applyAlignment="1">
      <alignment horizontal="center"/>
    </xf>
    <xf numFmtId="49" fontId="4" fillId="3" borderId="52" xfId="0" applyNumberFormat="1" applyFont="1" applyFill="1" applyBorder="1" applyAlignment="1">
      <alignment horizontal="center"/>
    </xf>
    <xf numFmtId="0" fontId="3" fillId="0" borderId="48" xfId="0" applyFont="1" applyFill="1" applyBorder="1" applyAlignment="1">
      <alignment horizontal="left"/>
    </xf>
    <xf numFmtId="3" fontId="4" fillId="0" borderId="27" xfId="0" applyNumberFormat="1" applyFont="1" applyFill="1" applyBorder="1"/>
    <xf numFmtId="0" fontId="3" fillId="0" borderId="1" xfId="0" applyFont="1" applyFill="1" applyBorder="1"/>
    <xf numFmtId="0" fontId="4" fillId="0" borderId="33" xfId="0" applyFont="1" applyFill="1" applyBorder="1"/>
    <xf numFmtId="0" fontId="3" fillId="0" borderId="15" xfId="0" applyFont="1" applyFill="1" applyBorder="1" applyAlignment="1">
      <alignment horizontal="center"/>
    </xf>
    <xf numFmtId="0" fontId="3" fillId="0" borderId="34" xfId="0" quotePrefix="1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38" xfId="0" quotePrefix="1" applyFont="1" applyFill="1" applyBorder="1"/>
    <xf numFmtId="0" fontId="3" fillId="0" borderId="0" xfId="0" quotePrefix="1" applyFont="1" applyFill="1" applyBorder="1"/>
    <xf numFmtId="0" fontId="4" fillId="0" borderId="55" xfId="0" quotePrefix="1" applyFont="1" applyFill="1" applyBorder="1" applyAlignment="1">
      <alignment wrapText="1"/>
    </xf>
    <xf numFmtId="0" fontId="3" fillId="0" borderId="62" xfId="0" applyFont="1" applyFill="1" applyBorder="1" applyAlignment="1">
      <alignment horizontal="center"/>
    </xf>
    <xf numFmtId="3" fontId="3" fillId="0" borderId="29" xfId="0" applyNumberFormat="1" applyFont="1" applyFill="1" applyBorder="1"/>
    <xf numFmtId="0" fontId="3" fillId="0" borderId="64" xfId="0" applyFont="1" applyFill="1" applyBorder="1" applyAlignment="1">
      <alignment horizontal="center" vertical="center"/>
    </xf>
    <xf numFmtId="49" fontId="4" fillId="0" borderId="60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center" wrapText="1"/>
    </xf>
    <xf numFmtId="3" fontId="3" fillId="0" borderId="17" xfId="0" applyNumberFormat="1" applyFont="1" applyFill="1" applyBorder="1"/>
    <xf numFmtId="3" fontId="3" fillId="4" borderId="26" xfId="0" applyNumberFormat="1" applyFont="1" applyFill="1" applyBorder="1"/>
    <xf numFmtId="3" fontId="3" fillId="4" borderId="53" xfId="0" applyNumberFormat="1" applyFont="1" applyFill="1" applyBorder="1"/>
    <xf numFmtId="3" fontId="4" fillId="0" borderId="42" xfId="0" applyNumberFormat="1" applyFont="1" applyFill="1" applyBorder="1"/>
    <xf numFmtId="3" fontId="3" fillId="0" borderId="31" xfId="0" applyNumberFormat="1" applyFont="1" applyFill="1" applyBorder="1"/>
    <xf numFmtId="0" fontId="3" fillId="0" borderId="4" xfId="0" applyFont="1" applyFill="1" applyBorder="1"/>
    <xf numFmtId="0" fontId="4" fillId="0" borderId="30" xfId="0" applyFont="1" applyFill="1" applyBorder="1" applyAlignment="1">
      <alignment wrapText="1"/>
    </xf>
    <xf numFmtId="3" fontId="3" fillId="4" borderId="36" xfId="0" applyNumberFormat="1" applyFont="1" applyFill="1" applyBorder="1"/>
    <xf numFmtId="3" fontId="3" fillId="3" borderId="39" xfId="0" applyNumberFormat="1" applyFont="1" applyFill="1" applyBorder="1"/>
    <xf numFmtId="3" fontId="3" fillId="3" borderId="35" xfId="0" applyNumberFormat="1" applyFont="1" applyFill="1" applyBorder="1"/>
    <xf numFmtId="3" fontId="8" fillId="0" borderId="15" xfId="0" applyNumberFormat="1" applyFont="1" applyFill="1" applyBorder="1"/>
    <xf numFmtId="3" fontId="7" fillId="0" borderId="18" xfId="0" applyNumberFormat="1" applyFont="1" applyFill="1" applyBorder="1"/>
    <xf numFmtId="3" fontId="7" fillId="4" borderId="18" xfId="0" applyNumberFormat="1" applyFont="1" applyFill="1" applyBorder="1"/>
    <xf numFmtId="3" fontId="7" fillId="0" borderId="36" xfId="0" applyNumberFormat="1" applyFont="1" applyFill="1" applyBorder="1"/>
    <xf numFmtId="3" fontId="7" fillId="0" borderId="7" xfId="0" applyNumberFormat="1" applyFont="1" applyFill="1" applyBorder="1"/>
    <xf numFmtId="0" fontId="4" fillId="0" borderId="0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Continuous" wrapText="1"/>
    </xf>
    <xf numFmtId="3" fontId="7" fillId="0" borderId="31" xfId="0" applyNumberFormat="1" applyFont="1" applyFill="1" applyBorder="1"/>
    <xf numFmtId="0" fontId="4" fillId="0" borderId="2" xfId="0" applyFont="1" applyFill="1" applyBorder="1" applyAlignment="1">
      <alignment horizontal="center"/>
    </xf>
    <xf numFmtId="0" fontId="4" fillId="0" borderId="44" xfId="0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49" fontId="3" fillId="0" borderId="60" xfId="0" applyNumberFormat="1" applyFont="1" applyFill="1" applyBorder="1"/>
    <xf numFmtId="0" fontId="4" fillId="0" borderId="25" xfId="0" applyFont="1" applyFill="1" applyBorder="1" applyAlignment="1">
      <alignment wrapText="1"/>
    </xf>
    <xf numFmtId="3" fontId="4" fillId="0" borderId="19" xfId="0" applyNumberFormat="1" applyFont="1" applyFill="1" applyBorder="1"/>
    <xf numFmtId="0" fontId="4" fillId="0" borderId="64" xfId="0" applyFont="1" applyFill="1" applyBorder="1" applyAlignment="1">
      <alignment horizontal="center"/>
    </xf>
    <xf numFmtId="3" fontId="4" fillId="0" borderId="41" xfId="0" applyNumberFormat="1" applyFont="1" applyFill="1" applyBorder="1"/>
    <xf numFmtId="49" fontId="4" fillId="0" borderId="6" xfId="0" applyNumberFormat="1" applyFont="1" applyFill="1" applyBorder="1" applyAlignment="1">
      <alignment horizontal="center"/>
    </xf>
    <xf numFmtId="3" fontId="7" fillId="0" borderId="5" xfId="0" applyNumberFormat="1" applyFont="1" applyFill="1" applyBorder="1"/>
    <xf numFmtId="0" fontId="3" fillId="0" borderId="28" xfId="0" applyFont="1" applyFill="1" applyBorder="1" applyAlignment="1">
      <alignment horizontal="center"/>
    </xf>
    <xf numFmtId="0" fontId="3" fillId="0" borderId="5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wrapText="1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4;nkorm&#225;nyzat/R%20E%20N%20D%20E%20L%20E%20T%20E%20K/HAT&#193;LYOS/2021/5_2021_2021.%20&#233;vi%20k&#246;lts&#233;gvet&#233;si%20rendelet%20m&#243;dos&#237;t&#225;sa/egysszerk/5_2021_2021_k&#246;lts&#233;gvet&#233;si_rendelet_mell&#233;k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E9">
            <v>12149576</v>
          </cell>
        </row>
        <row r="17">
          <cell r="E17">
            <v>2529180</v>
          </cell>
        </row>
        <row r="29">
          <cell r="E29">
            <v>7811017</v>
          </cell>
          <cell r="F29">
            <v>95760</v>
          </cell>
        </row>
        <row r="30">
          <cell r="E30">
            <v>327000</v>
          </cell>
          <cell r="G30">
            <v>502200</v>
          </cell>
        </row>
        <row r="32">
          <cell r="E32">
            <v>83400</v>
          </cell>
        </row>
        <row r="36">
          <cell r="E36">
            <v>1092577</v>
          </cell>
        </row>
        <row r="37">
          <cell r="E37">
            <v>1738865</v>
          </cell>
        </row>
        <row r="42">
          <cell r="E42">
            <v>430000</v>
          </cell>
        </row>
        <row r="47">
          <cell r="E47">
            <v>2421040</v>
          </cell>
        </row>
        <row r="55">
          <cell r="E55">
            <v>420000</v>
          </cell>
        </row>
        <row r="58">
          <cell r="E58">
            <v>3749248</v>
          </cell>
          <cell r="G58">
            <v>169094</v>
          </cell>
        </row>
        <row r="65">
          <cell r="E65">
            <v>1287850</v>
          </cell>
        </row>
        <row r="78">
          <cell r="E78">
            <v>44453263</v>
          </cell>
        </row>
        <row r="79">
          <cell r="E79">
            <v>0</v>
          </cell>
        </row>
        <row r="80">
          <cell r="E80">
            <v>759720</v>
          </cell>
        </row>
        <row r="81">
          <cell r="E81">
            <v>3196575</v>
          </cell>
        </row>
        <row r="83">
          <cell r="E83">
            <v>19761293</v>
          </cell>
        </row>
        <row r="84">
          <cell r="E84">
            <v>0</v>
          </cell>
        </row>
        <row r="96">
          <cell r="E96">
            <v>102210604</v>
          </cell>
          <cell r="F96">
            <v>95760</v>
          </cell>
          <cell r="G96">
            <v>671294</v>
          </cell>
          <cell r="H96">
            <v>102977658</v>
          </cell>
        </row>
      </sheetData>
      <sheetData sheetId="8">
        <row r="9">
          <cell r="E9">
            <v>1893770</v>
          </cell>
        </row>
        <row r="17">
          <cell r="E17">
            <v>196012</v>
          </cell>
        </row>
        <row r="29">
          <cell r="E29">
            <v>1209808</v>
          </cell>
        </row>
        <row r="30">
          <cell r="E30">
            <v>50660</v>
          </cell>
          <cell r="G30">
            <v>77840</v>
          </cell>
        </row>
        <row r="32">
          <cell r="E32">
            <v>11634</v>
          </cell>
        </row>
        <row r="36">
          <cell r="E36">
            <v>169002</v>
          </cell>
        </row>
        <row r="37">
          <cell r="E37">
            <v>289492</v>
          </cell>
        </row>
        <row r="42">
          <cell r="E42">
            <v>154757</v>
          </cell>
        </row>
        <row r="47">
          <cell r="E47">
            <v>369303</v>
          </cell>
        </row>
        <row r="55">
          <cell r="E55">
            <v>58590</v>
          </cell>
        </row>
        <row r="58">
          <cell r="E58">
            <v>723277</v>
          </cell>
          <cell r="G58">
            <v>26209</v>
          </cell>
        </row>
        <row r="65">
          <cell r="E65">
            <v>381260</v>
          </cell>
        </row>
        <row r="78">
          <cell r="E78">
            <v>6705098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494249</v>
          </cell>
        </row>
        <row r="82">
          <cell r="E82">
            <v>0</v>
          </cell>
        </row>
        <row r="83">
          <cell r="E83">
            <v>3063845</v>
          </cell>
        </row>
        <row r="96">
          <cell r="E96">
            <v>15770757</v>
          </cell>
          <cell r="F96">
            <v>0</v>
          </cell>
          <cell r="G96">
            <v>104049</v>
          </cell>
          <cell r="H96">
            <v>15874806</v>
          </cell>
        </row>
      </sheetData>
      <sheetData sheetId="9">
        <row r="9">
          <cell r="E9">
            <v>1206500</v>
          </cell>
        </row>
        <row r="11">
          <cell r="E11">
            <v>241300</v>
          </cell>
        </row>
        <row r="12">
          <cell r="E12">
            <v>2692400</v>
          </cell>
          <cell r="G12">
            <v>1010000</v>
          </cell>
        </row>
        <row r="13">
          <cell r="E13">
            <v>2200000</v>
          </cell>
        </row>
        <row r="19">
          <cell r="E19">
            <v>3888233</v>
          </cell>
        </row>
        <row r="22">
          <cell r="E22">
            <v>500000</v>
          </cell>
        </row>
        <row r="24">
          <cell r="E24">
            <v>711787</v>
          </cell>
        </row>
        <row r="27">
          <cell r="E27">
            <v>756062</v>
          </cell>
        </row>
        <row r="28">
          <cell r="E28">
            <v>3975100</v>
          </cell>
        </row>
        <row r="29">
          <cell r="E29">
            <v>1930400</v>
          </cell>
        </row>
        <row r="30">
          <cell r="E30">
            <v>9002541</v>
          </cell>
          <cell r="G30">
            <v>-370000</v>
          </cell>
        </row>
        <row r="31">
          <cell r="E31">
            <v>2631147</v>
          </cell>
        </row>
        <row r="32">
          <cell r="E32">
            <v>83400</v>
          </cell>
        </row>
        <row r="33">
          <cell r="E33">
            <v>100000</v>
          </cell>
        </row>
        <row r="36">
          <cell r="E36">
            <v>615450</v>
          </cell>
        </row>
        <row r="37">
          <cell r="E37">
            <v>3680901</v>
          </cell>
          <cell r="G37">
            <v>1000000</v>
          </cell>
        </row>
        <row r="38">
          <cell r="E38">
            <v>196450</v>
          </cell>
          <cell r="F38">
            <v>254000</v>
          </cell>
        </row>
        <row r="42">
          <cell r="E42">
            <v>115243</v>
          </cell>
        </row>
        <row r="43">
          <cell r="E43">
            <v>0</v>
          </cell>
        </row>
        <row r="47">
          <cell r="E47">
            <v>12029369</v>
          </cell>
          <cell r="F47">
            <v>696165</v>
          </cell>
        </row>
        <row r="49">
          <cell r="E49">
            <v>425450</v>
          </cell>
        </row>
        <row r="53">
          <cell r="E53">
            <v>533400</v>
          </cell>
        </row>
        <row r="55">
          <cell r="E55">
            <v>8357780</v>
          </cell>
        </row>
        <row r="56">
          <cell r="E56">
            <v>425450</v>
          </cell>
        </row>
        <row r="58">
          <cell r="E58">
            <v>1174605</v>
          </cell>
        </row>
        <row r="61">
          <cell r="E61">
            <v>52646485</v>
          </cell>
          <cell r="G61">
            <v>0</v>
          </cell>
        </row>
        <row r="65">
          <cell r="E65">
            <v>1445945</v>
          </cell>
        </row>
        <row r="68">
          <cell r="E68">
            <v>22860000</v>
          </cell>
          <cell r="G68">
            <v>0</v>
          </cell>
        </row>
        <row r="71">
          <cell r="E71">
            <v>4393661</v>
          </cell>
        </row>
        <row r="72">
          <cell r="E72">
            <v>1984291</v>
          </cell>
        </row>
        <row r="73">
          <cell r="E73">
            <v>7370693</v>
          </cell>
        </row>
        <row r="78">
          <cell r="E78">
            <v>769650</v>
          </cell>
        </row>
        <row r="79">
          <cell r="E79">
            <v>5113020</v>
          </cell>
        </row>
        <row r="80">
          <cell r="E80">
            <v>0</v>
          </cell>
        </row>
        <row r="81">
          <cell r="E81">
            <v>10668925</v>
          </cell>
        </row>
        <row r="82">
          <cell r="E82">
            <v>0</v>
          </cell>
        </row>
        <row r="83">
          <cell r="E83">
            <v>2523250</v>
          </cell>
        </row>
        <row r="84">
          <cell r="E84">
            <v>3057439</v>
          </cell>
        </row>
        <row r="93">
          <cell r="H93">
            <v>0</v>
          </cell>
        </row>
        <row r="96">
          <cell r="E96">
            <v>170306327</v>
          </cell>
          <cell r="F96">
            <v>950165</v>
          </cell>
          <cell r="G96">
            <v>1640000</v>
          </cell>
          <cell r="H96">
            <v>172896492</v>
          </cell>
        </row>
      </sheetData>
      <sheetData sheetId="10">
        <row r="59">
          <cell r="E59">
            <v>3000000</v>
          </cell>
        </row>
        <row r="96">
          <cell r="E96">
            <v>3000000</v>
          </cell>
          <cell r="F96">
            <v>0</v>
          </cell>
          <cell r="G96">
            <v>0</v>
          </cell>
          <cell r="H96">
            <v>3000000</v>
          </cell>
        </row>
      </sheetData>
      <sheetData sheetId="11">
        <row r="93">
          <cell r="E93">
            <v>0</v>
          </cell>
          <cell r="F93">
            <v>6195083</v>
          </cell>
          <cell r="G93">
            <v>679479</v>
          </cell>
          <cell r="H93">
            <v>6874562</v>
          </cell>
        </row>
        <row r="94">
          <cell r="E94">
            <v>11503174</v>
          </cell>
          <cell r="F94">
            <v>0</v>
          </cell>
          <cell r="G94">
            <v>0</v>
          </cell>
          <cell r="H94">
            <v>11503174</v>
          </cell>
        </row>
        <row r="95">
          <cell r="E95">
            <v>1914992</v>
          </cell>
          <cell r="F95">
            <v>1007891</v>
          </cell>
          <cell r="G95">
            <v>0</v>
          </cell>
          <cell r="H95">
            <v>2922883</v>
          </cell>
        </row>
        <row r="96">
          <cell r="E96">
            <v>13418166</v>
          </cell>
          <cell r="F96">
            <v>7202974</v>
          </cell>
          <cell r="G96">
            <v>679479</v>
          </cell>
          <cell r="H96">
            <v>21300619</v>
          </cell>
        </row>
      </sheetData>
      <sheetData sheetId="12">
        <row r="90">
          <cell r="E90">
            <v>4769163</v>
          </cell>
          <cell r="F90">
            <v>531561</v>
          </cell>
          <cell r="G90">
            <v>-1830878</v>
          </cell>
          <cell r="H90">
            <v>3469846</v>
          </cell>
        </row>
        <row r="91">
          <cell r="E91">
            <v>0</v>
          </cell>
          <cell r="F91">
            <v>0</v>
          </cell>
          <cell r="G91">
            <v>1559773</v>
          </cell>
          <cell r="H91">
            <v>1559773</v>
          </cell>
        </row>
        <row r="96">
          <cell r="E96">
            <v>4769163</v>
          </cell>
          <cell r="F96">
            <v>531561</v>
          </cell>
          <cell r="G96">
            <v>-271105</v>
          </cell>
          <cell r="H96">
            <v>5029619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6"/>
  <sheetViews>
    <sheetView tabSelected="1" topLeftCell="A625" zoomScale="80" zoomScaleNormal="80" workbookViewId="0">
      <selection activeCell="L574" sqref="L574"/>
    </sheetView>
  </sheetViews>
  <sheetFormatPr defaultRowHeight="12.75" x14ac:dyDescent="0.2"/>
  <cols>
    <col min="1" max="1" width="8.7109375" style="4" customWidth="1"/>
    <col min="2" max="2" width="6.42578125" style="3" customWidth="1"/>
    <col min="3" max="3" width="11.140625" style="116" customWidth="1"/>
    <col min="4" max="4" width="81" style="117" customWidth="1"/>
    <col min="5" max="7" width="14.85546875" style="3" customWidth="1"/>
    <col min="8" max="8" width="13.5703125" style="3" customWidth="1"/>
    <col min="9" max="9" width="11.140625" style="3" bestFit="1" customWidth="1"/>
    <col min="10" max="10" width="10.140625" style="3" bestFit="1" customWidth="1"/>
    <col min="11" max="16384" width="9.140625" style="3"/>
  </cols>
  <sheetData>
    <row r="1" spans="1:8" x14ac:dyDescent="0.2">
      <c r="A1" s="2" t="s">
        <v>67</v>
      </c>
      <c r="B1" s="2"/>
      <c r="C1" s="2"/>
      <c r="D1" s="2"/>
      <c r="E1" s="2"/>
      <c r="F1" s="2"/>
      <c r="G1" s="2"/>
      <c r="H1" s="2"/>
    </row>
    <row r="2" spans="1:8" x14ac:dyDescent="0.2">
      <c r="A2" s="2" t="s">
        <v>0</v>
      </c>
      <c r="B2" s="2"/>
      <c r="C2" s="2"/>
      <c r="D2" s="2"/>
      <c r="E2" s="2"/>
      <c r="F2" s="2"/>
      <c r="G2" s="2"/>
      <c r="H2" s="2"/>
    </row>
    <row r="3" spans="1:8" x14ac:dyDescent="0.2">
      <c r="A3" s="2" t="s">
        <v>68</v>
      </c>
      <c r="B3" s="2"/>
      <c r="C3" s="2"/>
      <c r="D3" s="2"/>
      <c r="E3" s="2"/>
      <c r="F3" s="2"/>
      <c r="G3" s="2"/>
      <c r="H3" s="2"/>
    </row>
    <row r="4" spans="1:8" x14ac:dyDescent="0.2">
      <c r="B4" s="4"/>
      <c r="C4" s="4"/>
      <c r="D4" s="4"/>
      <c r="E4" s="4"/>
      <c r="F4" s="4"/>
      <c r="G4" s="4"/>
      <c r="H4" s="4"/>
    </row>
    <row r="5" spans="1:8" ht="16.5" customHeight="1" thickBot="1" x14ac:dyDescent="0.25">
      <c r="A5" s="5" t="s">
        <v>69</v>
      </c>
      <c r="B5" s="5"/>
      <c r="C5" s="5"/>
      <c r="D5" s="5"/>
      <c r="E5" s="5"/>
      <c r="F5" s="5"/>
      <c r="G5" s="5"/>
      <c r="H5" s="5"/>
    </row>
    <row r="6" spans="1:8" ht="50.25" customHeight="1" thickBot="1" x14ac:dyDescent="0.25">
      <c r="A6" s="6" t="s">
        <v>70</v>
      </c>
      <c r="B6" s="7" t="s">
        <v>71</v>
      </c>
      <c r="C6" s="8"/>
      <c r="D6" s="9" t="s">
        <v>72</v>
      </c>
      <c r="E6" s="10" t="s">
        <v>73</v>
      </c>
      <c r="F6" s="10" t="s">
        <v>1</v>
      </c>
      <c r="G6" s="1" t="s">
        <v>2</v>
      </c>
      <c r="H6" s="11" t="s">
        <v>3</v>
      </c>
    </row>
    <row r="7" spans="1:8" ht="13.5" thickBot="1" x14ac:dyDescent="0.25">
      <c r="A7" s="12" t="s">
        <v>4</v>
      </c>
      <c r="B7" s="13" t="s">
        <v>5</v>
      </c>
      <c r="C7" s="14" t="s">
        <v>6</v>
      </c>
      <c r="D7" s="15" t="s">
        <v>7</v>
      </c>
      <c r="E7" s="16" t="s">
        <v>8</v>
      </c>
      <c r="F7" s="16" t="s">
        <v>9</v>
      </c>
      <c r="G7" s="16" t="s">
        <v>10</v>
      </c>
      <c r="H7" s="16" t="s">
        <v>11</v>
      </c>
    </row>
    <row r="8" spans="1:8" x14ac:dyDescent="0.2">
      <c r="A8" s="17" t="s">
        <v>4</v>
      </c>
      <c r="B8" s="18"/>
      <c r="C8" s="19"/>
      <c r="D8" s="20" t="s">
        <v>23</v>
      </c>
      <c r="E8" s="21"/>
      <c r="F8" s="21"/>
      <c r="G8" s="21"/>
      <c r="H8" s="22"/>
    </row>
    <row r="9" spans="1:8" x14ac:dyDescent="0.2">
      <c r="A9" s="23"/>
      <c r="B9" s="24" t="s">
        <v>4</v>
      </c>
      <c r="C9" s="25" t="s">
        <v>12</v>
      </c>
      <c r="D9" s="26" t="s">
        <v>24</v>
      </c>
      <c r="E9" s="27">
        <f>'[1]7.1.mell'!E9+'[1]7.2.mell'!E9+'[1]7.3.mell'!E9+'[1]7.4.mell'!E9+'[1]7.5.mell'!E9+'[1]7.6.mell'!E9</f>
        <v>15249846</v>
      </c>
      <c r="F9" s="27">
        <f>'[1]7.1.mell'!F9+'[1]7.2.mell'!F9+'[1]7.3.mell'!F9+'[1]7.4.mell'!F9+'[1]7.5.mell'!F9+'[1]7.6.mell'!F9</f>
        <v>0</v>
      </c>
      <c r="G9" s="27">
        <f>'[1]7.1.mell'!G9+'[1]7.2.mell'!G9+'[1]7.3.mell'!G9+'[1]7.4.mell'!G9+'[1]7.5.mell'!G9+'[1]7.6.mell'!G9</f>
        <v>0</v>
      </c>
      <c r="H9" s="27">
        <f>SUM(E9:G9)</f>
        <v>15249846</v>
      </c>
    </row>
    <row r="10" spans="1:8" x14ac:dyDescent="0.2">
      <c r="A10" s="23"/>
      <c r="B10" s="24" t="s">
        <v>5</v>
      </c>
      <c r="C10" s="25" t="s">
        <v>74</v>
      </c>
      <c r="D10" s="26" t="s">
        <v>75</v>
      </c>
      <c r="E10" s="27">
        <f>'[1]7.1.mell'!E10+'[1]7.2.mell'!E10+'[1]7.3.mell'!E10+'[1]7.4.mell'!E10+'[1]7.5.mell'!E10+'[1]7.6.mell'!E10</f>
        <v>0</v>
      </c>
      <c r="F10" s="27">
        <f>'[1]7.1.mell'!F10+'[1]7.2.mell'!F10+'[1]7.3.mell'!F10+'[1]7.4.mell'!F10+'[1]7.5.mell'!F10+'[1]7.6.mell'!F10</f>
        <v>0</v>
      </c>
      <c r="G10" s="27">
        <f>'[1]7.1.mell'!G10+'[1]7.2.mell'!G10+'[1]7.3.mell'!G10+'[1]7.4.mell'!G10+'[1]7.5.mell'!G10+'[1]7.6.mell'!G10</f>
        <v>0</v>
      </c>
      <c r="H10" s="27">
        <f t="shared" ref="H10:H73" si="0">SUM(E10:G10)</f>
        <v>0</v>
      </c>
    </row>
    <row r="11" spans="1:8" x14ac:dyDescent="0.2">
      <c r="A11" s="23"/>
      <c r="B11" s="24" t="s">
        <v>6</v>
      </c>
      <c r="C11" s="25" t="s">
        <v>76</v>
      </c>
      <c r="D11" s="26" t="s">
        <v>77</v>
      </c>
      <c r="E11" s="27">
        <f>'[1]7.1.mell'!E11+'[1]7.2.mell'!E11+'[1]7.3.mell'!E11+'[1]7.4.mell'!E11+'[1]7.5.mell'!E11+'[1]7.6.mell'!E11</f>
        <v>241300</v>
      </c>
      <c r="F11" s="27">
        <f>'[1]7.1.mell'!F11+'[1]7.2.mell'!F11+'[1]7.3.mell'!F11+'[1]7.4.mell'!F11+'[1]7.5.mell'!F11+'[1]7.6.mell'!F11</f>
        <v>0</v>
      </c>
      <c r="G11" s="27">
        <f>'[1]7.1.mell'!G11+'[1]7.2.mell'!G11+'[1]7.3.mell'!G11+'[1]7.4.mell'!G11+'[1]7.5.mell'!G11+'[1]7.6.mell'!G11</f>
        <v>0</v>
      </c>
      <c r="H11" s="27">
        <f t="shared" si="0"/>
        <v>241300</v>
      </c>
    </row>
    <row r="12" spans="1:8" x14ac:dyDescent="0.2">
      <c r="A12" s="23"/>
      <c r="B12" s="24" t="s">
        <v>7</v>
      </c>
      <c r="C12" s="25" t="s">
        <v>17</v>
      </c>
      <c r="D12" s="26" t="s">
        <v>78</v>
      </c>
      <c r="E12" s="27">
        <f>'[1]7.1.mell'!E12+'[1]7.2.mell'!E12+'[1]7.3.mell'!E12+'[1]7.4.mell'!E12+'[1]7.5.mell'!E12+'[1]7.6.mell'!E12</f>
        <v>2692400</v>
      </c>
      <c r="F12" s="27">
        <f>'[1]7.1.mell'!F12+'[1]7.2.mell'!F12+'[1]7.3.mell'!F12+'[1]7.4.mell'!F12+'[1]7.5.mell'!F12+'[1]7.6.mell'!F12</f>
        <v>0</v>
      </c>
      <c r="G12" s="27">
        <f>'[1]7.1.mell'!G12+'[1]7.2.mell'!G12+'[1]7.3.mell'!G12+'[1]7.4.mell'!G12+'[1]7.5.mell'!G12+'[1]7.6.mell'!G12</f>
        <v>1010000</v>
      </c>
      <c r="H12" s="27">
        <f t="shared" si="0"/>
        <v>3702400</v>
      </c>
    </row>
    <row r="13" spans="1:8" x14ac:dyDescent="0.2">
      <c r="A13" s="23"/>
      <c r="B13" s="24" t="s">
        <v>8</v>
      </c>
      <c r="C13" s="25" t="s">
        <v>25</v>
      </c>
      <c r="D13" s="26" t="s">
        <v>26</v>
      </c>
      <c r="E13" s="27">
        <f>'[1]7.1.mell'!E13+'[1]7.2.mell'!E13+'[1]7.3.mell'!E13+'[1]7.4.mell'!E13+'[1]7.5.mell'!E13+'[1]7.6.mell'!E13</f>
        <v>2200000</v>
      </c>
      <c r="F13" s="27">
        <f>'[1]7.1.mell'!F13+'[1]7.2.mell'!F13+'[1]7.3.mell'!F13+'[1]7.4.mell'!F13+'[1]7.5.mell'!F13+'[1]7.6.mell'!F13</f>
        <v>0</v>
      </c>
      <c r="G13" s="27">
        <f>'[1]7.1.mell'!G13+'[1]7.2.mell'!G13+'[1]7.3.mell'!G13+'[1]7.4.mell'!G13+'[1]7.5.mell'!G13+'[1]7.6.mell'!G13</f>
        <v>0</v>
      </c>
      <c r="H13" s="27">
        <f t="shared" si="0"/>
        <v>2200000</v>
      </c>
    </row>
    <row r="14" spans="1:8" x14ac:dyDescent="0.2">
      <c r="A14" s="23"/>
      <c r="B14" s="24" t="s">
        <v>9</v>
      </c>
      <c r="C14" s="25" t="s">
        <v>79</v>
      </c>
      <c r="D14" s="28" t="s">
        <v>80</v>
      </c>
      <c r="E14" s="27">
        <f>'[1]7.1.mell'!E14+'[1]7.2.mell'!E14+'[1]7.3.mell'!E14+'[1]7.4.mell'!E14+'[1]7.5.mell'!E14+'[1]7.6.mell'!E14</f>
        <v>0</v>
      </c>
      <c r="F14" s="27">
        <f>'[1]7.1.mell'!F14+'[1]7.2.mell'!F14+'[1]7.3.mell'!F14+'[1]7.4.mell'!F14+'[1]7.5.mell'!F14+'[1]7.6.mell'!F14</f>
        <v>0</v>
      </c>
      <c r="G14" s="27">
        <f>'[1]7.1.mell'!G14+'[1]7.2.mell'!G14+'[1]7.3.mell'!G14+'[1]7.4.mell'!G14+'[1]7.5.mell'!G14+'[1]7.6.mell'!G14</f>
        <v>0</v>
      </c>
      <c r="H14" s="27">
        <f t="shared" si="0"/>
        <v>0</v>
      </c>
    </row>
    <row r="15" spans="1:8" x14ac:dyDescent="0.2">
      <c r="A15" s="23"/>
      <c r="B15" s="24" t="s">
        <v>10</v>
      </c>
      <c r="C15" s="25" t="s">
        <v>64</v>
      </c>
      <c r="D15" s="28" t="s">
        <v>65</v>
      </c>
      <c r="E15" s="27">
        <f>'[1]7.1.mell'!E15+'[1]7.2.mell'!E15+'[1]7.3.mell'!E15+'[1]7.4.mell'!E15+'[1]7.5.mell'!E15+'[1]7.6.mell'!E15</f>
        <v>0</v>
      </c>
      <c r="F15" s="27">
        <f>'[1]7.1.mell'!F15+'[1]7.2.mell'!F15+'[1]7.3.mell'!F15+'[1]7.4.mell'!F15+'[1]7.5.mell'!F15+'[1]7.6.mell'!F15</f>
        <v>0</v>
      </c>
      <c r="G15" s="27">
        <f>'[1]7.1.mell'!G15+'[1]7.2.mell'!G15+'[1]7.3.mell'!G15+'[1]7.4.mell'!G15+'[1]7.5.mell'!G15+'[1]7.6.mell'!G15</f>
        <v>0</v>
      </c>
      <c r="H15" s="27">
        <f t="shared" si="0"/>
        <v>0</v>
      </c>
    </row>
    <row r="16" spans="1:8" x14ac:dyDescent="0.2">
      <c r="A16" s="23"/>
      <c r="B16" s="24" t="s">
        <v>11</v>
      </c>
      <c r="C16" s="25" t="s">
        <v>81</v>
      </c>
      <c r="D16" s="29" t="s">
        <v>82</v>
      </c>
      <c r="E16" s="27">
        <f>'[1]7.1.mell'!E16+'[1]7.2.mell'!E16+'[1]7.3.mell'!E16+'[1]7.4.mell'!E16+'[1]7.5.mell'!E16+'[1]7.6.mell'!E16</f>
        <v>0</v>
      </c>
      <c r="F16" s="27">
        <f>'[1]7.1.mell'!F16+'[1]7.2.mell'!F16+'[1]7.3.mell'!F16+'[1]7.4.mell'!F16+'[1]7.5.mell'!F16+'[1]7.6.mell'!F16</f>
        <v>0</v>
      </c>
      <c r="G16" s="27">
        <f>'[1]7.1.mell'!G16+'[1]7.2.mell'!G16+'[1]7.3.mell'!G16+'[1]7.4.mell'!G16+'[1]7.5.mell'!G16+'[1]7.6.mell'!G16</f>
        <v>0</v>
      </c>
      <c r="H16" s="27">
        <f t="shared" si="0"/>
        <v>0</v>
      </c>
    </row>
    <row r="17" spans="1:8" s="30" customFormat="1" x14ac:dyDescent="0.2">
      <c r="A17" s="23"/>
      <c r="B17" s="24" t="s">
        <v>18</v>
      </c>
      <c r="C17" s="25" t="s">
        <v>83</v>
      </c>
      <c r="D17" s="26" t="s">
        <v>84</v>
      </c>
      <c r="E17" s="27">
        <f>'[1]7.1.mell'!E17+'[1]7.2.mell'!E17+'[1]7.3.mell'!E17+'[1]7.4.mell'!E17+'[1]7.5.mell'!E17+'[1]7.6.mell'!E17</f>
        <v>2725192</v>
      </c>
      <c r="F17" s="27">
        <f>'[1]7.1.mell'!F17+'[1]7.2.mell'!F17+'[1]7.3.mell'!F17+'[1]7.4.mell'!F17+'[1]7.5.mell'!F17+'[1]7.6.mell'!F17</f>
        <v>0</v>
      </c>
      <c r="G17" s="27">
        <f>'[1]7.1.mell'!G17+'[1]7.2.mell'!G17+'[1]7.3.mell'!G17+'[1]7.4.mell'!G17+'[1]7.5.mell'!G17+'[1]7.6.mell'!G17</f>
        <v>0</v>
      </c>
      <c r="H17" s="27">
        <f t="shared" si="0"/>
        <v>2725192</v>
      </c>
    </row>
    <row r="18" spans="1:8" x14ac:dyDescent="0.2">
      <c r="A18" s="23"/>
      <c r="B18" s="24" t="s">
        <v>19</v>
      </c>
      <c r="C18" s="25" t="s">
        <v>13</v>
      </c>
      <c r="D18" s="26" t="s">
        <v>85</v>
      </c>
      <c r="E18" s="27">
        <f>'[1]7.1.mell'!E18+'[1]7.2.mell'!E18+'[1]7.3.mell'!E18+'[1]7.4.mell'!E18+'[1]7.5.mell'!E18+'[1]7.6.mell'!E18</f>
        <v>0</v>
      </c>
      <c r="F18" s="27">
        <f>'[1]7.1.mell'!F18+'[1]7.2.mell'!F18+'[1]7.3.mell'!F18+'[1]7.4.mell'!F18+'[1]7.5.mell'!F18+'[1]7.6.mell'!F18</f>
        <v>0</v>
      </c>
      <c r="G18" s="27">
        <f>'[1]7.1.mell'!G18+'[1]7.2.mell'!G18+'[1]7.3.mell'!G18+'[1]7.4.mell'!G18+'[1]7.5.mell'!G18+'[1]7.6.mell'!G18</f>
        <v>0</v>
      </c>
      <c r="H18" s="27">
        <f t="shared" si="0"/>
        <v>0</v>
      </c>
    </row>
    <row r="19" spans="1:8" x14ac:dyDescent="0.2">
      <c r="A19" s="23"/>
      <c r="B19" s="24" t="s">
        <v>20</v>
      </c>
      <c r="C19" s="25" t="s">
        <v>27</v>
      </c>
      <c r="D19" s="26" t="s">
        <v>28</v>
      </c>
      <c r="E19" s="27">
        <f>'[1]7.1.mell'!E19+'[1]7.2.mell'!E19+'[1]7.3.mell'!E19+'[1]7.4.mell'!E19+'[1]7.5.mell'!E19+'[1]7.6.mell'!E19</f>
        <v>3888233</v>
      </c>
      <c r="F19" s="27">
        <f>'[1]7.1.mell'!F19+'[1]7.2.mell'!F19+'[1]7.3.mell'!F19+'[1]7.4.mell'!F19+'[1]7.5.mell'!F19+'[1]7.6.mell'!F19</f>
        <v>0</v>
      </c>
      <c r="G19" s="27">
        <f>'[1]7.1.mell'!G19+'[1]7.2.mell'!G19+'[1]7.3.mell'!G19+'[1]7.4.mell'!G19+'[1]7.5.mell'!G19+'[1]7.6.mell'!G19</f>
        <v>0</v>
      </c>
      <c r="H19" s="27">
        <f t="shared" si="0"/>
        <v>3888233</v>
      </c>
    </row>
    <row r="20" spans="1:8" x14ac:dyDescent="0.2">
      <c r="A20" s="23"/>
      <c r="B20" s="24" t="s">
        <v>21</v>
      </c>
      <c r="C20" s="25" t="s">
        <v>14</v>
      </c>
      <c r="D20" s="26" t="s">
        <v>86</v>
      </c>
      <c r="E20" s="27">
        <f>'[1]7.1.mell'!E20+'[1]7.2.mell'!E20+'[1]7.3.mell'!E20+'[1]7.4.mell'!E20+'[1]7.5.mell'!E20+'[1]7.6.mell'!E20</f>
        <v>0</v>
      </c>
      <c r="F20" s="27">
        <f>'[1]7.1.mell'!F20+'[1]7.2.mell'!F20+'[1]7.3.mell'!F20+'[1]7.4.mell'!F20+'[1]7.5.mell'!F20+'[1]7.6.mell'!F20</f>
        <v>0</v>
      </c>
      <c r="G20" s="27">
        <f>'[1]7.1.mell'!G20+'[1]7.2.mell'!G20+'[1]7.3.mell'!G20+'[1]7.4.mell'!G20+'[1]7.5.mell'!G20+'[1]7.6.mell'!G20</f>
        <v>0</v>
      </c>
      <c r="H20" s="27">
        <f t="shared" si="0"/>
        <v>0</v>
      </c>
    </row>
    <row r="21" spans="1:8" x14ac:dyDescent="0.2">
      <c r="A21" s="23"/>
      <c r="B21" s="24" t="s">
        <v>39</v>
      </c>
      <c r="C21" s="25" t="s">
        <v>87</v>
      </c>
      <c r="D21" s="26" t="s">
        <v>88</v>
      </c>
      <c r="E21" s="27">
        <f>'[1]7.1.mell'!E21+'[1]7.2.mell'!E21+'[1]7.3.mell'!E21+'[1]7.4.mell'!E21+'[1]7.5.mell'!E21+'[1]7.6.mell'!E21</f>
        <v>0</v>
      </c>
      <c r="F21" s="27">
        <f>'[1]7.1.mell'!F21+'[1]7.2.mell'!F21+'[1]7.3.mell'!F21+'[1]7.4.mell'!F21+'[1]7.5.mell'!F21+'[1]7.6.mell'!F21</f>
        <v>0</v>
      </c>
      <c r="G21" s="27">
        <f>'[1]7.1.mell'!G21+'[1]7.2.mell'!G21+'[1]7.3.mell'!G21+'[1]7.4.mell'!G21+'[1]7.5.mell'!G21+'[1]7.6.mell'!G21</f>
        <v>0</v>
      </c>
      <c r="H21" s="27">
        <f t="shared" si="0"/>
        <v>0</v>
      </c>
    </row>
    <row r="22" spans="1:8" x14ac:dyDescent="0.2">
      <c r="A22" s="23"/>
      <c r="B22" s="24" t="s">
        <v>42</v>
      </c>
      <c r="C22" s="25" t="s">
        <v>29</v>
      </c>
      <c r="D22" s="26" t="s">
        <v>30</v>
      </c>
      <c r="E22" s="27">
        <f>'[1]7.1.mell'!E22+'[1]7.2.mell'!E22+'[1]7.3.mell'!E22+'[1]7.4.mell'!E22+'[1]7.5.mell'!E22+'[1]7.6.mell'!E22</f>
        <v>500000</v>
      </c>
      <c r="F22" s="27">
        <f>'[1]7.1.mell'!F22+'[1]7.2.mell'!F22+'[1]7.3.mell'!F22+'[1]7.4.mell'!F22+'[1]7.5.mell'!F22+'[1]7.6.mell'!F22</f>
        <v>0</v>
      </c>
      <c r="G22" s="27">
        <f>'[1]7.1.mell'!G22+'[1]7.2.mell'!G22+'[1]7.3.mell'!G22+'[1]7.4.mell'!G22+'[1]7.5.mell'!G22+'[1]7.6.mell'!G22</f>
        <v>0</v>
      </c>
      <c r="H22" s="27">
        <f t="shared" si="0"/>
        <v>500000</v>
      </c>
    </row>
    <row r="23" spans="1:8" x14ac:dyDescent="0.2">
      <c r="A23" s="23"/>
      <c r="B23" s="24" t="s">
        <v>45</v>
      </c>
      <c r="C23" s="25" t="s">
        <v>89</v>
      </c>
      <c r="D23" s="28" t="s">
        <v>90</v>
      </c>
      <c r="E23" s="27">
        <f>'[1]7.1.mell'!E23+'[1]7.2.mell'!E23+'[1]7.3.mell'!E23+'[1]7.4.mell'!E23+'[1]7.5.mell'!E23+'[1]7.6.mell'!E23</f>
        <v>0</v>
      </c>
      <c r="F23" s="27">
        <f>'[1]7.1.mell'!F23+'[1]7.2.mell'!F23+'[1]7.3.mell'!F23+'[1]7.4.mell'!F23+'[1]7.5.mell'!F23+'[1]7.6.mell'!F23</f>
        <v>0</v>
      </c>
      <c r="G23" s="27">
        <f>'[1]7.1.mell'!G23+'[1]7.2.mell'!G23+'[1]7.3.mell'!G23+'[1]7.4.mell'!G23+'[1]7.5.mell'!G23+'[1]7.6.mell'!G23</f>
        <v>0</v>
      </c>
      <c r="H23" s="27">
        <f t="shared" si="0"/>
        <v>0</v>
      </c>
    </row>
    <row r="24" spans="1:8" x14ac:dyDescent="0.2">
      <c r="A24" s="23"/>
      <c r="B24" s="24" t="s">
        <v>48</v>
      </c>
      <c r="C24" s="25" t="s">
        <v>15</v>
      </c>
      <c r="D24" s="29" t="s">
        <v>31</v>
      </c>
      <c r="E24" s="27">
        <f>'[1]7.1.mell'!E24+'[1]7.2.mell'!E24+'[1]7.3.mell'!E24+'[1]7.4.mell'!E24+'[1]7.5.mell'!E24+'[1]7.6.mell'!E24</f>
        <v>711787</v>
      </c>
      <c r="F24" s="27">
        <f>'[1]7.1.mell'!F24+'[1]7.2.mell'!F24+'[1]7.3.mell'!F24+'[1]7.4.mell'!F24+'[1]7.5.mell'!F24+'[1]7.6.mell'!F24</f>
        <v>0</v>
      </c>
      <c r="G24" s="27">
        <f>'[1]7.1.mell'!G24+'[1]7.2.mell'!G24+'[1]7.3.mell'!G24+'[1]7.4.mell'!G24+'[1]7.5.mell'!G24+'[1]7.6.mell'!G24</f>
        <v>0</v>
      </c>
      <c r="H24" s="27">
        <f t="shared" si="0"/>
        <v>711787</v>
      </c>
    </row>
    <row r="25" spans="1:8" x14ac:dyDescent="0.2">
      <c r="A25" s="23"/>
      <c r="B25" s="24" t="s">
        <v>51</v>
      </c>
      <c r="C25" s="31" t="s">
        <v>91</v>
      </c>
      <c r="D25" s="26" t="s">
        <v>92</v>
      </c>
      <c r="E25" s="27">
        <f>'[1]7.1.mell'!E25+'[1]7.2.mell'!E25+'[1]7.3.mell'!E25+'[1]7.4.mell'!E25+'[1]7.5.mell'!E25+'[1]7.6.mell'!E25</f>
        <v>0</v>
      </c>
      <c r="F25" s="27">
        <f>'[1]7.1.mell'!F25+'[1]7.2.mell'!F25+'[1]7.3.mell'!F25+'[1]7.4.mell'!F25+'[1]7.5.mell'!F25+'[1]7.6.mell'!F25</f>
        <v>0</v>
      </c>
      <c r="G25" s="27">
        <f>'[1]7.1.mell'!G25+'[1]7.2.mell'!G25+'[1]7.3.mell'!G25+'[1]7.4.mell'!G25+'[1]7.5.mell'!G25+'[1]7.6.mell'!G25</f>
        <v>0</v>
      </c>
      <c r="H25" s="27">
        <f t="shared" si="0"/>
        <v>0</v>
      </c>
    </row>
    <row r="26" spans="1:8" x14ac:dyDescent="0.2">
      <c r="A26" s="23"/>
      <c r="B26" s="24" t="s">
        <v>54</v>
      </c>
      <c r="C26" s="31" t="s">
        <v>93</v>
      </c>
      <c r="D26" s="26" t="s">
        <v>94</v>
      </c>
      <c r="E26" s="27">
        <f>'[1]7.1.mell'!E26+'[1]7.2.mell'!E26+'[1]7.3.mell'!E26+'[1]7.4.mell'!E26+'[1]7.5.mell'!E26+'[1]7.6.mell'!E26</f>
        <v>0</v>
      </c>
      <c r="F26" s="27">
        <f>'[1]7.1.mell'!F26+'[1]7.2.mell'!F26+'[1]7.3.mell'!F26+'[1]7.4.mell'!F26+'[1]7.5.mell'!F26+'[1]7.6.mell'!F26</f>
        <v>0</v>
      </c>
      <c r="G26" s="27">
        <f>'[1]7.1.mell'!G26+'[1]7.2.mell'!G26+'[1]7.3.mell'!G26+'[1]7.4.mell'!G26+'[1]7.5.mell'!G26+'[1]7.6.mell'!G26</f>
        <v>0</v>
      </c>
      <c r="H26" s="27">
        <f t="shared" si="0"/>
        <v>0</v>
      </c>
    </row>
    <row r="27" spans="1:8" x14ac:dyDescent="0.2">
      <c r="A27" s="23"/>
      <c r="B27" s="24" t="s">
        <v>57</v>
      </c>
      <c r="C27" s="25" t="s">
        <v>32</v>
      </c>
      <c r="D27" s="26" t="s">
        <v>95</v>
      </c>
      <c r="E27" s="27">
        <f>'[1]7.1.mell'!E27+'[1]7.2.mell'!E27+'[1]7.3.mell'!E27+'[1]7.4.mell'!E27+'[1]7.5.mell'!E27+'[1]7.6.mell'!E27</f>
        <v>756062</v>
      </c>
      <c r="F27" s="27">
        <f>'[1]7.1.mell'!F27+'[1]7.2.mell'!F27+'[1]7.3.mell'!F27+'[1]7.4.mell'!F27+'[1]7.5.mell'!F27+'[1]7.6.mell'!F27</f>
        <v>0</v>
      </c>
      <c r="G27" s="27">
        <f>'[1]7.1.mell'!G27+'[1]7.2.mell'!G27+'[1]7.3.mell'!G27+'[1]7.4.mell'!G27+'[1]7.5.mell'!G27+'[1]7.6.mell'!G27</f>
        <v>0</v>
      </c>
      <c r="H27" s="27">
        <f t="shared" si="0"/>
        <v>756062</v>
      </c>
    </row>
    <row r="28" spans="1:8" x14ac:dyDescent="0.2">
      <c r="A28" s="23"/>
      <c r="B28" s="24" t="s">
        <v>58</v>
      </c>
      <c r="C28" s="25" t="s">
        <v>33</v>
      </c>
      <c r="D28" s="26" t="s">
        <v>34</v>
      </c>
      <c r="E28" s="27">
        <f>'[1]7.1.mell'!E28+'[1]7.2.mell'!E28+'[1]7.3.mell'!E28+'[1]7.4.mell'!E28+'[1]7.5.mell'!E28+'[1]7.6.mell'!E28</f>
        <v>3975100</v>
      </c>
      <c r="F28" s="27">
        <f>'[1]7.1.mell'!F28+'[1]7.2.mell'!F28+'[1]7.3.mell'!F28+'[1]7.4.mell'!F28+'[1]7.5.mell'!F28+'[1]7.6.mell'!F28</f>
        <v>0</v>
      </c>
      <c r="G28" s="27">
        <f>'[1]7.1.mell'!G28+'[1]7.2.mell'!G28+'[1]7.3.mell'!G28+'[1]7.4.mell'!G28+'[1]7.5.mell'!G28+'[1]7.6.mell'!G28</f>
        <v>0</v>
      </c>
      <c r="H28" s="27">
        <f t="shared" si="0"/>
        <v>3975100</v>
      </c>
    </row>
    <row r="29" spans="1:8" x14ac:dyDescent="0.2">
      <c r="A29" s="23"/>
      <c r="B29" s="24" t="s">
        <v>96</v>
      </c>
      <c r="C29" s="25" t="s">
        <v>22</v>
      </c>
      <c r="D29" s="26" t="s">
        <v>59</v>
      </c>
      <c r="E29" s="27">
        <f>'[1]7.1.mell'!E29+'[1]7.2.mell'!E29+'[1]7.3.mell'!E29+'[1]7.4.mell'!E29+'[1]7.5.mell'!E29+'[1]7.6.mell'!E29</f>
        <v>10951225</v>
      </c>
      <c r="F29" s="27">
        <f>'[1]7.1.mell'!F29+'[1]7.2.mell'!F29+'[1]7.3.mell'!F29+'[1]7.4.mell'!F29+'[1]7.5.mell'!F29+'[1]7.6.mell'!F29</f>
        <v>95760</v>
      </c>
      <c r="G29" s="27">
        <f>'[1]7.1.mell'!G29+'[1]7.2.mell'!G29+'[1]7.3.mell'!G29+'[1]7.4.mell'!G29+'[1]7.5.mell'!G29+'[1]7.6.mell'!G29</f>
        <v>0</v>
      </c>
      <c r="H29" s="27">
        <f t="shared" si="0"/>
        <v>11046985</v>
      </c>
    </row>
    <row r="30" spans="1:8" x14ac:dyDescent="0.2">
      <c r="A30" s="23"/>
      <c r="B30" s="24" t="s">
        <v>97</v>
      </c>
      <c r="C30" s="25" t="s">
        <v>35</v>
      </c>
      <c r="D30" s="26" t="s">
        <v>36</v>
      </c>
      <c r="E30" s="27">
        <f>'[1]7.1.mell'!E30+'[1]7.2.mell'!E30+'[1]7.3.mell'!E30+'[1]7.4.mell'!E30+'[1]7.5.mell'!E30+'[1]7.6.mell'!E30</f>
        <v>9380201</v>
      </c>
      <c r="F30" s="27">
        <f>'[1]7.1.mell'!F30+'[1]7.2.mell'!F30+'[1]7.3.mell'!F30+'[1]7.4.mell'!F30+'[1]7.5.mell'!F30+'[1]7.6.mell'!F30</f>
        <v>0</v>
      </c>
      <c r="G30" s="27">
        <f>'[1]7.1.mell'!G30+'[1]7.2.mell'!G30+'[1]7.3.mell'!G30+'[1]7.4.mell'!G30+'[1]7.5.mell'!G30+'[1]7.6.mell'!G30</f>
        <v>210040</v>
      </c>
      <c r="H30" s="27">
        <f t="shared" si="0"/>
        <v>9590241</v>
      </c>
    </row>
    <row r="31" spans="1:8" x14ac:dyDescent="0.2">
      <c r="A31" s="23"/>
      <c r="B31" s="24" t="s">
        <v>98</v>
      </c>
      <c r="C31" s="25" t="s">
        <v>99</v>
      </c>
      <c r="D31" s="26" t="s">
        <v>100</v>
      </c>
      <c r="E31" s="27">
        <f>'[1]7.1.mell'!E31+'[1]7.2.mell'!E31+'[1]7.3.mell'!E31+'[1]7.4.mell'!E31+'[1]7.5.mell'!E31+'[1]7.6.mell'!E31</f>
        <v>2631147</v>
      </c>
      <c r="F31" s="27">
        <f>'[1]7.1.mell'!F31+'[1]7.2.mell'!F31+'[1]7.3.mell'!F31+'[1]7.4.mell'!F31+'[1]7.5.mell'!F31+'[1]7.6.mell'!F31</f>
        <v>0</v>
      </c>
      <c r="G31" s="27">
        <f>'[1]7.1.mell'!G31+'[1]7.2.mell'!G31+'[1]7.3.mell'!G31+'[1]7.4.mell'!G31+'[1]7.5.mell'!G31+'[1]7.6.mell'!G31</f>
        <v>0</v>
      </c>
      <c r="H31" s="27">
        <f t="shared" si="0"/>
        <v>2631147</v>
      </c>
    </row>
    <row r="32" spans="1:8" x14ac:dyDescent="0.2">
      <c r="A32" s="23"/>
      <c r="B32" s="24" t="s">
        <v>101</v>
      </c>
      <c r="C32" s="25" t="s">
        <v>102</v>
      </c>
      <c r="D32" s="29" t="s">
        <v>103</v>
      </c>
      <c r="E32" s="27">
        <f>'[1]7.1.mell'!E32+'[1]7.2.mell'!E32+'[1]7.3.mell'!E32+'[1]7.4.mell'!E32+'[1]7.5.mell'!E32+'[1]7.6.mell'!E32</f>
        <v>178434</v>
      </c>
      <c r="F32" s="27">
        <f>'[1]7.1.mell'!F32+'[1]7.2.mell'!F32+'[1]7.3.mell'!F32+'[1]7.4.mell'!F32+'[1]7.5.mell'!F32+'[1]7.6.mell'!F32</f>
        <v>0</v>
      </c>
      <c r="G32" s="27">
        <f>'[1]7.1.mell'!G32+'[1]7.2.mell'!G32+'[1]7.3.mell'!G32+'[1]7.4.mell'!G32+'[1]7.5.mell'!G32+'[1]7.6.mell'!G32</f>
        <v>0</v>
      </c>
      <c r="H32" s="27">
        <f t="shared" si="0"/>
        <v>178434</v>
      </c>
    </row>
    <row r="33" spans="1:8" x14ac:dyDescent="0.2">
      <c r="A33" s="23"/>
      <c r="B33" s="24" t="s">
        <v>104</v>
      </c>
      <c r="C33" s="25" t="s">
        <v>105</v>
      </c>
      <c r="D33" s="29" t="s">
        <v>106</v>
      </c>
      <c r="E33" s="27">
        <f>'[1]7.1.mell'!E33+'[1]7.2.mell'!E33+'[1]7.3.mell'!E33+'[1]7.4.mell'!E33+'[1]7.5.mell'!E33+'[1]7.6.mell'!E33</f>
        <v>100000</v>
      </c>
      <c r="F33" s="27">
        <f>'[1]7.1.mell'!F33+'[1]7.2.mell'!F33+'[1]7.3.mell'!F33+'[1]7.4.mell'!F33+'[1]7.5.mell'!F33+'[1]7.6.mell'!F33</f>
        <v>0</v>
      </c>
      <c r="G33" s="27">
        <f>'[1]7.1.mell'!G33+'[1]7.2.mell'!G33+'[1]7.3.mell'!G33+'[1]7.4.mell'!G33+'[1]7.5.mell'!G33+'[1]7.6.mell'!G33</f>
        <v>0</v>
      </c>
      <c r="H33" s="27">
        <f t="shared" si="0"/>
        <v>100000</v>
      </c>
    </row>
    <row r="34" spans="1:8" x14ac:dyDescent="0.2">
      <c r="A34" s="23"/>
      <c r="B34" s="24" t="s">
        <v>107</v>
      </c>
      <c r="C34" s="25" t="s">
        <v>108</v>
      </c>
      <c r="D34" s="26" t="s">
        <v>109</v>
      </c>
      <c r="E34" s="27">
        <f>'[1]7.1.mell'!E34+'[1]7.2.mell'!E34+'[1]7.3.mell'!E34+'[1]7.4.mell'!E34+'[1]7.5.mell'!E34+'[1]7.6.mell'!E34</f>
        <v>0</v>
      </c>
      <c r="F34" s="27">
        <f>'[1]7.1.mell'!F34+'[1]7.2.mell'!F34+'[1]7.3.mell'!F34+'[1]7.4.mell'!F34+'[1]7.5.mell'!F34+'[1]7.6.mell'!F34</f>
        <v>0</v>
      </c>
      <c r="G34" s="27">
        <f>'[1]7.1.mell'!G34+'[1]7.2.mell'!G34+'[1]7.3.mell'!G34+'[1]7.4.mell'!G34+'[1]7.5.mell'!G34+'[1]7.6.mell'!G34</f>
        <v>0</v>
      </c>
      <c r="H34" s="27">
        <f t="shared" si="0"/>
        <v>0</v>
      </c>
    </row>
    <row r="35" spans="1:8" x14ac:dyDescent="0.2">
      <c r="A35" s="23"/>
      <c r="B35" s="24" t="s">
        <v>110</v>
      </c>
      <c r="C35" s="25" t="s">
        <v>111</v>
      </c>
      <c r="D35" s="26" t="s">
        <v>112</v>
      </c>
      <c r="E35" s="27">
        <f>'[1]7.1.mell'!E35+'[1]7.2.mell'!E35+'[1]7.3.mell'!E35+'[1]7.4.mell'!E35+'[1]7.5.mell'!E35+'[1]7.6.mell'!E35</f>
        <v>0</v>
      </c>
      <c r="F35" s="27">
        <f>'[1]7.1.mell'!F35+'[1]7.2.mell'!F35+'[1]7.3.mell'!F35+'[1]7.4.mell'!F35+'[1]7.5.mell'!F35+'[1]7.6.mell'!F35</f>
        <v>0</v>
      </c>
      <c r="G35" s="27">
        <f>'[1]7.1.mell'!G35+'[1]7.2.mell'!G35+'[1]7.3.mell'!G35+'[1]7.4.mell'!G35+'[1]7.5.mell'!G35+'[1]7.6.mell'!G35</f>
        <v>0</v>
      </c>
      <c r="H35" s="27">
        <f t="shared" si="0"/>
        <v>0</v>
      </c>
    </row>
    <row r="36" spans="1:8" x14ac:dyDescent="0.2">
      <c r="A36" s="23"/>
      <c r="B36" s="24" t="s">
        <v>113</v>
      </c>
      <c r="C36" s="25" t="s">
        <v>114</v>
      </c>
      <c r="D36" s="26" t="s">
        <v>115</v>
      </c>
      <c r="E36" s="27">
        <f>'[1]7.1.mell'!E36+'[1]7.2.mell'!E36+'[1]7.3.mell'!E36+'[1]7.4.mell'!E36+'[1]7.5.mell'!E36+'[1]7.6.mell'!E36</f>
        <v>1877029</v>
      </c>
      <c r="F36" s="27">
        <f>'[1]7.1.mell'!F36+'[1]7.2.mell'!F36+'[1]7.3.mell'!F36+'[1]7.4.mell'!F36+'[1]7.5.mell'!F36+'[1]7.6.mell'!F36</f>
        <v>0</v>
      </c>
      <c r="G36" s="27">
        <f>'[1]7.1.mell'!G36+'[1]7.2.mell'!G36+'[1]7.3.mell'!G36+'[1]7.4.mell'!G36+'[1]7.5.mell'!G36+'[1]7.6.mell'!G36</f>
        <v>0</v>
      </c>
      <c r="H36" s="27">
        <f t="shared" si="0"/>
        <v>1877029</v>
      </c>
    </row>
    <row r="37" spans="1:8" x14ac:dyDescent="0.2">
      <c r="A37" s="23"/>
      <c r="B37" s="24" t="s">
        <v>116</v>
      </c>
      <c r="C37" s="25" t="s">
        <v>16</v>
      </c>
      <c r="D37" s="26" t="s">
        <v>37</v>
      </c>
      <c r="E37" s="27">
        <f>'[1]7.1.mell'!E37+'[1]7.2.mell'!E37+'[1]7.3.mell'!E37+'[1]7.4.mell'!E37+'[1]7.5.mell'!E37+'[1]7.6.mell'!E37</f>
        <v>5709258</v>
      </c>
      <c r="F37" s="27">
        <f>'[1]7.1.mell'!F37+'[1]7.2.mell'!F37+'[1]7.3.mell'!F37+'[1]7.4.mell'!F37+'[1]7.5.mell'!F37+'[1]7.6.mell'!F37</f>
        <v>0</v>
      </c>
      <c r="G37" s="27">
        <f>'[1]7.1.mell'!G37+'[1]7.2.mell'!G37+'[1]7.3.mell'!G37+'[1]7.4.mell'!G37+'[1]7.5.mell'!G37+'[1]7.6.mell'!G37</f>
        <v>1000000</v>
      </c>
      <c r="H37" s="27">
        <f t="shared" si="0"/>
        <v>6709258</v>
      </c>
    </row>
    <row r="38" spans="1:8" x14ac:dyDescent="0.2">
      <c r="A38" s="23"/>
      <c r="B38" s="24" t="s">
        <v>117</v>
      </c>
      <c r="C38" s="25" t="s">
        <v>118</v>
      </c>
      <c r="D38" s="29" t="s">
        <v>119</v>
      </c>
      <c r="E38" s="27">
        <f>'[1]7.1.mell'!E38+'[1]7.2.mell'!E38+'[1]7.3.mell'!E38+'[1]7.4.mell'!E38+'[1]7.5.mell'!E38+'[1]7.6.mell'!E38</f>
        <v>196450</v>
      </c>
      <c r="F38" s="27">
        <f>'[1]7.1.mell'!F38+'[1]7.2.mell'!F38+'[1]7.3.mell'!F38+'[1]7.4.mell'!F38+'[1]7.5.mell'!F38+'[1]7.6.mell'!F38</f>
        <v>254000</v>
      </c>
      <c r="G38" s="27">
        <f>'[1]7.1.mell'!G38+'[1]7.2.mell'!G38+'[1]7.3.mell'!G38+'[1]7.4.mell'!G38+'[1]7.5.mell'!G38+'[1]7.6.mell'!G38</f>
        <v>0</v>
      </c>
      <c r="H38" s="27">
        <f t="shared" si="0"/>
        <v>450450</v>
      </c>
    </row>
    <row r="39" spans="1:8" x14ac:dyDescent="0.2">
      <c r="A39" s="23"/>
      <c r="B39" s="24" t="s">
        <v>120</v>
      </c>
      <c r="C39" s="25" t="s">
        <v>121</v>
      </c>
      <c r="D39" s="26" t="s">
        <v>122</v>
      </c>
      <c r="E39" s="27">
        <f>'[1]7.1.mell'!E39+'[1]7.2.mell'!E39+'[1]7.3.mell'!E39+'[1]7.4.mell'!E39+'[1]7.5.mell'!E39+'[1]7.6.mell'!E39</f>
        <v>0</v>
      </c>
      <c r="F39" s="27">
        <f>'[1]7.1.mell'!F39+'[1]7.2.mell'!F39+'[1]7.3.mell'!F39+'[1]7.4.mell'!F39+'[1]7.5.mell'!F39+'[1]7.6.mell'!F39</f>
        <v>0</v>
      </c>
      <c r="G39" s="27">
        <f>'[1]7.1.mell'!G39+'[1]7.2.mell'!G39+'[1]7.3.mell'!G39+'[1]7.4.mell'!G39+'[1]7.5.mell'!G39+'[1]7.6.mell'!G39</f>
        <v>0</v>
      </c>
      <c r="H39" s="27">
        <f t="shared" si="0"/>
        <v>0</v>
      </c>
    </row>
    <row r="40" spans="1:8" x14ac:dyDescent="0.2">
      <c r="A40" s="23"/>
      <c r="B40" s="24" t="s">
        <v>123</v>
      </c>
      <c r="C40" s="25" t="s">
        <v>124</v>
      </c>
      <c r="D40" s="26" t="s">
        <v>125</v>
      </c>
      <c r="E40" s="27">
        <f>'[1]7.1.mell'!E40+'[1]7.2.mell'!E40+'[1]7.3.mell'!E40+'[1]7.4.mell'!E40+'[1]7.5.mell'!E40+'[1]7.6.mell'!E40</f>
        <v>0</v>
      </c>
      <c r="F40" s="27">
        <f>'[1]7.1.mell'!F40+'[1]7.2.mell'!F40+'[1]7.3.mell'!F40+'[1]7.4.mell'!F40+'[1]7.5.mell'!F40+'[1]7.6.mell'!F40</f>
        <v>0</v>
      </c>
      <c r="G40" s="27">
        <f>'[1]7.1.mell'!G40+'[1]7.2.mell'!G40+'[1]7.3.mell'!G40+'[1]7.4.mell'!G40+'[1]7.5.mell'!G40+'[1]7.6.mell'!G40</f>
        <v>0</v>
      </c>
      <c r="H40" s="27">
        <f t="shared" si="0"/>
        <v>0</v>
      </c>
    </row>
    <row r="41" spans="1:8" x14ac:dyDescent="0.2">
      <c r="A41" s="23"/>
      <c r="B41" s="24" t="s">
        <v>126</v>
      </c>
      <c r="C41" s="25" t="s">
        <v>127</v>
      </c>
      <c r="D41" s="26" t="s">
        <v>128</v>
      </c>
      <c r="E41" s="27">
        <f>'[1]7.1.mell'!E41+'[1]7.2.mell'!E41+'[1]7.3.mell'!E41+'[1]7.4.mell'!E41+'[1]7.5.mell'!E41+'[1]7.6.mell'!E41</f>
        <v>0</v>
      </c>
      <c r="F41" s="27">
        <f>'[1]7.1.mell'!F41+'[1]7.2.mell'!F41+'[1]7.3.mell'!F41+'[1]7.4.mell'!F41+'[1]7.5.mell'!F41+'[1]7.6.mell'!F41</f>
        <v>0</v>
      </c>
      <c r="G41" s="27">
        <f>'[1]7.1.mell'!G41+'[1]7.2.mell'!G41+'[1]7.3.mell'!G41+'[1]7.4.mell'!G41+'[1]7.5.mell'!G41+'[1]7.6.mell'!G41</f>
        <v>0</v>
      </c>
      <c r="H41" s="27">
        <f t="shared" si="0"/>
        <v>0</v>
      </c>
    </row>
    <row r="42" spans="1:8" x14ac:dyDescent="0.2">
      <c r="A42" s="23"/>
      <c r="B42" s="24" t="s">
        <v>129</v>
      </c>
      <c r="C42" s="25" t="s">
        <v>130</v>
      </c>
      <c r="D42" s="26" t="s">
        <v>131</v>
      </c>
      <c r="E42" s="27">
        <f>'[1]7.1.mell'!E42+'[1]7.2.mell'!E42+'[1]7.3.mell'!E42+'[1]7.4.mell'!E42+'[1]7.5.mell'!E42+'[1]7.6.mell'!E42</f>
        <v>700000</v>
      </c>
      <c r="F42" s="27">
        <f>'[1]7.1.mell'!F42+'[1]7.2.mell'!F42+'[1]7.3.mell'!F42+'[1]7.4.mell'!F42+'[1]7.5.mell'!F42+'[1]7.6.mell'!F42</f>
        <v>0</v>
      </c>
      <c r="G42" s="27">
        <f>'[1]7.1.mell'!G42+'[1]7.2.mell'!G42+'[1]7.3.mell'!G42+'[1]7.4.mell'!G42+'[1]7.5.mell'!G42+'[1]7.6.mell'!G42</f>
        <v>0</v>
      </c>
      <c r="H42" s="27">
        <f t="shared" si="0"/>
        <v>700000</v>
      </c>
    </row>
    <row r="43" spans="1:8" x14ac:dyDescent="0.2">
      <c r="A43" s="23"/>
      <c r="B43" s="24" t="s">
        <v>132</v>
      </c>
      <c r="C43" s="25" t="s">
        <v>133</v>
      </c>
      <c r="D43" s="26" t="s">
        <v>134</v>
      </c>
      <c r="E43" s="27">
        <f>'[1]7.1.mell'!E43+'[1]7.2.mell'!E43+'[1]7.3.mell'!E43+'[1]7.4.mell'!E43+'[1]7.5.mell'!E43+'[1]7.6.mell'!E43</f>
        <v>0</v>
      </c>
      <c r="F43" s="27">
        <f>'[1]7.1.mell'!F43+'[1]7.2.mell'!F43+'[1]7.3.mell'!F43+'[1]7.4.mell'!F43+'[1]7.5.mell'!F43+'[1]7.6.mell'!F43</f>
        <v>0</v>
      </c>
      <c r="G43" s="27">
        <f>'[1]7.1.mell'!G43+'[1]7.2.mell'!G43+'[1]7.3.mell'!G43+'[1]7.4.mell'!G43+'[1]7.5.mell'!G43+'[1]7.6.mell'!G43</f>
        <v>0</v>
      </c>
      <c r="H43" s="27">
        <f t="shared" si="0"/>
        <v>0</v>
      </c>
    </row>
    <row r="44" spans="1:8" x14ac:dyDescent="0.2">
      <c r="A44" s="23"/>
      <c r="B44" s="24" t="s">
        <v>135</v>
      </c>
      <c r="C44" s="25" t="s">
        <v>38</v>
      </c>
      <c r="D44" s="29" t="s">
        <v>136</v>
      </c>
      <c r="E44" s="27">
        <f>'[1]7.1.mell'!E44+'[1]7.2.mell'!E44+'[1]7.3.mell'!E44+'[1]7.4.mell'!E44+'[1]7.5.mell'!E44+'[1]7.6.mell'!E44</f>
        <v>0</v>
      </c>
      <c r="F44" s="27">
        <f>'[1]7.1.mell'!F44+'[1]7.2.mell'!F44+'[1]7.3.mell'!F44+'[1]7.4.mell'!F44+'[1]7.5.mell'!F44+'[1]7.6.mell'!F44</f>
        <v>0</v>
      </c>
      <c r="G44" s="27">
        <f>'[1]7.1.mell'!G44+'[1]7.2.mell'!G44+'[1]7.3.mell'!G44+'[1]7.4.mell'!G44+'[1]7.5.mell'!G44+'[1]7.6.mell'!G44</f>
        <v>0</v>
      </c>
      <c r="H44" s="27">
        <f t="shared" si="0"/>
        <v>0</v>
      </c>
    </row>
    <row r="45" spans="1:8" x14ac:dyDescent="0.2">
      <c r="A45" s="23"/>
      <c r="B45" s="24" t="s">
        <v>137</v>
      </c>
      <c r="C45" s="32" t="s">
        <v>138</v>
      </c>
      <c r="D45" s="33" t="s">
        <v>139</v>
      </c>
      <c r="E45" s="27">
        <f>'[1]7.1.mell'!E45+'[1]7.2.mell'!E45+'[1]7.3.mell'!E45+'[1]7.4.mell'!E45+'[1]7.5.mell'!E45+'[1]7.6.mell'!E45</f>
        <v>0</v>
      </c>
      <c r="F45" s="27">
        <f>'[1]7.1.mell'!F45+'[1]7.2.mell'!F45+'[1]7.3.mell'!F45+'[1]7.4.mell'!F45+'[1]7.5.mell'!F45+'[1]7.6.mell'!F45</f>
        <v>0</v>
      </c>
      <c r="G45" s="27">
        <f>'[1]7.1.mell'!G45+'[1]7.2.mell'!G45+'[1]7.3.mell'!G45+'[1]7.4.mell'!G45+'[1]7.5.mell'!G45+'[1]7.6.mell'!G45</f>
        <v>0</v>
      </c>
      <c r="H45" s="27">
        <f t="shared" si="0"/>
        <v>0</v>
      </c>
    </row>
    <row r="46" spans="1:8" x14ac:dyDescent="0.2">
      <c r="A46" s="23"/>
      <c r="B46" s="24" t="s">
        <v>140</v>
      </c>
      <c r="C46" s="25" t="s">
        <v>55</v>
      </c>
      <c r="D46" s="26" t="s">
        <v>56</v>
      </c>
      <c r="E46" s="27">
        <f>'[1]7.1.mell'!E46+'[1]7.2.mell'!E46+'[1]7.3.mell'!E46+'[1]7.4.mell'!E46+'[1]7.5.mell'!E46+'[1]7.6.mell'!E46</f>
        <v>0</v>
      </c>
      <c r="F46" s="27">
        <f>'[1]7.1.mell'!F46+'[1]7.2.mell'!F46+'[1]7.3.mell'!F46+'[1]7.4.mell'!F46+'[1]7.5.mell'!F46+'[1]7.6.mell'!F46</f>
        <v>0</v>
      </c>
      <c r="G46" s="27">
        <f>'[1]7.1.mell'!G46+'[1]7.2.mell'!G46+'[1]7.3.mell'!G46+'[1]7.4.mell'!G46+'[1]7.5.mell'!G46+'[1]7.6.mell'!G46</f>
        <v>0</v>
      </c>
      <c r="H46" s="27">
        <f t="shared" si="0"/>
        <v>0</v>
      </c>
    </row>
    <row r="47" spans="1:8" x14ac:dyDescent="0.2">
      <c r="A47" s="23"/>
      <c r="B47" s="24" t="s">
        <v>141</v>
      </c>
      <c r="C47" s="25" t="s">
        <v>40</v>
      </c>
      <c r="D47" s="26" t="s">
        <v>41</v>
      </c>
      <c r="E47" s="27">
        <f>'[1]7.1.mell'!E47+'[1]7.2.mell'!E47+'[1]7.3.mell'!E47+'[1]7.4.mell'!E47+'[1]7.5.mell'!E47+'[1]7.6.mell'!E47</f>
        <v>14819712</v>
      </c>
      <c r="F47" s="27">
        <f>'[1]7.1.mell'!F47+'[1]7.2.mell'!F47+'[1]7.3.mell'!F47+'[1]7.4.mell'!F47+'[1]7.5.mell'!F47+'[1]7.6.mell'!F47</f>
        <v>696165</v>
      </c>
      <c r="G47" s="27">
        <f>'[1]7.1.mell'!G47+'[1]7.2.mell'!G47+'[1]7.3.mell'!G47+'[1]7.4.mell'!G47+'[1]7.5.mell'!G47+'[1]7.6.mell'!G47</f>
        <v>0</v>
      </c>
      <c r="H47" s="27">
        <f t="shared" si="0"/>
        <v>15515877</v>
      </c>
    </row>
    <row r="48" spans="1:8" x14ac:dyDescent="0.2">
      <c r="A48" s="23"/>
      <c r="B48" s="24" t="s">
        <v>142</v>
      </c>
      <c r="C48" s="25" t="s">
        <v>43</v>
      </c>
      <c r="D48" s="26" t="s">
        <v>44</v>
      </c>
      <c r="E48" s="27">
        <f>'[1]7.1.mell'!E48+'[1]7.2.mell'!E48+'[1]7.3.mell'!E48+'[1]7.4.mell'!E48+'[1]7.5.mell'!E48+'[1]7.6.mell'!E48</f>
        <v>0</v>
      </c>
      <c r="F48" s="27">
        <f>'[1]7.1.mell'!F48+'[1]7.2.mell'!F48+'[1]7.3.mell'!F48+'[1]7.4.mell'!F48+'[1]7.5.mell'!F48+'[1]7.6.mell'!F48</f>
        <v>0</v>
      </c>
      <c r="G48" s="27">
        <f>'[1]7.1.mell'!G48+'[1]7.2.mell'!G48+'[1]7.3.mell'!G48+'[1]7.4.mell'!G48+'[1]7.5.mell'!G48+'[1]7.6.mell'!G48</f>
        <v>0</v>
      </c>
      <c r="H48" s="27">
        <f t="shared" si="0"/>
        <v>0</v>
      </c>
    </row>
    <row r="49" spans="1:9" x14ac:dyDescent="0.2">
      <c r="A49" s="23"/>
      <c r="B49" s="24" t="s">
        <v>143</v>
      </c>
      <c r="C49" s="25" t="s">
        <v>144</v>
      </c>
      <c r="D49" s="26" t="s">
        <v>145</v>
      </c>
      <c r="E49" s="27">
        <f>'[1]7.1.mell'!E49+'[1]7.2.mell'!E49+'[1]7.3.mell'!E49+'[1]7.4.mell'!E49+'[1]7.5.mell'!E49+'[1]7.6.mell'!E49</f>
        <v>425450</v>
      </c>
      <c r="F49" s="27">
        <f>'[1]7.1.mell'!F49+'[1]7.2.mell'!F49+'[1]7.3.mell'!F49+'[1]7.4.mell'!F49+'[1]7.5.mell'!F49+'[1]7.6.mell'!F49</f>
        <v>0</v>
      </c>
      <c r="G49" s="27">
        <f>'[1]7.1.mell'!G49+'[1]7.2.mell'!G49+'[1]7.3.mell'!G49+'[1]7.4.mell'!G49+'[1]7.5.mell'!G49+'[1]7.6.mell'!G49</f>
        <v>0</v>
      </c>
      <c r="H49" s="27">
        <f t="shared" si="0"/>
        <v>425450</v>
      </c>
    </row>
    <row r="50" spans="1:9" x14ac:dyDescent="0.2">
      <c r="A50" s="23"/>
      <c r="B50" s="24" t="s">
        <v>146</v>
      </c>
      <c r="C50" s="34" t="s">
        <v>147</v>
      </c>
      <c r="D50" s="26" t="s">
        <v>148</v>
      </c>
      <c r="E50" s="27">
        <f>'[1]7.1.mell'!E50+'[1]7.2.mell'!E50+'[1]7.3.mell'!E50+'[1]7.4.mell'!E50+'[1]7.5.mell'!E50+'[1]7.6.mell'!E50</f>
        <v>0</v>
      </c>
      <c r="F50" s="27">
        <f>'[1]7.1.mell'!F50+'[1]7.2.mell'!F50+'[1]7.3.mell'!F50+'[1]7.4.mell'!F50+'[1]7.5.mell'!F50+'[1]7.6.mell'!F50</f>
        <v>0</v>
      </c>
      <c r="G50" s="27">
        <f>'[1]7.1.mell'!G50+'[1]7.2.mell'!G50+'[1]7.3.mell'!G50+'[1]7.4.mell'!G50+'[1]7.5.mell'!G50+'[1]7.6.mell'!G50</f>
        <v>0</v>
      </c>
      <c r="H50" s="27">
        <f t="shared" si="0"/>
        <v>0</v>
      </c>
    </row>
    <row r="51" spans="1:9" x14ac:dyDescent="0.2">
      <c r="A51" s="23"/>
      <c r="B51" s="24" t="s">
        <v>149</v>
      </c>
      <c r="C51" s="34" t="s">
        <v>46</v>
      </c>
      <c r="D51" s="26" t="s">
        <v>47</v>
      </c>
      <c r="E51" s="27">
        <f>'[1]7.1.mell'!E51+'[1]7.2.mell'!E51+'[1]7.3.mell'!E51+'[1]7.4.mell'!E51+'[1]7.5.mell'!E51+'[1]7.6.mell'!E51</f>
        <v>0</v>
      </c>
      <c r="F51" s="27">
        <f>'[1]7.1.mell'!F51+'[1]7.2.mell'!F51+'[1]7.3.mell'!F51+'[1]7.4.mell'!F51+'[1]7.5.mell'!F51+'[1]7.6.mell'!F51</f>
        <v>0</v>
      </c>
      <c r="G51" s="27">
        <f>'[1]7.1.mell'!G51+'[1]7.2.mell'!G51+'[1]7.3.mell'!G51+'[1]7.4.mell'!G51+'[1]7.5.mell'!G51+'[1]7.6.mell'!G51</f>
        <v>0</v>
      </c>
      <c r="H51" s="27">
        <f t="shared" si="0"/>
        <v>0</v>
      </c>
    </row>
    <row r="52" spans="1:9" x14ac:dyDescent="0.2">
      <c r="A52" s="23"/>
      <c r="B52" s="24" t="s">
        <v>150</v>
      </c>
      <c r="C52" s="25" t="s">
        <v>151</v>
      </c>
      <c r="D52" s="26" t="s">
        <v>152</v>
      </c>
      <c r="E52" s="27">
        <f>'[1]7.1.mell'!E52+'[1]7.2.mell'!E52+'[1]7.3.mell'!E52+'[1]7.4.mell'!E52+'[1]7.5.mell'!E52+'[1]7.6.mell'!E52</f>
        <v>0</v>
      </c>
      <c r="F52" s="27">
        <f>'[1]7.1.mell'!F52+'[1]7.2.mell'!F52+'[1]7.3.mell'!F52+'[1]7.4.mell'!F52+'[1]7.5.mell'!F52+'[1]7.6.mell'!F52</f>
        <v>0</v>
      </c>
      <c r="G52" s="27">
        <f>'[1]7.1.mell'!G52+'[1]7.2.mell'!G52+'[1]7.3.mell'!G52+'[1]7.4.mell'!G52+'[1]7.5.mell'!G52+'[1]7.6.mell'!G52</f>
        <v>0</v>
      </c>
      <c r="H52" s="27">
        <f t="shared" si="0"/>
        <v>0</v>
      </c>
    </row>
    <row r="53" spans="1:9" x14ac:dyDescent="0.2">
      <c r="A53" s="23"/>
      <c r="B53" s="24" t="s">
        <v>153</v>
      </c>
      <c r="C53" s="25" t="s">
        <v>49</v>
      </c>
      <c r="D53" s="26" t="s">
        <v>50</v>
      </c>
      <c r="E53" s="27">
        <f>'[1]7.1.mell'!E53+'[1]7.2.mell'!E53+'[1]7.3.mell'!E53+'[1]7.4.mell'!E53+'[1]7.5.mell'!E53+'[1]7.6.mell'!E53</f>
        <v>533400</v>
      </c>
      <c r="F53" s="27">
        <f>'[1]7.1.mell'!F53+'[1]7.2.mell'!F53+'[1]7.3.mell'!F53+'[1]7.4.mell'!F53+'[1]7.5.mell'!F53+'[1]7.6.mell'!F53</f>
        <v>0</v>
      </c>
      <c r="G53" s="27">
        <f>'[1]7.1.mell'!G53+'[1]7.2.mell'!G53+'[1]7.3.mell'!G53+'[1]7.4.mell'!G53+'[1]7.5.mell'!G53+'[1]7.6.mell'!G53</f>
        <v>0</v>
      </c>
      <c r="H53" s="27">
        <f t="shared" si="0"/>
        <v>533400</v>
      </c>
    </row>
    <row r="54" spans="1:9" x14ac:dyDescent="0.2">
      <c r="A54" s="23"/>
      <c r="B54" s="24" t="s">
        <v>154</v>
      </c>
      <c r="C54" s="25" t="s">
        <v>155</v>
      </c>
      <c r="D54" s="26" t="s">
        <v>156</v>
      </c>
      <c r="E54" s="27">
        <f>'[1]7.1.mell'!E54+'[1]7.2.mell'!E54+'[1]7.3.mell'!E54+'[1]7.4.mell'!E54+'[1]7.5.mell'!E54+'[1]7.6.mell'!E54</f>
        <v>0</v>
      </c>
      <c r="F54" s="27">
        <f>'[1]7.1.mell'!F54+'[1]7.2.mell'!F54+'[1]7.3.mell'!F54+'[1]7.4.mell'!F54+'[1]7.5.mell'!F54+'[1]7.6.mell'!F54</f>
        <v>0</v>
      </c>
      <c r="G54" s="27">
        <f>'[1]7.1.mell'!G54+'[1]7.2.mell'!G54+'[1]7.3.mell'!G54+'[1]7.4.mell'!G54+'[1]7.5.mell'!G54+'[1]7.6.mell'!G54</f>
        <v>0</v>
      </c>
      <c r="H54" s="27">
        <f t="shared" si="0"/>
        <v>0</v>
      </c>
    </row>
    <row r="55" spans="1:9" x14ac:dyDescent="0.2">
      <c r="A55" s="23"/>
      <c r="B55" s="24" t="s">
        <v>157</v>
      </c>
      <c r="C55" s="25" t="s">
        <v>52</v>
      </c>
      <c r="D55" s="26" t="s">
        <v>53</v>
      </c>
      <c r="E55" s="27">
        <f>'[1]7.1.mell'!E55+'[1]7.2.mell'!E55+'[1]7.3.mell'!E55+'[1]7.4.mell'!E55+'[1]7.5.mell'!E55+'[1]7.6.mell'!E55</f>
        <v>8836370</v>
      </c>
      <c r="F55" s="27">
        <f>'[1]7.1.mell'!F55+'[1]7.2.mell'!F55+'[1]7.3.mell'!F55+'[1]7.4.mell'!F55+'[1]7.5.mell'!F55+'[1]7.6.mell'!F55</f>
        <v>0</v>
      </c>
      <c r="G55" s="27">
        <f>'[1]7.1.mell'!G55+'[1]7.2.mell'!G55+'[1]7.3.mell'!G55+'[1]7.4.mell'!G55+'[1]7.5.mell'!G55+'[1]7.6.mell'!G55</f>
        <v>0</v>
      </c>
      <c r="H55" s="27">
        <f t="shared" si="0"/>
        <v>8836370</v>
      </c>
    </row>
    <row r="56" spans="1:9" x14ac:dyDescent="0.2">
      <c r="A56" s="23"/>
      <c r="B56" s="24" t="s">
        <v>158</v>
      </c>
      <c r="C56" s="25" t="s">
        <v>159</v>
      </c>
      <c r="D56" s="26" t="s">
        <v>160</v>
      </c>
      <c r="E56" s="27">
        <f>'[1]7.1.mell'!E56+'[1]7.2.mell'!E56+'[1]7.3.mell'!E56+'[1]7.4.mell'!E56+'[1]7.5.mell'!E56+'[1]7.6.mell'!E56</f>
        <v>425450</v>
      </c>
      <c r="F56" s="27">
        <f>'[1]7.1.mell'!F56+'[1]7.2.mell'!F56+'[1]7.3.mell'!F56+'[1]7.4.mell'!F56+'[1]7.5.mell'!F56+'[1]7.6.mell'!F56</f>
        <v>0</v>
      </c>
      <c r="G56" s="27">
        <f>'[1]7.1.mell'!G56+'[1]7.2.mell'!G56+'[1]7.3.mell'!G56+'[1]7.4.mell'!G56+'[1]7.5.mell'!G56+'[1]7.6.mell'!G56</f>
        <v>0</v>
      </c>
      <c r="H56" s="27">
        <f t="shared" si="0"/>
        <v>425450</v>
      </c>
    </row>
    <row r="57" spans="1:9" x14ac:dyDescent="0.2">
      <c r="A57" s="23"/>
      <c r="B57" s="24" t="s">
        <v>161</v>
      </c>
      <c r="C57" s="25" t="s">
        <v>162</v>
      </c>
      <c r="D57" s="26" t="s">
        <v>163</v>
      </c>
      <c r="E57" s="27">
        <f>'[1]7.1.mell'!E57+'[1]7.2.mell'!E57+'[1]7.3.mell'!E57+'[1]7.4.mell'!E57+'[1]7.5.mell'!E57+'[1]7.6.mell'!E57</f>
        <v>0</v>
      </c>
      <c r="F57" s="27">
        <f>'[1]7.1.mell'!F57+'[1]7.2.mell'!F57+'[1]7.3.mell'!F57+'[1]7.4.mell'!F57+'[1]7.5.mell'!F57+'[1]7.6.mell'!F57</f>
        <v>0</v>
      </c>
      <c r="G57" s="27">
        <f>'[1]7.1.mell'!G57+'[1]7.2.mell'!G57+'[1]7.3.mell'!G57+'[1]7.4.mell'!G57+'[1]7.5.mell'!G57+'[1]7.6.mell'!G57</f>
        <v>0</v>
      </c>
      <c r="H57" s="27">
        <f t="shared" si="0"/>
        <v>0</v>
      </c>
    </row>
    <row r="58" spans="1:9" x14ac:dyDescent="0.2">
      <c r="A58" s="23"/>
      <c r="B58" s="24" t="s">
        <v>164</v>
      </c>
      <c r="C58" s="25" t="s">
        <v>165</v>
      </c>
      <c r="D58" s="26" t="s">
        <v>166</v>
      </c>
      <c r="E58" s="27">
        <f>'[1]7.1.mell'!E58+'[1]7.2.mell'!E58+'[1]7.3.mell'!E58+'[1]7.4.mell'!E58+'[1]7.5.mell'!E58+'[1]7.6.mell'!E58</f>
        <v>5647130</v>
      </c>
      <c r="F58" s="27">
        <f>'[1]7.1.mell'!F58+'[1]7.2.mell'!F58+'[1]7.3.mell'!F58+'[1]7.4.mell'!F58+'[1]7.5.mell'!F58+'[1]7.6.mell'!F58</f>
        <v>0</v>
      </c>
      <c r="G58" s="27">
        <f>'[1]7.1.mell'!G58+'[1]7.2.mell'!G58+'[1]7.3.mell'!G58+'[1]7.4.mell'!G58+'[1]7.5.mell'!G58+'[1]7.6.mell'!G58</f>
        <v>195303</v>
      </c>
      <c r="H58" s="27">
        <f t="shared" si="0"/>
        <v>5842433</v>
      </c>
    </row>
    <row r="59" spans="1:9" x14ac:dyDescent="0.2">
      <c r="A59" s="23"/>
      <c r="B59" s="24" t="s">
        <v>167</v>
      </c>
      <c r="C59" s="25" t="s">
        <v>168</v>
      </c>
      <c r="D59" s="29" t="s">
        <v>169</v>
      </c>
      <c r="E59" s="27">
        <f>'[1]7.1.mell'!E59+'[1]7.2.mell'!E59+'[1]7.3.mell'!E59+'[1]7.4.mell'!E59+'[1]7.5.mell'!E59+'[1]7.6.mell'!E59</f>
        <v>3000000</v>
      </c>
      <c r="F59" s="27">
        <f>'[1]7.1.mell'!F59+'[1]7.2.mell'!F59+'[1]7.3.mell'!F59+'[1]7.4.mell'!F59+'[1]7.5.mell'!F59+'[1]7.6.mell'!F59</f>
        <v>0</v>
      </c>
      <c r="G59" s="27">
        <f>'[1]7.1.mell'!G59+'[1]7.2.mell'!G59+'[1]7.3.mell'!G59+'[1]7.4.mell'!G59+'[1]7.5.mell'!G59+'[1]7.6.mell'!G59</f>
        <v>0</v>
      </c>
      <c r="H59" s="27">
        <f t="shared" si="0"/>
        <v>3000000</v>
      </c>
    </row>
    <row r="60" spans="1:9" x14ac:dyDescent="0.2">
      <c r="A60" s="23"/>
      <c r="B60" s="24"/>
      <c r="C60" s="35" t="s">
        <v>170</v>
      </c>
      <c r="D60" s="29"/>
      <c r="E60" s="27"/>
      <c r="F60" s="27"/>
      <c r="G60" s="27"/>
      <c r="H60" s="27"/>
      <c r="I60" s="36"/>
    </row>
    <row r="61" spans="1:9" x14ac:dyDescent="0.2">
      <c r="A61" s="23"/>
      <c r="B61" s="24" t="s">
        <v>171</v>
      </c>
      <c r="C61" s="37" t="s">
        <v>14</v>
      </c>
      <c r="D61" s="38" t="s">
        <v>172</v>
      </c>
      <c r="E61" s="39">
        <f>'[1]7.1.mell'!E61+'[1]7.2.mell'!E61+'[1]7.3.mell'!E61+'[1]7.4.mell'!E61+'[1]7.5.mell'!E61+'[1]7.6.mell'!E61</f>
        <v>52646485</v>
      </c>
      <c r="F61" s="39">
        <f>'[1]7.1.mell'!F61+'[1]7.2.mell'!F61+'[1]7.3.mell'!F61+'[1]7.4.mell'!F61+'[1]7.5.mell'!F61+'[1]7.6.mell'!F61</f>
        <v>0</v>
      </c>
      <c r="G61" s="39">
        <f>'[1]7.1.mell'!G61+'[1]7.2.mell'!G61+'[1]7.3.mell'!G61+'[1]7.4.mell'!G61+'[1]7.5.mell'!G61+'[1]7.6.mell'!G61</f>
        <v>0</v>
      </c>
      <c r="H61" s="40">
        <f t="shared" si="0"/>
        <v>52646485</v>
      </c>
      <c r="I61" s="41"/>
    </row>
    <row r="62" spans="1:9" x14ac:dyDescent="0.2">
      <c r="A62" s="23"/>
      <c r="B62" s="24" t="s">
        <v>173</v>
      </c>
      <c r="C62" s="42" t="s">
        <v>13</v>
      </c>
      <c r="D62" s="43" t="s">
        <v>174</v>
      </c>
      <c r="E62" s="39">
        <f>'[1]7.1.mell'!E62+'[1]7.2.mell'!E62+'[1]7.3.mell'!E62+'[1]7.4.mell'!E62+'[1]7.5.mell'!E62+'[1]7.6.mell'!E62</f>
        <v>0</v>
      </c>
      <c r="F62" s="39">
        <f>'[1]7.1.mell'!F62+'[1]7.2.mell'!F62+'[1]7.3.mell'!F62+'[1]7.4.mell'!F62+'[1]7.5.mell'!F62+'[1]7.6.mell'!F62</f>
        <v>0</v>
      </c>
      <c r="G62" s="39">
        <f>'[1]7.1.mell'!G62+'[1]7.2.mell'!G62+'[1]7.3.mell'!G62+'[1]7.4.mell'!G62+'[1]7.5.mell'!G62+'[1]7.6.mell'!G62</f>
        <v>0</v>
      </c>
      <c r="H62" s="40">
        <f t="shared" si="0"/>
        <v>0</v>
      </c>
      <c r="I62" s="41"/>
    </row>
    <row r="63" spans="1:9" x14ac:dyDescent="0.2">
      <c r="A63" s="23"/>
      <c r="B63" s="24" t="s">
        <v>175</v>
      </c>
      <c r="C63" s="37" t="s">
        <v>17</v>
      </c>
      <c r="D63" s="38" t="s">
        <v>176</v>
      </c>
      <c r="E63" s="39">
        <f>'[1]7.1.mell'!E63+'[1]7.2.mell'!E63+'[1]7.3.mell'!E63+'[1]7.4.mell'!E63+'[1]7.5.mell'!E63+'[1]7.6.mell'!E63</f>
        <v>0</v>
      </c>
      <c r="F63" s="39">
        <f>'[1]7.1.mell'!F63+'[1]7.2.mell'!F63+'[1]7.3.mell'!F63+'[1]7.4.mell'!F63+'[1]7.5.mell'!F63+'[1]7.6.mell'!F63</f>
        <v>0</v>
      </c>
      <c r="G63" s="39">
        <f>'[1]7.1.mell'!G63+'[1]7.2.mell'!G63+'[1]7.3.mell'!G63+'[1]7.4.mell'!G63+'[1]7.5.mell'!G63+'[1]7.6.mell'!G63</f>
        <v>0</v>
      </c>
      <c r="H63" s="40">
        <f t="shared" si="0"/>
        <v>0</v>
      </c>
      <c r="I63" s="41"/>
    </row>
    <row r="64" spans="1:9" x14ac:dyDescent="0.2">
      <c r="A64" s="23"/>
      <c r="B64" s="24" t="s">
        <v>177</v>
      </c>
      <c r="C64" s="37" t="s">
        <v>12</v>
      </c>
      <c r="D64" s="38" t="s">
        <v>178</v>
      </c>
      <c r="E64" s="39">
        <f>'[1]7.1.mell'!E64+'[1]7.2.mell'!E64+'[1]7.3.mell'!E64+'[1]7.4.mell'!E64+'[1]7.5.mell'!E64+'[1]7.6.mell'!E64</f>
        <v>0</v>
      </c>
      <c r="F64" s="39">
        <f>'[1]7.1.mell'!F64+'[1]7.2.mell'!F64+'[1]7.3.mell'!F64+'[1]7.4.mell'!F64+'[1]7.5.mell'!F64+'[1]7.6.mell'!F64</f>
        <v>0</v>
      </c>
      <c r="G64" s="39">
        <f>'[1]7.1.mell'!G64+'[1]7.2.mell'!G64+'[1]7.3.mell'!G64+'[1]7.4.mell'!G64+'[1]7.5.mell'!G64+'[1]7.6.mell'!G64</f>
        <v>0</v>
      </c>
      <c r="H64" s="40">
        <f t="shared" si="0"/>
        <v>0</v>
      </c>
      <c r="I64" s="41"/>
    </row>
    <row r="65" spans="1:10" x14ac:dyDescent="0.2">
      <c r="A65" s="23"/>
      <c r="B65" s="24" t="s">
        <v>179</v>
      </c>
      <c r="C65" s="37" t="s">
        <v>16</v>
      </c>
      <c r="D65" s="38" t="s">
        <v>180</v>
      </c>
      <c r="E65" s="39">
        <f>'[1]7.1.mell'!E65+'[1]7.2.mell'!E65+'[1]7.3.mell'!E65+'[1]7.4.mell'!E65+'[1]7.5.mell'!E65+'[1]7.6.mell'!E65</f>
        <v>3115055</v>
      </c>
      <c r="F65" s="39">
        <f>'[1]7.1.mell'!F65+'[1]7.2.mell'!F65+'[1]7.3.mell'!F65+'[1]7.4.mell'!F65+'[1]7.5.mell'!F65+'[1]7.6.mell'!F65</f>
        <v>0</v>
      </c>
      <c r="G65" s="39">
        <f>'[1]7.1.mell'!G65+'[1]7.2.mell'!G65+'[1]7.3.mell'!G65+'[1]7.4.mell'!G65+'[1]7.5.mell'!G65+'[1]7.6.mell'!G65</f>
        <v>0</v>
      </c>
      <c r="H65" s="40">
        <f t="shared" si="0"/>
        <v>3115055</v>
      </c>
      <c r="I65" s="41"/>
    </row>
    <row r="66" spans="1:10" x14ac:dyDescent="0.2">
      <c r="A66" s="23"/>
      <c r="B66" s="24" t="s">
        <v>181</v>
      </c>
      <c r="C66" s="37" t="s">
        <v>15</v>
      </c>
      <c r="D66" s="38" t="s">
        <v>182</v>
      </c>
      <c r="E66" s="39">
        <f>'[1]7.1.mell'!E66+'[1]7.2.mell'!E66+'[1]7.3.mell'!E66+'[1]7.4.mell'!E66+'[1]7.5.mell'!E66+'[1]7.6.mell'!E66</f>
        <v>0</v>
      </c>
      <c r="F66" s="39">
        <f>'[1]7.1.mell'!F66+'[1]7.2.mell'!F66+'[1]7.3.mell'!F66+'[1]7.4.mell'!F66+'[1]7.5.mell'!F66+'[1]7.6.mell'!F66</f>
        <v>0</v>
      </c>
      <c r="G66" s="39">
        <f>'[1]7.1.mell'!G66+'[1]7.2.mell'!G66+'[1]7.3.mell'!G66+'[1]7.4.mell'!G66+'[1]7.5.mell'!G66+'[1]7.6.mell'!G66</f>
        <v>0</v>
      </c>
      <c r="H66" s="40">
        <f t="shared" si="0"/>
        <v>0</v>
      </c>
      <c r="I66" s="41"/>
    </row>
    <row r="67" spans="1:10" x14ac:dyDescent="0.2">
      <c r="A67" s="23"/>
      <c r="B67" s="24" t="s">
        <v>183</v>
      </c>
      <c r="C67" s="37" t="s">
        <v>17</v>
      </c>
      <c r="D67" s="38" t="s">
        <v>184</v>
      </c>
      <c r="E67" s="39">
        <f>'[1]7.1.mell'!E67+'[1]7.2.mell'!E67+'[1]7.3.mell'!E67+'[1]7.4.mell'!E67+'[1]7.5.mell'!E67+'[1]7.6.mell'!E67</f>
        <v>0</v>
      </c>
      <c r="F67" s="39">
        <f>'[1]7.1.mell'!F67+'[1]7.2.mell'!F67+'[1]7.3.mell'!F67+'[1]7.4.mell'!F67+'[1]7.5.mell'!F67+'[1]7.6.mell'!F67</f>
        <v>0</v>
      </c>
      <c r="G67" s="39">
        <f>'[1]7.1.mell'!G67+'[1]7.2.mell'!G67+'[1]7.3.mell'!G67+'[1]7.4.mell'!G67+'[1]7.5.mell'!G67+'[1]7.6.mell'!G67</f>
        <v>0</v>
      </c>
      <c r="H67" s="40">
        <f t="shared" si="0"/>
        <v>0</v>
      </c>
      <c r="I67" s="41"/>
    </row>
    <row r="68" spans="1:10" x14ac:dyDescent="0.2">
      <c r="A68" s="23"/>
      <c r="B68" s="24" t="s">
        <v>185</v>
      </c>
      <c r="C68" s="44" t="s">
        <v>17</v>
      </c>
      <c r="D68" s="45" t="s">
        <v>186</v>
      </c>
      <c r="E68" s="46">
        <f>'[1]7.1.mell'!E68+'[1]7.2.mell'!E68+'[1]7.3.mell'!E68+'[1]7.4.mell'!E68+'[1]7.5.mell'!E68+'[1]7.6.mell'!E68</f>
        <v>22860000</v>
      </c>
      <c r="F68" s="46">
        <f>'[1]7.1.mell'!F68+'[1]7.2.mell'!F68+'[1]7.3.mell'!F68+'[1]7.4.mell'!F68+'[1]7.5.mell'!F68+'[1]7.6.mell'!F68</f>
        <v>0</v>
      </c>
      <c r="G68" s="46">
        <f>'[1]7.1.mell'!G68+'[1]7.2.mell'!G68+'[1]7.3.mell'!G68+'[1]7.4.mell'!G68+'[1]7.5.mell'!G68+'[1]7.6.mell'!G68</f>
        <v>0</v>
      </c>
      <c r="H68" s="47">
        <f t="shared" si="0"/>
        <v>22860000</v>
      </c>
    </row>
    <row r="69" spans="1:10" x14ac:dyDescent="0.2">
      <c r="A69" s="23"/>
      <c r="B69" s="24" t="s">
        <v>187</v>
      </c>
      <c r="C69" s="44" t="s">
        <v>17</v>
      </c>
      <c r="D69" s="45" t="s">
        <v>188</v>
      </c>
      <c r="E69" s="46">
        <f>'[1]7.1.mell'!E69+'[1]7.2.mell'!E69+'[1]7.3.mell'!E69+'[1]7.4.mell'!E69+'[1]7.5.mell'!E69+'[1]7.6.mell'!E69</f>
        <v>0</v>
      </c>
      <c r="F69" s="46">
        <f>'[1]7.1.mell'!F69+'[1]7.2.mell'!F69+'[1]7.3.mell'!F69+'[1]7.4.mell'!F69+'[1]7.5.mell'!F69+'[1]7.6.mell'!F69</f>
        <v>0</v>
      </c>
      <c r="G69" s="46">
        <f>'[1]7.1.mell'!G69+'[1]7.2.mell'!G69+'[1]7.3.mell'!G69+'[1]7.4.mell'!G69+'[1]7.5.mell'!G69+'[1]7.6.mell'!G69</f>
        <v>0</v>
      </c>
      <c r="H69" s="47">
        <f t="shared" si="0"/>
        <v>0</v>
      </c>
    </row>
    <row r="70" spans="1:10" x14ac:dyDescent="0.2">
      <c r="A70" s="23"/>
      <c r="B70" s="24" t="s">
        <v>189</v>
      </c>
      <c r="C70" s="44" t="s">
        <v>13</v>
      </c>
      <c r="D70" s="48" t="s">
        <v>190</v>
      </c>
      <c r="E70" s="46">
        <f>'[1]7.1.mell'!E70+'[1]7.2.mell'!E70+'[1]7.3.mell'!E70+'[1]7.4.mell'!E70+'[1]7.5.mell'!E70+'[1]7.6.mell'!E70</f>
        <v>0</v>
      </c>
      <c r="F70" s="46">
        <f>'[1]7.1.mell'!F70+'[1]7.2.mell'!F70+'[1]7.3.mell'!F70+'[1]7.4.mell'!F70+'[1]7.5.mell'!F70+'[1]7.6.mell'!F70</f>
        <v>0</v>
      </c>
      <c r="G70" s="46">
        <f>'[1]7.1.mell'!G70+'[1]7.2.mell'!G70+'[1]7.3.mell'!G70+'[1]7.4.mell'!G70+'[1]7.5.mell'!G70+'[1]7.6.mell'!G70</f>
        <v>0</v>
      </c>
      <c r="H70" s="47">
        <f t="shared" si="0"/>
        <v>0</v>
      </c>
    </row>
    <row r="71" spans="1:10" x14ac:dyDescent="0.2">
      <c r="A71" s="23"/>
      <c r="B71" s="24" t="s">
        <v>191</v>
      </c>
      <c r="C71" s="44" t="s">
        <v>93</v>
      </c>
      <c r="D71" s="48" t="s">
        <v>192</v>
      </c>
      <c r="E71" s="46">
        <f>'[1]7.1.mell'!E71+'[1]7.2.mell'!E71+'[1]7.3.mell'!E71+'[1]7.4.mell'!E71+'[1]7.5.mell'!E71+'[1]7.6.mell'!E71</f>
        <v>4393661</v>
      </c>
      <c r="F71" s="46">
        <f>'[1]7.1.mell'!F71+'[1]7.2.mell'!F71+'[1]7.3.mell'!F71+'[1]7.4.mell'!F71+'[1]7.5.mell'!F71+'[1]7.6.mell'!F71</f>
        <v>0</v>
      </c>
      <c r="G71" s="46">
        <f>'[1]7.1.mell'!G71+'[1]7.2.mell'!G71+'[1]7.3.mell'!G71+'[1]7.4.mell'!G71+'[1]7.5.mell'!G71+'[1]7.6.mell'!G71</f>
        <v>0</v>
      </c>
      <c r="H71" s="47">
        <f t="shared" si="0"/>
        <v>4393661</v>
      </c>
    </row>
    <row r="72" spans="1:10" x14ac:dyDescent="0.2">
      <c r="A72" s="23"/>
      <c r="B72" s="24" t="s">
        <v>193</v>
      </c>
      <c r="C72" s="44" t="s">
        <v>93</v>
      </c>
      <c r="D72" s="45" t="s">
        <v>194</v>
      </c>
      <c r="E72" s="46">
        <f>'[1]7.1.mell'!E72+'[1]7.2.mell'!E72+'[1]7.3.mell'!E72+'[1]7.4.mell'!E72+'[1]7.5.mell'!E72+'[1]7.6.mell'!E72</f>
        <v>1984291</v>
      </c>
      <c r="F72" s="46">
        <f>'[1]7.1.mell'!F72+'[1]7.2.mell'!F72+'[1]7.3.mell'!F72+'[1]7.4.mell'!F72+'[1]7.5.mell'!F72+'[1]7.6.mell'!F72</f>
        <v>0</v>
      </c>
      <c r="G72" s="46">
        <f>'[1]7.1.mell'!G72+'[1]7.2.mell'!G72+'[1]7.3.mell'!G72+'[1]7.4.mell'!G72+'[1]7.5.mell'!G72+'[1]7.6.mell'!G72</f>
        <v>0</v>
      </c>
      <c r="H72" s="47">
        <f t="shared" si="0"/>
        <v>1984291</v>
      </c>
    </row>
    <row r="73" spans="1:10" x14ac:dyDescent="0.2">
      <c r="A73" s="23"/>
      <c r="B73" s="24" t="s">
        <v>195</v>
      </c>
      <c r="C73" s="44" t="s">
        <v>93</v>
      </c>
      <c r="D73" s="45" t="s">
        <v>196</v>
      </c>
      <c r="E73" s="46">
        <f>'[1]7.1.mell'!E73+'[1]7.2.mell'!E73+'[1]7.3.mell'!E73+'[1]7.4.mell'!E73+'[1]7.5.mell'!E73+'[1]7.6.mell'!E73</f>
        <v>7370693</v>
      </c>
      <c r="F73" s="46">
        <f>'[1]7.1.mell'!F73+'[1]7.2.mell'!F73+'[1]7.3.mell'!F73+'[1]7.4.mell'!F73+'[1]7.5.mell'!F73+'[1]7.6.mell'!F73</f>
        <v>0</v>
      </c>
      <c r="G73" s="46">
        <f>'[1]7.1.mell'!G73+'[1]7.2.mell'!G73+'[1]7.3.mell'!G73+'[1]7.4.mell'!G73+'[1]7.5.mell'!G73+'[1]7.6.mell'!G73</f>
        <v>0</v>
      </c>
      <c r="H73" s="47">
        <f t="shared" si="0"/>
        <v>7370693</v>
      </c>
    </row>
    <row r="74" spans="1:10" ht="13.5" thickBot="1" x14ac:dyDescent="0.25">
      <c r="A74" s="23"/>
      <c r="B74" s="24"/>
      <c r="C74" s="49"/>
      <c r="D74" s="50"/>
      <c r="E74" s="51"/>
      <c r="F74" s="51"/>
      <c r="G74" s="51"/>
      <c r="H74" s="51"/>
    </row>
    <row r="75" spans="1:10" ht="13.5" thickBot="1" x14ac:dyDescent="0.25">
      <c r="A75" s="23"/>
      <c r="B75" s="52" t="s">
        <v>60</v>
      </c>
      <c r="C75" s="53"/>
      <c r="D75" s="54"/>
      <c r="E75" s="55">
        <f>SUM(E9:E74)</f>
        <v>190721361</v>
      </c>
      <c r="F75" s="55">
        <f t="shared" ref="F75:G75" si="1">SUM(F9:F74)</f>
        <v>1045925</v>
      </c>
      <c r="G75" s="55">
        <f t="shared" si="1"/>
        <v>2415343</v>
      </c>
      <c r="H75" s="55">
        <f>SUM(H9:H74)</f>
        <v>194182629</v>
      </c>
      <c r="I75" s="56"/>
      <c r="J75" s="56"/>
    </row>
    <row r="76" spans="1:10" ht="13.5" thickBot="1" x14ac:dyDescent="0.25">
      <c r="A76" s="23"/>
      <c r="B76" s="36"/>
      <c r="C76" s="57"/>
      <c r="D76" s="58"/>
      <c r="E76" s="59"/>
      <c r="F76" s="60"/>
      <c r="G76" s="60"/>
      <c r="H76" s="41"/>
    </row>
    <row r="77" spans="1:10" x14ac:dyDescent="0.2">
      <c r="A77" s="23" t="s">
        <v>5</v>
      </c>
      <c r="B77" s="61"/>
      <c r="C77" s="62"/>
      <c r="D77" s="63" t="s">
        <v>61</v>
      </c>
      <c r="E77" s="64"/>
      <c r="F77" s="64"/>
      <c r="G77" s="64"/>
      <c r="H77" s="65"/>
    </row>
    <row r="78" spans="1:10" x14ac:dyDescent="0.2">
      <c r="A78" s="66"/>
      <c r="B78" s="67" t="s">
        <v>4</v>
      </c>
      <c r="C78" s="68" t="s">
        <v>38</v>
      </c>
      <c r="D78" s="69" t="s">
        <v>197</v>
      </c>
      <c r="E78" s="70">
        <f>'[1]7.1.mell'!E78+'[1]7.2.mell'!E78+'[1]7.3.mell'!E78+'[1]7.4.mell'!E78+'[1]7.5.mell'!E78+'[1]7.6.mell'!E78</f>
        <v>51928011</v>
      </c>
      <c r="F78" s="70">
        <f>'[1]7.1.mell'!F78+'[1]7.2.mell'!F78+'[1]7.3.mell'!F78+'[1]7.4.mell'!F78+'[1]7.5.mell'!F78+'[1]7.6.mell'!F78</f>
        <v>0</v>
      </c>
      <c r="G78" s="70">
        <f>'[1]7.1.mell'!G78+'[1]7.2.mell'!G78+'[1]7.3.mell'!G78+'[1]7.4.mell'!G78+'[1]7.5.mell'!G78+'[1]7.6.mell'!G78</f>
        <v>0</v>
      </c>
      <c r="H78" s="71">
        <f>SUM(E78:G78)</f>
        <v>51928011</v>
      </c>
    </row>
    <row r="79" spans="1:10" x14ac:dyDescent="0.2">
      <c r="A79" s="66"/>
      <c r="B79" s="67" t="s">
        <v>5</v>
      </c>
      <c r="C79" s="72" t="s">
        <v>62</v>
      </c>
      <c r="D79" s="69" t="s">
        <v>63</v>
      </c>
      <c r="E79" s="70">
        <f>'[1]7.1.mell'!E79+'[1]7.2.mell'!E79+'[1]7.3.mell'!E79+'[1]7.4.mell'!E79+'[1]7.5.mell'!E79+'[1]7.6.mell'!E79</f>
        <v>5113020</v>
      </c>
      <c r="F79" s="70">
        <f>'[1]7.1.mell'!F79+'[1]7.2.mell'!F79+'[1]7.3.mell'!F79+'[1]7.4.mell'!F79+'[1]7.5.mell'!F79+'[1]7.6.mell'!F79</f>
        <v>0</v>
      </c>
      <c r="G79" s="70">
        <f>'[1]7.1.mell'!G79+'[1]7.2.mell'!G79+'[1]7.3.mell'!G79+'[1]7.4.mell'!G79+'[1]7.5.mell'!G79+'[1]7.6.mell'!G79</f>
        <v>0</v>
      </c>
      <c r="H79" s="71">
        <f t="shared" ref="H79:H84" si="2">SUM(E79:G79)</f>
        <v>5113020</v>
      </c>
    </row>
    <row r="80" spans="1:10" x14ac:dyDescent="0.2">
      <c r="A80" s="66"/>
      <c r="B80" s="67" t="s">
        <v>6</v>
      </c>
      <c r="C80" s="72" t="s">
        <v>198</v>
      </c>
      <c r="D80" s="73" t="s">
        <v>199</v>
      </c>
      <c r="E80" s="70">
        <f>'[1]7.1.mell'!E80+'[1]7.2.mell'!E80+'[1]7.3.mell'!E80+'[1]7.4.mell'!E80+'[1]7.5.mell'!E80+'[1]7.6.mell'!E80</f>
        <v>759720</v>
      </c>
      <c r="F80" s="70">
        <f>'[1]7.1.mell'!F80+'[1]7.2.mell'!F80+'[1]7.3.mell'!F80+'[1]7.4.mell'!F80+'[1]7.5.mell'!F80+'[1]7.6.mell'!F80</f>
        <v>0</v>
      </c>
      <c r="G80" s="70">
        <f>'[1]7.1.mell'!G80+'[1]7.2.mell'!G80+'[1]7.3.mell'!G80+'[1]7.4.mell'!G80+'[1]7.5.mell'!G80+'[1]7.6.mell'!G80</f>
        <v>0</v>
      </c>
      <c r="H80" s="71">
        <f t="shared" si="2"/>
        <v>759720</v>
      </c>
    </row>
    <row r="81" spans="1:9" x14ac:dyDescent="0.2">
      <c r="A81" s="66"/>
      <c r="B81" s="67" t="s">
        <v>7</v>
      </c>
      <c r="C81" s="34" t="s">
        <v>40</v>
      </c>
      <c r="D81" s="26" t="s">
        <v>41</v>
      </c>
      <c r="E81" s="70">
        <f>'[1]7.1.mell'!E81+'[1]7.2.mell'!E81+'[1]7.3.mell'!E81+'[1]7.4.mell'!E81+'[1]7.5.mell'!E81+'[1]7.6.mell'!E81</f>
        <v>14359749</v>
      </c>
      <c r="F81" s="70">
        <f>'[1]7.1.mell'!F81+'[1]7.2.mell'!F81+'[1]7.3.mell'!F81+'[1]7.4.mell'!F81+'[1]7.5.mell'!F81+'[1]7.6.mell'!F81</f>
        <v>0</v>
      </c>
      <c r="G81" s="70">
        <f>'[1]7.1.mell'!G81+'[1]7.2.mell'!G81+'[1]7.3.mell'!G81+'[1]7.4.mell'!G81+'[1]7.5.mell'!G81+'[1]7.6.mell'!G81</f>
        <v>0</v>
      </c>
      <c r="H81" s="71">
        <f t="shared" si="2"/>
        <v>14359749</v>
      </c>
    </row>
    <row r="82" spans="1:9" x14ac:dyDescent="0.2">
      <c r="A82" s="66"/>
      <c r="B82" s="67" t="s">
        <v>8</v>
      </c>
      <c r="C82" s="25" t="s">
        <v>64</v>
      </c>
      <c r="D82" s="28" t="s">
        <v>65</v>
      </c>
      <c r="E82" s="70">
        <f>'[1]7.1.mell'!E82+'[1]7.2.mell'!E82+'[1]7.3.mell'!E82+'[1]7.4.mell'!E82+'[1]7.5.mell'!E82+'[1]7.6.mell'!E82</f>
        <v>0</v>
      </c>
      <c r="F82" s="70">
        <f>'[1]7.1.mell'!F82+'[1]7.2.mell'!F82+'[1]7.3.mell'!F82+'[1]7.4.mell'!F82+'[1]7.5.mell'!F82+'[1]7.6.mell'!F82</f>
        <v>0</v>
      </c>
      <c r="G82" s="70">
        <f>'[1]7.1.mell'!G82+'[1]7.2.mell'!G82+'[1]7.3.mell'!G82+'[1]7.4.mell'!G82+'[1]7.5.mell'!G82+'[1]7.6.mell'!G82</f>
        <v>0</v>
      </c>
      <c r="H82" s="71">
        <f t="shared" si="2"/>
        <v>0</v>
      </c>
    </row>
    <row r="83" spans="1:9" x14ac:dyDescent="0.2">
      <c r="A83" s="66"/>
      <c r="B83" s="74" t="s">
        <v>9</v>
      </c>
      <c r="C83" s="25" t="s">
        <v>147</v>
      </c>
      <c r="D83" s="26" t="s">
        <v>148</v>
      </c>
      <c r="E83" s="70">
        <f>'[1]7.1.mell'!E83+'[1]7.2.mell'!E83+'[1]7.3.mell'!E83+'[1]7.4.mell'!E83+'[1]7.5.mell'!E83+'[1]7.6.mell'!E83</f>
        <v>25348388</v>
      </c>
      <c r="F83" s="70">
        <f>'[1]7.1.mell'!F83+'[1]7.2.mell'!F83+'[1]7.3.mell'!F83+'[1]7.4.mell'!F83+'[1]7.5.mell'!F83+'[1]7.6.mell'!F83</f>
        <v>0</v>
      </c>
      <c r="G83" s="70">
        <f>'[1]7.1.mell'!G83+'[1]7.2.mell'!G83+'[1]7.3.mell'!G83+'[1]7.4.mell'!G83+'[1]7.5.mell'!G83+'[1]7.6.mell'!G83</f>
        <v>0</v>
      </c>
      <c r="H83" s="71">
        <f t="shared" si="2"/>
        <v>25348388</v>
      </c>
    </row>
    <row r="84" spans="1:9" ht="13.5" thickBot="1" x14ac:dyDescent="0.25">
      <c r="A84" s="66"/>
      <c r="B84" s="74" t="s">
        <v>10</v>
      </c>
      <c r="C84" s="34" t="s">
        <v>46</v>
      </c>
      <c r="D84" s="75" t="s">
        <v>47</v>
      </c>
      <c r="E84" s="76">
        <f>'[1]7.1.mell'!E84+'[1]7.2.mell'!E84+'[1]7.3.mell'!E84+'[1]7.4.mell'!E84+'[1]7.5.mell'!E84+'[1]7.6.mell'!E84</f>
        <v>3057439</v>
      </c>
      <c r="F84" s="76">
        <f>'[1]7.1.mell'!F84+'[1]7.2.mell'!F84+'[1]7.3.mell'!F84+'[1]7.4.mell'!F84+'[1]7.5.mell'!F84+'[1]7.6.mell'!F84</f>
        <v>0</v>
      </c>
      <c r="G84" s="76">
        <f>'[1]7.1.mell'!G84+'[1]7.2.mell'!G84+'[1]7.3.mell'!G84+'[1]7.4.mell'!G84+'[1]7.5.mell'!G84+'[1]7.6.mell'!G84</f>
        <v>0</v>
      </c>
      <c r="H84" s="77">
        <f t="shared" si="2"/>
        <v>3057439</v>
      </c>
    </row>
    <row r="85" spans="1:9" ht="13.5" thickBot="1" x14ac:dyDescent="0.25">
      <c r="A85" s="23"/>
      <c r="B85" s="52" t="s">
        <v>66</v>
      </c>
      <c r="C85" s="53"/>
      <c r="D85" s="54"/>
      <c r="E85" s="55">
        <f>SUM(E78:E84)</f>
        <v>100566327</v>
      </c>
      <c r="F85" s="55">
        <f t="shared" ref="F85:H85" si="3">SUM(F78:F84)</f>
        <v>0</v>
      </c>
      <c r="G85" s="55">
        <f t="shared" si="3"/>
        <v>0</v>
      </c>
      <c r="H85" s="55">
        <f t="shared" si="3"/>
        <v>100566327</v>
      </c>
      <c r="I85" s="56"/>
    </row>
    <row r="86" spans="1:9" s="30" customFormat="1" ht="13.5" thickBot="1" x14ac:dyDescent="0.25">
      <c r="A86" s="23"/>
      <c r="B86" s="78"/>
      <c r="C86" s="79"/>
      <c r="D86" s="80"/>
      <c r="E86" s="80"/>
      <c r="F86" s="80"/>
      <c r="G86" s="80"/>
      <c r="H86" s="80"/>
    </row>
    <row r="87" spans="1:9" s="30" customFormat="1" ht="13.5" thickBot="1" x14ac:dyDescent="0.25">
      <c r="A87" s="23"/>
      <c r="B87" s="52" t="s">
        <v>200</v>
      </c>
      <c r="C87" s="53"/>
      <c r="D87" s="54"/>
      <c r="E87" s="55">
        <f>E75+E85</f>
        <v>291287688</v>
      </c>
      <c r="F87" s="55">
        <f t="shared" ref="F87:G87" si="4">F75+F85</f>
        <v>1045925</v>
      </c>
      <c r="G87" s="55">
        <f t="shared" si="4"/>
        <v>2415343</v>
      </c>
      <c r="H87" s="55">
        <f>H75+H85</f>
        <v>294748956</v>
      </c>
    </row>
    <row r="88" spans="1:9" ht="13.5" thickBot="1" x14ac:dyDescent="0.25">
      <c r="A88" s="23"/>
      <c r="B88" s="81"/>
      <c r="C88" s="82"/>
      <c r="D88" s="58"/>
      <c r="E88" s="83"/>
      <c r="F88" s="41"/>
      <c r="G88" s="41"/>
      <c r="H88" s="84"/>
    </row>
    <row r="89" spans="1:9" ht="13.5" thickBot="1" x14ac:dyDescent="0.25">
      <c r="A89" s="23"/>
      <c r="B89" s="85"/>
      <c r="C89" s="86"/>
      <c r="D89" s="87" t="s">
        <v>201</v>
      </c>
      <c r="E89" s="88">
        <f>SUM(E90:E91)</f>
        <v>4769163</v>
      </c>
      <c r="F89" s="88">
        <f t="shared" ref="F89:H89" si="5">SUM(F90:F91)</f>
        <v>531561</v>
      </c>
      <c r="G89" s="88">
        <f t="shared" si="5"/>
        <v>-271105</v>
      </c>
      <c r="H89" s="88">
        <f t="shared" si="5"/>
        <v>5029619</v>
      </c>
    </row>
    <row r="90" spans="1:9" x14ac:dyDescent="0.2">
      <c r="A90" s="23"/>
      <c r="B90" s="89" t="s">
        <v>4</v>
      </c>
      <c r="C90" s="90"/>
      <c r="D90" s="91" t="s">
        <v>202</v>
      </c>
      <c r="E90" s="92">
        <f>'[1]7.1.mell'!E90+'[1]7.2.mell'!E90+'[1]7.3.mell'!E90+'[1]7.4.mell'!E90+'[1]7.5.mell'!E90+'[1]7.6.mell'!E90</f>
        <v>4769163</v>
      </c>
      <c r="F90" s="92">
        <f>'[1]7.1.mell'!F90+'[1]7.2.mell'!F90+'[1]7.3.mell'!F90+'[1]7.4.mell'!F90+'[1]7.5.mell'!F90+'[1]7.6.mell'!F90</f>
        <v>531561</v>
      </c>
      <c r="G90" s="92">
        <f>'[1]7.1.mell'!G90+'[1]7.2.mell'!G90+'[1]7.3.mell'!G90+'[1]7.4.mell'!G90+'[1]7.5.mell'!G90+'[1]7.6.mell'!G90</f>
        <v>-1830878</v>
      </c>
      <c r="H90" s="93">
        <f>'[1]7.1.mell'!H90+'[1]7.2.mell'!H90+'[1]7.3.mell'!H90+'[1]7.4.mell'!H90+'[1]7.5.mell'!H90+'[1]7.6.mell'!H90</f>
        <v>3469846</v>
      </c>
    </row>
    <row r="91" spans="1:9" ht="13.5" thickBot="1" x14ac:dyDescent="0.25">
      <c r="A91" s="23"/>
      <c r="B91" s="94" t="s">
        <v>5</v>
      </c>
      <c r="C91" s="95"/>
      <c r="D91" s="96" t="s">
        <v>203</v>
      </c>
      <c r="E91" s="97">
        <f>'[1]7.1.mell'!E91+'[1]7.2.mell'!E91+'[1]7.3.mell'!E91+'[1]7.4.mell'!E91+'[1]7.5.mell'!E91+'[1]7.6.mell'!E91</f>
        <v>0</v>
      </c>
      <c r="F91" s="98">
        <f>'[1]7.1.mell'!F91+'[1]7.2.mell'!F91+'[1]7.3.mell'!F91+'[1]7.4.mell'!F91+'[1]7.5.mell'!F91+'[1]7.6.mell'!F91</f>
        <v>0</v>
      </c>
      <c r="G91" s="98">
        <f>'[1]7.1.mell'!G91+'[1]7.2.mell'!G91+'[1]7.3.mell'!G91+'[1]7.4.mell'!G91+'[1]7.5.mell'!G91+'[1]7.6.mell'!G91</f>
        <v>1559773</v>
      </c>
      <c r="H91" s="99">
        <f>'[1]7.1.mell'!H91+'[1]7.2.mell'!H91+'[1]7.3.mell'!H91+'[1]7.4.mell'!H91+'[1]7.5.mell'!H91+'[1]7.6.mell'!H91</f>
        <v>1559773</v>
      </c>
    </row>
    <row r="92" spans="1:9" ht="13.5" thickBot="1" x14ac:dyDescent="0.25">
      <c r="A92" s="23"/>
      <c r="B92" s="100"/>
      <c r="C92" s="101"/>
      <c r="D92" s="102"/>
      <c r="E92" s="41"/>
      <c r="F92" s="41"/>
      <c r="G92" s="41"/>
      <c r="H92" s="41"/>
    </row>
    <row r="93" spans="1:9" x14ac:dyDescent="0.2">
      <c r="A93" s="23"/>
      <c r="B93" s="89" t="s">
        <v>4</v>
      </c>
      <c r="C93" s="103"/>
      <c r="D93" s="104" t="s">
        <v>204</v>
      </c>
      <c r="E93" s="65">
        <f>'[1]7.1.mell'!E93+'[1]7.2.mell'!E93+'[1]7.3.mell'!E93+'[1]7.4.mell'!E93+'[1]7.5.mell'!E93+'[1]7.6.mell'!E93</f>
        <v>0</v>
      </c>
      <c r="F93" s="65">
        <f>'[1]7.1.mell'!F93+'[1]7.2.mell'!F93+'[1]7.3.mell'!F93+'[1]7.4.mell'!F93+'[1]7.5.mell'!F93+'[1]7.6.mell'!F93</f>
        <v>6195083</v>
      </c>
      <c r="G93" s="65">
        <f>'[1]7.1.mell'!G93+'[1]7.2.mell'!G93+'[1]7.3.mell'!G93+'[1]7.4.mell'!G93+'[1]7.5.mell'!G93+'[1]7.6.mell'!G93</f>
        <v>679479</v>
      </c>
      <c r="H93" s="65">
        <f>'[1]7.1.mell'!H93+'[1]7.2.mell'!H93+'[1]7.3.mell'!H93+'[1]7.4.mell'!H93+'[1]7.5.mell'!H93+'[1]7.6.mell'!H93</f>
        <v>6874562</v>
      </c>
    </row>
    <row r="94" spans="1:9" x14ac:dyDescent="0.2">
      <c r="A94" s="23"/>
      <c r="B94" s="105" t="s">
        <v>5</v>
      </c>
      <c r="C94" s="106"/>
      <c r="D94" s="107" t="s">
        <v>205</v>
      </c>
      <c r="E94" s="70">
        <f>'[1]7.1.mell'!E94+'[1]7.2.mell'!E94+'[1]7.3.mell'!E94+'[1]7.4.mell'!E94+'[1]7.5.mell'!E94+'[1]7.6.mell'!E94</f>
        <v>11503174</v>
      </c>
      <c r="F94" s="70">
        <f>'[1]7.1.mell'!F94+'[1]7.2.mell'!F94+'[1]7.3.mell'!F94+'[1]7.4.mell'!F94+'[1]7.5.mell'!F94+'[1]7.6.mell'!F94</f>
        <v>0</v>
      </c>
      <c r="G94" s="70">
        <f>'[1]7.1.mell'!G94+'[1]7.2.mell'!G94+'[1]7.3.mell'!G94+'[1]7.4.mell'!G94+'[1]7.5.mell'!G94+'[1]7.6.mell'!G94</f>
        <v>0</v>
      </c>
      <c r="H94" s="71">
        <f>'[1]7.1.mell'!H94+'[1]7.2.mell'!H94+'[1]7.3.mell'!H94+'[1]7.4.mell'!H94+'[1]7.5.mell'!H94+'[1]7.6.mell'!H94</f>
        <v>11503174</v>
      </c>
    </row>
    <row r="95" spans="1:9" ht="13.5" thickBot="1" x14ac:dyDescent="0.25">
      <c r="A95" s="23"/>
      <c r="B95" s="94" t="s">
        <v>6</v>
      </c>
      <c r="C95" s="108"/>
      <c r="D95" s="107" t="s">
        <v>206</v>
      </c>
      <c r="E95" s="109">
        <f>'[1]7.1.mell'!E95+'[1]7.2.mell'!E95+'[1]7.3.mell'!E95+'[1]7.4.mell'!E95+'[1]7.5.mell'!E95+'[1]7.6.mell'!E95</f>
        <v>1914992</v>
      </c>
      <c r="F95" s="109">
        <f>'[1]7.1.mell'!F95+'[1]7.2.mell'!F95+'[1]7.3.mell'!F95+'[1]7.4.mell'!F95+'[1]7.5.mell'!F95+'[1]7.6.mell'!F95</f>
        <v>1007891</v>
      </c>
      <c r="G95" s="109">
        <f>'[1]7.1.mell'!G95+'[1]7.2.mell'!G95+'[1]7.3.mell'!G95+'[1]7.4.mell'!G95+'[1]7.5.mell'!G95+'[1]7.6.mell'!G95</f>
        <v>0</v>
      </c>
      <c r="H95" s="110">
        <f>'[1]7.1.mell'!H95+'[1]7.2.mell'!H95+'[1]7.3.mell'!H95+'[1]7.4.mell'!H95+'[1]7.5.mell'!H95+'[1]7.6.mell'!H95</f>
        <v>2922883</v>
      </c>
    </row>
    <row r="96" spans="1:9" ht="13.5" thickBot="1" x14ac:dyDescent="0.25">
      <c r="A96" s="111" t="s">
        <v>207</v>
      </c>
      <c r="B96" s="112"/>
      <c r="C96" s="113"/>
      <c r="D96" s="114"/>
      <c r="E96" s="115">
        <f>'[1]7.1.mell'!E96+'[1]7.2.mell'!E96+'[1]7.3.mell'!E96+'[1]7.4.mell'!E96+'[1]7.5.mell'!E96+'[1]7.6.mell'!E96</f>
        <v>309475017</v>
      </c>
      <c r="F96" s="115">
        <f>'[1]7.1.mell'!F96+'[1]7.2.mell'!F96+'[1]7.3.mell'!F96+'[1]7.4.mell'!F96+'[1]7.5.mell'!F96+'[1]7.6.mell'!F96</f>
        <v>8780460</v>
      </c>
      <c r="G96" s="115">
        <f>'[1]7.1.mell'!G96+'[1]7.2.mell'!G96+'[1]7.3.mell'!G96+'[1]7.4.mell'!G96+'[1]7.5.mell'!G96+'[1]7.6.mell'!G96</f>
        <v>2823717</v>
      </c>
      <c r="H96" s="115">
        <f>'[1]7.1.mell'!H96+'[1]7.2.mell'!H96+'[1]7.3.mell'!H96+'[1]7.4.mell'!H96+'[1]7.5.mell'!H96+'[1]7.6.mell'!H96</f>
        <v>321079194</v>
      </c>
    </row>
    <row r="98" spans="1:11" x14ac:dyDescent="0.2">
      <c r="E98" s="56"/>
      <c r="F98" s="56"/>
      <c r="G98" s="56"/>
    </row>
    <row r="99" spans="1:11" x14ac:dyDescent="0.2">
      <c r="A99" s="2" t="s">
        <v>208</v>
      </c>
      <c r="B99" s="2"/>
      <c r="C99" s="2"/>
      <c r="D99" s="2"/>
      <c r="E99" s="2"/>
      <c r="F99" s="2"/>
      <c r="G99" s="2"/>
      <c r="H99" s="2"/>
      <c r="I99" s="2"/>
      <c r="K99" s="56"/>
    </row>
    <row r="100" spans="1:11" ht="15.75" customHeight="1" thickBot="1" x14ac:dyDescent="0.3">
      <c r="A100" s="118" t="s">
        <v>69</v>
      </c>
      <c r="B100" s="118"/>
      <c r="C100" s="118"/>
      <c r="D100" s="118"/>
      <c r="E100" s="118"/>
      <c r="F100" s="118"/>
      <c r="G100" s="118"/>
      <c r="H100" s="118"/>
      <c r="I100" s="118"/>
      <c r="J100" s="119"/>
      <c r="K100" s="119"/>
    </row>
    <row r="101" spans="1:11" ht="48.75" thickBot="1" x14ac:dyDescent="0.25">
      <c r="A101" s="120" t="s">
        <v>70</v>
      </c>
      <c r="B101" s="120" t="s">
        <v>71</v>
      </c>
      <c r="C101" s="121" t="s">
        <v>72</v>
      </c>
      <c r="D101" s="122"/>
      <c r="E101" s="10" t="s">
        <v>209</v>
      </c>
      <c r="F101" s="10" t="s">
        <v>1</v>
      </c>
      <c r="G101" s="1" t="s">
        <v>2</v>
      </c>
      <c r="H101" s="11" t="s">
        <v>3</v>
      </c>
      <c r="I101" s="123" t="s">
        <v>210</v>
      </c>
      <c r="J101" s="124" t="s">
        <v>211</v>
      </c>
      <c r="K101" s="124" t="s">
        <v>212</v>
      </c>
    </row>
    <row r="102" spans="1:11" ht="13.5" thickBot="1" x14ac:dyDescent="0.25">
      <c r="A102" s="12" t="s">
        <v>4</v>
      </c>
      <c r="B102" s="13" t="s">
        <v>5</v>
      </c>
      <c r="C102" s="13" t="s">
        <v>6</v>
      </c>
      <c r="D102" s="15" t="s">
        <v>7</v>
      </c>
      <c r="E102" s="125" t="s">
        <v>8</v>
      </c>
      <c r="F102" s="125" t="s">
        <v>9</v>
      </c>
      <c r="G102" s="125" t="s">
        <v>10</v>
      </c>
      <c r="H102" s="125" t="s">
        <v>11</v>
      </c>
      <c r="I102" s="125" t="s">
        <v>18</v>
      </c>
      <c r="J102" s="125" t="s">
        <v>19</v>
      </c>
      <c r="K102" s="125" t="s">
        <v>20</v>
      </c>
    </row>
    <row r="103" spans="1:11" x14ac:dyDescent="0.2">
      <c r="A103" s="17" t="s">
        <v>4</v>
      </c>
      <c r="B103" s="18"/>
      <c r="C103" s="126"/>
      <c r="D103" s="20" t="s">
        <v>23</v>
      </c>
      <c r="E103" s="21"/>
      <c r="F103" s="21"/>
      <c r="G103" s="127"/>
      <c r="H103" s="21"/>
      <c r="I103" s="128"/>
      <c r="J103" s="22"/>
      <c r="K103" s="129"/>
    </row>
    <row r="104" spans="1:11" x14ac:dyDescent="0.2">
      <c r="A104" s="23"/>
      <c r="B104" s="105" t="s">
        <v>4</v>
      </c>
      <c r="C104" s="25" t="s">
        <v>12</v>
      </c>
      <c r="D104" s="26" t="s">
        <v>24</v>
      </c>
      <c r="E104" s="71">
        <v>12149576</v>
      </c>
      <c r="F104" s="71"/>
      <c r="G104" s="130"/>
      <c r="H104" s="71">
        <f>SUM(E104:G104)</f>
        <v>12149576</v>
      </c>
      <c r="I104" s="131">
        <v>1</v>
      </c>
      <c r="J104" s="132"/>
      <c r="K104" s="133">
        <f>SUM(I104:J104)</f>
        <v>1</v>
      </c>
    </row>
    <row r="105" spans="1:11" x14ac:dyDescent="0.2">
      <c r="A105" s="23"/>
      <c r="B105" s="105" t="s">
        <v>5</v>
      </c>
      <c r="C105" s="25" t="s">
        <v>74</v>
      </c>
      <c r="D105" s="26" t="s">
        <v>75</v>
      </c>
      <c r="E105" s="71"/>
      <c r="F105" s="71"/>
      <c r="G105" s="130"/>
      <c r="H105" s="71">
        <f t="shared" ref="H105:H154" si="6">SUM(E105:G105)</f>
        <v>0</v>
      </c>
      <c r="I105" s="131"/>
      <c r="J105" s="132"/>
      <c r="K105" s="133">
        <f t="shared" ref="K105:K154" si="7">SUM(I105:J105)</f>
        <v>0</v>
      </c>
    </row>
    <row r="106" spans="1:11" x14ac:dyDescent="0.2">
      <c r="A106" s="23"/>
      <c r="B106" s="105" t="s">
        <v>6</v>
      </c>
      <c r="C106" s="25" t="s">
        <v>76</v>
      </c>
      <c r="D106" s="134" t="s">
        <v>77</v>
      </c>
      <c r="E106" s="71"/>
      <c r="F106" s="71"/>
      <c r="G106" s="130"/>
      <c r="H106" s="71">
        <f t="shared" si="6"/>
        <v>0</v>
      </c>
      <c r="I106" s="131"/>
      <c r="J106" s="132"/>
      <c r="K106" s="133">
        <f t="shared" si="7"/>
        <v>0</v>
      </c>
    </row>
    <row r="107" spans="1:11" x14ac:dyDescent="0.2">
      <c r="A107" s="23"/>
      <c r="B107" s="105" t="s">
        <v>7</v>
      </c>
      <c r="C107" s="25" t="s">
        <v>17</v>
      </c>
      <c r="D107" s="26" t="s">
        <v>78</v>
      </c>
      <c r="E107" s="71"/>
      <c r="F107" s="71"/>
      <c r="G107" s="130"/>
      <c r="H107" s="71">
        <f t="shared" si="6"/>
        <v>0</v>
      </c>
      <c r="I107" s="131"/>
      <c r="J107" s="132"/>
      <c r="K107" s="133">
        <f t="shared" si="7"/>
        <v>0</v>
      </c>
    </row>
    <row r="108" spans="1:11" x14ac:dyDescent="0.2">
      <c r="A108" s="23"/>
      <c r="B108" s="105" t="s">
        <v>8</v>
      </c>
      <c r="C108" s="25" t="s">
        <v>25</v>
      </c>
      <c r="D108" s="26" t="s">
        <v>26</v>
      </c>
      <c r="E108" s="71"/>
      <c r="F108" s="71"/>
      <c r="G108" s="130"/>
      <c r="H108" s="71">
        <f t="shared" si="6"/>
        <v>0</v>
      </c>
      <c r="I108" s="130"/>
      <c r="J108" s="132"/>
      <c r="K108" s="133">
        <f t="shared" si="7"/>
        <v>0</v>
      </c>
    </row>
    <row r="109" spans="1:11" x14ac:dyDescent="0.2">
      <c r="A109" s="23"/>
      <c r="B109" s="105" t="s">
        <v>9</v>
      </c>
      <c r="C109" s="34" t="s">
        <v>79</v>
      </c>
      <c r="D109" s="135" t="s">
        <v>80</v>
      </c>
      <c r="E109" s="71"/>
      <c r="F109" s="71"/>
      <c r="G109" s="130"/>
      <c r="H109" s="71">
        <f t="shared" si="6"/>
        <v>0</v>
      </c>
      <c r="I109" s="131"/>
      <c r="J109" s="132"/>
      <c r="K109" s="133">
        <f t="shared" si="7"/>
        <v>0</v>
      </c>
    </row>
    <row r="110" spans="1:11" x14ac:dyDescent="0.2">
      <c r="A110" s="23"/>
      <c r="B110" s="105" t="s">
        <v>10</v>
      </c>
      <c r="C110" s="25" t="s">
        <v>64</v>
      </c>
      <c r="D110" s="28" t="s">
        <v>65</v>
      </c>
      <c r="E110" s="71"/>
      <c r="F110" s="71"/>
      <c r="G110" s="136"/>
      <c r="H110" s="71">
        <f t="shared" si="6"/>
        <v>0</v>
      </c>
      <c r="I110" s="137"/>
      <c r="J110" s="132"/>
      <c r="K110" s="133">
        <f t="shared" si="7"/>
        <v>0</v>
      </c>
    </row>
    <row r="111" spans="1:11" x14ac:dyDescent="0.2">
      <c r="A111" s="23"/>
      <c r="B111" s="105" t="s">
        <v>11</v>
      </c>
      <c r="C111" s="138" t="s">
        <v>81</v>
      </c>
      <c r="D111" s="29" t="s">
        <v>82</v>
      </c>
      <c r="E111" s="71"/>
      <c r="F111" s="71"/>
      <c r="G111" s="130"/>
      <c r="H111" s="71">
        <f t="shared" si="6"/>
        <v>0</v>
      </c>
      <c r="I111" s="131"/>
      <c r="J111" s="132"/>
      <c r="K111" s="133">
        <f t="shared" si="7"/>
        <v>0</v>
      </c>
    </row>
    <row r="112" spans="1:11" x14ac:dyDescent="0.2">
      <c r="A112" s="23"/>
      <c r="B112" s="105" t="s">
        <v>18</v>
      </c>
      <c r="C112" s="25" t="s">
        <v>83</v>
      </c>
      <c r="D112" s="26" t="s">
        <v>84</v>
      </c>
      <c r="E112" s="71">
        <v>2529180</v>
      </c>
      <c r="F112" s="71"/>
      <c r="G112" s="130"/>
      <c r="H112" s="71">
        <f t="shared" si="6"/>
        <v>2529180</v>
      </c>
      <c r="I112" s="131">
        <v>2.5</v>
      </c>
      <c r="J112" s="139"/>
      <c r="K112" s="133">
        <f t="shared" si="7"/>
        <v>2.5</v>
      </c>
    </row>
    <row r="113" spans="1:11" x14ac:dyDescent="0.2">
      <c r="A113" s="23"/>
      <c r="B113" s="105" t="s">
        <v>19</v>
      </c>
      <c r="C113" s="25" t="s">
        <v>13</v>
      </c>
      <c r="D113" s="134" t="s">
        <v>85</v>
      </c>
      <c r="E113" s="71"/>
      <c r="F113" s="71"/>
      <c r="G113" s="130"/>
      <c r="H113" s="71">
        <f t="shared" si="6"/>
        <v>0</v>
      </c>
      <c r="I113" s="131"/>
      <c r="J113" s="132"/>
      <c r="K113" s="133">
        <f t="shared" si="7"/>
        <v>0</v>
      </c>
    </row>
    <row r="114" spans="1:11" x14ac:dyDescent="0.2">
      <c r="A114" s="23"/>
      <c r="B114" s="105" t="s">
        <v>20</v>
      </c>
      <c r="C114" s="25" t="s">
        <v>27</v>
      </c>
      <c r="D114" s="26" t="s">
        <v>28</v>
      </c>
      <c r="E114" s="71"/>
      <c r="F114" s="71"/>
      <c r="G114" s="130"/>
      <c r="H114" s="71">
        <f t="shared" si="6"/>
        <v>0</v>
      </c>
      <c r="I114" s="131"/>
      <c r="J114" s="132"/>
      <c r="K114" s="133">
        <f t="shared" si="7"/>
        <v>0</v>
      </c>
    </row>
    <row r="115" spans="1:11" x14ac:dyDescent="0.2">
      <c r="A115" s="23"/>
      <c r="B115" s="105" t="s">
        <v>21</v>
      </c>
      <c r="C115" s="25" t="s">
        <v>14</v>
      </c>
      <c r="D115" s="26" t="s">
        <v>86</v>
      </c>
      <c r="E115" s="71"/>
      <c r="F115" s="71"/>
      <c r="G115" s="130"/>
      <c r="H115" s="71">
        <f t="shared" si="6"/>
        <v>0</v>
      </c>
      <c r="I115" s="131"/>
      <c r="J115" s="132"/>
      <c r="K115" s="133">
        <f t="shared" si="7"/>
        <v>0</v>
      </c>
    </row>
    <row r="116" spans="1:11" x14ac:dyDescent="0.2">
      <c r="A116" s="23"/>
      <c r="B116" s="105" t="s">
        <v>39</v>
      </c>
      <c r="C116" s="25" t="s">
        <v>87</v>
      </c>
      <c r="D116" s="26" t="s">
        <v>88</v>
      </c>
      <c r="E116" s="71"/>
      <c r="F116" s="71"/>
      <c r="G116" s="130"/>
      <c r="H116" s="71">
        <f t="shared" si="6"/>
        <v>0</v>
      </c>
      <c r="I116" s="131"/>
      <c r="J116" s="132"/>
      <c r="K116" s="133">
        <f t="shared" si="7"/>
        <v>0</v>
      </c>
    </row>
    <row r="117" spans="1:11" x14ac:dyDescent="0.2">
      <c r="A117" s="23"/>
      <c r="B117" s="105" t="s">
        <v>42</v>
      </c>
      <c r="C117" s="25" t="s">
        <v>29</v>
      </c>
      <c r="D117" s="26" t="s">
        <v>30</v>
      </c>
      <c r="E117" s="71"/>
      <c r="F117" s="71"/>
      <c r="G117" s="130"/>
      <c r="H117" s="71">
        <f t="shared" si="6"/>
        <v>0</v>
      </c>
      <c r="I117" s="131"/>
      <c r="J117" s="132"/>
      <c r="K117" s="133">
        <f t="shared" si="7"/>
        <v>0</v>
      </c>
    </row>
    <row r="118" spans="1:11" x14ac:dyDescent="0.2">
      <c r="A118" s="23"/>
      <c r="B118" s="105" t="s">
        <v>45</v>
      </c>
      <c r="C118" s="25" t="s">
        <v>89</v>
      </c>
      <c r="D118" s="28" t="s">
        <v>90</v>
      </c>
      <c r="E118" s="71"/>
      <c r="F118" s="71"/>
      <c r="G118" s="130"/>
      <c r="H118" s="71">
        <f t="shared" si="6"/>
        <v>0</v>
      </c>
      <c r="I118" s="131"/>
      <c r="J118" s="132"/>
      <c r="K118" s="133">
        <f t="shared" si="7"/>
        <v>0</v>
      </c>
    </row>
    <row r="119" spans="1:11" x14ac:dyDescent="0.2">
      <c r="A119" s="23"/>
      <c r="B119" s="105" t="s">
        <v>48</v>
      </c>
      <c r="C119" s="25" t="s">
        <v>15</v>
      </c>
      <c r="D119" s="29" t="s">
        <v>31</v>
      </c>
      <c r="E119" s="71"/>
      <c r="F119" s="71"/>
      <c r="G119" s="130"/>
      <c r="H119" s="71">
        <f t="shared" si="6"/>
        <v>0</v>
      </c>
      <c r="I119" s="131"/>
      <c r="J119" s="132"/>
      <c r="K119" s="133">
        <f t="shared" si="7"/>
        <v>0</v>
      </c>
    </row>
    <row r="120" spans="1:11" x14ac:dyDescent="0.2">
      <c r="A120" s="23"/>
      <c r="B120" s="105" t="s">
        <v>51</v>
      </c>
      <c r="C120" s="31" t="s">
        <v>91</v>
      </c>
      <c r="D120" s="26" t="s">
        <v>92</v>
      </c>
      <c r="E120" s="71"/>
      <c r="F120" s="71"/>
      <c r="G120" s="130"/>
      <c r="H120" s="71">
        <f t="shared" si="6"/>
        <v>0</v>
      </c>
      <c r="I120" s="131"/>
      <c r="J120" s="132"/>
      <c r="K120" s="133">
        <f t="shared" si="7"/>
        <v>0</v>
      </c>
    </row>
    <row r="121" spans="1:11" x14ac:dyDescent="0.2">
      <c r="A121" s="23"/>
      <c r="B121" s="105" t="s">
        <v>54</v>
      </c>
      <c r="C121" s="31" t="s">
        <v>93</v>
      </c>
      <c r="D121" s="26" t="s">
        <v>94</v>
      </c>
      <c r="E121" s="71"/>
      <c r="F121" s="71"/>
      <c r="G121" s="130"/>
      <c r="H121" s="71">
        <f t="shared" si="6"/>
        <v>0</v>
      </c>
      <c r="I121" s="131"/>
      <c r="J121" s="132"/>
      <c r="K121" s="133">
        <f t="shared" si="7"/>
        <v>0</v>
      </c>
    </row>
    <row r="122" spans="1:11" x14ac:dyDescent="0.2">
      <c r="A122" s="23"/>
      <c r="B122" s="105" t="s">
        <v>57</v>
      </c>
      <c r="C122" s="25" t="s">
        <v>32</v>
      </c>
      <c r="D122" s="26" t="s">
        <v>95</v>
      </c>
      <c r="E122" s="71"/>
      <c r="F122" s="71"/>
      <c r="G122" s="130"/>
      <c r="H122" s="71">
        <f t="shared" si="6"/>
        <v>0</v>
      </c>
      <c r="I122" s="131"/>
      <c r="J122" s="132"/>
      <c r="K122" s="133">
        <f t="shared" si="7"/>
        <v>0</v>
      </c>
    </row>
    <row r="123" spans="1:11" x14ac:dyDescent="0.2">
      <c r="A123" s="23"/>
      <c r="B123" s="105" t="s">
        <v>58</v>
      </c>
      <c r="C123" s="25" t="s">
        <v>33</v>
      </c>
      <c r="D123" s="26" t="s">
        <v>34</v>
      </c>
      <c r="E123" s="71"/>
      <c r="F123" s="71"/>
      <c r="G123" s="130"/>
      <c r="H123" s="71">
        <f t="shared" si="6"/>
        <v>0</v>
      </c>
      <c r="I123" s="131"/>
      <c r="J123" s="132"/>
      <c r="K123" s="133">
        <f t="shared" si="7"/>
        <v>0</v>
      </c>
    </row>
    <row r="124" spans="1:11" x14ac:dyDescent="0.2">
      <c r="A124" s="23"/>
      <c r="B124" s="105" t="s">
        <v>96</v>
      </c>
      <c r="C124" s="25" t="s">
        <v>22</v>
      </c>
      <c r="D124" s="26" t="s">
        <v>59</v>
      </c>
      <c r="E124" s="71">
        <v>7811017</v>
      </c>
      <c r="F124" s="71">
        <f>93000+2760</f>
        <v>95760</v>
      </c>
      <c r="G124" s="130"/>
      <c r="H124" s="71">
        <f t="shared" si="6"/>
        <v>7906777</v>
      </c>
      <c r="I124" s="131">
        <v>3</v>
      </c>
      <c r="J124" s="132"/>
      <c r="K124" s="133">
        <f t="shared" si="7"/>
        <v>3</v>
      </c>
    </row>
    <row r="125" spans="1:11" x14ac:dyDescent="0.2">
      <c r="A125" s="23"/>
      <c r="B125" s="105" t="s">
        <v>97</v>
      </c>
      <c r="C125" s="25" t="s">
        <v>35</v>
      </c>
      <c r="D125" s="26" t="s">
        <v>36</v>
      </c>
      <c r="E125" s="71">
        <v>327000</v>
      </c>
      <c r="F125" s="71"/>
      <c r="G125" s="130">
        <v>502200</v>
      </c>
      <c r="H125" s="71">
        <f t="shared" si="6"/>
        <v>829200</v>
      </c>
      <c r="I125" s="131">
        <v>0.2</v>
      </c>
      <c r="J125" s="132">
        <v>0.25</v>
      </c>
      <c r="K125" s="133">
        <f t="shared" si="7"/>
        <v>0.45</v>
      </c>
    </row>
    <row r="126" spans="1:11" x14ac:dyDescent="0.2">
      <c r="A126" s="23"/>
      <c r="B126" s="105" t="s">
        <v>98</v>
      </c>
      <c r="C126" s="25" t="s">
        <v>99</v>
      </c>
      <c r="D126" s="26" t="s">
        <v>100</v>
      </c>
      <c r="E126" s="71"/>
      <c r="F126" s="71"/>
      <c r="G126" s="130"/>
      <c r="H126" s="71">
        <f t="shared" si="6"/>
        <v>0</v>
      </c>
      <c r="I126" s="131"/>
      <c r="J126" s="132"/>
      <c r="K126" s="133">
        <f t="shared" si="7"/>
        <v>0</v>
      </c>
    </row>
    <row r="127" spans="1:11" x14ac:dyDescent="0.2">
      <c r="A127" s="23"/>
      <c r="B127" s="105" t="s">
        <v>101</v>
      </c>
      <c r="C127" s="25" t="s">
        <v>102</v>
      </c>
      <c r="D127" s="29" t="s">
        <v>103</v>
      </c>
      <c r="E127" s="71">
        <v>83400</v>
      </c>
      <c r="F127" s="71"/>
      <c r="G127" s="130"/>
      <c r="H127" s="71">
        <f t="shared" si="6"/>
        <v>83400</v>
      </c>
      <c r="I127" s="131">
        <v>0</v>
      </c>
      <c r="J127" s="132"/>
      <c r="K127" s="133">
        <f t="shared" si="7"/>
        <v>0</v>
      </c>
    </row>
    <row r="128" spans="1:11" x14ac:dyDescent="0.2">
      <c r="A128" s="23"/>
      <c r="B128" s="105" t="s">
        <v>104</v>
      </c>
      <c r="C128" s="25" t="s">
        <v>105</v>
      </c>
      <c r="D128" s="29" t="s">
        <v>106</v>
      </c>
      <c r="E128" s="71"/>
      <c r="F128" s="71"/>
      <c r="G128" s="130"/>
      <c r="H128" s="71">
        <f t="shared" si="6"/>
        <v>0</v>
      </c>
      <c r="I128" s="131"/>
      <c r="J128" s="132"/>
      <c r="K128" s="133">
        <f t="shared" si="7"/>
        <v>0</v>
      </c>
    </row>
    <row r="129" spans="1:11" x14ac:dyDescent="0.2">
      <c r="A129" s="23"/>
      <c r="B129" s="105" t="s">
        <v>107</v>
      </c>
      <c r="C129" s="25" t="s">
        <v>108</v>
      </c>
      <c r="D129" s="26" t="s">
        <v>109</v>
      </c>
      <c r="E129" s="71"/>
      <c r="F129" s="71"/>
      <c r="G129" s="130"/>
      <c r="H129" s="71">
        <f t="shared" si="6"/>
        <v>0</v>
      </c>
      <c r="I129" s="131"/>
      <c r="J129" s="132"/>
      <c r="K129" s="133">
        <f t="shared" si="7"/>
        <v>0</v>
      </c>
    </row>
    <row r="130" spans="1:11" x14ac:dyDescent="0.2">
      <c r="A130" s="23"/>
      <c r="B130" s="105" t="s">
        <v>110</v>
      </c>
      <c r="C130" s="25" t="s">
        <v>111</v>
      </c>
      <c r="D130" s="26" t="s">
        <v>112</v>
      </c>
      <c r="E130" s="71"/>
      <c r="F130" s="71"/>
      <c r="G130" s="130"/>
      <c r="H130" s="71">
        <f t="shared" si="6"/>
        <v>0</v>
      </c>
      <c r="I130" s="131"/>
      <c r="J130" s="132"/>
      <c r="K130" s="133">
        <f t="shared" si="7"/>
        <v>0</v>
      </c>
    </row>
    <row r="131" spans="1:11" x14ac:dyDescent="0.2">
      <c r="A131" s="23"/>
      <c r="B131" s="105" t="s">
        <v>113</v>
      </c>
      <c r="C131" s="25" t="s">
        <v>114</v>
      </c>
      <c r="D131" s="140" t="s">
        <v>115</v>
      </c>
      <c r="E131" s="71">
        <v>1092577</v>
      </c>
      <c r="F131" s="71"/>
      <c r="G131" s="130"/>
      <c r="H131" s="71">
        <f t="shared" si="6"/>
        <v>1092577</v>
      </c>
      <c r="I131" s="131">
        <v>0.3</v>
      </c>
      <c r="J131" s="132"/>
      <c r="K131" s="133">
        <f t="shared" si="7"/>
        <v>0.3</v>
      </c>
    </row>
    <row r="132" spans="1:11" x14ac:dyDescent="0.2">
      <c r="A132" s="23"/>
      <c r="B132" s="105" t="s">
        <v>116</v>
      </c>
      <c r="C132" s="34" t="s">
        <v>16</v>
      </c>
      <c r="D132" s="26" t="s">
        <v>37</v>
      </c>
      <c r="E132" s="71">
        <v>1738865</v>
      </c>
      <c r="F132" s="71"/>
      <c r="G132" s="141"/>
      <c r="H132" s="71">
        <f t="shared" si="6"/>
        <v>1738865</v>
      </c>
      <c r="I132" s="142">
        <v>0.45</v>
      </c>
      <c r="J132" s="132"/>
      <c r="K132" s="133">
        <f t="shared" si="7"/>
        <v>0.45</v>
      </c>
    </row>
    <row r="133" spans="1:11" x14ac:dyDescent="0.2">
      <c r="A133" s="23"/>
      <c r="B133" s="105" t="s">
        <v>117</v>
      </c>
      <c r="C133" s="34" t="s">
        <v>118</v>
      </c>
      <c r="D133" s="29" t="s">
        <v>119</v>
      </c>
      <c r="E133" s="71"/>
      <c r="F133" s="71"/>
      <c r="G133" s="130"/>
      <c r="H133" s="71">
        <f t="shared" si="6"/>
        <v>0</v>
      </c>
      <c r="I133" s="131"/>
      <c r="J133" s="132"/>
      <c r="K133" s="133">
        <f t="shared" si="7"/>
        <v>0</v>
      </c>
    </row>
    <row r="134" spans="1:11" x14ac:dyDescent="0.2">
      <c r="A134" s="23"/>
      <c r="B134" s="105" t="s">
        <v>120</v>
      </c>
      <c r="C134" s="34" t="s">
        <v>121</v>
      </c>
      <c r="D134" s="26" t="s">
        <v>122</v>
      </c>
      <c r="E134" s="71"/>
      <c r="F134" s="71"/>
      <c r="G134" s="130"/>
      <c r="H134" s="71">
        <f t="shared" si="6"/>
        <v>0</v>
      </c>
      <c r="I134" s="131"/>
      <c r="J134" s="132"/>
      <c r="K134" s="133">
        <f t="shared" si="7"/>
        <v>0</v>
      </c>
    </row>
    <row r="135" spans="1:11" x14ac:dyDescent="0.2">
      <c r="A135" s="23"/>
      <c r="B135" s="105" t="s">
        <v>123</v>
      </c>
      <c r="C135" s="34" t="s">
        <v>124</v>
      </c>
      <c r="D135" s="26" t="s">
        <v>125</v>
      </c>
      <c r="E135" s="71"/>
      <c r="F135" s="71"/>
      <c r="G135" s="130"/>
      <c r="H135" s="71">
        <f t="shared" si="6"/>
        <v>0</v>
      </c>
      <c r="I135" s="131"/>
      <c r="J135" s="132"/>
      <c r="K135" s="133">
        <f t="shared" si="7"/>
        <v>0</v>
      </c>
    </row>
    <row r="136" spans="1:11" x14ac:dyDescent="0.2">
      <c r="A136" s="23"/>
      <c r="B136" s="105" t="s">
        <v>126</v>
      </c>
      <c r="C136" s="34" t="s">
        <v>127</v>
      </c>
      <c r="D136" s="26" t="s">
        <v>128</v>
      </c>
      <c r="E136" s="71"/>
      <c r="F136" s="71"/>
      <c r="G136" s="130"/>
      <c r="H136" s="71">
        <f t="shared" si="6"/>
        <v>0</v>
      </c>
      <c r="I136" s="131"/>
      <c r="J136" s="132"/>
      <c r="K136" s="133">
        <f t="shared" si="7"/>
        <v>0</v>
      </c>
    </row>
    <row r="137" spans="1:11" x14ac:dyDescent="0.2">
      <c r="A137" s="23"/>
      <c r="B137" s="105" t="s">
        <v>129</v>
      </c>
      <c r="C137" s="34" t="s">
        <v>130</v>
      </c>
      <c r="D137" s="26" t="s">
        <v>131</v>
      </c>
      <c r="E137" s="71">
        <v>430000</v>
      </c>
      <c r="F137" s="71"/>
      <c r="G137" s="130"/>
      <c r="H137" s="71">
        <f t="shared" si="6"/>
        <v>430000</v>
      </c>
      <c r="I137" s="131"/>
      <c r="J137" s="132"/>
      <c r="K137" s="133">
        <f t="shared" si="7"/>
        <v>0</v>
      </c>
    </row>
    <row r="138" spans="1:11" x14ac:dyDescent="0.2">
      <c r="A138" s="23"/>
      <c r="B138" s="105" t="s">
        <v>132</v>
      </c>
      <c r="C138" s="34" t="s">
        <v>133</v>
      </c>
      <c r="D138" s="26" t="s">
        <v>134</v>
      </c>
      <c r="E138" s="71"/>
      <c r="F138" s="71"/>
      <c r="G138" s="130"/>
      <c r="H138" s="71">
        <f t="shared" si="6"/>
        <v>0</v>
      </c>
      <c r="I138" s="131"/>
      <c r="J138" s="132"/>
      <c r="K138" s="133">
        <f t="shared" si="7"/>
        <v>0</v>
      </c>
    </row>
    <row r="139" spans="1:11" x14ac:dyDescent="0.2">
      <c r="A139" s="23"/>
      <c r="B139" s="105" t="s">
        <v>135</v>
      </c>
      <c r="C139" s="34" t="s">
        <v>38</v>
      </c>
      <c r="D139" s="29" t="s">
        <v>136</v>
      </c>
      <c r="E139" s="71"/>
      <c r="F139" s="71"/>
      <c r="G139" s="130"/>
      <c r="H139" s="71">
        <f t="shared" si="6"/>
        <v>0</v>
      </c>
      <c r="I139" s="131"/>
      <c r="J139" s="132"/>
      <c r="K139" s="133">
        <f t="shared" si="7"/>
        <v>0</v>
      </c>
    </row>
    <row r="140" spans="1:11" x14ac:dyDescent="0.2">
      <c r="A140" s="143"/>
      <c r="B140" s="105" t="s">
        <v>137</v>
      </c>
      <c r="C140" s="144" t="s">
        <v>138</v>
      </c>
      <c r="D140" s="33" t="s">
        <v>139</v>
      </c>
      <c r="E140" s="145"/>
      <c r="F140" s="145"/>
      <c r="G140" s="146"/>
      <c r="H140" s="71">
        <f t="shared" si="6"/>
        <v>0</v>
      </c>
      <c r="I140" s="131"/>
      <c r="J140" s="132"/>
      <c r="K140" s="133">
        <f t="shared" si="7"/>
        <v>0</v>
      </c>
    </row>
    <row r="141" spans="1:11" x14ac:dyDescent="0.2">
      <c r="A141" s="23"/>
      <c r="B141" s="105" t="s">
        <v>140</v>
      </c>
      <c r="C141" s="34" t="s">
        <v>55</v>
      </c>
      <c r="D141" s="26" t="s">
        <v>56</v>
      </c>
      <c r="E141" s="71"/>
      <c r="F141" s="71"/>
      <c r="G141" s="130"/>
      <c r="H141" s="71">
        <f t="shared" si="6"/>
        <v>0</v>
      </c>
      <c r="I141" s="131"/>
      <c r="J141" s="132"/>
      <c r="K141" s="133">
        <f t="shared" si="7"/>
        <v>0</v>
      </c>
    </row>
    <row r="142" spans="1:11" x14ac:dyDescent="0.2">
      <c r="A142" s="23"/>
      <c r="B142" s="105" t="s">
        <v>141</v>
      </c>
      <c r="C142" s="34" t="s">
        <v>40</v>
      </c>
      <c r="D142" s="26" t="s">
        <v>41</v>
      </c>
      <c r="E142" s="71">
        <v>2421040</v>
      </c>
      <c r="F142" s="71"/>
      <c r="G142" s="130"/>
      <c r="H142" s="71">
        <f t="shared" si="6"/>
        <v>2421040</v>
      </c>
      <c r="I142" s="131">
        <v>1</v>
      </c>
      <c r="J142" s="132"/>
      <c r="K142" s="133">
        <f t="shared" si="7"/>
        <v>1</v>
      </c>
    </row>
    <row r="143" spans="1:11" x14ac:dyDescent="0.2">
      <c r="A143" s="23"/>
      <c r="B143" s="105" t="s">
        <v>142</v>
      </c>
      <c r="C143" s="34" t="s">
        <v>43</v>
      </c>
      <c r="D143" s="26" t="s">
        <v>44</v>
      </c>
      <c r="E143" s="77"/>
      <c r="F143" s="77"/>
      <c r="G143" s="141"/>
      <c r="H143" s="71">
        <f t="shared" si="6"/>
        <v>0</v>
      </c>
      <c r="I143" s="131"/>
      <c r="J143" s="132"/>
      <c r="K143" s="133">
        <f t="shared" si="7"/>
        <v>0</v>
      </c>
    </row>
    <row r="144" spans="1:11" x14ac:dyDescent="0.2">
      <c r="A144" s="23"/>
      <c r="B144" s="105" t="s">
        <v>143</v>
      </c>
      <c r="C144" s="34" t="s">
        <v>144</v>
      </c>
      <c r="D144" s="26" t="s">
        <v>213</v>
      </c>
      <c r="E144" s="77"/>
      <c r="F144" s="77"/>
      <c r="G144" s="141"/>
      <c r="H144" s="71">
        <f t="shared" si="6"/>
        <v>0</v>
      </c>
      <c r="I144" s="131"/>
      <c r="J144" s="132"/>
      <c r="K144" s="133">
        <f t="shared" si="7"/>
        <v>0</v>
      </c>
    </row>
    <row r="145" spans="1:11" x14ac:dyDescent="0.2">
      <c r="A145" s="23"/>
      <c r="B145" s="105" t="s">
        <v>146</v>
      </c>
      <c r="C145" s="34" t="s">
        <v>147</v>
      </c>
      <c r="D145" s="26" t="s">
        <v>148</v>
      </c>
      <c r="E145" s="77"/>
      <c r="F145" s="77"/>
      <c r="G145" s="141"/>
      <c r="H145" s="71">
        <f t="shared" si="6"/>
        <v>0</v>
      </c>
      <c r="I145" s="131"/>
      <c r="J145" s="132"/>
      <c r="K145" s="133">
        <f t="shared" si="7"/>
        <v>0</v>
      </c>
    </row>
    <row r="146" spans="1:11" x14ac:dyDescent="0.2">
      <c r="A146" s="23"/>
      <c r="B146" s="105" t="s">
        <v>149</v>
      </c>
      <c r="C146" s="34" t="s">
        <v>46</v>
      </c>
      <c r="D146" s="26" t="s">
        <v>47</v>
      </c>
      <c r="E146" s="77"/>
      <c r="F146" s="77"/>
      <c r="G146" s="141"/>
      <c r="H146" s="71">
        <f t="shared" si="6"/>
        <v>0</v>
      </c>
      <c r="I146" s="131"/>
      <c r="J146" s="132"/>
      <c r="K146" s="133">
        <f t="shared" si="7"/>
        <v>0</v>
      </c>
    </row>
    <row r="147" spans="1:11" x14ac:dyDescent="0.2">
      <c r="A147" s="23"/>
      <c r="B147" s="105" t="s">
        <v>150</v>
      </c>
      <c r="C147" s="34" t="s">
        <v>151</v>
      </c>
      <c r="D147" s="26" t="s">
        <v>152</v>
      </c>
      <c r="E147" s="77"/>
      <c r="F147" s="77"/>
      <c r="G147" s="141"/>
      <c r="H147" s="71">
        <f t="shared" si="6"/>
        <v>0</v>
      </c>
      <c r="I147" s="131"/>
      <c r="J147" s="132"/>
      <c r="K147" s="133">
        <f t="shared" si="7"/>
        <v>0</v>
      </c>
    </row>
    <row r="148" spans="1:11" x14ac:dyDescent="0.2">
      <c r="A148" s="23"/>
      <c r="B148" s="105" t="s">
        <v>153</v>
      </c>
      <c r="C148" s="34" t="s">
        <v>49</v>
      </c>
      <c r="D148" s="26" t="s">
        <v>50</v>
      </c>
      <c r="E148" s="77"/>
      <c r="F148" s="77"/>
      <c r="G148" s="141"/>
      <c r="H148" s="71">
        <f t="shared" si="6"/>
        <v>0</v>
      </c>
      <c r="I148" s="131"/>
      <c r="J148" s="132"/>
      <c r="K148" s="133">
        <f t="shared" si="7"/>
        <v>0</v>
      </c>
    </row>
    <row r="149" spans="1:11" x14ac:dyDescent="0.2">
      <c r="A149" s="23"/>
      <c r="B149" s="105" t="s">
        <v>154</v>
      </c>
      <c r="C149" s="34" t="s">
        <v>155</v>
      </c>
      <c r="D149" s="26" t="s">
        <v>156</v>
      </c>
      <c r="E149" s="77"/>
      <c r="F149" s="77"/>
      <c r="G149" s="141"/>
      <c r="H149" s="71">
        <f t="shared" si="6"/>
        <v>0</v>
      </c>
      <c r="I149" s="131"/>
      <c r="J149" s="132"/>
      <c r="K149" s="133">
        <f t="shared" si="7"/>
        <v>0</v>
      </c>
    </row>
    <row r="150" spans="1:11" x14ac:dyDescent="0.2">
      <c r="A150" s="23"/>
      <c r="B150" s="105" t="s">
        <v>157</v>
      </c>
      <c r="C150" s="34" t="s">
        <v>52</v>
      </c>
      <c r="D150" s="26" t="s">
        <v>53</v>
      </c>
      <c r="E150" s="77">
        <v>420000</v>
      </c>
      <c r="F150" s="77"/>
      <c r="G150" s="141"/>
      <c r="H150" s="71">
        <f t="shared" si="6"/>
        <v>420000</v>
      </c>
      <c r="I150" s="131">
        <v>0</v>
      </c>
      <c r="J150" s="132"/>
      <c r="K150" s="133">
        <f t="shared" si="7"/>
        <v>0</v>
      </c>
    </row>
    <row r="151" spans="1:11" x14ac:dyDescent="0.2">
      <c r="A151" s="23"/>
      <c r="B151" s="105" t="s">
        <v>158</v>
      </c>
      <c r="C151" s="34" t="s">
        <v>159</v>
      </c>
      <c r="D151" s="26" t="s">
        <v>160</v>
      </c>
      <c r="E151" s="77"/>
      <c r="F151" s="77"/>
      <c r="G151" s="141"/>
      <c r="H151" s="71">
        <f t="shared" si="6"/>
        <v>0</v>
      </c>
      <c r="I151" s="131"/>
      <c r="J151" s="132"/>
      <c r="K151" s="133">
        <f t="shared" si="7"/>
        <v>0</v>
      </c>
    </row>
    <row r="152" spans="1:11" x14ac:dyDescent="0.2">
      <c r="A152" s="23"/>
      <c r="B152" s="105" t="s">
        <v>161</v>
      </c>
      <c r="C152" s="34" t="s">
        <v>162</v>
      </c>
      <c r="D152" s="26" t="s">
        <v>163</v>
      </c>
      <c r="E152" s="77"/>
      <c r="F152" s="77"/>
      <c r="G152" s="141"/>
      <c r="H152" s="71">
        <f t="shared" si="6"/>
        <v>0</v>
      </c>
      <c r="I152" s="131"/>
      <c r="J152" s="132"/>
      <c r="K152" s="133">
        <f t="shared" si="7"/>
        <v>0</v>
      </c>
    </row>
    <row r="153" spans="1:11" x14ac:dyDescent="0.2">
      <c r="A153" s="23"/>
      <c r="B153" s="105" t="s">
        <v>164</v>
      </c>
      <c r="C153" s="34" t="s">
        <v>165</v>
      </c>
      <c r="D153" s="75" t="s">
        <v>166</v>
      </c>
      <c r="E153" s="77">
        <v>3749248</v>
      </c>
      <c r="F153" s="77"/>
      <c r="G153" s="141">
        <v>169094</v>
      </c>
      <c r="H153" s="71">
        <f t="shared" si="6"/>
        <v>3918342</v>
      </c>
      <c r="I153" s="131">
        <v>1</v>
      </c>
      <c r="J153" s="132"/>
      <c r="K153" s="133">
        <f t="shared" si="7"/>
        <v>1</v>
      </c>
    </row>
    <row r="154" spans="1:11" x14ac:dyDescent="0.2">
      <c r="A154" s="23"/>
      <c r="B154" s="105" t="s">
        <v>167</v>
      </c>
      <c r="C154" s="34" t="s">
        <v>168</v>
      </c>
      <c r="D154" s="147" t="s">
        <v>169</v>
      </c>
      <c r="E154" s="77"/>
      <c r="F154" s="77"/>
      <c r="G154" s="141"/>
      <c r="H154" s="71">
        <f t="shared" si="6"/>
        <v>0</v>
      </c>
      <c r="I154" s="131"/>
      <c r="J154" s="132"/>
      <c r="K154" s="133">
        <f t="shared" si="7"/>
        <v>0</v>
      </c>
    </row>
    <row r="155" spans="1:11" x14ac:dyDescent="0.2">
      <c r="A155" s="23"/>
      <c r="B155" s="105"/>
      <c r="C155" s="42" t="s">
        <v>170</v>
      </c>
      <c r="D155" s="147"/>
      <c r="E155" s="77"/>
      <c r="F155" s="77"/>
      <c r="G155" s="141"/>
      <c r="H155" s="71"/>
      <c r="I155" s="141"/>
      <c r="J155" s="132"/>
      <c r="K155" s="148"/>
    </row>
    <row r="156" spans="1:11" x14ac:dyDescent="0.2">
      <c r="A156" s="23"/>
      <c r="B156" s="105" t="s">
        <v>171</v>
      </c>
      <c r="C156" s="42" t="s">
        <v>14</v>
      </c>
      <c r="D156" s="149" t="s">
        <v>172</v>
      </c>
      <c r="E156" s="150"/>
      <c r="F156" s="150"/>
      <c r="G156" s="151"/>
      <c r="H156" s="150">
        <f>SUM(E156:G156)</f>
        <v>0</v>
      </c>
      <c r="I156" s="151"/>
      <c r="J156" s="152"/>
      <c r="K156" s="153">
        <f>SUM(I156:J156)</f>
        <v>0</v>
      </c>
    </row>
    <row r="157" spans="1:11" x14ac:dyDescent="0.2">
      <c r="A157" s="23"/>
      <c r="B157" s="105" t="s">
        <v>173</v>
      </c>
      <c r="C157" s="42" t="s">
        <v>13</v>
      </c>
      <c r="D157" s="43" t="s">
        <v>174</v>
      </c>
      <c r="E157" s="150"/>
      <c r="F157" s="150"/>
      <c r="G157" s="151"/>
      <c r="H157" s="150">
        <f t="shared" ref="H157:H162" si="8">SUM(E157:G157)</f>
        <v>0</v>
      </c>
      <c r="I157" s="151"/>
      <c r="J157" s="152"/>
      <c r="K157" s="153">
        <f t="shared" ref="K157:K162" si="9">SUM(I157:J157)</f>
        <v>0</v>
      </c>
    </row>
    <row r="158" spans="1:11" x14ac:dyDescent="0.2">
      <c r="A158" s="23"/>
      <c r="B158" s="105" t="s">
        <v>175</v>
      </c>
      <c r="C158" s="42" t="s">
        <v>17</v>
      </c>
      <c r="D158" s="149" t="s">
        <v>176</v>
      </c>
      <c r="E158" s="150"/>
      <c r="F158" s="150"/>
      <c r="G158" s="151"/>
      <c r="H158" s="150">
        <f t="shared" si="8"/>
        <v>0</v>
      </c>
      <c r="I158" s="151"/>
      <c r="J158" s="152"/>
      <c r="K158" s="153">
        <f t="shared" si="9"/>
        <v>0</v>
      </c>
    </row>
    <row r="159" spans="1:11" x14ac:dyDescent="0.2">
      <c r="A159" s="23"/>
      <c r="B159" s="105" t="s">
        <v>177</v>
      </c>
      <c r="C159" s="42" t="s">
        <v>12</v>
      </c>
      <c r="D159" s="149" t="s">
        <v>178</v>
      </c>
      <c r="E159" s="150"/>
      <c r="F159" s="150"/>
      <c r="G159" s="151"/>
      <c r="H159" s="150">
        <f t="shared" si="8"/>
        <v>0</v>
      </c>
      <c r="I159" s="151"/>
      <c r="J159" s="152"/>
      <c r="K159" s="153">
        <f t="shared" si="9"/>
        <v>0</v>
      </c>
    </row>
    <row r="160" spans="1:11" x14ac:dyDescent="0.2">
      <c r="A160" s="23"/>
      <c r="B160" s="105" t="s">
        <v>179</v>
      </c>
      <c r="C160" s="42" t="s">
        <v>16</v>
      </c>
      <c r="D160" s="149" t="s">
        <v>180</v>
      </c>
      <c r="E160" s="150">
        <v>1287850</v>
      </c>
      <c r="F160" s="150"/>
      <c r="G160" s="151"/>
      <c r="H160" s="150">
        <f t="shared" si="8"/>
        <v>1287850</v>
      </c>
      <c r="I160" s="151"/>
      <c r="J160" s="152"/>
      <c r="K160" s="153">
        <f t="shared" si="9"/>
        <v>0</v>
      </c>
    </row>
    <row r="161" spans="1:11" x14ac:dyDescent="0.2">
      <c r="A161" s="23"/>
      <c r="B161" s="105" t="s">
        <v>181</v>
      </c>
      <c r="C161" s="42" t="s">
        <v>15</v>
      </c>
      <c r="D161" s="149" t="s">
        <v>182</v>
      </c>
      <c r="E161" s="150"/>
      <c r="F161" s="150"/>
      <c r="G161" s="151"/>
      <c r="H161" s="150">
        <f t="shared" si="8"/>
        <v>0</v>
      </c>
      <c r="I161" s="151"/>
      <c r="J161" s="152"/>
      <c r="K161" s="153">
        <f t="shared" si="9"/>
        <v>0</v>
      </c>
    </row>
    <row r="162" spans="1:11" x14ac:dyDescent="0.2">
      <c r="A162" s="23"/>
      <c r="B162" s="105" t="s">
        <v>183</v>
      </c>
      <c r="C162" s="37" t="s">
        <v>17</v>
      </c>
      <c r="D162" s="38" t="s">
        <v>184</v>
      </c>
      <c r="E162" s="150"/>
      <c r="F162" s="150"/>
      <c r="G162" s="151"/>
      <c r="H162" s="150">
        <f t="shared" si="8"/>
        <v>0</v>
      </c>
      <c r="I162" s="151"/>
      <c r="J162" s="152"/>
      <c r="K162" s="153">
        <f t="shared" si="9"/>
        <v>0</v>
      </c>
    </row>
    <row r="163" spans="1:11" x14ac:dyDescent="0.2">
      <c r="A163" s="23"/>
      <c r="B163" s="105" t="s">
        <v>185</v>
      </c>
      <c r="C163" s="44" t="s">
        <v>17</v>
      </c>
      <c r="D163" s="45" t="s">
        <v>186</v>
      </c>
      <c r="E163" s="154"/>
      <c r="F163" s="154"/>
      <c r="G163" s="155"/>
      <c r="H163" s="154">
        <f>SUM(E163:G163)</f>
        <v>0</v>
      </c>
      <c r="I163" s="155"/>
      <c r="J163" s="156"/>
      <c r="K163" s="157">
        <f>SUM(I163:J163)</f>
        <v>0</v>
      </c>
    </row>
    <row r="164" spans="1:11" x14ac:dyDescent="0.2">
      <c r="A164" s="23"/>
      <c r="B164" s="105" t="s">
        <v>187</v>
      </c>
      <c r="C164" s="44" t="s">
        <v>17</v>
      </c>
      <c r="D164" s="45" t="s">
        <v>188</v>
      </c>
      <c r="E164" s="158"/>
      <c r="F164" s="156"/>
      <c r="G164" s="159"/>
      <c r="H164" s="154">
        <f t="shared" ref="H164:H168" si="10">SUM(E164:G164)</f>
        <v>0</v>
      </c>
      <c r="I164" s="159"/>
      <c r="J164" s="156"/>
      <c r="K164" s="157">
        <f t="shared" ref="K164:K168" si="11">SUM(I164:J164)</f>
        <v>0</v>
      </c>
    </row>
    <row r="165" spans="1:11" x14ac:dyDescent="0.2">
      <c r="A165" s="23"/>
      <c r="B165" s="105" t="s">
        <v>189</v>
      </c>
      <c r="C165" s="44" t="s">
        <v>13</v>
      </c>
      <c r="D165" s="48" t="s">
        <v>190</v>
      </c>
      <c r="E165" s="158"/>
      <c r="F165" s="156"/>
      <c r="G165" s="159"/>
      <c r="H165" s="154">
        <f t="shared" si="10"/>
        <v>0</v>
      </c>
      <c r="I165" s="159"/>
      <c r="J165" s="156"/>
      <c r="K165" s="157">
        <f t="shared" si="11"/>
        <v>0</v>
      </c>
    </row>
    <row r="166" spans="1:11" x14ac:dyDescent="0.2">
      <c r="A166" s="23"/>
      <c r="B166" s="105" t="s">
        <v>191</v>
      </c>
      <c r="C166" s="44" t="s">
        <v>93</v>
      </c>
      <c r="D166" s="48" t="s">
        <v>192</v>
      </c>
      <c r="E166" s="160"/>
      <c r="F166" s="161"/>
      <c r="G166" s="162"/>
      <c r="H166" s="154">
        <f t="shared" si="10"/>
        <v>0</v>
      </c>
      <c r="I166" s="162"/>
      <c r="J166" s="156"/>
      <c r="K166" s="157">
        <f t="shared" si="11"/>
        <v>0</v>
      </c>
    </row>
    <row r="167" spans="1:11" x14ac:dyDescent="0.2">
      <c r="A167" s="23"/>
      <c r="B167" s="105" t="s">
        <v>193</v>
      </c>
      <c r="C167" s="44" t="s">
        <v>93</v>
      </c>
      <c r="D167" s="45" t="s">
        <v>194</v>
      </c>
      <c r="E167" s="158"/>
      <c r="F167" s="156"/>
      <c r="G167" s="162"/>
      <c r="H167" s="154">
        <f t="shared" si="10"/>
        <v>0</v>
      </c>
      <c r="I167" s="162"/>
      <c r="J167" s="156"/>
      <c r="K167" s="157">
        <f t="shared" si="11"/>
        <v>0</v>
      </c>
    </row>
    <row r="168" spans="1:11" x14ac:dyDescent="0.2">
      <c r="A168" s="23"/>
      <c r="B168" s="105" t="s">
        <v>195</v>
      </c>
      <c r="C168" s="44" t="s">
        <v>93</v>
      </c>
      <c r="D168" s="45" t="s">
        <v>196</v>
      </c>
      <c r="E168" s="158"/>
      <c r="F168" s="156"/>
      <c r="G168" s="159"/>
      <c r="H168" s="163">
        <f t="shared" si="10"/>
        <v>0</v>
      </c>
      <c r="I168" s="162"/>
      <c r="J168" s="156"/>
      <c r="K168" s="157">
        <f t="shared" si="11"/>
        <v>0</v>
      </c>
    </row>
    <row r="169" spans="1:11" ht="13.5" thickBot="1" x14ac:dyDescent="0.25">
      <c r="A169" s="23"/>
      <c r="B169" s="105"/>
      <c r="C169" s="164"/>
      <c r="D169" s="165"/>
      <c r="E169" s="51"/>
      <c r="F169" s="51"/>
      <c r="G169" s="83"/>
      <c r="H169" s="51"/>
      <c r="I169" s="166"/>
      <c r="J169" s="167"/>
      <c r="K169" s="168"/>
    </row>
    <row r="170" spans="1:11" ht="13.5" thickBot="1" x14ac:dyDescent="0.25">
      <c r="A170" s="23"/>
      <c r="B170" s="52" t="s">
        <v>60</v>
      </c>
      <c r="C170" s="53"/>
      <c r="D170" s="54"/>
      <c r="E170" s="169">
        <f>SUM(E104:E169)</f>
        <v>34039753</v>
      </c>
      <c r="F170" s="169">
        <f t="shared" ref="F170:H170" si="12">SUM(F104:F169)</f>
        <v>95760</v>
      </c>
      <c r="G170" s="169">
        <f t="shared" si="12"/>
        <v>671294</v>
      </c>
      <c r="H170" s="169">
        <f t="shared" si="12"/>
        <v>34806807</v>
      </c>
      <c r="I170" s="170">
        <f>SUM(I104:I169)</f>
        <v>9.4499999999999993</v>
      </c>
      <c r="J170" s="170">
        <f t="shared" ref="J170:K170" si="13">SUM(J104:J169)</f>
        <v>0.25</v>
      </c>
      <c r="K170" s="171">
        <f t="shared" si="13"/>
        <v>9.6999999999999993</v>
      </c>
    </row>
    <row r="171" spans="1:11" ht="13.5" thickBot="1" x14ac:dyDescent="0.25">
      <c r="A171" s="23"/>
      <c r="B171" s="36"/>
      <c r="C171" s="36"/>
      <c r="D171" s="58"/>
      <c r="E171" s="41"/>
      <c r="F171" s="41"/>
      <c r="G171" s="41"/>
      <c r="H171" s="41"/>
      <c r="I171" s="172"/>
      <c r="K171" s="56"/>
    </row>
    <row r="172" spans="1:11" x14ac:dyDescent="0.2">
      <c r="A172" s="23" t="s">
        <v>5</v>
      </c>
      <c r="B172" s="61"/>
      <c r="C172" s="173"/>
      <c r="D172" s="174" t="s">
        <v>61</v>
      </c>
      <c r="E172" s="175"/>
      <c r="F172" s="65"/>
      <c r="G172" s="176"/>
      <c r="H172" s="65"/>
      <c r="I172" s="177"/>
      <c r="J172" s="178"/>
      <c r="K172" s="65"/>
    </row>
    <row r="173" spans="1:11" x14ac:dyDescent="0.2">
      <c r="A173" s="66"/>
      <c r="B173" s="67" t="s">
        <v>4</v>
      </c>
      <c r="C173" s="179" t="s">
        <v>38</v>
      </c>
      <c r="D173" s="180" t="s">
        <v>197</v>
      </c>
      <c r="E173" s="70">
        <v>44453263</v>
      </c>
      <c r="F173" s="71"/>
      <c r="G173" s="130"/>
      <c r="H173" s="71">
        <f>SUM(E173:G173)</f>
        <v>44453263</v>
      </c>
      <c r="I173" s="181">
        <v>11</v>
      </c>
      <c r="J173" s="182"/>
      <c r="K173" s="183">
        <f>SUM(I173:J173)</f>
        <v>11</v>
      </c>
    </row>
    <row r="174" spans="1:11" x14ac:dyDescent="0.2">
      <c r="A174" s="66"/>
      <c r="B174" s="67" t="s">
        <v>5</v>
      </c>
      <c r="C174" s="25" t="s">
        <v>62</v>
      </c>
      <c r="D174" s="180" t="s">
        <v>63</v>
      </c>
      <c r="E174" s="70">
        <v>0</v>
      </c>
      <c r="F174" s="71"/>
      <c r="G174" s="130"/>
      <c r="H174" s="71">
        <f t="shared" ref="H174:H178" si="14">SUM(E174:G174)</f>
        <v>0</v>
      </c>
      <c r="I174" s="181"/>
      <c r="J174" s="184"/>
      <c r="K174" s="183">
        <f t="shared" ref="K174:K178" si="15">SUM(I174:J174)</f>
        <v>0</v>
      </c>
    </row>
    <row r="175" spans="1:11" x14ac:dyDescent="0.2">
      <c r="A175" s="66"/>
      <c r="B175" s="67" t="s">
        <v>6</v>
      </c>
      <c r="C175" s="25" t="s">
        <v>198</v>
      </c>
      <c r="D175" s="185" t="s">
        <v>199</v>
      </c>
      <c r="E175" s="70">
        <v>759720</v>
      </c>
      <c r="F175" s="71"/>
      <c r="G175" s="130"/>
      <c r="H175" s="71">
        <f t="shared" si="14"/>
        <v>759720</v>
      </c>
      <c r="I175" s="181"/>
      <c r="J175" s="184"/>
      <c r="K175" s="183">
        <f t="shared" si="15"/>
        <v>0</v>
      </c>
    </row>
    <row r="176" spans="1:11" x14ac:dyDescent="0.2">
      <c r="A176" s="66"/>
      <c r="B176" s="67" t="s">
        <v>7</v>
      </c>
      <c r="C176" s="34" t="s">
        <v>40</v>
      </c>
      <c r="D176" s="26" t="s">
        <v>41</v>
      </c>
      <c r="E176" s="70">
        <v>3196575</v>
      </c>
      <c r="F176" s="71"/>
      <c r="G176" s="130"/>
      <c r="H176" s="71">
        <f t="shared" si="14"/>
        <v>3196575</v>
      </c>
      <c r="I176" s="181">
        <v>1</v>
      </c>
      <c r="J176" s="184"/>
      <c r="K176" s="183">
        <f t="shared" si="15"/>
        <v>1</v>
      </c>
    </row>
    <row r="177" spans="1:11" x14ac:dyDescent="0.2">
      <c r="A177" s="66"/>
      <c r="B177" s="74" t="s">
        <v>8</v>
      </c>
      <c r="C177" s="34" t="s">
        <v>64</v>
      </c>
      <c r="D177" s="135" t="s">
        <v>65</v>
      </c>
      <c r="E177" s="186"/>
      <c r="F177" s="145"/>
      <c r="G177" s="146"/>
      <c r="H177" s="71">
        <f t="shared" si="14"/>
        <v>0</v>
      </c>
      <c r="I177" s="187"/>
      <c r="J177" s="184"/>
      <c r="K177" s="183">
        <f t="shared" si="15"/>
        <v>0</v>
      </c>
    </row>
    <row r="178" spans="1:11" x14ac:dyDescent="0.2">
      <c r="A178" s="66"/>
      <c r="B178" s="74" t="s">
        <v>9</v>
      </c>
      <c r="C178" s="25" t="s">
        <v>147</v>
      </c>
      <c r="D178" s="188" t="s">
        <v>148</v>
      </c>
      <c r="E178" s="189">
        <v>19761293</v>
      </c>
      <c r="F178" s="145"/>
      <c r="G178" s="146"/>
      <c r="H178" s="71">
        <f t="shared" si="14"/>
        <v>19761293</v>
      </c>
      <c r="I178" s="190">
        <v>5</v>
      </c>
      <c r="J178" s="184"/>
      <c r="K178" s="183">
        <f t="shared" si="15"/>
        <v>5</v>
      </c>
    </row>
    <row r="179" spans="1:11" ht="13.5" thickBot="1" x14ac:dyDescent="0.25">
      <c r="A179" s="66"/>
      <c r="B179" s="74" t="s">
        <v>10</v>
      </c>
      <c r="C179" s="34" t="s">
        <v>46</v>
      </c>
      <c r="D179" s="191" t="s">
        <v>47</v>
      </c>
      <c r="E179" s="192">
        <v>0</v>
      </c>
      <c r="F179" s="193"/>
      <c r="G179" s="194"/>
      <c r="H179" s="193">
        <f>SUM(E179:G179)</f>
        <v>0</v>
      </c>
      <c r="I179" s="195"/>
      <c r="J179" s="196"/>
      <c r="K179" s="197">
        <f>SUM(I179:J179)</f>
        <v>0</v>
      </c>
    </row>
    <row r="180" spans="1:11" ht="13.5" thickBot="1" x14ac:dyDescent="0.25">
      <c r="A180" s="23"/>
      <c r="B180" s="52" t="s">
        <v>66</v>
      </c>
      <c r="C180" s="53"/>
      <c r="D180" s="198"/>
      <c r="E180" s="199">
        <f>SUM(E173:E179)</f>
        <v>68170851</v>
      </c>
      <c r="F180" s="199">
        <f t="shared" ref="F180:H180" si="16">SUM(F173:F179)</f>
        <v>0</v>
      </c>
      <c r="G180" s="199">
        <f t="shared" si="16"/>
        <v>0</v>
      </c>
      <c r="H180" s="199">
        <f t="shared" si="16"/>
        <v>68170851</v>
      </c>
      <c r="I180" s="200">
        <f>SUM(I173:I179)</f>
        <v>17</v>
      </c>
      <c r="J180" s="200">
        <f t="shared" ref="J180:K180" si="17">SUM(J173:J179)</f>
        <v>0</v>
      </c>
      <c r="K180" s="201">
        <f t="shared" si="17"/>
        <v>17</v>
      </c>
    </row>
    <row r="181" spans="1:11" ht="13.5" thickBot="1" x14ac:dyDescent="0.25">
      <c r="A181" s="23"/>
      <c r="B181" s="36"/>
      <c r="C181" s="36"/>
      <c r="D181" s="58"/>
      <c r="E181" s="41"/>
      <c r="F181" s="41"/>
      <c r="G181" s="41"/>
      <c r="H181" s="41"/>
      <c r="I181" s="172"/>
      <c r="K181" s="56"/>
    </row>
    <row r="182" spans="1:11" ht="13.5" thickBot="1" x14ac:dyDescent="0.25">
      <c r="A182" s="23"/>
      <c r="B182" s="52" t="s">
        <v>200</v>
      </c>
      <c r="C182" s="53"/>
      <c r="D182" s="54"/>
      <c r="E182" s="169">
        <f>E170+E180</f>
        <v>102210604</v>
      </c>
      <c r="F182" s="169">
        <f t="shared" ref="F182:H182" si="18">F170+F180</f>
        <v>95760</v>
      </c>
      <c r="G182" s="169">
        <f t="shared" si="18"/>
        <v>671294</v>
      </c>
      <c r="H182" s="169">
        <f t="shared" si="18"/>
        <v>102977658</v>
      </c>
      <c r="I182" s="170">
        <f>I170+I180</f>
        <v>26.45</v>
      </c>
      <c r="J182" s="170">
        <f t="shared" ref="J182:K182" si="19">J170+J180</f>
        <v>0.25</v>
      </c>
      <c r="K182" s="171">
        <f t="shared" si="19"/>
        <v>26.7</v>
      </c>
    </row>
    <row r="183" spans="1:11" ht="13.5" thickBot="1" x14ac:dyDescent="0.25">
      <c r="A183" s="23"/>
      <c r="B183" s="81"/>
      <c r="C183" s="81"/>
      <c r="D183" s="58"/>
      <c r="E183" s="41"/>
      <c r="F183" s="41"/>
      <c r="G183" s="41"/>
      <c r="H183" s="41"/>
      <c r="I183" s="172"/>
      <c r="K183" s="56"/>
    </row>
    <row r="184" spans="1:11" ht="13.5" thickBot="1" x14ac:dyDescent="0.25">
      <c r="A184" s="23"/>
      <c r="B184" s="85"/>
      <c r="C184" s="202"/>
      <c r="D184" s="203" t="s">
        <v>201</v>
      </c>
      <c r="E184" s="55">
        <f>SUM(E185:E186)</f>
        <v>0</v>
      </c>
      <c r="F184" s="55">
        <f t="shared" ref="F184:H184" si="20">SUM(F185:F186)</f>
        <v>0</v>
      </c>
      <c r="G184" s="55">
        <f t="shared" si="20"/>
        <v>0</v>
      </c>
      <c r="H184" s="55">
        <f t="shared" si="20"/>
        <v>0</v>
      </c>
      <c r="I184" s="204">
        <f>SUM(I185:I186)</f>
        <v>0</v>
      </c>
      <c r="J184" s="204">
        <f t="shared" ref="J184:K184" si="21">SUM(J185:J186)</f>
        <v>0</v>
      </c>
      <c r="K184" s="201">
        <f t="shared" si="21"/>
        <v>0</v>
      </c>
    </row>
    <row r="185" spans="1:11" x14ac:dyDescent="0.2">
      <c r="A185" s="23"/>
      <c r="B185" s="89" t="s">
        <v>4</v>
      </c>
      <c r="C185" s="205"/>
      <c r="D185" s="206" t="s">
        <v>202</v>
      </c>
      <c r="E185" s="65"/>
      <c r="F185" s="65"/>
      <c r="G185" s="65"/>
      <c r="H185" s="65"/>
      <c r="I185" s="207"/>
      <c r="J185" s="208"/>
      <c r="K185" s="65"/>
    </row>
    <row r="186" spans="1:11" ht="13.5" thickBot="1" x14ac:dyDescent="0.25">
      <c r="A186" s="23"/>
      <c r="B186" s="94" t="s">
        <v>5</v>
      </c>
      <c r="C186" s="209"/>
      <c r="D186" s="96" t="s">
        <v>203</v>
      </c>
      <c r="E186" s="110"/>
      <c r="F186" s="110"/>
      <c r="G186" s="110"/>
      <c r="H186" s="110"/>
      <c r="I186" s="210"/>
      <c r="J186" s="211"/>
      <c r="K186" s="110"/>
    </row>
    <row r="187" spans="1:11" ht="13.5" thickBot="1" x14ac:dyDescent="0.25">
      <c r="A187" s="23"/>
      <c r="B187" s="100"/>
      <c r="C187" s="100"/>
      <c r="D187" s="102"/>
      <c r="E187" s="41"/>
      <c r="I187" s="212"/>
      <c r="K187" s="56"/>
    </row>
    <row r="188" spans="1:11" x14ac:dyDescent="0.2">
      <c r="A188" s="23"/>
      <c r="B188" s="89" t="s">
        <v>4</v>
      </c>
      <c r="C188" s="213"/>
      <c r="D188" s="214" t="s">
        <v>204</v>
      </c>
      <c r="E188" s="215"/>
      <c r="F188" s="215"/>
      <c r="G188" s="215"/>
      <c r="H188" s="215"/>
      <c r="I188" s="216"/>
      <c r="J188" s="178"/>
      <c r="K188" s="65"/>
    </row>
    <row r="189" spans="1:11" x14ac:dyDescent="0.2">
      <c r="A189" s="23"/>
      <c r="B189" s="217" t="s">
        <v>5</v>
      </c>
      <c r="C189" s="218"/>
      <c r="D189" s="219" t="s">
        <v>205</v>
      </c>
      <c r="E189" s="71"/>
      <c r="F189" s="71"/>
      <c r="G189" s="71"/>
      <c r="H189" s="71"/>
      <c r="I189" s="220"/>
      <c r="J189" s="184"/>
      <c r="K189" s="71"/>
    </row>
    <row r="190" spans="1:11" ht="13.5" thickBot="1" x14ac:dyDescent="0.25">
      <c r="A190" s="23"/>
      <c r="B190" s="94" t="s">
        <v>6</v>
      </c>
      <c r="C190" s="95"/>
      <c r="D190" s="221" t="s">
        <v>206</v>
      </c>
      <c r="E190" s="110"/>
      <c r="F190" s="110"/>
      <c r="G190" s="110"/>
      <c r="H190" s="110"/>
      <c r="I190" s="210"/>
      <c r="J190" s="196"/>
      <c r="K190" s="110"/>
    </row>
    <row r="191" spans="1:11" ht="13.5" thickBot="1" x14ac:dyDescent="0.25">
      <c r="A191" s="111" t="s">
        <v>207</v>
      </c>
      <c r="B191" s="112"/>
      <c r="C191" s="222"/>
      <c r="D191" s="114"/>
      <c r="E191" s="223">
        <f>E182+E184+E190</f>
        <v>102210604</v>
      </c>
      <c r="F191" s="223">
        <f t="shared" ref="F191:H191" si="22">F182+F184+F190</f>
        <v>95760</v>
      </c>
      <c r="G191" s="223">
        <f t="shared" si="22"/>
        <v>671294</v>
      </c>
      <c r="H191" s="223">
        <f t="shared" si="22"/>
        <v>102977658</v>
      </c>
      <c r="I191" s="224">
        <f>I182+I184+I190</f>
        <v>26.45</v>
      </c>
      <c r="J191" s="171">
        <f>J182+J184+J190</f>
        <v>0.25</v>
      </c>
      <c r="K191" s="171">
        <f>K182+K184+K190</f>
        <v>26.7</v>
      </c>
    </row>
    <row r="194" spans="1:8" x14ac:dyDescent="0.2">
      <c r="A194" s="2" t="s">
        <v>214</v>
      </c>
      <c r="B194" s="2"/>
      <c r="C194" s="2"/>
      <c r="D194" s="2"/>
      <c r="E194" s="2"/>
      <c r="F194" s="2"/>
      <c r="G194" s="2"/>
      <c r="H194" s="2"/>
    </row>
    <row r="195" spans="1:8" ht="13.5" thickBot="1" x14ac:dyDescent="0.25">
      <c r="A195" s="5" t="s">
        <v>69</v>
      </c>
      <c r="B195" s="5"/>
      <c r="C195" s="5"/>
      <c r="D195" s="5"/>
      <c r="E195" s="5"/>
      <c r="F195" s="5"/>
      <c r="G195" s="5"/>
      <c r="H195" s="5"/>
    </row>
    <row r="196" spans="1:8" ht="48.75" thickBot="1" x14ac:dyDescent="0.25">
      <c r="A196" s="6" t="s">
        <v>70</v>
      </c>
      <c r="B196" s="7" t="s">
        <v>71</v>
      </c>
      <c r="C196" s="8"/>
      <c r="D196" s="9" t="s">
        <v>72</v>
      </c>
      <c r="E196" s="10" t="s">
        <v>209</v>
      </c>
      <c r="F196" s="228" t="s">
        <v>1</v>
      </c>
      <c r="G196" s="228" t="s">
        <v>2</v>
      </c>
      <c r="H196" s="11" t="s">
        <v>3</v>
      </c>
    </row>
    <row r="197" spans="1:8" ht="13.5" thickBot="1" x14ac:dyDescent="0.25">
      <c r="A197" s="12" t="s">
        <v>4</v>
      </c>
      <c r="B197" s="13" t="s">
        <v>5</v>
      </c>
      <c r="C197" s="13" t="s">
        <v>6</v>
      </c>
      <c r="D197" s="13" t="s">
        <v>7</v>
      </c>
      <c r="E197" s="13" t="s">
        <v>8</v>
      </c>
      <c r="F197" s="13" t="s">
        <v>9</v>
      </c>
      <c r="G197" s="13" t="s">
        <v>10</v>
      </c>
      <c r="H197" s="13" t="s">
        <v>11</v>
      </c>
    </row>
    <row r="198" spans="1:8" x14ac:dyDescent="0.2">
      <c r="A198" s="17" t="s">
        <v>4</v>
      </c>
      <c r="B198" s="18"/>
      <c r="C198" s="126"/>
      <c r="D198" s="126" t="s">
        <v>23</v>
      </c>
      <c r="E198" s="21"/>
      <c r="F198" s="21"/>
      <c r="G198" s="21"/>
      <c r="H198" s="21"/>
    </row>
    <row r="199" spans="1:8" x14ac:dyDescent="0.2">
      <c r="A199" s="23"/>
      <c r="B199" s="105" t="s">
        <v>4</v>
      </c>
      <c r="C199" s="25" t="s">
        <v>12</v>
      </c>
      <c r="D199" s="26" t="s">
        <v>24</v>
      </c>
      <c r="E199" s="71">
        <v>1893770</v>
      </c>
      <c r="F199" s="71"/>
      <c r="G199" s="71"/>
      <c r="H199" s="71">
        <f>SUM(E199:G199)</f>
        <v>1893770</v>
      </c>
    </row>
    <row r="200" spans="1:8" x14ac:dyDescent="0.2">
      <c r="A200" s="23"/>
      <c r="B200" s="105" t="s">
        <v>5</v>
      </c>
      <c r="C200" s="25" t="s">
        <v>74</v>
      </c>
      <c r="D200" s="26" t="s">
        <v>75</v>
      </c>
      <c r="E200" s="71"/>
      <c r="F200" s="71"/>
      <c r="G200" s="71"/>
      <c r="H200" s="71">
        <f t="shared" ref="H200:H249" si="23">SUM(E200:G200)</f>
        <v>0</v>
      </c>
    </row>
    <row r="201" spans="1:8" x14ac:dyDescent="0.2">
      <c r="A201" s="23"/>
      <c r="B201" s="105" t="s">
        <v>6</v>
      </c>
      <c r="C201" s="25" t="s">
        <v>76</v>
      </c>
      <c r="D201" s="134" t="s">
        <v>77</v>
      </c>
      <c r="E201" s="71"/>
      <c r="F201" s="71"/>
      <c r="G201" s="71"/>
      <c r="H201" s="71">
        <f t="shared" si="23"/>
        <v>0</v>
      </c>
    </row>
    <row r="202" spans="1:8" x14ac:dyDescent="0.2">
      <c r="A202" s="23"/>
      <c r="B202" s="105" t="s">
        <v>7</v>
      </c>
      <c r="C202" s="25" t="s">
        <v>17</v>
      </c>
      <c r="D202" s="26" t="s">
        <v>78</v>
      </c>
      <c r="E202" s="71"/>
      <c r="F202" s="71"/>
      <c r="G202" s="71"/>
      <c r="H202" s="71">
        <f t="shared" si="23"/>
        <v>0</v>
      </c>
    </row>
    <row r="203" spans="1:8" x14ac:dyDescent="0.2">
      <c r="A203" s="23"/>
      <c r="B203" s="105" t="s">
        <v>8</v>
      </c>
      <c r="C203" s="25" t="s">
        <v>25</v>
      </c>
      <c r="D203" s="26" t="s">
        <v>26</v>
      </c>
      <c r="E203" s="71"/>
      <c r="F203" s="71"/>
      <c r="G203" s="71"/>
      <c r="H203" s="71">
        <f t="shared" si="23"/>
        <v>0</v>
      </c>
    </row>
    <row r="204" spans="1:8" x14ac:dyDescent="0.2">
      <c r="A204" s="23"/>
      <c r="B204" s="105" t="s">
        <v>9</v>
      </c>
      <c r="C204" s="34" t="s">
        <v>79</v>
      </c>
      <c r="D204" s="135" t="s">
        <v>80</v>
      </c>
      <c r="E204" s="71"/>
      <c r="F204" s="71"/>
      <c r="G204" s="71"/>
      <c r="H204" s="71">
        <f t="shared" si="23"/>
        <v>0</v>
      </c>
    </row>
    <row r="205" spans="1:8" x14ac:dyDescent="0.2">
      <c r="A205" s="23"/>
      <c r="B205" s="105" t="s">
        <v>10</v>
      </c>
      <c r="C205" s="25" t="s">
        <v>64</v>
      </c>
      <c r="D205" s="28" t="s">
        <v>65</v>
      </c>
      <c r="E205" s="71"/>
      <c r="F205" s="71"/>
      <c r="G205" s="71"/>
      <c r="H205" s="71">
        <f t="shared" si="23"/>
        <v>0</v>
      </c>
    </row>
    <row r="206" spans="1:8" x14ac:dyDescent="0.2">
      <c r="A206" s="23"/>
      <c r="B206" s="105" t="s">
        <v>11</v>
      </c>
      <c r="C206" s="138" t="s">
        <v>81</v>
      </c>
      <c r="D206" s="29" t="s">
        <v>82</v>
      </c>
      <c r="E206" s="71"/>
      <c r="F206" s="71"/>
      <c r="G206" s="71"/>
      <c r="H206" s="71">
        <f t="shared" si="23"/>
        <v>0</v>
      </c>
    </row>
    <row r="207" spans="1:8" x14ac:dyDescent="0.2">
      <c r="A207" s="23"/>
      <c r="B207" s="105" t="s">
        <v>18</v>
      </c>
      <c r="C207" s="25" t="s">
        <v>83</v>
      </c>
      <c r="D207" s="26" t="s">
        <v>84</v>
      </c>
      <c r="E207" s="71">
        <v>196012</v>
      </c>
      <c r="F207" s="71"/>
      <c r="G207" s="71"/>
      <c r="H207" s="71">
        <f t="shared" si="23"/>
        <v>196012</v>
      </c>
    </row>
    <row r="208" spans="1:8" x14ac:dyDescent="0.2">
      <c r="A208" s="23"/>
      <c r="B208" s="105" t="s">
        <v>19</v>
      </c>
      <c r="C208" s="25" t="s">
        <v>13</v>
      </c>
      <c r="D208" s="134" t="s">
        <v>85</v>
      </c>
      <c r="E208" s="71"/>
      <c r="F208" s="71"/>
      <c r="G208" s="71"/>
      <c r="H208" s="71">
        <f t="shared" si="23"/>
        <v>0</v>
      </c>
    </row>
    <row r="209" spans="1:8" x14ac:dyDescent="0.2">
      <c r="A209" s="23"/>
      <c r="B209" s="105" t="s">
        <v>20</v>
      </c>
      <c r="C209" s="25" t="s">
        <v>27</v>
      </c>
      <c r="D209" s="26" t="s">
        <v>28</v>
      </c>
      <c r="E209" s="71"/>
      <c r="F209" s="71"/>
      <c r="G209" s="71"/>
      <c r="H209" s="71">
        <f t="shared" si="23"/>
        <v>0</v>
      </c>
    </row>
    <row r="210" spans="1:8" x14ac:dyDescent="0.2">
      <c r="A210" s="23"/>
      <c r="B210" s="105" t="s">
        <v>21</v>
      </c>
      <c r="C210" s="25" t="s">
        <v>14</v>
      </c>
      <c r="D210" s="26" t="s">
        <v>86</v>
      </c>
      <c r="E210" s="71"/>
      <c r="F210" s="71"/>
      <c r="G210" s="71"/>
      <c r="H210" s="71">
        <f t="shared" si="23"/>
        <v>0</v>
      </c>
    </row>
    <row r="211" spans="1:8" x14ac:dyDescent="0.2">
      <c r="A211" s="23"/>
      <c r="B211" s="105" t="s">
        <v>39</v>
      </c>
      <c r="C211" s="25" t="s">
        <v>87</v>
      </c>
      <c r="D211" s="26" t="s">
        <v>88</v>
      </c>
      <c r="E211" s="71"/>
      <c r="F211" s="71"/>
      <c r="G211" s="71"/>
      <c r="H211" s="71">
        <f t="shared" si="23"/>
        <v>0</v>
      </c>
    </row>
    <row r="212" spans="1:8" x14ac:dyDescent="0.2">
      <c r="A212" s="23"/>
      <c r="B212" s="105" t="s">
        <v>42</v>
      </c>
      <c r="C212" s="25" t="s">
        <v>29</v>
      </c>
      <c r="D212" s="26" t="s">
        <v>30</v>
      </c>
      <c r="E212" s="71"/>
      <c r="F212" s="71"/>
      <c r="G212" s="71"/>
      <c r="H212" s="71">
        <f t="shared" si="23"/>
        <v>0</v>
      </c>
    </row>
    <row r="213" spans="1:8" x14ac:dyDescent="0.2">
      <c r="A213" s="23"/>
      <c r="B213" s="105" t="s">
        <v>45</v>
      </c>
      <c r="C213" s="25" t="s">
        <v>89</v>
      </c>
      <c r="D213" s="28" t="s">
        <v>90</v>
      </c>
      <c r="E213" s="71"/>
      <c r="F213" s="71"/>
      <c r="G213" s="71"/>
      <c r="H213" s="71">
        <f t="shared" si="23"/>
        <v>0</v>
      </c>
    </row>
    <row r="214" spans="1:8" x14ac:dyDescent="0.2">
      <c r="A214" s="23"/>
      <c r="B214" s="105" t="s">
        <v>48</v>
      </c>
      <c r="C214" s="25" t="s">
        <v>15</v>
      </c>
      <c r="D214" s="29" t="s">
        <v>31</v>
      </c>
      <c r="E214" s="71"/>
      <c r="F214" s="71"/>
      <c r="G214" s="71"/>
      <c r="H214" s="71">
        <f t="shared" si="23"/>
        <v>0</v>
      </c>
    </row>
    <row r="215" spans="1:8" x14ac:dyDescent="0.2">
      <c r="A215" s="23"/>
      <c r="B215" s="105" t="s">
        <v>51</v>
      </c>
      <c r="C215" s="31" t="s">
        <v>91</v>
      </c>
      <c r="D215" s="26" t="s">
        <v>92</v>
      </c>
      <c r="E215" s="71"/>
      <c r="F215" s="71"/>
      <c r="G215" s="71"/>
      <c r="H215" s="71">
        <f t="shared" si="23"/>
        <v>0</v>
      </c>
    </row>
    <row r="216" spans="1:8" x14ac:dyDescent="0.2">
      <c r="A216" s="23"/>
      <c r="B216" s="105" t="s">
        <v>54</v>
      </c>
      <c r="C216" s="31" t="s">
        <v>93</v>
      </c>
      <c r="D216" s="26" t="s">
        <v>94</v>
      </c>
      <c r="E216" s="71"/>
      <c r="F216" s="71"/>
      <c r="G216" s="71"/>
      <c r="H216" s="71">
        <f t="shared" si="23"/>
        <v>0</v>
      </c>
    </row>
    <row r="217" spans="1:8" x14ac:dyDescent="0.2">
      <c r="A217" s="23"/>
      <c r="B217" s="105" t="s">
        <v>57</v>
      </c>
      <c r="C217" s="25" t="s">
        <v>32</v>
      </c>
      <c r="D217" s="26" t="s">
        <v>95</v>
      </c>
      <c r="E217" s="71"/>
      <c r="F217" s="71"/>
      <c r="G217" s="71"/>
      <c r="H217" s="71">
        <f t="shared" si="23"/>
        <v>0</v>
      </c>
    </row>
    <row r="218" spans="1:8" x14ac:dyDescent="0.2">
      <c r="A218" s="23"/>
      <c r="B218" s="105" t="s">
        <v>58</v>
      </c>
      <c r="C218" s="25" t="s">
        <v>33</v>
      </c>
      <c r="D218" s="26" t="s">
        <v>34</v>
      </c>
      <c r="E218" s="71"/>
      <c r="F218" s="71"/>
      <c r="G218" s="71"/>
      <c r="H218" s="71">
        <f t="shared" si="23"/>
        <v>0</v>
      </c>
    </row>
    <row r="219" spans="1:8" x14ac:dyDescent="0.2">
      <c r="A219" s="23"/>
      <c r="B219" s="105" t="s">
        <v>96</v>
      </c>
      <c r="C219" s="25" t="s">
        <v>22</v>
      </c>
      <c r="D219" s="26" t="s">
        <v>59</v>
      </c>
      <c r="E219" s="71">
        <v>1209808</v>
      </c>
      <c r="F219" s="71"/>
      <c r="G219" s="71"/>
      <c r="H219" s="71">
        <f t="shared" si="23"/>
        <v>1209808</v>
      </c>
    </row>
    <row r="220" spans="1:8" x14ac:dyDescent="0.2">
      <c r="A220" s="23"/>
      <c r="B220" s="105" t="s">
        <v>97</v>
      </c>
      <c r="C220" s="25" t="s">
        <v>35</v>
      </c>
      <c r="D220" s="26" t="s">
        <v>36</v>
      </c>
      <c r="E220" s="71">
        <v>50660</v>
      </c>
      <c r="F220" s="71"/>
      <c r="G220" s="71">
        <v>77840</v>
      </c>
      <c r="H220" s="71">
        <f t="shared" si="23"/>
        <v>128500</v>
      </c>
    </row>
    <row r="221" spans="1:8" x14ac:dyDescent="0.2">
      <c r="A221" s="23"/>
      <c r="B221" s="105" t="s">
        <v>98</v>
      </c>
      <c r="C221" s="25" t="s">
        <v>99</v>
      </c>
      <c r="D221" s="26" t="s">
        <v>100</v>
      </c>
      <c r="E221" s="71"/>
      <c r="F221" s="71"/>
      <c r="G221" s="71"/>
      <c r="H221" s="71">
        <f t="shared" si="23"/>
        <v>0</v>
      </c>
    </row>
    <row r="222" spans="1:8" x14ac:dyDescent="0.2">
      <c r="A222" s="23"/>
      <c r="B222" s="105" t="s">
        <v>101</v>
      </c>
      <c r="C222" s="25" t="s">
        <v>102</v>
      </c>
      <c r="D222" s="29" t="s">
        <v>103</v>
      </c>
      <c r="E222" s="71">
        <v>11634</v>
      </c>
      <c r="F222" s="71"/>
      <c r="G222" s="71"/>
      <c r="H222" s="71">
        <f t="shared" si="23"/>
        <v>11634</v>
      </c>
    </row>
    <row r="223" spans="1:8" x14ac:dyDescent="0.2">
      <c r="A223" s="23"/>
      <c r="B223" s="105" t="s">
        <v>104</v>
      </c>
      <c r="C223" s="25" t="s">
        <v>105</v>
      </c>
      <c r="D223" s="29" t="s">
        <v>106</v>
      </c>
      <c r="E223" s="71"/>
      <c r="F223" s="71"/>
      <c r="G223" s="71"/>
      <c r="H223" s="71">
        <f t="shared" si="23"/>
        <v>0</v>
      </c>
    </row>
    <row r="224" spans="1:8" x14ac:dyDescent="0.2">
      <c r="A224" s="23"/>
      <c r="B224" s="105" t="s">
        <v>107</v>
      </c>
      <c r="C224" s="25" t="s">
        <v>108</v>
      </c>
      <c r="D224" s="26" t="s">
        <v>109</v>
      </c>
      <c r="E224" s="71"/>
      <c r="F224" s="71"/>
      <c r="G224" s="71"/>
      <c r="H224" s="71">
        <f t="shared" si="23"/>
        <v>0</v>
      </c>
    </row>
    <row r="225" spans="1:8" x14ac:dyDescent="0.2">
      <c r="A225" s="23"/>
      <c r="B225" s="105" t="s">
        <v>110</v>
      </c>
      <c r="C225" s="25" t="s">
        <v>111</v>
      </c>
      <c r="D225" s="26" t="s">
        <v>112</v>
      </c>
      <c r="E225" s="71"/>
      <c r="F225" s="71"/>
      <c r="G225" s="71"/>
      <c r="H225" s="71">
        <f t="shared" si="23"/>
        <v>0</v>
      </c>
    </row>
    <row r="226" spans="1:8" x14ac:dyDescent="0.2">
      <c r="A226" s="23"/>
      <c r="B226" s="105" t="s">
        <v>113</v>
      </c>
      <c r="C226" s="25" t="s">
        <v>114</v>
      </c>
      <c r="D226" s="140" t="s">
        <v>115</v>
      </c>
      <c r="E226" s="71">
        <v>169002</v>
      </c>
      <c r="F226" s="71"/>
      <c r="G226" s="71"/>
      <c r="H226" s="71">
        <f t="shared" si="23"/>
        <v>169002</v>
      </c>
    </row>
    <row r="227" spans="1:8" x14ac:dyDescent="0.2">
      <c r="A227" s="23"/>
      <c r="B227" s="105" t="s">
        <v>116</v>
      </c>
      <c r="C227" s="34" t="s">
        <v>16</v>
      </c>
      <c r="D227" s="26" t="s">
        <v>37</v>
      </c>
      <c r="E227" s="71">
        <v>289492</v>
      </c>
      <c r="F227" s="71"/>
      <c r="G227" s="71"/>
      <c r="H227" s="71">
        <f t="shared" si="23"/>
        <v>289492</v>
      </c>
    </row>
    <row r="228" spans="1:8" x14ac:dyDescent="0.2">
      <c r="A228" s="23"/>
      <c r="B228" s="105" t="s">
        <v>117</v>
      </c>
      <c r="C228" s="34" t="s">
        <v>118</v>
      </c>
      <c r="D228" s="29" t="s">
        <v>119</v>
      </c>
      <c r="E228" s="71"/>
      <c r="F228" s="71"/>
      <c r="G228" s="71"/>
      <c r="H228" s="71">
        <f t="shared" si="23"/>
        <v>0</v>
      </c>
    </row>
    <row r="229" spans="1:8" x14ac:dyDescent="0.2">
      <c r="A229" s="23"/>
      <c r="B229" s="105" t="s">
        <v>120</v>
      </c>
      <c r="C229" s="34" t="s">
        <v>121</v>
      </c>
      <c r="D229" s="26" t="s">
        <v>122</v>
      </c>
      <c r="E229" s="71"/>
      <c r="F229" s="71"/>
      <c r="G229" s="71"/>
      <c r="H229" s="71">
        <f t="shared" si="23"/>
        <v>0</v>
      </c>
    </row>
    <row r="230" spans="1:8" x14ac:dyDescent="0.2">
      <c r="A230" s="23"/>
      <c r="B230" s="105" t="s">
        <v>123</v>
      </c>
      <c r="C230" s="34" t="s">
        <v>124</v>
      </c>
      <c r="D230" s="26" t="s">
        <v>125</v>
      </c>
      <c r="E230" s="71"/>
      <c r="F230" s="71"/>
      <c r="G230" s="71"/>
      <c r="H230" s="71">
        <f t="shared" si="23"/>
        <v>0</v>
      </c>
    </row>
    <row r="231" spans="1:8" x14ac:dyDescent="0.2">
      <c r="A231" s="23"/>
      <c r="B231" s="105" t="s">
        <v>126</v>
      </c>
      <c r="C231" s="34" t="s">
        <v>127</v>
      </c>
      <c r="D231" s="26" t="s">
        <v>128</v>
      </c>
      <c r="E231" s="71"/>
      <c r="F231" s="71"/>
      <c r="G231" s="71"/>
      <c r="H231" s="71">
        <f t="shared" si="23"/>
        <v>0</v>
      </c>
    </row>
    <row r="232" spans="1:8" x14ac:dyDescent="0.2">
      <c r="A232" s="23"/>
      <c r="B232" s="105" t="s">
        <v>129</v>
      </c>
      <c r="C232" s="34" t="s">
        <v>130</v>
      </c>
      <c r="D232" s="26" t="s">
        <v>131</v>
      </c>
      <c r="E232" s="71">
        <v>154757</v>
      </c>
      <c r="F232" s="71"/>
      <c r="G232" s="71"/>
      <c r="H232" s="71">
        <f t="shared" si="23"/>
        <v>154757</v>
      </c>
    </row>
    <row r="233" spans="1:8" x14ac:dyDescent="0.2">
      <c r="A233" s="23"/>
      <c r="B233" s="105" t="s">
        <v>132</v>
      </c>
      <c r="C233" s="34" t="s">
        <v>133</v>
      </c>
      <c r="D233" s="26" t="s">
        <v>215</v>
      </c>
      <c r="E233" s="71"/>
      <c r="F233" s="71"/>
      <c r="G233" s="71"/>
      <c r="H233" s="71">
        <f t="shared" si="23"/>
        <v>0</v>
      </c>
    </row>
    <row r="234" spans="1:8" x14ac:dyDescent="0.2">
      <c r="A234" s="23"/>
      <c r="B234" s="105" t="s">
        <v>135</v>
      </c>
      <c r="C234" s="34" t="s">
        <v>38</v>
      </c>
      <c r="D234" s="29" t="s">
        <v>136</v>
      </c>
      <c r="E234" s="71"/>
      <c r="F234" s="71"/>
      <c r="G234" s="71"/>
      <c r="H234" s="71">
        <f t="shared" si="23"/>
        <v>0</v>
      </c>
    </row>
    <row r="235" spans="1:8" x14ac:dyDescent="0.2">
      <c r="A235" s="143"/>
      <c r="B235" s="105" t="s">
        <v>137</v>
      </c>
      <c r="C235" s="144" t="s">
        <v>138</v>
      </c>
      <c r="D235" s="33" t="s">
        <v>139</v>
      </c>
      <c r="E235" s="145"/>
      <c r="F235" s="145"/>
      <c r="G235" s="145"/>
      <c r="H235" s="71">
        <f t="shared" si="23"/>
        <v>0</v>
      </c>
    </row>
    <row r="236" spans="1:8" x14ac:dyDescent="0.2">
      <c r="A236" s="23"/>
      <c r="B236" s="105" t="s">
        <v>140</v>
      </c>
      <c r="C236" s="34" t="s">
        <v>55</v>
      </c>
      <c r="D236" s="26" t="s">
        <v>56</v>
      </c>
      <c r="E236" s="71"/>
      <c r="F236" s="71"/>
      <c r="G236" s="71"/>
      <c r="H236" s="71">
        <f t="shared" si="23"/>
        <v>0</v>
      </c>
    </row>
    <row r="237" spans="1:8" x14ac:dyDescent="0.2">
      <c r="A237" s="23"/>
      <c r="B237" s="105" t="s">
        <v>141</v>
      </c>
      <c r="C237" s="34" t="s">
        <v>40</v>
      </c>
      <c r="D237" s="26" t="s">
        <v>41</v>
      </c>
      <c r="E237" s="71">
        <v>369303</v>
      </c>
      <c r="F237" s="71"/>
      <c r="G237" s="71"/>
      <c r="H237" s="71">
        <f t="shared" si="23"/>
        <v>369303</v>
      </c>
    </row>
    <row r="238" spans="1:8" x14ac:dyDescent="0.2">
      <c r="A238" s="23"/>
      <c r="B238" s="105" t="s">
        <v>142</v>
      </c>
      <c r="C238" s="34" t="s">
        <v>43</v>
      </c>
      <c r="D238" s="26" t="s">
        <v>44</v>
      </c>
      <c r="E238" s="71"/>
      <c r="F238" s="71"/>
      <c r="G238" s="71"/>
      <c r="H238" s="71">
        <f t="shared" si="23"/>
        <v>0</v>
      </c>
    </row>
    <row r="239" spans="1:8" x14ac:dyDescent="0.2">
      <c r="A239" s="23"/>
      <c r="B239" s="105" t="s">
        <v>143</v>
      </c>
      <c r="C239" s="34" t="s">
        <v>144</v>
      </c>
      <c r="D239" s="26" t="s">
        <v>213</v>
      </c>
      <c r="E239" s="77"/>
      <c r="F239" s="77"/>
      <c r="G239" s="77"/>
      <c r="H239" s="71">
        <f t="shared" si="23"/>
        <v>0</v>
      </c>
    </row>
    <row r="240" spans="1:8" x14ac:dyDescent="0.2">
      <c r="A240" s="23"/>
      <c r="B240" s="105" t="s">
        <v>146</v>
      </c>
      <c r="C240" s="34" t="s">
        <v>147</v>
      </c>
      <c r="D240" s="26" t="s">
        <v>148</v>
      </c>
      <c r="E240" s="77"/>
      <c r="F240" s="77"/>
      <c r="G240" s="77"/>
      <c r="H240" s="71">
        <f t="shared" si="23"/>
        <v>0</v>
      </c>
    </row>
    <row r="241" spans="1:8" x14ac:dyDescent="0.2">
      <c r="A241" s="23"/>
      <c r="B241" s="105" t="s">
        <v>149</v>
      </c>
      <c r="C241" s="34" t="s">
        <v>46</v>
      </c>
      <c r="D241" s="26" t="s">
        <v>47</v>
      </c>
      <c r="E241" s="77"/>
      <c r="F241" s="77"/>
      <c r="G241" s="77"/>
      <c r="H241" s="71">
        <f t="shared" si="23"/>
        <v>0</v>
      </c>
    </row>
    <row r="242" spans="1:8" x14ac:dyDescent="0.2">
      <c r="A242" s="23"/>
      <c r="B242" s="105" t="s">
        <v>150</v>
      </c>
      <c r="C242" s="34" t="s">
        <v>151</v>
      </c>
      <c r="D242" s="26" t="s">
        <v>152</v>
      </c>
      <c r="E242" s="77"/>
      <c r="F242" s="77"/>
      <c r="G242" s="77"/>
      <c r="H242" s="71">
        <f t="shared" si="23"/>
        <v>0</v>
      </c>
    </row>
    <row r="243" spans="1:8" x14ac:dyDescent="0.2">
      <c r="A243" s="23"/>
      <c r="B243" s="105" t="s">
        <v>153</v>
      </c>
      <c r="C243" s="34" t="s">
        <v>49</v>
      </c>
      <c r="D243" s="26" t="s">
        <v>50</v>
      </c>
      <c r="E243" s="77"/>
      <c r="F243" s="77"/>
      <c r="G243" s="77"/>
      <c r="H243" s="71">
        <f t="shared" si="23"/>
        <v>0</v>
      </c>
    </row>
    <row r="244" spans="1:8" x14ac:dyDescent="0.2">
      <c r="A244" s="23"/>
      <c r="B244" s="105" t="s">
        <v>154</v>
      </c>
      <c r="C244" s="34" t="s">
        <v>155</v>
      </c>
      <c r="D244" s="26" t="s">
        <v>156</v>
      </c>
      <c r="E244" s="77"/>
      <c r="F244" s="77"/>
      <c r="G244" s="77"/>
      <c r="H244" s="71">
        <f t="shared" si="23"/>
        <v>0</v>
      </c>
    </row>
    <row r="245" spans="1:8" x14ac:dyDescent="0.2">
      <c r="A245" s="23"/>
      <c r="B245" s="105" t="s">
        <v>157</v>
      </c>
      <c r="C245" s="34" t="s">
        <v>52</v>
      </c>
      <c r="D245" s="26" t="s">
        <v>53</v>
      </c>
      <c r="E245" s="77">
        <v>58590</v>
      </c>
      <c r="F245" s="77"/>
      <c r="G245" s="77"/>
      <c r="H245" s="71">
        <f t="shared" si="23"/>
        <v>58590</v>
      </c>
    </row>
    <row r="246" spans="1:8" x14ac:dyDescent="0.2">
      <c r="A246" s="23"/>
      <c r="B246" s="105" t="s">
        <v>158</v>
      </c>
      <c r="C246" s="34" t="s">
        <v>159</v>
      </c>
      <c r="D246" s="26" t="s">
        <v>160</v>
      </c>
      <c r="E246" s="77"/>
      <c r="F246" s="77"/>
      <c r="G246" s="77"/>
      <c r="H246" s="71">
        <f t="shared" si="23"/>
        <v>0</v>
      </c>
    </row>
    <row r="247" spans="1:8" x14ac:dyDescent="0.2">
      <c r="A247" s="23"/>
      <c r="B247" s="105" t="s">
        <v>161</v>
      </c>
      <c r="C247" s="34" t="s">
        <v>162</v>
      </c>
      <c r="D247" s="26" t="s">
        <v>163</v>
      </c>
      <c r="E247" s="77"/>
      <c r="F247" s="77"/>
      <c r="G247" s="77"/>
      <c r="H247" s="71">
        <f t="shared" si="23"/>
        <v>0</v>
      </c>
    </row>
    <row r="248" spans="1:8" x14ac:dyDescent="0.2">
      <c r="A248" s="23"/>
      <c r="B248" s="105" t="s">
        <v>164</v>
      </c>
      <c r="C248" s="34" t="s">
        <v>165</v>
      </c>
      <c r="D248" s="75" t="s">
        <v>166</v>
      </c>
      <c r="E248" s="77">
        <v>723277</v>
      </c>
      <c r="F248" s="77"/>
      <c r="G248" s="77">
        <v>26209</v>
      </c>
      <c r="H248" s="71">
        <f t="shared" si="23"/>
        <v>749486</v>
      </c>
    </row>
    <row r="249" spans="1:8" x14ac:dyDescent="0.2">
      <c r="A249" s="23"/>
      <c r="B249" s="105" t="s">
        <v>167</v>
      </c>
      <c r="C249" s="34" t="s">
        <v>168</v>
      </c>
      <c r="D249" s="147" t="s">
        <v>169</v>
      </c>
      <c r="E249" s="77"/>
      <c r="F249" s="77"/>
      <c r="G249" s="77"/>
      <c r="H249" s="71">
        <f t="shared" si="23"/>
        <v>0</v>
      </c>
    </row>
    <row r="250" spans="1:8" x14ac:dyDescent="0.2">
      <c r="A250" s="23"/>
      <c r="B250" s="105"/>
      <c r="C250" s="229" t="s">
        <v>170</v>
      </c>
      <c r="D250" s="147"/>
      <c r="E250" s="77"/>
      <c r="F250" s="77"/>
      <c r="G250" s="77"/>
      <c r="H250" s="71"/>
    </row>
    <row r="251" spans="1:8" x14ac:dyDescent="0.2">
      <c r="A251" s="23"/>
      <c r="B251" s="105" t="s">
        <v>171</v>
      </c>
      <c r="C251" s="42" t="s">
        <v>14</v>
      </c>
      <c r="D251" s="149" t="s">
        <v>172</v>
      </c>
      <c r="E251" s="150"/>
      <c r="F251" s="150"/>
      <c r="G251" s="150"/>
      <c r="H251" s="150">
        <f>SUM(E251:G251)</f>
        <v>0</v>
      </c>
    </row>
    <row r="252" spans="1:8" x14ac:dyDescent="0.2">
      <c r="A252" s="23"/>
      <c r="B252" s="105" t="s">
        <v>173</v>
      </c>
      <c r="C252" s="42" t="s">
        <v>13</v>
      </c>
      <c r="D252" s="43" t="s">
        <v>174</v>
      </c>
      <c r="E252" s="150"/>
      <c r="F252" s="150"/>
      <c r="G252" s="150"/>
      <c r="H252" s="150">
        <f t="shared" ref="H252:H257" si="24">SUM(E252:G252)</f>
        <v>0</v>
      </c>
    </row>
    <row r="253" spans="1:8" x14ac:dyDescent="0.2">
      <c r="A253" s="23"/>
      <c r="B253" s="105" t="s">
        <v>175</v>
      </c>
      <c r="C253" s="42" t="s">
        <v>17</v>
      </c>
      <c r="D253" s="149" t="s">
        <v>176</v>
      </c>
      <c r="E253" s="150"/>
      <c r="F253" s="150"/>
      <c r="G253" s="150"/>
      <c r="H253" s="150">
        <f t="shared" si="24"/>
        <v>0</v>
      </c>
    </row>
    <row r="254" spans="1:8" x14ac:dyDescent="0.2">
      <c r="A254" s="23"/>
      <c r="B254" s="105" t="s">
        <v>177</v>
      </c>
      <c r="C254" s="42" t="s">
        <v>12</v>
      </c>
      <c r="D254" s="149" t="s">
        <v>178</v>
      </c>
      <c r="E254" s="150"/>
      <c r="F254" s="150"/>
      <c r="G254" s="150"/>
      <c r="H254" s="150">
        <f t="shared" si="24"/>
        <v>0</v>
      </c>
    </row>
    <row r="255" spans="1:8" x14ac:dyDescent="0.2">
      <c r="A255" s="23"/>
      <c r="B255" s="105" t="s">
        <v>179</v>
      </c>
      <c r="C255" s="42" t="s">
        <v>16</v>
      </c>
      <c r="D255" s="149" t="s">
        <v>180</v>
      </c>
      <c r="E255" s="150">
        <v>381260</v>
      </c>
      <c r="F255" s="150"/>
      <c r="G255" s="150"/>
      <c r="H255" s="150">
        <f t="shared" si="24"/>
        <v>381260</v>
      </c>
    </row>
    <row r="256" spans="1:8" x14ac:dyDescent="0.2">
      <c r="A256" s="23"/>
      <c r="B256" s="105" t="s">
        <v>181</v>
      </c>
      <c r="C256" s="42" t="s">
        <v>15</v>
      </c>
      <c r="D256" s="149" t="s">
        <v>182</v>
      </c>
      <c r="E256" s="150"/>
      <c r="F256" s="150"/>
      <c r="G256" s="150"/>
      <c r="H256" s="150">
        <f t="shared" si="24"/>
        <v>0</v>
      </c>
    </row>
    <row r="257" spans="1:8" x14ac:dyDescent="0.2">
      <c r="A257" s="23"/>
      <c r="B257" s="105" t="s">
        <v>183</v>
      </c>
      <c r="C257" s="42" t="s">
        <v>17</v>
      </c>
      <c r="D257" s="149" t="s">
        <v>184</v>
      </c>
      <c r="E257" s="150"/>
      <c r="F257" s="150"/>
      <c r="G257" s="150"/>
      <c r="H257" s="150">
        <f t="shared" si="24"/>
        <v>0</v>
      </c>
    </row>
    <row r="258" spans="1:8" x14ac:dyDescent="0.2">
      <c r="A258" s="23"/>
      <c r="B258" s="105" t="s">
        <v>185</v>
      </c>
      <c r="C258" s="230" t="s">
        <v>17</v>
      </c>
      <c r="D258" s="48" t="s">
        <v>186</v>
      </c>
      <c r="E258" s="154"/>
      <c r="F258" s="154"/>
      <c r="G258" s="154"/>
      <c r="H258" s="154">
        <f>SUM(E258:G258)</f>
        <v>0</v>
      </c>
    </row>
    <row r="259" spans="1:8" x14ac:dyDescent="0.2">
      <c r="A259" s="23"/>
      <c r="B259" s="105" t="s">
        <v>187</v>
      </c>
      <c r="C259" s="230" t="s">
        <v>17</v>
      </c>
      <c r="D259" s="48" t="s">
        <v>188</v>
      </c>
      <c r="E259" s="154"/>
      <c r="F259" s="154"/>
      <c r="G259" s="154"/>
      <c r="H259" s="154">
        <f t="shared" ref="H259:H263" si="25">SUM(E259:G259)</f>
        <v>0</v>
      </c>
    </row>
    <row r="260" spans="1:8" x14ac:dyDescent="0.2">
      <c r="A260" s="23"/>
      <c r="B260" s="105" t="s">
        <v>189</v>
      </c>
      <c r="C260" s="230" t="s">
        <v>13</v>
      </c>
      <c r="D260" s="48" t="s">
        <v>190</v>
      </c>
      <c r="E260" s="154"/>
      <c r="F260" s="154"/>
      <c r="G260" s="154"/>
      <c r="H260" s="154">
        <f t="shared" si="25"/>
        <v>0</v>
      </c>
    </row>
    <row r="261" spans="1:8" x14ac:dyDescent="0.2">
      <c r="A261" s="23"/>
      <c r="B261" s="105" t="s">
        <v>191</v>
      </c>
      <c r="C261" s="230" t="s">
        <v>93</v>
      </c>
      <c r="D261" s="48" t="s">
        <v>192</v>
      </c>
      <c r="E261" s="154"/>
      <c r="F261" s="154"/>
      <c r="G261" s="154"/>
      <c r="H261" s="154">
        <f t="shared" si="25"/>
        <v>0</v>
      </c>
    </row>
    <row r="262" spans="1:8" x14ac:dyDescent="0.2">
      <c r="A262" s="23"/>
      <c r="B262" s="105" t="s">
        <v>193</v>
      </c>
      <c r="C262" s="44" t="s">
        <v>93</v>
      </c>
      <c r="D262" s="45" t="s">
        <v>194</v>
      </c>
      <c r="E262" s="163"/>
      <c r="F262" s="163"/>
      <c r="G262" s="163"/>
      <c r="H262" s="154">
        <f t="shared" si="25"/>
        <v>0</v>
      </c>
    </row>
    <row r="263" spans="1:8" x14ac:dyDescent="0.2">
      <c r="A263" s="23"/>
      <c r="B263" s="105" t="s">
        <v>195</v>
      </c>
      <c r="C263" s="44" t="s">
        <v>93</v>
      </c>
      <c r="D263" s="45" t="s">
        <v>196</v>
      </c>
      <c r="E263" s="163"/>
      <c r="F263" s="163"/>
      <c r="G263" s="163"/>
      <c r="H263" s="163">
        <f t="shared" si="25"/>
        <v>0</v>
      </c>
    </row>
    <row r="264" spans="1:8" ht="13.5" thickBot="1" x14ac:dyDescent="0.25">
      <c r="A264" s="23"/>
      <c r="B264" s="105"/>
      <c r="C264" s="164"/>
      <c r="D264" s="231"/>
      <c r="E264" s="51"/>
      <c r="F264" s="51"/>
      <c r="G264" s="51"/>
      <c r="H264" s="51"/>
    </row>
    <row r="265" spans="1:8" ht="13.5" thickBot="1" x14ac:dyDescent="0.25">
      <c r="A265" s="23"/>
      <c r="B265" s="52" t="s">
        <v>60</v>
      </c>
      <c r="C265" s="53"/>
      <c r="D265" s="54"/>
      <c r="E265" s="169">
        <f>SUM(E199:E264)</f>
        <v>5507565</v>
      </c>
      <c r="F265" s="169">
        <f t="shared" ref="F265:G265" si="26">SUM(F199:F264)</f>
        <v>0</v>
      </c>
      <c r="G265" s="169">
        <f t="shared" si="26"/>
        <v>104049</v>
      </c>
      <c r="H265" s="169">
        <f>SUM(H199:H264)</f>
        <v>5611614</v>
      </c>
    </row>
    <row r="266" spans="1:8" ht="13.5" thickBot="1" x14ac:dyDescent="0.25">
      <c r="A266" s="23"/>
      <c r="B266" s="36"/>
      <c r="C266" s="36"/>
      <c r="D266" s="36"/>
      <c r="E266" s="36"/>
      <c r="F266" s="36"/>
      <c r="G266" s="36"/>
      <c r="H266" s="36"/>
    </row>
    <row r="267" spans="1:8" x14ac:dyDescent="0.2">
      <c r="A267" s="23" t="s">
        <v>5</v>
      </c>
      <c r="B267" s="61"/>
      <c r="C267" s="173"/>
      <c r="D267" s="174" t="s">
        <v>61</v>
      </c>
      <c r="E267" s="178"/>
      <c r="F267" s="178"/>
      <c r="G267" s="178"/>
      <c r="H267" s="22"/>
    </row>
    <row r="268" spans="1:8" x14ac:dyDescent="0.2">
      <c r="A268" s="66"/>
      <c r="B268" s="67" t="s">
        <v>4</v>
      </c>
      <c r="C268" s="179" t="s">
        <v>38</v>
      </c>
      <c r="D268" s="180" t="s">
        <v>197</v>
      </c>
      <c r="E268" s="70">
        <v>6705098</v>
      </c>
      <c r="F268" s="70"/>
      <c r="G268" s="70"/>
      <c r="H268" s="71">
        <f>SUM(E268:G268)</f>
        <v>6705098</v>
      </c>
    </row>
    <row r="269" spans="1:8" x14ac:dyDescent="0.2">
      <c r="A269" s="66"/>
      <c r="B269" s="67" t="s">
        <v>5</v>
      </c>
      <c r="C269" s="25" t="s">
        <v>62</v>
      </c>
      <c r="D269" s="180" t="s">
        <v>63</v>
      </c>
      <c r="E269" s="70">
        <v>0</v>
      </c>
      <c r="F269" s="70"/>
      <c r="G269" s="70"/>
      <c r="H269" s="71">
        <f t="shared" ref="H269:H273" si="27">SUM(E269:G269)</f>
        <v>0</v>
      </c>
    </row>
    <row r="270" spans="1:8" x14ac:dyDescent="0.2">
      <c r="A270" s="66"/>
      <c r="B270" s="67" t="s">
        <v>6</v>
      </c>
      <c r="C270" s="25" t="s">
        <v>198</v>
      </c>
      <c r="D270" s="185" t="s">
        <v>199</v>
      </c>
      <c r="E270" s="70">
        <v>0</v>
      </c>
      <c r="F270" s="70"/>
      <c r="G270" s="70"/>
      <c r="H270" s="71">
        <f t="shared" si="27"/>
        <v>0</v>
      </c>
    </row>
    <row r="271" spans="1:8" x14ac:dyDescent="0.2">
      <c r="A271" s="66"/>
      <c r="B271" s="67" t="s">
        <v>7</v>
      </c>
      <c r="C271" s="34" t="s">
        <v>40</v>
      </c>
      <c r="D271" s="26" t="s">
        <v>41</v>
      </c>
      <c r="E271" s="70">
        <v>494249</v>
      </c>
      <c r="F271" s="70"/>
      <c r="G271" s="70"/>
      <c r="H271" s="71">
        <f t="shared" si="27"/>
        <v>494249</v>
      </c>
    </row>
    <row r="272" spans="1:8" x14ac:dyDescent="0.2">
      <c r="A272" s="66"/>
      <c r="B272" s="67" t="s">
        <v>8</v>
      </c>
      <c r="C272" s="25" t="s">
        <v>64</v>
      </c>
      <c r="D272" s="28" t="s">
        <v>65</v>
      </c>
      <c r="E272" s="70">
        <v>0</v>
      </c>
      <c r="F272" s="70"/>
      <c r="G272" s="70"/>
      <c r="H272" s="71">
        <f t="shared" si="27"/>
        <v>0</v>
      </c>
    </row>
    <row r="273" spans="1:8" x14ac:dyDescent="0.2">
      <c r="A273" s="66"/>
      <c r="B273" s="74" t="s">
        <v>9</v>
      </c>
      <c r="C273" s="25" t="s">
        <v>147</v>
      </c>
      <c r="D273" s="26" t="s">
        <v>148</v>
      </c>
      <c r="E273" s="189">
        <v>3063845</v>
      </c>
      <c r="F273" s="189"/>
      <c r="G273" s="189"/>
      <c r="H273" s="71">
        <f t="shared" si="27"/>
        <v>3063845</v>
      </c>
    </row>
    <row r="274" spans="1:8" ht="13.5" thickBot="1" x14ac:dyDescent="0.25">
      <c r="A274" s="66"/>
      <c r="B274" s="74" t="s">
        <v>10</v>
      </c>
      <c r="C274" s="34" t="s">
        <v>46</v>
      </c>
      <c r="D274" s="75" t="s">
        <v>47</v>
      </c>
      <c r="E274" s="192"/>
      <c r="F274" s="192"/>
      <c r="G274" s="192"/>
      <c r="H274" s="193">
        <f>SUM(E274:G274)</f>
        <v>0</v>
      </c>
    </row>
    <row r="275" spans="1:8" ht="13.5" thickBot="1" x14ac:dyDescent="0.25">
      <c r="A275" s="23"/>
      <c r="B275" s="52" t="s">
        <v>66</v>
      </c>
      <c r="C275" s="53"/>
      <c r="D275" s="53"/>
      <c r="E275" s="232">
        <f>SUM(E268:E274)</f>
        <v>10263192</v>
      </c>
      <c r="F275" s="232">
        <f t="shared" ref="F275:G275" si="28">SUM(F268:F274)</f>
        <v>0</v>
      </c>
      <c r="G275" s="232">
        <f t="shared" si="28"/>
        <v>0</v>
      </c>
      <c r="H275" s="55">
        <f>SUM(H268:H274)</f>
        <v>10263192</v>
      </c>
    </row>
    <row r="276" spans="1:8" ht="13.5" thickBot="1" x14ac:dyDescent="0.25">
      <c r="A276" s="23"/>
      <c r="B276" s="36"/>
      <c r="C276" s="36"/>
      <c r="D276" s="36"/>
      <c r="E276" s="233"/>
      <c r="F276" s="233"/>
      <c r="G276" s="233"/>
      <c r="H276" s="233"/>
    </row>
    <row r="277" spans="1:8" ht="13.5" thickBot="1" x14ac:dyDescent="0.25">
      <c r="A277" s="23"/>
      <c r="B277" s="52" t="s">
        <v>200</v>
      </c>
      <c r="C277" s="53"/>
      <c r="D277" s="54"/>
      <c r="E277" s="169">
        <f>E265+E275</f>
        <v>15770757</v>
      </c>
      <c r="F277" s="169">
        <f t="shared" ref="F277:G277" si="29">F265+F275</f>
        <v>0</v>
      </c>
      <c r="G277" s="169">
        <f t="shared" si="29"/>
        <v>104049</v>
      </c>
      <c r="H277" s="169">
        <f>H265+H275</f>
        <v>15874806</v>
      </c>
    </row>
    <row r="278" spans="1:8" ht="13.5" thickBot="1" x14ac:dyDescent="0.25">
      <c r="A278" s="23"/>
      <c r="B278" s="81"/>
      <c r="C278" s="81"/>
      <c r="D278" s="36"/>
      <c r="E278" s="84"/>
      <c r="F278" s="84"/>
      <c r="G278" s="84"/>
      <c r="H278" s="84"/>
    </row>
    <row r="279" spans="1:8" ht="13.5" thickBot="1" x14ac:dyDescent="0.25">
      <c r="A279" s="23"/>
      <c r="B279" s="85"/>
      <c r="C279" s="202"/>
      <c r="D279" s="234" t="s">
        <v>201</v>
      </c>
      <c r="E279" s="88">
        <f>SUM(E280:E281)</f>
        <v>0</v>
      </c>
      <c r="F279" s="88">
        <f t="shared" ref="F279:G279" si="30">SUM(F280:F281)</f>
        <v>0</v>
      </c>
      <c r="G279" s="88">
        <f t="shared" si="30"/>
        <v>0</v>
      </c>
      <c r="H279" s="88">
        <f>SUM(H280:H281)</f>
        <v>0</v>
      </c>
    </row>
    <row r="280" spans="1:8" x14ac:dyDescent="0.2">
      <c r="A280" s="23"/>
      <c r="B280" s="235" t="s">
        <v>4</v>
      </c>
      <c r="C280" s="89"/>
      <c r="D280" s="236" t="s">
        <v>202</v>
      </c>
      <c r="E280" s="65"/>
      <c r="F280" s="65"/>
      <c r="G280" s="65"/>
      <c r="H280" s="65"/>
    </row>
    <row r="281" spans="1:8" ht="13.5" thickBot="1" x14ac:dyDescent="0.25">
      <c r="A281" s="23"/>
      <c r="B281" s="237" t="s">
        <v>5</v>
      </c>
      <c r="C281" s="94"/>
      <c r="D281" s="238" t="s">
        <v>203</v>
      </c>
      <c r="E281" s="51"/>
      <c r="F281" s="51"/>
      <c r="G281" s="51"/>
      <c r="H281" s="51"/>
    </row>
    <row r="282" spans="1:8" ht="13.5" thickBot="1" x14ac:dyDescent="0.25">
      <c r="A282" s="23"/>
      <c r="B282" s="100"/>
      <c r="C282" s="100"/>
      <c r="D282" s="239"/>
      <c r="E282" s="83"/>
      <c r="F282" s="83"/>
      <c r="G282" s="83"/>
      <c r="H282" s="83"/>
    </row>
    <row r="283" spans="1:8" x14ac:dyDescent="0.2">
      <c r="A283" s="23"/>
      <c r="B283" s="89" t="s">
        <v>4</v>
      </c>
      <c r="C283" s="205"/>
      <c r="D283" s="240" t="s">
        <v>204</v>
      </c>
      <c r="E283" s="65"/>
      <c r="F283" s="65"/>
      <c r="G283" s="65"/>
      <c r="H283" s="65"/>
    </row>
    <row r="284" spans="1:8" x14ac:dyDescent="0.2">
      <c r="A284" s="23"/>
      <c r="B284" s="217" t="s">
        <v>5</v>
      </c>
      <c r="C284" s="218"/>
      <c r="D284" s="219" t="s">
        <v>205</v>
      </c>
      <c r="E284" s="71"/>
      <c r="F284" s="71"/>
      <c r="G284" s="71"/>
      <c r="H284" s="71"/>
    </row>
    <row r="285" spans="1:8" ht="13.5" thickBot="1" x14ac:dyDescent="0.25">
      <c r="A285" s="23"/>
      <c r="B285" s="94" t="s">
        <v>6</v>
      </c>
      <c r="C285" s="95"/>
      <c r="D285" s="219" t="s">
        <v>206</v>
      </c>
      <c r="E285" s="110"/>
      <c r="F285" s="110"/>
      <c r="G285" s="110"/>
      <c r="H285" s="110"/>
    </row>
    <row r="286" spans="1:8" ht="13.5" thickBot="1" x14ac:dyDescent="0.25">
      <c r="A286" s="111" t="s">
        <v>207</v>
      </c>
      <c r="B286" s="112"/>
      <c r="C286" s="222"/>
      <c r="D286" s="241"/>
      <c r="E286" s="223">
        <f>E277+E279+E285</f>
        <v>15770757</v>
      </c>
      <c r="F286" s="223">
        <f t="shared" ref="F286:G286" si="31">F277+F279+F285</f>
        <v>0</v>
      </c>
      <c r="G286" s="223">
        <f t="shared" si="31"/>
        <v>104049</v>
      </c>
      <c r="H286" s="223">
        <f>H277+H279+H285</f>
        <v>15874806</v>
      </c>
    </row>
    <row r="289" spans="1:8" x14ac:dyDescent="0.2">
      <c r="A289" s="2" t="s">
        <v>216</v>
      </c>
      <c r="B289" s="2"/>
      <c r="C289" s="2"/>
      <c r="D289" s="2"/>
      <c r="E289" s="2"/>
      <c r="F289" s="2"/>
      <c r="G289" s="2"/>
      <c r="H289" s="2"/>
    </row>
    <row r="290" spans="1:8" ht="13.5" thickBot="1" x14ac:dyDescent="0.25">
      <c r="A290" s="5" t="s">
        <v>69</v>
      </c>
      <c r="B290" s="5"/>
      <c r="C290" s="5"/>
      <c r="D290" s="5"/>
      <c r="E290" s="5"/>
      <c r="F290" s="5"/>
      <c r="G290" s="5"/>
      <c r="H290" s="5"/>
    </row>
    <row r="291" spans="1:8" ht="48.75" thickBot="1" x14ac:dyDescent="0.25">
      <c r="A291" s="6" t="s">
        <v>70</v>
      </c>
      <c r="B291" s="7" t="s">
        <v>71</v>
      </c>
      <c r="C291" s="8"/>
      <c r="D291" s="9" t="s">
        <v>72</v>
      </c>
      <c r="E291" s="10" t="s">
        <v>209</v>
      </c>
      <c r="F291" s="228" t="s">
        <v>1</v>
      </c>
      <c r="G291" s="228" t="s">
        <v>2</v>
      </c>
      <c r="H291" s="11" t="s">
        <v>3</v>
      </c>
    </row>
    <row r="292" spans="1:8" ht="13.5" thickBot="1" x14ac:dyDescent="0.25">
      <c r="A292" s="12" t="s">
        <v>4</v>
      </c>
      <c r="B292" s="13" t="s">
        <v>5</v>
      </c>
      <c r="C292" s="13" t="s">
        <v>6</v>
      </c>
      <c r="D292" s="15" t="s">
        <v>7</v>
      </c>
      <c r="E292" s="15" t="s">
        <v>8</v>
      </c>
      <c r="F292" s="15" t="s">
        <v>9</v>
      </c>
      <c r="G292" s="15" t="s">
        <v>10</v>
      </c>
      <c r="H292" s="15" t="s">
        <v>11</v>
      </c>
    </row>
    <row r="293" spans="1:8" x14ac:dyDescent="0.2">
      <c r="A293" s="17" t="s">
        <v>4</v>
      </c>
      <c r="B293" s="18"/>
      <c r="C293" s="126"/>
      <c r="D293" s="20" t="s">
        <v>23</v>
      </c>
      <c r="E293" s="21"/>
      <c r="F293" s="21"/>
      <c r="G293" s="21"/>
      <c r="H293" s="22"/>
    </row>
    <row r="294" spans="1:8" x14ac:dyDescent="0.2">
      <c r="A294" s="23"/>
      <c r="B294" s="105" t="s">
        <v>4</v>
      </c>
      <c r="C294" s="25" t="s">
        <v>12</v>
      </c>
      <c r="D294" s="26" t="s">
        <v>24</v>
      </c>
      <c r="E294" s="71">
        <v>1206500</v>
      </c>
      <c r="F294" s="71"/>
      <c r="G294" s="71"/>
      <c r="H294" s="71">
        <f>SUM(E294:G294)</f>
        <v>1206500</v>
      </c>
    </row>
    <row r="295" spans="1:8" x14ac:dyDescent="0.2">
      <c r="A295" s="23"/>
      <c r="B295" s="105" t="s">
        <v>5</v>
      </c>
      <c r="C295" s="25" t="s">
        <v>74</v>
      </c>
      <c r="D295" s="26" t="s">
        <v>75</v>
      </c>
      <c r="E295" s="71"/>
      <c r="F295" s="71"/>
      <c r="G295" s="71"/>
      <c r="H295" s="71">
        <f t="shared" ref="H295:H344" si="32">SUM(E295:G295)</f>
        <v>0</v>
      </c>
    </row>
    <row r="296" spans="1:8" x14ac:dyDescent="0.2">
      <c r="A296" s="23"/>
      <c r="B296" s="105" t="s">
        <v>6</v>
      </c>
      <c r="C296" s="25" t="s">
        <v>76</v>
      </c>
      <c r="D296" s="134" t="s">
        <v>77</v>
      </c>
      <c r="E296" s="71">
        <v>241300</v>
      </c>
      <c r="F296" s="71"/>
      <c r="G296" s="71"/>
      <c r="H296" s="71">
        <f t="shared" si="32"/>
        <v>241300</v>
      </c>
    </row>
    <row r="297" spans="1:8" x14ac:dyDescent="0.2">
      <c r="A297" s="23"/>
      <c r="B297" s="105" t="s">
        <v>7</v>
      </c>
      <c r="C297" s="25" t="s">
        <v>17</v>
      </c>
      <c r="D297" s="26" t="s">
        <v>78</v>
      </c>
      <c r="E297" s="71">
        <v>2692400</v>
      </c>
      <c r="F297" s="71"/>
      <c r="G297" s="71">
        <f>860000+150000</f>
        <v>1010000</v>
      </c>
      <c r="H297" s="71">
        <f t="shared" si="32"/>
        <v>3702400</v>
      </c>
    </row>
    <row r="298" spans="1:8" x14ac:dyDescent="0.2">
      <c r="A298" s="23"/>
      <c r="B298" s="105" t="s">
        <v>8</v>
      </c>
      <c r="C298" s="25" t="s">
        <v>25</v>
      </c>
      <c r="D298" s="26" t="s">
        <v>26</v>
      </c>
      <c r="E298" s="71">
        <v>2200000</v>
      </c>
      <c r="F298" s="71"/>
      <c r="G298" s="71"/>
      <c r="H298" s="71">
        <f t="shared" si="32"/>
        <v>2200000</v>
      </c>
    </row>
    <row r="299" spans="1:8" x14ac:dyDescent="0.2">
      <c r="A299" s="23"/>
      <c r="B299" s="105" t="s">
        <v>9</v>
      </c>
      <c r="C299" s="34" t="s">
        <v>79</v>
      </c>
      <c r="D299" s="135" t="s">
        <v>80</v>
      </c>
      <c r="E299" s="71"/>
      <c r="F299" s="71"/>
      <c r="G299" s="71"/>
      <c r="H299" s="71">
        <f t="shared" si="32"/>
        <v>0</v>
      </c>
    </row>
    <row r="300" spans="1:8" x14ac:dyDescent="0.2">
      <c r="A300" s="23"/>
      <c r="B300" s="105" t="s">
        <v>10</v>
      </c>
      <c r="C300" s="25" t="s">
        <v>64</v>
      </c>
      <c r="D300" s="28" t="s">
        <v>65</v>
      </c>
      <c r="E300" s="71"/>
      <c r="F300" s="71"/>
      <c r="G300" s="71"/>
      <c r="H300" s="71">
        <f t="shared" si="32"/>
        <v>0</v>
      </c>
    </row>
    <row r="301" spans="1:8" x14ac:dyDescent="0.2">
      <c r="A301" s="23"/>
      <c r="B301" s="105" t="s">
        <v>11</v>
      </c>
      <c r="C301" s="138" t="s">
        <v>81</v>
      </c>
      <c r="D301" s="29" t="s">
        <v>82</v>
      </c>
      <c r="E301" s="71"/>
      <c r="F301" s="71"/>
      <c r="G301" s="71"/>
      <c r="H301" s="71">
        <f t="shared" si="32"/>
        <v>0</v>
      </c>
    </row>
    <row r="302" spans="1:8" x14ac:dyDescent="0.2">
      <c r="A302" s="23"/>
      <c r="B302" s="105" t="s">
        <v>18</v>
      </c>
      <c r="C302" s="25" t="s">
        <v>83</v>
      </c>
      <c r="D302" s="26" t="s">
        <v>84</v>
      </c>
      <c r="E302" s="71"/>
      <c r="F302" s="71"/>
      <c r="G302" s="71"/>
      <c r="H302" s="71">
        <f t="shared" si="32"/>
        <v>0</v>
      </c>
    </row>
    <row r="303" spans="1:8" x14ac:dyDescent="0.2">
      <c r="A303" s="23"/>
      <c r="B303" s="105" t="s">
        <v>19</v>
      </c>
      <c r="C303" s="25" t="s">
        <v>13</v>
      </c>
      <c r="D303" s="134" t="s">
        <v>85</v>
      </c>
      <c r="E303" s="71"/>
      <c r="F303" s="71"/>
      <c r="G303" s="71"/>
      <c r="H303" s="71">
        <f t="shared" si="32"/>
        <v>0</v>
      </c>
    </row>
    <row r="304" spans="1:8" x14ac:dyDescent="0.2">
      <c r="A304" s="23"/>
      <c r="B304" s="105" t="s">
        <v>20</v>
      </c>
      <c r="C304" s="25" t="s">
        <v>27</v>
      </c>
      <c r="D304" s="26" t="s">
        <v>28</v>
      </c>
      <c r="E304" s="71">
        <v>3888233</v>
      </c>
      <c r="F304" s="71"/>
      <c r="G304" s="71"/>
      <c r="H304" s="71">
        <f t="shared" si="32"/>
        <v>3888233</v>
      </c>
    </row>
    <row r="305" spans="1:8" x14ac:dyDescent="0.2">
      <c r="A305" s="23"/>
      <c r="B305" s="105" t="s">
        <v>21</v>
      </c>
      <c r="C305" s="25" t="s">
        <v>14</v>
      </c>
      <c r="D305" s="26" t="s">
        <v>86</v>
      </c>
      <c r="E305" s="71"/>
      <c r="F305" s="71"/>
      <c r="G305" s="71"/>
      <c r="H305" s="71">
        <f t="shared" si="32"/>
        <v>0</v>
      </c>
    </row>
    <row r="306" spans="1:8" x14ac:dyDescent="0.2">
      <c r="A306" s="23"/>
      <c r="B306" s="105" t="s">
        <v>39</v>
      </c>
      <c r="C306" s="25" t="s">
        <v>87</v>
      </c>
      <c r="D306" s="26" t="s">
        <v>88</v>
      </c>
      <c r="E306" s="71"/>
      <c r="F306" s="71"/>
      <c r="G306" s="71"/>
      <c r="H306" s="71">
        <f t="shared" si="32"/>
        <v>0</v>
      </c>
    </row>
    <row r="307" spans="1:8" x14ac:dyDescent="0.2">
      <c r="A307" s="23"/>
      <c r="B307" s="105" t="s">
        <v>42</v>
      </c>
      <c r="C307" s="25" t="s">
        <v>29</v>
      </c>
      <c r="D307" s="26" t="s">
        <v>30</v>
      </c>
      <c r="E307" s="71">
        <v>500000</v>
      </c>
      <c r="F307" s="71"/>
      <c r="G307" s="71"/>
      <c r="H307" s="71">
        <f t="shared" si="32"/>
        <v>500000</v>
      </c>
    </row>
    <row r="308" spans="1:8" x14ac:dyDescent="0.2">
      <c r="A308" s="23"/>
      <c r="B308" s="105" t="s">
        <v>45</v>
      </c>
      <c r="C308" s="25" t="s">
        <v>89</v>
      </c>
      <c r="D308" s="28" t="s">
        <v>90</v>
      </c>
      <c r="E308" s="71"/>
      <c r="F308" s="71"/>
      <c r="G308" s="71"/>
      <c r="H308" s="71">
        <f t="shared" si="32"/>
        <v>0</v>
      </c>
    </row>
    <row r="309" spans="1:8" x14ac:dyDescent="0.2">
      <c r="A309" s="23"/>
      <c r="B309" s="105" t="s">
        <v>48</v>
      </c>
      <c r="C309" s="25" t="s">
        <v>15</v>
      </c>
      <c r="D309" s="29" t="s">
        <v>31</v>
      </c>
      <c r="E309" s="71">
        <v>711787</v>
      </c>
      <c r="F309" s="71"/>
      <c r="G309" s="71"/>
      <c r="H309" s="71">
        <f t="shared" si="32"/>
        <v>711787</v>
      </c>
    </row>
    <row r="310" spans="1:8" x14ac:dyDescent="0.2">
      <c r="A310" s="23"/>
      <c r="B310" s="105" t="s">
        <v>51</v>
      </c>
      <c r="C310" s="31" t="s">
        <v>91</v>
      </c>
      <c r="D310" s="26" t="s">
        <v>92</v>
      </c>
      <c r="E310" s="71"/>
      <c r="F310" s="71"/>
      <c r="G310" s="71"/>
      <c r="H310" s="71">
        <f t="shared" si="32"/>
        <v>0</v>
      </c>
    </row>
    <row r="311" spans="1:8" x14ac:dyDescent="0.2">
      <c r="A311" s="23"/>
      <c r="B311" s="105" t="s">
        <v>54</v>
      </c>
      <c r="C311" s="31" t="s">
        <v>93</v>
      </c>
      <c r="D311" s="26" t="s">
        <v>94</v>
      </c>
      <c r="E311" s="71"/>
      <c r="F311" s="71"/>
      <c r="G311" s="71"/>
      <c r="H311" s="71">
        <f t="shared" si="32"/>
        <v>0</v>
      </c>
    </row>
    <row r="312" spans="1:8" x14ac:dyDescent="0.2">
      <c r="A312" s="23"/>
      <c r="B312" s="105" t="s">
        <v>57</v>
      </c>
      <c r="C312" s="25" t="s">
        <v>32</v>
      </c>
      <c r="D312" s="26" t="s">
        <v>95</v>
      </c>
      <c r="E312" s="71">
        <v>756062</v>
      </c>
      <c r="F312" s="71"/>
      <c r="G312" s="71"/>
      <c r="H312" s="71">
        <f t="shared" si="32"/>
        <v>756062</v>
      </c>
    </row>
    <row r="313" spans="1:8" x14ac:dyDescent="0.2">
      <c r="A313" s="23"/>
      <c r="B313" s="105" t="s">
        <v>58</v>
      </c>
      <c r="C313" s="25" t="s">
        <v>33</v>
      </c>
      <c r="D313" s="26" t="s">
        <v>34</v>
      </c>
      <c r="E313" s="71">
        <v>3975100</v>
      </c>
      <c r="F313" s="71"/>
      <c r="G313" s="71"/>
      <c r="H313" s="71">
        <f t="shared" si="32"/>
        <v>3975100</v>
      </c>
    </row>
    <row r="314" spans="1:8" x14ac:dyDescent="0.2">
      <c r="A314" s="23"/>
      <c r="B314" s="105" t="s">
        <v>96</v>
      </c>
      <c r="C314" s="25" t="s">
        <v>22</v>
      </c>
      <c r="D314" s="26" t="s">
        <v>59</v>
      </c>
      <c r="E314" s="71">
        <v>1930400</v>
      </c>
      <c r="F314" s="71"/>
      <c r="G314" s="71"/>
      <c r="H314" s="71">
        <f t="shared" si="32"/>
        <v>1930400</v>
      </c>
    </row>
    <row r="315" spans="1:8" x14ac:dyDescent="0.2">
      <c r="A315" s="23"/>
      <c r="B315" s="105" t="s">
        <v>97</v>
      </c>
      <c r="C315" s="25" t="s">
        <v>35</v>
      </c>
      <c r="D315" s="26" t="s">
        <v>36</v>
      </c>
      <c r="E315" s="71">
        <v>9002541</v>
      </c>
      <c r="F315" s="71"/>
      <c r="G315" s="71">
        <f>-370000-95000+95000</f>
        <v>-370000</v>
      </c>
      <c r="H315" s="71">
        <f t="shared" si="32"/>
        <v>8632541</v>
      </c>
    </row>
    <row r="316" spans="1:8" x14ac:dyDescent="0.2">
      <c r="A316" s="23"/>
      <c r="B316" s="105" t="s">
        <v>98</v>
      </c>
      <c r="C316" s="25" t="s">
        <v>99</v>
      </c>
      <c r="D316" s="26" t="s">
        <v>100</v>
      </c>
      <c r="E316" s="71">
        <v>2631147</v>
      </c>
      <c r="F316" s="71"/>
      <c r="G316" s="71"/>
      <c r="H316" s="71">
        <f t="shared" si="32"/>
        <v>2631147</v>
      </c>
    </row>
    <row r="317" spans="1:8" x14ac:dyDescent="0.2">
      <c r="A317" s="23"/>
      <c r="B317" s="105" t="s">
        <v>101</v>
      </c>
      <c r="C317" s="25" t="s">
        <v>102</v>
      </c>
      <c r="D317" s="29" t="s">
        <v>103</v>
      </c>
      <c r="E317" s="71">
        <v>83400</v>
      </c>
      <c r="F317" s="71"/>
      <c r="G317" s="71"/>
      <c r="H317" s="71">
        <f t="shared" si="32"/>
        <v>83400</v>
      </c>
    </row>
    <row r="318" spans="1:8" x14ac:dyDescent="0.2">
      <c r="A318" s="23"/>
      <c r="B318" s="105" t="s">
        <v>104</v>
      </c>
      <c r="C318" s="25" t="s">
        <v>105</v>
      </c>
      <c r="D318" s="29" t="s">
        <v>106</v>
      </c>
      <c r="E318" s="71">
        <v>100000</v>
      </c>
      <c r="F318" s="71"/>
      <c r="G318" s="71"/>
      <c r="H318" s="71">
        <f t="shared" si="32"/>
        <v>100000</v>
      </c>
    </row>
    <row r="319" spans="1:8" x14ac:dyDescent="0.2">
      <c r="A319" s="23"/>
      <c r="B319" s="105" t="s">
        <v>107</v>
      </c>
      <c r="C319" s="25" t="s">
        <v>108</v>
      </c>
      <c r="D319" s="26" t="s">
        <v>109</v>
      </c>
      <c r="E319" s="71"/>
      <c r="F319" s="71"/>
      <c r="G319" s="71"/>
      <c r="H319" s="71">
        <f t="shared" si="32"/>
        <v>0</v>
      </c>
    </row>
    <row r="320" spans="1:8" x14ac:dyDescent="0.2">
      <c r="A320" s="23"/>
      <c r="B320" s="105" t="s">
        <v>110</v>
      </c>
      <c r="C320" s="25" t="s">
        <v>111</v>
      </c>
      <c r="D320" s="26" t="s">
        <v>112</v>
      </c>
      <c r="E320" s="71"/>
      <c r="F320" s="71"/>
      <c r="G320" s="71"/>
      <c r="H320" s="71">
        <f t="shared" si="32"/>
        <v>0</v>
      </c>
    </row>
    <row r="321" spans="1:8" x14ac:dyDescent="0.2">
      <c r="A321" s="23"/>
      <c r="B321" s="105" t="s">
        <v>113</v>
      </c>
      <c r="C321" s="25" t="s">
        <v>114</v>
      </c>
      <c r="D321" s="140" t="s">
        <v>115</v>
      </c>
      <c r="E321" s="71">
        <v>615450</v>
      </c>
      <c r="F321" s="71"/>
      <c r="G321" s="71"/>
      <c r="H321" s="71">
        <f t="shared" si="32"/>
        <v>615450</v>
      </c>
    </row>
    <row r="322" spans="1:8" x14ac:dyDescent="0.2">
      <c r="A322" s="23"/>
      <c r="B322" s="105" t="s">
        <v>116</v>
      </c>
      <c r="C322" s="34" t="s">
        <v>16</v>
      </c>
      <c r="D322" s="26" t="s">
        <v>37</v>
      </c>
      <c r="E322" s="71">
        <v>3680901</v>
      </c>
      <c r="F322" s="71"/>
      <c r="G322" s="71">
        <v>1000000</v>
      </c>
      <c r="H322" s="71">
        <f t="shared" si="32"/>
        <v>4680901</v>
      </c>
    </row>
    <row r="323" spans="1:8" x14ac:dyDescent="0.2">
      <c r="A323" s="23"/>
      <c r="B323" s="105" t="s">
        <v>117</v>
      </c>
      <c r="C323" s="34" t="s">
        <v>118</v>
      </c>
      <c r="D323" s="29" t="s">
        <v>119</v>
      </c>
      <c r="E323" s="71">
        <v>196450</v>
      </c>
      <c r="F323" s="71">
        <f>200000+54000</f>
        <v>254000</v>
      </c>
      <c r="G323" s="71"/>
      <c r="H323" s="71">
        <f t="shared" si="32"/>
        <v>450450</v>
      </c>
    </row>
    <row r="324" spans="1:8" x14ac:dyDescent="0.2">
      <c r="A324" s="23"/>
      <c r="B324" s="105" t="s">
        <v>120</v>
      </c>
      <c r="C324" s="34" t="s">
        <v>121</v>
      </c>
      <c r="D324" s="26" t="s">
        <v>122</v>
      </c>
      <c r="E324" s="71"/>
      <c r="F324" s="71"/>
      <c r="G324" s="71"/>
      <c r="H324" s="71">
        <f t="shared" si="32"/>
        <v>0</v>
      </c>
    </row>
    <row r="325" spans="1:8" x14ac:dyDescent="0.2">
      <c r="A325" s="23"/>
      <c r="B325" s="105" t="s">
        <v>123</v>
      </c>
      <c r="C325" s="34" t="s">
        <v>124</v>
      </c>
      <c r="D325" s="26" t="s">
        <v>125</v>
      </c>
      <c r="E325" s="71"/>
      <c r="F325" s="71"/>
      <c r="G325" s="71"/>
      <c r="H325" s="71">
        <f t="shared" si="32"/>
        <v>0</v>
      </c>
    </row>
    <row r="326" spans="1:8" x14ac:dyDescent="0.2">
      <c r="A326" s="23"/>
      <c r="B326" s="105" t="s">
        <v>126</v>
      </c>
      <c r="C326" s="34" t="s">
        <v>127</v>
      </c>
      <c r="D326" s="26" t="s">
        <v>128</v>
      </c>
      <c r="E326" s="71"/>
      <c r="F326" s="71"/>
      <c r="G326" s="71"/>
      <c r="H326" s="71">
        <f t="shared" si="32"/>
        <v>0</v>
      </c>
    </row>
    <row r="327" spans="1:8" x14ac:dyDescent="0.2">
      <c r="A327" s="23"/>
      <c r="B327" s="105" t="s">
        <v>129</v>
      </c>
      <c r="C327" s="34" t="s">
        <v>130</v>
      </c>
      <c r="D327" s="26" t="s">
        <v>131</v>
      </c>
      <c r="E327" s="71">
        <v>115243</v>
      </c>
      <c r="F327" s="71"/>
      <c r="G327" s="71"/>
      <c r="H327" s="71">
        <f t="shared" si="32"/>
        <v>115243</v>
      </c>
    </row>
    <row r="328" spans="1:8" x14ac:dyDescent="0.2">
      <c r="A328" s="23"/>
      <c r="B328" s="105" t="s">
        <v>132</v>
      </c>
      <c r="C328" s="34" t="s">
        <v>133</v>
      </c>
      <c r="D328" s="26" t="s">
        <v>134</v>
      </c>
      <c r="E328" s="71">
        <v>0</v>
      </c>
      <c r="F328" s="71"/>
      <c r="G328" s="71"/>
      <c r="H328" s="71">
        <f t="shared" si="32"/>
        <v>0</v>
      </c>
    </row>
    <row r="329" spans="1:8" x14ac:dyDescent="0.2">
      <c r="A329" s="23"/>
      <c r="B329" s="105" t="s">
        <v>135</v>
      </c>
      <c r="C329" s="34" t="s">
        <v>38</v>
      </c>
      <c r="D329" s="29" t="s">
        <v>136</v>
      </c>
      <c r="E329" s="71"/>
      <c r="F329" s="71"/>
      <c r="G329" s="71"/>
      <c r="H329" s="71">
        <f t="shared" si="32"/>
        <v>0</v>
      </c>
    </row>
    <row r="330" spans="1:8" x14ac:dyDescent="0.2">
      <c r="A330" s="143"/>
      <c r="B330" s="105" t="s">
        <v>137</v>
      </c>
      <c r="C330" s="144" t="s">
        <v>138</v>
      </c>
      <c r="D330" s="33" t="s">
        <v>139</v>
      </c>
      <c r="E330" s="145"/>
      <c r="F330" s="145"/>
      <c r="G330" s="145"/>
      <c r="H330" s="71">
        <f t="shared" si="32"/>
        <v>0</v>
      </c>
    </row>
    <row r="331" spans="1:8" x14ac:dyDescent="0.2">
      <c r="A331" s="23"/>
      <c r="B331" s="105" t="s">
        <v>140</v>
      </c>
      <c r="C331" s="34" t="s">
        <v>55</v>
      </c>
      <c r="D331" s="26" t="s">
        <v>56</v>
      </c>
      <c r="E331" s="71"/>
      <c r="F331" s="71"/>
      <c r="G331" s="71"/>
      <c r="H331" s="71">
        <f t="shared" si="32"/>
        <v>0</v>
      </c>
    </row>
    <row r="332" spans="1:8" x14ac:dyDescent="0.2">
      <c r="A332" s="23"/>
      <c r="B332" s="105" t="s">
        <v>141</v>
      </c>
      <c r="C332" s="34" t="s">
        <v>40</v>
      </c>
      <c r="D332" s="26" t="s">
        <v>41</v>
      </c>
      <c r="E332" s="71">
        <v>12029369</v>
      </c>
      <c r="F332" s="71">
        <v>696165</v>
      </c>
      <c r="G332" s="71"/>
      <c r="H332" s="71">
        <f t="shared" si="32"/>
        <v>12725534</v>
      </c>
    </row>
    <row r="333" spans="1:8" x14ac:dyDescent="0.2">
      <c r="A333" s="23"/>
      <c r="B333" s="105" t="s">
        <v>142</v>
      </c>
      <c r="C333" s="34" t="s">
        <v>43</v>
      </c>
      <c r="D333" s="26" t="s">
        <v>44</v>
      </c>
      <c r="E333" s="71"/>
      <c r="F333" s="71"/>
      <c r="G333" s="71"/>
      <c r="H333" s="71">
        <f t="shared" si="32"/>
        <v>0</v>
      </c>
    </row>
    <row r="334" spans="1:8" x14ac:dyDescent="0.2">
      <c r="A334" s="23"/>
      <c r="B334" s="105" t="s">
        <v>143</v>
      </c>
      <c r="C334" s="34" t="s">
        <v>144</v>
      </c>
      <c r="D334" s="26" t="s">
        <v>213</v>
      </c>
      <c r="E334" s="71">
        <v>425450</v>
      </c>
      <c r="F334" s="71"/>
      <c r="G334" s="71"/>
      <c r="H334" s="71">
        <f t="shared" si="32"/>
        <v>425450</v>
      </c>
    </row>
    <row r="335" spans="1:8" x14ac:dyDescent="0.2">
      <c r="A335" s="23"/>
      <c r="B335" s="105" t="s">
        <v>146</v>
      </c>
      <c r="C335" s="34" t="s">
        <v>147</v>
      </c>
      <c r="D335" s="26" t="s">
        <v>148</v>
      </c>
      <c r="E335" s="71"/>
      <c r="F335" s="71"/>
      <c r="G335" s="71"/>
      <c r="H335" s="71">
        <f t="shared" si="32"/>
        <v>0</v>
      </c>
    </row>
    <row r="336" spans="1:8" x14ac:dyDescent="0.2">
      <c r="A336" s="23"/>
      <c r="B336" s="105" t="s">
        <v>149</v>
      </c>
      <c r="C336" s="34" t="s">
        <v>46</v>
      </c>
      <c r="D336" s="26" t="s">
        <v>47</v>
      </c>
      <c r="E336" s="71"/>
      <c r="F336" s="71"/>
      <c r="G336" s="71"/>
      <c r="H336" s="71">
        <f t="shared" si="32"/>
        <v>0</v>
      </c>
    </row>
    <row r="337" spans="1:8" x14ac:dyDescent="0.2">
      <c r="A337" s="23"/>
      <c r="B337" s="105" t="s">
        <v>150</v>
      </c>
      <c r="C337" s="34" t="s">
        <v>151</v>
      </c>
      <c r="D337" s="26" t="s">
        <v>152</v>
      </c>
      <c r="E337" s="71"/>
      <c r="F337" s="71"/>
      <c r="G337" s="71"/>
      <c r="H337" s="71">
        <f t="shared" si="32"/>
        <v>0</v>
      </c>
    </row>
    <row r="338" spans="1:8" x14ac:dyDescent="0.2">
      <c r="A338" s="23"/>
      <c r="B338" s="105" t="s">
        <v>153</v>
      </c>
      <c r="C338" s="34" t="s">
        <v>49</v>
      </c>
      <c r="D338" s="26" t="s">
        <v>50</v>
      </c>
      <c r="E338" s="71">
        <v>533400</v>
      </c>
      <c r="F338" s="71"/>
      <c r="G338" s="71"/>
      <c r="H338" s="71">
        <f t="shared" si="32"/>
        <v>533400</v>
      </c>
    </row>
    <row r="339" spans="1:8" x14ac:dyDescent="0.2">
      <c r="A339" s="23"/>
      <c r="B339" s="105" t="s">
        <v>154</v>
      </c>
      <c r="C339" s="34" t="s">
        <v>155</v>
      </c>
      <c r="D339" s="26" t="s">
        <v>156</v>
      </c>
      <c r="E339" s="71"/>
      <c r="F339" s="71"/>
      <c r="G339" s="71"/>
      <c r="H339" s="71">
        <f t="shared" si="32"/>
        <v>0</v>
      </c>
    </row>
    <row r="340" spans="1:8" x14ac:dyDescent="0.2">
      <c r="A340" s="23"/>
      <c r="B340" s="105" t="s">
        <v>157</v>
      </c>
      <c r="C340" s="34" t="s">
        <v>52</v>
      </c>
      <c r="D340" s="26" t="s">
        <v>53</v>
      </c>
      <c r="E340" s="71">
        <v>8357780</v>
      </c>
      <c r="F340" s="71"/>
      <c r="G340" s="71"/>
      <c r="H340" s="71">
        <f t="shared" si="32"/>
        <v>8357780</v>
      </c>
    </row>
    <row r="341" spans="1:8" x14ac:dyDescent="0.2">
      <c r="A341" s="23"/>
      <c r="B341" s="105" t="s">
        <v>158</v>
      </c>
      <c r="C341" s="34" t="s">
        <v>159</v>
      </c>
      <c r="D341" s="26" t="s">
        <v>160</v>
      </c>
      <c r="E341" s="77">
        <v>425450</v>
      </c>
      <c r="F341" s="77"/>
      <c r="G341" s="77"/>
      <c r="H341" s="71">
        <f t="shared" si="32"/>
        <v>425450</v>
      </c>
    </row>
    <row r="342" spans="1:8" x14ac:dyDescent="0.2">
      <c r="A342" s="23"/>
      <c r="B342" s="105" t="s">
        <v>161</v>
      </c>
      <c r="C342" s="34" t="s">
        <v>162</v>
      </c>
      <c r="D342" s="26" t="s">
        <v>163</v>
      </c>
      <c r="E342" s="77"/>
      <c r="F342" s="77"/>
      <c r="G342" s="77"/>
      <c r="H342" s="71">
        <f t="shared" si="32"/>
        <v>0</v>
      </c>
    </row>
    <row r="343" spans="1:8" x14ac:dyDescent="0.2">
      <c r="A343" s="23"/>
      <c r="B343" s="105" t="s">
        <v>164</v>
      </c>
      <c r="C343" s="34" t="s">
        <v>165</v>
      </c>
      <c r="D343" s="75" t="s">
        <v>166</v>
      </c>
      <c r="E343" s="77">
        <v>1174605</v>
      </c>
      <c r="F343" s="77"/>
      <c r="G343" s="77"/>
      <c r="H343" s="71">
        <f t="shared" si="32"/>
        <v>1174605</v>
      </c>
    </row>
    <row r="344" spans="1:8" x14ac:dyDescent="0.2">
      <c r="A344" s="23"/>
      <c r="B344" s="105" t="s">
        <v>167</v>
      </c>
      <c r="C344" s="34" t="s">
        <v>168</v>
      </c>
      <c r="D344" s="147" t="s">
        <v>169</v>
      </c>
      <c r="E344" s="77"/>
      <c r="F344" s="77"/>
      <c r="G344" s="77"/>
      <c r="H344" s="71">
        <f t="shared" si="32"/>
        <v>0</v>
      </c>
    </row>
    <row r="345" spans="1:8" x14ac:dyDescent="0.2">
      <c r="A345" s="23"/>
      <c r="B345" s="105"/>
      <c r="C345" s="229" t="s">
        <v>170</v>
      </c>
      <c r="D345" s="147"/>
      <c r="E345" s="77"/>
      <c r="F345" s="77"/>
      <c r="G345" s="77"/>
      <c r="H345" s="71"/>
    </row>
    <row r="346" spans="1:8" x14ac:dyDescent="0.2">
      <c r="A346" s="23"/>
      <c r="B346" s="105" t="s">
        <v>171</v>
      </c>
      <c r="C346" s="42" t="s">
        <v>14</v>
      </c>
      <c r="D346" s="149" t="s">
        <v>172</v>
      </c>
      <c r="E346" s="150">
        <v>52646485</v>
      </c>
      <c r="F346" s="150"/>
      <c r="G346" s="150">
        <f>450000-450000</f>
        <v>0</v>
      </c>
      <c r="H346" s="150">
        <f>SUM(E346:G346)</f>
        <v>52646485</v>
      </c>
    </row>
    <row r="347" spans="1:8" x14ac:dyDescent="0.2">
      <c r="A347" s="23"/>
      <c r="B347" s="105" t="s">
        <v>173</v>
      </c>
      <c r="C347" s="42" t="s">
        <v>13</v>
      </c>
      <c r="D347" s="43" t="s">
        <v>174</v>
      </c>
      <c r="E347" s="150"/>
      <c r="F347" s="150"/>
      <c r="G347" s="150"/>
      <c r="H347" s="150">
        <f t="shared" ref="H347:H352" si="33">SUM(E347:G347)</f>
        <v>0</v>
      </c>
    </row>
    <row r="348" spans="1:8" x14ac:dyDescent="0.2">
      <c r="A348" s="23"/>
      <c r="B348" s="105" t="s">
        <v>175</v>
      </c>
      <c r="C348" s="42" t="s">
        <v>17</v>
      </c>
      <c r="D348" s="149" t="s">
        <v>176</v>
      </c>
      <c r="E348" s="150"/>
      <c r="F348" s="150"/>
      <c r="G348" s="150"/>
      <c r="H348" s="150">
        <f t="shared" si="33"/>
        <v>0</v>
      </c>
    </row>
    <row r="349" spans="1:8" x14ac:dyDescent="0.2">
      <c r="A349" s="23"/>
      <c r="B349" s="105" t="s">
        <v>177</v>
      </c>
      <c r="C349" s="42" t="s">
        <v>12</v>
      </c>
      <c r="D349" s="149" t="s">
        <v>178</v>
      </c>
      <c r="E349" s="150"/>
      <c r="F349" s="150"/>
      <c r="G349" s="150"/>
      <c r="H349" s="150">
        <f t="shared" si="33"/>
        <v>0</v>
      </c>
    </row>
    <row r="350" spans="1:8" x14ac:dyDescent="0.2">
      <c r="A350" s="23"/>
      <c r="B350" s="105" t="s">
        <v>179</v>
      </c>
      <c r="C350" s="42" t="s">
        <v>16</v>
      </c>
      <c r="D350" s="149" t="s">
        <v>180</v>
      </c>
      <c r="E350" s="150">
        <v>1445945</v>
      </c>
      <c r="F350" s="150"/>
      <c r="G350" s="150"/>
      <c r="H350" s="150">
        <f t="shared" si="33"/>
        <v>1445945</v>
      </c>
    </row>
    <row r="351" spans="1:8" x14ac:dyDescent="0.2">
      <c r="A351" s="23"/>
      <c r="B351" s="105" t="s">
        <v>181</v>
      </c>
      <c r="C351" s="42" t="s">
        <v>15</v>
      </c>
      <c r="D351" s="149" t="s">
        <v>182</v>
      </c>
      <c r="E351" s="150"/>
      <c r="F351" s="150"/>
      <c r="G351" s="150"/>
      <c r="H351" s="150">
        <f t="shared" si="33"/>
        <v>0</v>
      </c>
    </row>
    <row r="352" spans="1:8" x14ac:dyDescent="0.2">
      <c r="A352" s="23"/>
      <c r="B352" s="105" t="s">
        <v>183</v>
      </c>
      <c r="C352" s="42" t="s">
        <v>17</v>
      </c>
      <c r="D352" s="149" t="s">
        <v>184</v>
      </c>
      <c r="E352" s="150"/>
      <c r="F352" s="150"/>
      <c r="G352" s="150"/>
      <c r="H352" s="150">
        <f t="shared" si="33"/>
        <v>0</v>
      </c>
    </row>
    <row r="353" spans="1:8" x14ac:dyDescent="0.2">
      <c r="A353" s="23"/>
      <c r="B353" s="105" t="s">
        <v>185</v>
      </c>
      <c r="C353" s="230" t="s">
        <v>17</v>
      </c>
      <c r="D353" s="48" t="s">
        <v>186</v>
      </c>
      <c r="E353" s="154">
        <v>22860000</v>
      </c>
      <c r="F353" s="154"/>
      <c r="G353" s="154">
        <f>38349-38349</f>
        <v>0</v>
      </c>
      <c r="H353" s="154">
        <f>SUM(E353:G353)</f>
        <v>22860000</v>
      </c>
    </row>
    <row r="354" spans="1:8" x14ac:dyDescent="0.2">
      <c r="A354" s="23"/>
      <c r="B354" s="105" t="s">
        <v>187</v>
      </c>
      <c r="C354" s="230" t="s">
        <v>17</v>
      </c>
      <c r="D354" s="48" t="s">
        <v>188</v>
      </c>
      <c r="E354" s="154"/>
      <c r="F354" s="154"/>
      <c r="G354" s="154"/>
      <c r="H354" s="154">
        <f t="shared" ref="H354:H358" si="34">SUM(E354:G354)</f>
        <v>0</v>
      </c>
    </row>
    <row r="355" spans="1:8" x14ac:dyDescent="0.2">
      <c r="A355" s="23"/>
      <c r="B355" s="105" t="s">
        <v>189</v>
      </c>
      <c r="C355" s="230" t="s">
        <v>13</v>
      </c>
      <c r="D355" s="48" t="s">
        <v>217</v>
      </c>
      <c r="E355" s="154"/>
      <c r="F355" s="154"/>
      <c r="G355" s="154"/>
      <c r="H355" s="154">
        <f t="shared" si="34"/>
        <v>0</v>
      </c>
    </row>
    <row r="356" spans="1:8" x14ac:dyDescent="0.2">
      <c r="A356" s="23"/>
      <c r="B356" s="105" t="s">
        <v>191</v>
      </c>
      <c r="C356" s="230" t="s">
        <v>93</v>
      </c>
      <c r="D356" s="48" t="s">
        <v>192</v>
      </c>
      <c r="E356" s="154">
        <v>4393661</v>
      </c>
      <c r="F356" s="154"/>
      <c r="G356" s="154"/>
      <c r="H356" s="154">
        <f t="shared" si="34"/>
        <v>4393661</v>
      </c>
    </row>
    <row r="357" spans="1:8" x14ac:dyDescent="0.2">
      <c r="A357" s="23"/>
      <c r="B357" s="105" t="s">
        <v>193</v>
      </c>
      <c r="C357" s="44" t="s">
        <v>93</v>
      </c>
      <c r="D357" s="45" t="s">
        <v>194</v>
      </c>
      <c r="E357" s="163">
        <v>1984291</v>
      </c>
      <c r="F357" s="163"/>
      <c r="G357" s="163"/>
      <c r="H357" s="154">
        <f t="shared" si="34"/>
        <v>1984291</v>
      </c>
    </row>
    <row r="358" spans="1:8" x14ac:dyDescent="0.2">
      <c r="A358" s="23"/>
      <c r="B358" s="105" t="s">
        <v>195</v>
      </c>
      <c r="C358" s="44" t="s">
        <v>93</v>
      </c>
      <c r="D358" s="45" t="s">
        <v>196</v>
      </c>
      <c r="E358" s="163">
        <v>7370693</v>
      </c>
      <c r="F358" s="163"/>
      <c r="G358" s="163"/>
      <c r="H358" s="154">
        <f t="shared" si="34"/>
        <v>7370693</v>
      </c>
    </row>
    <row r="359" spans="1:8" ht="13.5" thickBot="1" x14ac:dyDescent="0.25">
      <c r="A359" s="23"/>
      <c r="B359" s="105"/>
      <c r="C359" s="164"/>
      <c r="D359" s="165"/>
      <c r="E359" s="51"/>
      <c r="F359" s="51"/>
      <c r="G359" s="51"/>
      <c r="H359" s="51"/>
    </row>
    <row r="360" spans="1:8" ht="13.5" thickBot="1" x14ac:dyDescent="0.25">
      <c r="A360" s="23"/>
      <c r="B360" s="52" t="s">
        <v>60</v>
      </c>
      <c r="C360" s="53"/>
      <c r="D360" s="54"/>
      <c r="E360" s="169">
        <f>SUM(E294:E359)</f>
        <v>148174043</v>
      </c>
      <c r="F360" s="169">
        <f t="shared" ref="F360:G360" si="35">SUM(F294:F359)</f>
        <v>950165</v>
      </c>
      <c r="G360" s="169">
        <f t="shared" si="35"/>
        <v>1640000</v>
      </c>
      <c r="H360" s="169">
        <f>SUM(H294:H359)</f>
        <v>150764208</v>
      </c>
    </row>
    <row r="361" spans="1:8" ht="13.5" thickBot="1" x14ac:dyDescent="0.25">
      <c r="A361" s="23"/>
      <c r="B361" s="36"/>
      <c r="C361" s="36"/>
      <c r="D361" s="58"/>
      <c r="E361" s="41"/>
      <c r="F361" s="41"/>
      <c r="G361" s="41"/>
      <c r="H361" s="41"/>
    </row>
    <row r="362" spans="1:8" ht="13.5" thickBot="1" x14ac:dyDescent="0.25">
      <c r="A362" s="23" t="s">
        <v>5</v>
      </c>
      <c r="B362" s="111"/>
      <c r="C362" s="222"/>
      <c r="D362" s="87" t="s">
        <v>61</v>
      </c>
      <c r="E362" s="242"/>
      <c r="F362" s="242"/>
      <c r="G362" s="242"/>
      <c r="H362" s="215"/>
    </row>
    <row r="363" spans="1:8" x14ac:dyDescent="0.2">
      <c r="A363" s="66"/>
      <c r="B363" s="243" t="s">
        <v>4</v>
      </c>
      <c r="C363" s="244" t="s">
        <v>38</v>
      </c>
      <c r="D363" s="245" t="s">
        <v>197</v>
      </c>
      <c r="E363" s="65">
        <v>769650</v>
      </c>
      <c r="F363" s="246"/>
      <c r="G363" s="176"/>
      <c r="H363" s="65">
        <f>SUM(E363:G363)</f>
        <v>769650</v>
      </c>
    </row>
    <row r="364" spans="1:8" x14ac:dyDescent="0.2">
      <c r="A364" s="66"/>
      <c r="B364" s="67" t="s">
        <v>5</v>
      </c>
      <c r="C364" s="25" t="s">
        <v>62</v>
      </c>
      <c r="D364" s="180" t="s">
        <v>63</v>
      </c>
      <c r="E364" s="71">
        <v>5113020</v>
      </c>
      <c r="F364" s="148"/>
      <c r="G364" s="130"/>
      <c r="H364" s="71">
        <f t="shared" ref="H364:H369" si="36">SUM(E364:G364)</f>
        <v>5113020</v>
      </c>
    </row>
    <row r="365" spans="1:8" x14ac:dyDescent="0.2">
      <c r="A365" s="66"/>
      <c r="B365" s="67" t="s">
        <v>6</v>
      </c>
      <c r="C365" s="25" t="s">
        <v>198</v>
      </c>
      <c r="D365" s="185" t="s">
        <v>199</v>
      </c>
      <c r="E365" s="71">
        <v>0</v>
      </c>
      <c r="F365" s="148"/>
      <c r="G365" s="130"/>
      <c r="H365" s="71">
        <f t="shared" si="36"/>
        <v>0</v>
      </c>
    </row>
    <row r="366" spans="1:8" x14ac:dyDescent="0.2">
      <c r="A366" s="66"/>
      <c r="B366" s="67" t="s">
        <v>7</v>
      </c>
      <c r="C366" s="34" t="s">
        <v>40</v>
      </c>
      <c r="D366" s="26" t="s">
        <v>41</v>
      </c>
      <c r="E366" s="71">
        <v>10668925</v>
      </c>
      <c r="F366" s="148"/>
      <c r="G366" s="130"/>
      <c r="H366" s="71">
        <f t="shared" si="36"/>
        <v>10668925</v>
      </c>
    </row>
    <row r="367" spans="1:8" x14ac:dyDescent="0.2">
      <c r="A367" s="66"/>
      <c r="B367" s="67" t="s">
        <v>8</v>
      </c>
      <c r="C367" s="25" t="s">
        <v>64</v>
      </c>
      <c r="D367" s="28" t="s">
        <v>65</v>
      </c>
      <c r="E367" s="71">
        <v>0</v>
      </c>
      <c r="F367" s="148"/>
      <c r="G367" s="130"/>
      <c r="H367" s="71">
        <f t="shared" si="36"/>
        <v>0</v>
      </c>
    </row>
    <row r="368" spans="1:8" x14ac:dyDescent="0.2">
      <c r="A368" s="66"/>
      <c r="B368" s="74" t="s">
        <v>9</v>
      </c>
      <c r="C368" s="25" t="s">
        <v>147</v>
      </c>
      <c r="D368" s="26" t="s">
        <v>148</v>
      </c>
      <c r="E368" s="145">
        <v>2523250</v>
      </c>
      <c r="F368" s="247"/>
      <c r="G368" s="146"/>
      <c r="H368" s="71">
        <f t="shared" si="36"/>
        <v>2523250</v>
      </c>
    </row>
    <row r="369" spans="1:8" ht="13.5" thickBot="1" x14ac:dyDescent="0.25">
      <c r="A369" s="66"/>
      <c r="B369" s="74" t="s">
        <v>10</v>
      </c>
      <c r="C369" s="34" t="s">
        <v>46</v>
      </c>
      <c r="D369" s="75" t="s">
        <v>47</v>
      </c>
      <c r="E369" s="193">
        <v>3057439</v>
      </c>
      <c r="F369" s="248"/>
      <c r="G369" s="194"/>
      <c r="H369" s="110">
        <f t="shared" si="36"/>
        <v>3057439</v>
      </c>
    </row>
    <row r="370" spans="1:8" ht="13.5" thickBot="1" x14ac:dyDescent="0.25">
      <c r="A370" s="23"/>
      <c r="B370" s="52" t="s">
        <v>66</v>
      </c>
      <c r="C370" s="53"/>
      <c r="D370" s="53"/>
      <c r="E370" s="249">
        <f>SUM(E363:E369)</f>
        <v>22132284</v>
      </c>
      <c r="F370" s="249">
        <f t="shared" ref="F370:G370" si="37">SUM(F363:F369)</f>
        <v>0</v>
      </c>
      <c r="G370" s="249">
        <f t="shared" si="37"/>
        <v>0</v>
      </c>
      <c r="H370" s="115">
        <f>SUM(H363:H369)</f>
        <v>22132284</v>
      </c>
    </row>
    <row r="371" spans="1:8" ht="13.5" thickBot="1" x14ac:dyDescent="0.25">
      <c r="A371" s="23"/>
      <c r="B371" s="36"/>
      <c r="C371" s="36"/>
      <c r="D371" s="58"/>
      <c r="E371" s="250"/>
      <c r="F371" s="41"/>
      <c r="G371" s="41"/>
      <c r="H371" s="41"/>
    </row>
    <row r="372" spans="1:8" ht="13.5" thickBot="1" x14ac:dyDescent="0.25">
      <c r="A372" s="23"/>
      <c r="B372" s="52" t="s">
        <v>200</v>
      </c>
      <c r="C372" s="53"/>
      <c r="D372" s="54"/>
      <c r="E372" s="169">
        <f>E360+E370</f>
        <v>170306327</v>
      </c>
      <c r="F372" s="169">
        <f t="shared" ref="F372:G372" si="38">F360+F370</f>
        <v>950165</v>
      </c>
      <c r="G372" s="169">
        <f t="shared" si="38"/>
        <v>1640000</v>
      </c>
      <c r="H372" s="169">
        <f>H360+H370</f>
        <v>172896492</v>
      </c>
    </row>
    <row r="373" spans="1:8" ht="13.5" thickBot="1" x14ac:dyDescent="0.25">
      <c r="A373" s="23"/>
      <c r="B373" s="81"/>
      <c r="C373" s="81"/>
      <c r="D373" s="58"/>
      <c r="E373" s="250"/>
      <c r="F373" s="41"/>
      <c r="G373" s="41"/>
      <c r="H373" s="41"/>
    </row>
    <row r="374" spans="1:8" ht="13.5" thickBot="1" x14ac:dyDescent="0.25">
      <c r="A374" s="23"/>
      <c r="B374" s="85"/>
      <c r="C374" s="251"/>
      <c r="D374" s="252" t="s">
        <v>201</v>
      </c>
      <c r="E374" s="88">
        <f>SUM(E375:E376)</f>
        <v>0</v>
      </c>
      <c r="F374" s="88">
        <f t="shared" ref="F374:G374" si="39">SUM(F375:F376)</f>
        <v>0</v>
      </c>
      <c r="G374" s="88">
        <f t="shared" si="39"/>
        <v>0</v>
      </c>
      <c r="H374" s="88">
        <f>SUM(H375:H376)</f>
        <v>0</v>
      </c>
    </row>
    <row r="375" spans="1:8" x14ac:dyDescent="0.2">
      <c r="A375" s="23"/>
      <c r="B375" s="235" t="s">
        <v>4</v>
      </c>
      <c r="C375" s="89"/>
      <c r="D375" s="206" t="s">
        <v>202</v>
      </c>
      <c r="E375" s="65"/>
      <c r="F375" s="65"/>
      <c r="G375" s="65"/>
      <c r="H375" s="65"/>
    </row>
    <row r="376" spans="1:8" ht="13.5" thickBot="1" x14ac:dyDescent="0.25">
      <c r="A376" s="23"/>
      <c r="B376" s="237" t="s">
        <v>5</v>
      </c>
      <c r="C376" s="94"/>
      <c r="D376" s="96" t="s">
        <v>203</v>
      </c>
      <c r="E376" s="110"/>
      <c r="F376" s="110"/>
      <c r="G376" s="110"/>
      <c r="H376" s="110"/>
    </row>
    <row r="377" spans="1:8" ht="13.5" thickBot="1" x14ac:dyDescent="0.25">
      <c r="A377" s="23"/>
      <c r="B377" s="100"/>
      <c r="C377" s="100"/>
      <c r="D377" s="102"/>
      <c r="E377" s="41"/>
      <c r="F377" s="41"/>
      <c r="G377" s="41"/>
      <c r="H377" s="41"/>
    </row>
    <row r="378" spans="1:8" x14ac:dyDescent="0.2">
      <c r="A378" s="23"/>
      <c r="B378" s="89" t="s">
        <v>4</v>
      </c>
      <c r="C378" s="213"/>
      <c r="D378" s="214" t="s">
        <v>204</v>
      </c>
      <c r="E378" s="215"/>
      <c r="F378" s="215"/>
      <c r="G378" s="215"/>
      <c r="H378" s="215">
        <f>E378+F378+G378</f>
        <v>0</v>
      </c>
    </row>
    <row r="379" spans="1:8" x14ac:dyDescent="0.2">
      <c r="A379" s="23"/>
      <c r="B379" s="217" t="s">
        <v>5</v>
      </c>
      <c r="C379" s="218"/>
      <c r="D379" s="219" t="s">
        <v>205</v>
      </c>
      <c r="E379" s="71"/>
      <c r="F379" s="71"/>
      <c r="G379" s="71"/>
      <c r="H379" s="71"/>
    </row>
    <row r="380" spans="1:8" ht="13.5" thickBot="1" x14ac:dyDescent="0.25">
      <c r="A380" s="23"/>
      <c r="B380" s="94" t="s">
        <v>6</v>
      </c>
      <c r="C380" s="95"/>
      <c r="D380" s="221" t="s">
        <v>206</v>
      </c>
      <c r="E380" s="110"/>
      <c r="F380" s="110"/>
      <c r="G380" s="110"/>
      <c r="H380" s="110"/>
    </row>
    <row r="381" spans="1:8" ht="13.5" thickBot="1" x14ac:dyDescent="0.25">
      <c r="A381" s="111" t="s">
        <v>207</v>
      </c>
      <c r="B381" s="112"/>
      <c r="C381" s="222"/>
      <c r="D381" s="114"/>
      <c r="E381" s="223">
        <f>E372+E374+E380</f>
        <v>170306327</v>
      </c>
      <c r="F381" s="223">
        <f t="shared" ref="F381:G381" si="40">F372+F374+F380</f>
        <v>950165</v>
      </c>
      <c r="G381" s="223">
        <f t="shared" si="40"/>
        <v>1640000</v>
      </c>
      <c r="H381" s="223">
        <f>H372+H374+H380</f>
        <v>172896492</v>
      </c>
    </row>
    <row r="384" spans="1:8" x14ac:dyDescent="0.2">
      <c r="A384" s="2" t="s">
        <v>218</v>
      </c>
      <c r="B384" s="2"/>
      <c r="C384" s="2"/>
      <c r="D384" s="2"/>
      <c r="E384" s="2"/>
      <c r="F384" s="2"/>
      <c r="G384" s="2"/>
      <c r="H384" s="2"/>
    </row>
    <row r="385" spans="1:8" ht="13.5" thickBot="1" x14ac:dyDescent="0.25">
      <c r="A385" s="5" t="s">
        <v>69</v>
      </c>
      <c r="B385" s="5"/>
      <c r="C385" s="5"/>
      <c r="D385" s="5"/>
      <c r="E385" s="5"/>
      <c r="F385" s="5"/>
      <c r="G385" s="5"/>
      <c r="H385" s="5"/>
    </row>
    <row r="386" spans="1:8" ht="48.75" thickBot="1" x14ac:dyDescent="0.25">
      <c r="A386" s="6" t="s">
        <v>70</v>
      </c>
      <c r="B386" s="7" t="s">
        <v>71</v>
      </c>
      <c r="C386" s="8"/>
      <c r="D386" s="9" t="s">
        <v>72</v>
      </c>
      <c r="E386" s="10" t="s">
        <v>209</v>
      </c>
      <c r="F386" s="228" t="s">
        <v>1</v>
      </c>
      <c r="G386" s="228" t="s">
        <v>2</v>
      </c>
      <c r="H386" s="11" t="s">
        <v>3</v>
      </c>
    </row>
    <row r="387" spans="1:8" ht="13.5" thickBot="1" x14ac:dyDescent="0.25">
      <c r="A387" s="12" t="s">
        <v>4</v>
      </c>
      <c r="B387" s="13" t="s">
        <v>5</v>
      </c>
      <c r="C387" s="13" t="s">
        <v>6</v>
      </c>
      <c r="D387" s="15" t="s">
        <v>7</v>
      </c>
      <c r="E387" s="15" t="s">
        <v>8</v>
      </c>
      <c r="F387" s="15" t="s">
        <v>9</v>
      </c>
      <c r="G387" s="15" t="s">
        <v>10</v>
      </c>
      <c r="H387" s="15" t="s">
        <v>11</v>
      </c>
    </row>
    <row r="388" spans="1:8" x14ac:dyDescent="0.2">
      <c r="A388" s="17" t="s">
        <v>4</v>
      </c>
      <c r="B388" s="18"/>
      <c r="C388" s="126"/>
      <c r="D388" s="20" t="s">
        <v>23</v>
      </c>
      <c r="E388" s="21"/>
      <c r="F388" s="21"/>
      <c r="G388" s="21"/>
      <c r="H388" s="21"/>
    </row>
    <row r="389" spans="1:8" x14ac:dyDescent="0.2">
      <c r="A389" s="23"/>
      <c r="B389" s="105" t="s">
        <v>4</v>
      </c>
      <c r="C389" s="25" t="s">
        <v>12</v>
      </c>
      <c r="D389" s="26" t="s">
        <v>24</v>
      </c>
      <c r="E389" s="71"/>
      <c r="F389" s="71"/>
      <c r="G389" s="71"/>
      <c r="H389" s="71">
        <f>SUM(E389:G389)</f>
        <v>0</v>
      </c>
    </row>
    <row r="390" spans="1:8" x14ac:dyDescent="0.2">
      <c r="A390" s="23"/>
      <c r="B390" s="105" t="s">
        <v>5</v>
      </c>
      <c r="C390" s="25" t="s">
        <v>74</v>
      </c>
      <c r="D390" s="26" t="s">
        <v>75</v>
      </c>
      <c r="E390" s="71"/>
      <c r="F390" s="71"/>
      <c r="G390" s="71"/>
      <c r="H390" s="71">
        <f t="shared" ref="H390:H439" si="41">SUM(E390:G390)</f>
        <v>0</v>
      </c>
    </row>
    <row r="391" spans="1:8" x14ac:dyDescent="0.2">
      <c r="A391" s="23"/>
      <c r="B391" s="105" t="s">
        <v>6</v>
      </c>
      <c r="C391" s="25" t="s">
        <v>76</v>
      </c>
      <c r="D391" s="134" t="s">
        <v>77</v>
      </c>
      <c r="E391" s="71"/>
      <c r="F391" s="71"/>
      <c r="G391" s="71"/>
      <c r="H391" s="71">
        <f t="shared" si="41"/>
        <v>0</v>
      </c>
    </row>
    <row r="392" spans="1:8" x14ac:dyDescent="0.2">
      <c r="A392" s="23"/>
      <c r="B392" s="105" t="s">
        <v>7</v>
      </c>
      <c r="C392" s="25" t="s">
        <v>17</v>
      </c>
      <c r="D392" s="26" t="s">
        <v>78</v>
      </c>
      <c r="E392" s="71"/>
      <c r="F392" s="71"/>
      <c r="G392" s="71"/>
      <c r="H392" s="71">
        <f t="shared" si="41"/>
        <v>0</v>
      </c>
    </row>
    <row r="393" spans="1:8" x14ac:dyDescent="0.2">
      <c r="A393" s="23"/>
      <c r="B393" s="105" t="s">
        <v>8</v>
      </c>
      <c r="C393" s="25" t="s">
        <v>25</v>
      </c>
      <c r="D393" s="26" t="s">
        <v>26</v>
      </c>
      <c r="E393" s="71"/>
      <c r="F393" s="71"/>
      <c r="G393" s="71"/>
      <c r="H393" s="71">
        <f t="shared" si="41"/>
        <v>0</v>
      </c>
    </row>
    <row r="394" spans="1:8" x14ac:dyDescent="0.2">
      <c r="A394" s="23"/>
      <c r="B394" s="105" t="s">
        <v>9</v>
      </c>
      <c r="C394" s="34" t="s">
        <v>79</v>
      </c>
      <c r="D394" s="135" t="s">
        <v>80</v>
      </c>
      <c r="E394" s="71"/>
      <c r="F394" s="71"/>
      <c r="G394" s="71"/>
      <c r="H394" s="71">
        <f t="shared" si="41"/>
        <v>0</v>
      </c>
    </row>
    <row r="395" spans="1:8" x14ac:dyDescent="0.2">
      <c r="A395" s="23"/>
      <c r="B395" s="105" t="s">
        <v>10</v>
      </c>
      <c r="C395" s="25" t="s">
        <v>64</v>
      </c>
      <c r="D395" s="28" t="s">
        <v>65</v>
      </c>
      <c r="E395" s="71"/>
      <c r="F395" s="71"/>
      <c r="G395" s="71"/>
      <c r="H395" s="71">
        <f t="shared" si="41"/>
        <v>0</v>
      </c>
    </row>
    <row r="396" spans="1:8" x14ac:dyDescent="0.2">
      <c r="A396" s="23"/>
      <c r="B396" s="105" t="s">
        <v>11</v>
      </c>
      <c r="C396" s="138" t="s">
        <v>81</v>
      </c>
      <c r="D396" s="29" t="s">
        <v>82</v>
      </c>
      <c r="E396" s="71"/>
      <c r="F396" s="71"/>
      <c r="G396" s="71"/>
      <c r="H396" s="71">
        <f t="shared" si="41"/>
        <v>0</v>
      </c>
    </row>
    <row r="397" spans="1:8" x14ac:dyDescent="0.2">
      <c r="A397" s="23"/>
      <c r="B397" s="105" t="s">
        <v>18</v>
      </c>
      <c r="C397" s="25" t="s">
        <v>83</v>
      </c>
      <c r="D397" s="26" t="s">
        <v>84</v>
      </c>
      <c r="E397" s="71"/>
      <c r="F397" s="71"/>
      <c r="G397" s="71"/>
      <c r="H397" s="71">
        <f t="shared" si="41"/>
        <v>0</v>
      </c>
    </row>
    <row r="398" spans="1:8" x14ac:dyDescent="0.2">
      <c r="A398" s="23"/>
      <c r="B398" s="105" t="s">
        <v>19</v>
      </c>
      <c r="C398" s="25" t="s">
        <v>13</v>
      </c>
      <c r="D398" s="134" t="s">
        <v>85</v>
      </c>
      <c r="E398" s="71"/>
      <c r="F398" s="71"/>
      <c r="G398" s="71"/>
      <c r="H398" s="71">
        <f t="shared" si="41"/>
        <v>0</v>
      </c>
    </row>
    <row r="399" spans="1:8" x14ac:dyDescent="0.2">
      <c r="A399" s="23"/>
      <c r="B399" s="105" t="s">
        <v>20</v>
      </c>
      <c r="C399" s="25" t="s">
        <v>27</v>
      </c>
      <c r="D399" s="26" t="s">
        <v>28</v>
      </c>
      <c r="E399" s="71"/>
      <c r="F399" s="71"/>
      <c r="G399" s="71"/>
      <c r="H399" s="71">
        <f t="shared" si="41"/>
        <v>0</v>
      </c>
    </row>
    <row r="400" spans="1:8" x14ac:dyDescent="0.2">
      <c r="A400" s="23"/>
      <c r="B400" s="105" t="s">
        <v>21</v>
      </c>
      <c r="C400" s="25" t="s">
        <v>14</v>
      </c>
      <c r="D400" s="26" t="s">
        <v>86</v>
      </c>
      <c r="E400" s="71"/>
      <c r="F400" s="71"/>
      <c r="G400" s="71"/>
      <c r="H400" s="71">
        <f t="shared" si="41"/>
        <v>0</v>
      </c>
    </row>
    <row r="401" spans="1:8" x14ac:dyDescent="0.2">
      <c r="A401" s="23"/>
      <c r="B401" s="105" t="s">
        <v>39</v>
      </c>
      <c r="C401" s="25" t="s">
        <v>87</v>
      </c>
      <c r="D401" s="26" t="s">
        <v>88</v>
      </c>
      <c r="E401" s="71"/>
      <c r="F401" s="71"/>
      <c r="G401" s="71"/>
      <c r="H401" s="71">
        <f t="shared" si="41"/>
        <v>0</v>
      </c>
    </row>
    <row r="402" spans="1:8" x14ac:dyDescent="0.2">
      <c r="A402" s="23"/>
      <c r="B402" s="105" t="s">
        <v>42</v>
      </c>
      <c r="C402" s="25" t="s">
        <v>29</v>
      </c>
      <c r="D402" s="26" t="s">
        <v>30</v>
      </c>
      <c r="E402" s="71"/>
      <c r="F402" s="71"/>
      <c r="G402" s="71"/>
      <c r="H402" s="71">
        <f t="shared" si="41"/>
        <v>0</v>
      </c>
    </row>
    <row r="403" spans="1:8" x14ac:dyDescent="0.2">
      <c r="A403" s="23"/>
      <c r="B403" s="105" t="s">
        <v>45</v>
      </c>
      <c r="C403" s="25" t="s">
        <v>89</v>
      </c>
      <c r="D403" s="28" t="s">
        <v>90</v>
      </c>
      <c r="E403" s="71"/>
      <c r="F403" s="71"/>
      <c r="G403" s="71"/>
      <c r="H403" s="71">
        <f t="shared" si="41"/>
        <v>0</v>
      </c>
    </row>
    <row r="404" spans="1:8" x14ac:dyDescent="0.2">
      <c r="A404" s="23"/>
      <c r="B404" s="105" t="s">
        <v>48</v>
      </c>
      <c r="C404" s="25" t="s">
        <v>15</v>
      </c>
      <c r="D404" s="29" t="s">
        <v>31</v>
      </c>
      <c r="E404" s="71"/>
      <c r="F404" s="71"/>
      <c r="G404" s="71"/>
      <c r="H404" s="71">
        <f t="shared" si="41"/>
        <v>0</v>
      </c>
    </row>
    <row r="405" spans="1:8" x14ac:dyDescent="0.2">
      <c r="A405" s="23"/>
      <c r="B405" s="105" t="s">
        <v>51</v>
      </c>
      <c r="C405" s="31" t="s">
        <v>91</v>
      </c>
      <c r="D405" s="26" t="s">
        <v>92</v>
      </c>
      <c r="E405" s="71"/>
      <c r="F405" s="71"/>
      <c r="G405" s="71"/>
      <c r="H405" s="71">
        <f t="shared" si="41"/>
        <v>0</v>
      </c>
    </row>
    <row r="406" spans="1:8" x14ac:dyDescent="0.2">
      <c r="A406" s="23"/>
      <c r="B406" s="105" t="s">
        <v>54</v>
      </c>
      <c r="C406" s="31" t="s">
        <v>93</v>
      </c>
      <c r="D406" s="26" t="s">
        <v>94</v>
      </c>
      <c r="E406" s="71"/>
      <c r="F406" s="71"/>
      <c r="G406" s="71"/>
      <c r="H406" s="71">
        <f t="shared" si="41"/>
        <v>0</v>
      </c>
    </row>
    <row r="407" spans="1:8" x14ac:dyDescent="0.2">
      <c r="A407" s="23"/>
      <c r="B407" s="105" t="s">
        <v>57</v>
      </c>
      <c r="C407" s="25" t="s">
        <v>32</v>
      </c>
      <c r="D407" s="26" t="s">
        <v>95</v>
      </c>
      <c r="E407" s="71"/>
      <c r="F407" s="71"/>
      <c r="G407" s="71"/>
      <c r="H407" s="71">
        <f t="shared" si="41"/>
        <v>0</v>
      </c>
    </row>
    <row r="408" spans="1:8" x14ac:dyDescent="0.2">
      <c r="A408" s="23"/>
      <c r="B408" s="105" t="s">
        <v>58</v>
      </c>
      <c r="C408" s="25" t="s">
        <v>33</v>
      </c>
      <c r="D408" s="26" t="s">
        <v>34</v>
      </c>
      <c r="E408" s="71"/>
      <c r="F408" s="71"/>
      <c r="G408" s="71"/>
      <c r="H408" s="71">
        <f t="shared" si="41"/>
        <v>0</v>
      </c>
    </row>
    <row r="409" spans="1:8" x14ac:dyDescent="0.2">
      <c r="A409" s="23"/>
      <c r="B409" s="105" t="s">
        <v>96</v>
      </c>
      <c r="C409" s="25" t="s">
        <v>22</v>
      </c>
      <c r="D409" s="26" t="s">
        <v>59</v>
      </c>
      <c r="E409" s="71"/>
      <c r="F409" s="71"/>
      <c r="G409" s="71"/>
      <c r="H409" s="71">
        <f t="shared" si="41"/>
        <v>0</v>
      </c>
    </row>
    <row r="410" spans="1:8" x14ac:dyDescent="0.2">
      <c r="A410" s="23"/>
      <c r="B410" s="105" t="s">
        <v>97</v>
      </c>
      <c r="C410" s="25" t="s">
        <v>35</v>
      </c>
      <c r="D410" s="26" t="s">
        <v>36</v>
      </c>
      <c r="E410" s="71"/>
      <c r="F410" s="71"/>
      <c r="G410" s="71"/>
      <c r="H410" s="71">
        <f t="shared" si="41"/>
        <v>0</v>
      </c>
    </row>
    <row r="411" spans="1:8" x14ac:dyDescent="0.2">
      <c r="A411" s="23"/>
      <c r="B411" s="105" t="s">
        <v>98</v>
      </c>
      <c r="C411" s="25" t="s">
        <v>99</v>
      </c>
      <c r="D411" s="26" t="s">
        <v>100</v>
      </c>
      <c r="E411" s="71"/>
      <c r="F411" s="71"/>
      <c r="G411" s="71"/>
      <c r="H411" s="71">
        <f t="shared" si="41"/>
        <v>0</v>
      </c>
    </row>
    <row r="412" spans="1:8" x14ac:dyDescent="0.2">
      <c r="A412" s="23"/>
      <c r="B412" s="105" t="s">
        <v>101</v>
      </c>
      <c r="C412" s="25" t="s">
        <v>102</v>
      </c>
      <c r="D412" s="29" t="s">
        <v>103</v>
      </c>
      <c r="E412" s="71"/>
      <c r="F412" s="71"/>
      <c r="G412" s="71"/>
      <c r="H412" s="71">
        <f t="shared" si="41"/>
        <v>0</v>
      </c>
    </row>
    <row r="413" spans="1:8" x14ac:dyDescent="0.2">
      <c r="A413" s="23"/>
      <c r="B413" s="105" t="s">
        <v>104</v>
      </c>
      <c r="C413" s="25" t="s">
        <v>105</v>
      </c>
      <c r="D413" s="29" t="s">
        <v>106</v>
      </c>
      <c r="E413" s="71"/>
      <c r="F413" s="71"/>
      <c r="G413" s="71"/>
      <c r="H413" s="71">
        <f t="shared" si="41"/>
        <v>0</v>
      </c>
    </row>
    <row r="414" spans="1:8" x14ac:dyDescent="0.2">
      <c r="A414" s="23"/>
      <c r="B414" s="105" t="s">
        <v>107</v>
      </c>
      <c r="C414" s="25" t="s">
        <v>108</v>
      </c>
      <c r="D414" s="26" t="s">
        <v>109</v>
      </c>
      <c r="E414" s="71"/>
      <c r="F414" s="71"/>
      <c r="G414" s="71"/>
      <c r="H414" s="71">
        <f t="shared" si="41"/>
        <v>0</v>
      </c>
    </row>
    <row r="415" spans="1:8" x14ac:dyDescent="0.2">
      <c r="A415" s="23"/>
      <c r="B415" s="105" t="s">
        <v>110</v>
      </c>
      <c r="C415" s="25" t="s">
        <v>111</v>
      </c>
      <c r="D415" s="26" t="s">
        <v>112</v>
      </c>
      <c r="E415" s="77"/>
      <c r="F415" s="77"/>
      <c r="G415" s="77"/>
      <c r="H415" s="71">
        <f t="shared" si="41"/>
        <v>0</v>
      </c>
    </row>
    <row r="416" spans="1:8" x14ac:dyDescent="0.2">
      <c r="A416" s="23"/>
      <c r="B416" s="105" t="s">
        <v>113</v>
      </c>
      <c r="C416" s="25" t="s">
        <v>114</v>
      </c>
      <c r="D416" s="140" t="s">
        <v>115</v>
      </c>
      <c r="E416" s="77"/>
      <c r="F416" s="77"/>
      <c r="G416" s="77"/>
      <c r="H416" s="71">
        <f t="shared" si="41"/>
        <v>0</v>
      </c>
    </row>
    <row r="417" spans="1:8" x14ac:dyDescent="0.2">
      <c r="A417" s="23"/>
      <c r="B417" s="105" t="s">
        <v>116</v>
      </c>
      <c r="C417" s="34" t="s">
        <v>16</v>
      </c>
      <c r="D417" s="26" t="s">
        <v>37</v>
      </c>
      <c r="E417" s="77"/>
      <c r="F417" s="77"/>
      <c r="G417" s="77"/>
      <c r="H417" s="71">
        <f t="shared" si="41"/>
        <v>0</v>
      </c>
    </row>
    <row r="418" spans="1:8" x14ac:dyDescent="0.2">
      <c r="A418" s="23"/>
      <c r="B418" s="105" t="s">
        <v>117</v>
      </c>
      <c r="C418" s="34" t="s">
        <v>118</v>
      </c>
      <c r="D418" s="29" t="s">
        <v>119</v>
      </c>
      <c r="E418" s="77"/>
      <c r="F418" s="77"/>
      <c r="G418" s="77"/>
      <c r="H418" s="71">
        <f t="shared" si="41"/>
        <v>0</v>
      </c>
    </row>
    <row r="419" spans="1:8" x14ac:dyDescent="0.2">
      <c r="A419" s="23"/>
      <c r="B419" s="105" t="s">
        <v>120</v>
      </c>
      <c r="C419" s="34" t="s">
        <v>121</v>
      </c>
      <c r="D419" s="26" t="s">
        <v>122</v>
      </c>
      <c r="E419" s="77"/>
      <c r="F419" s="77"/>
      <c r="G419" s="77"/>
      <c r="H419" s="71">
        <f t="shared" si="41"/>
        <v>0</v>
      </c>
    </row>
    <row r="420" spans="1:8" x14ac:dyDescent="0.2">
      <c r="A420" s="23"/>
      <c r="B420" s="105" t="s">
        <v>123</v>
      </c>
      <c r="C420" s="34" t="s">
        <v>124</v>
      </c>
      <c r="D420" s="26" t="s">
        <v>125</v>
      </c>
      <c r="E420" s="77"/>
      <c r="F420" s="77"/>
      <c r="G420" s="77"/>
      <c r="H420" s="71">
        <f t="shared" si="41"/>
        <v>0</v>
      </c>
    </row>
    <row r="421" spans="1:8" x14ac:dyDescent="0.2">
      <c r="A421" s="23"/>
      <c r="B421" s="105" t="s">
        <v>126</v>
      </c>
      <c r="C421" s="34" t="s">
        <v>127</v>
      </c>
      <c r="D421" s="26" t="s">
        <v>128</v>
      </c>
      <c r="E421" s="77"/>
      <c r="F421" s="77"/>
      <c r="G421" s="77"/>
      <c r="H421" s="71">
        <f t="shared" si="41"/>
        <v>0</v>
      </c>
    </row>
    <row r="422" spans="1:8" x14ac:dyDescent="0.2">
      <c r="A422" s="23"/>
      <c r="B422" s="105" t="s">
        <v>129</v>
      </c>
      <c r="C422" s="34" t="s">
        <v>130</v>
      </c>
      <c r="D422" s="26" t="s">
        <v>131</v>
      </c>
      <c r="E422" s="77"/>
      <c r="F422" s="77"/>
      <c r="G422" s="77"/>
      <c r="H422" s="71">
        <f t="shared" si="41"/>
        <v>0</v>
      </c>
    </row>
    <row r="423" spans="1:8" x14ac:dyDescent="0.2">
      <c r="A423" s="23"/>
      <c r="B423" s="105" t="s">
        <v>132</v>
      </c>
      <c r="C423" s="34" t="s">
        <v>133</v>
      </c>
      <c r="D423" s="26" t="s">
        <v>134</v>
      </c>
      <c r="E423" s="77"/>
      <c r="F423" s="77"/>
      <c r="G423" s="77"/>
      <c r="H423" s="71">
        <f t="shared" si="41"/>
        <v>0</v>
      </c>
    </row>
    <row r="424" spans="1:8" x14ac:dyDescent="0.2">
      <c r="A424" s="23"/>
      <c r="B424" s="105" t="s">
        <v>135</v>
      </c>
      <c r="C424" s="34" t="s">
        <v>38</v>
      </c>
      <c r="D424" s="29" t="s">
        <v>136</v>
      </c>
      <c r="E424" s="77"/>
      <c r="F424" s="77"/>
      <c r="G424" s="77"/>
      <c r="H424" s="71">
        <f t="shared" si="41"/>
        <v>0</v>
      </c>
    </row>
    <row r="425" spans="1:8" x14ac:dyDescent="0.2">
      <c r="A425" s="143"/>
      <c r="B425" s="105" t="s">
        <v>137</v>
      </c>
      <c r="C425" s="144" t="s">
        <v>138</v>
      </c>
      <c r="D425" s="33" t="s">
        <v>139</v>
      </c>
      <c r="E425" s="253"/>
      <c r="F425" s="253"/>
      <c r="G425" s="253"/>
      <c r="H425" s="71">
        <f t="shared" si="41"/>
        <v>0</v>
      </c>
    </row>
    <row r="426" spans="1:8" x14ac:dyDescent="0.2">
      <c r="A426" s="23"/>
      <c r="B426" s="105" t="s">
        <v>140</v>
      </c>
      <c r="C426" s="34" t="s">
        <v>55</v>
      </c>
      <c r="D426" s="26" t="s">
        <v>56</v>
      </c>
      <c r="E426" s="77"/>
      <c r="F426" s="77"/>
      <c r="G426" s="77"/>
      <c r="H426" s="71">
        <f t="shared" si="41"/>
        <v>0</v>
      </c>
    </row>
    <row r="427" spans="1:8" x14ac:dyDescent="0.2">
      <c r="A427" s="23"/>
      <c r="B427" s="105" t="s">
        <v>141</v>
      </c>
      <c r="C427" s="34" t="s">
        <v>40</v>
      </c>
      <c r="D427" s="26" t="s">
        <v>41</v>
      </c>
      <c r="E427" s="77"/>
      <c r="F427" s="77"/>
      <c r="G427" s="77"/>
      <c r="H427" s="71">
        <f t="shared" si="41"/>
        <v>0</v>
      </c>
    </row>
    <row r="428" spans="1:8" x14ac:dyDescent="0.2">
      <c r="A428" s="23"/>
      <c r="B428" s="105" t="s">
        <v>142</v>
      </c>
      <c r="C428" s="34" t="s">
        <v>43</v>
      </c>
      <c r="D428" s="26" t="s">
        <v>44</v>
      </c>
      <c r="E428" s="77"/>
      <c r="F428" s="77"/>
      <c r="G428" s="77"/>
      <c r="H428" s="71">
        <f t="shared" si="41"/>
        <v>0</v>
      </c>
    </row>
    <row r="429" spans="1:8" x14ac:dyDescent="0.2">
      <c r="A429" s="23"/>
      <c r="B429" s="105" t="s">
        <v>143</v>
      </c>
      <c r="C429" s="34" t="s">
        <v>144</v>
      </c>
      <c r="D429" s="26" t="s">
        <v>213</v>
      </c>
      <c r="E429" s="77"/>
      <c r="F429" s="77"/>
      <c r="G429" s="77"/>
      <c r="H429" s="71">
        <f t="shared" si="41"/>
        <v>0</v>
      </c>
    </row>
    <row r="430" spans="1:8" x14ac:dyDescent="0.2">
      <c r="A430" s="23"/>
      <c r="B430" s="105" t="s">
        <v>146</v>
      </c>
      <c r="C430" s="34" t="s">
        <v>147</v>
      </c>
      <c r="D430" s="26" t="s">
        <v>148</v>
      </c>
      <c r="E430" s="77"/>
      <c r="F430" s="77"/>
      <c r="G430" s="77"/>
      <c r="H430" s="71">
        <f t="shared" si="41"/>
        <v>0</v>
      </c>
    </row>
    <row r="431" spans="1:8" x14ac:dyDescent="0.2">
      <c r="A431" s="23"/>
      <c r="B431" s="105" t="s">
        <v>149</v>
      </c>
      <c r="C431" s="34" t="s">
        <v>46</v>
      </c>
      <c r="D431" s="26" t="s">
        <v>47</v>
      </c>
      <c r="E431" s="77"/>
      <c r="F431" s="77"/>
      <c r="G431" s="77"/>
      <c r="H431" s="71">
        <f t="shared" si="41"/>
        <v>0</v>
      </c>
    </row>
    <row r="432" spans="1:8" x14ac:dyDescent="0.2">
      <c r="A432" s="23"/>
      <c r="B432" s="105" t="s">
        <v>150</v>
      </c>
      <c r="C432" s="34" t="s">
        <v>151</v>
      </c>
      <c r="D432" s="26" t="s">
        <v>152</v>
      </c>
      <c r="E432" s="77"/>
      <c r="F432" s="77"/>
      <c r="G432" s="77"/>
      <c r="H432" s="71">
        <f t="shared" si="41"/>
        <v>0</v>
      </c>
    </row>
    <row r="433" spans="1:8" x14ac:dyDescent="0.2">
      <c r="A433" s="23"/>
      <c r="B433" s="105" t="s">
        <v>153</v>
      </c>
      <c r="C433" s="34" t="s">
        <v>49</v>
      </c>
      <c r="D433" s="26" t="s">
        <v>50</v>
      </c>
      <c r="E433" s="77"/>
      <c r="F433" s="77"/>
      <c r="G433" s="77"/>
      <c r="H433" s="71">
        <f t="shared" si="41"/>
        <v>0</v>
      </c>
    </row>
    <row r="434" spans="1:8" x14ac:dyDescent="0.2">
      <c r="A434" s="23"/>
      <c r="B434" s="105" t="s">
        <v>154</v>
      </c>
      <c r="C434" s="34" t="s">
        <v>155</v>
      </c>
      <c r="D434" s="26" t="s">
        <v>156</v>
      </c>
      <c r="E434" s="77"/>
      <c r="F434" s="77"/>
      <c r="G434" s="77"/>
      <c r="H434" s="71">
        <f t="shared" si="41"/>
        <v>0</v>
      </c>
    </row>
    <row r="435" spans="1:8" x14ac:dyDescent="0.2">
      <c r="A435" s="23"/>
      <c r="B435" s="105" t="s">
        <v>157</v>
      </c>
      <c r="C435" s="34" t="s">
        <v>52</v>
      </c>
      <c r="D435" s="26" t="s">
        <v>53</v>
      </c>
      <c r="E435" s="77"/>
      <c r="F435" s="77"/>
      <c r="G435" s="77"/>
      <c r="H435" s="71">
        <f t="shared" si="41"/>
        <v>0</v>
      </c>
    </row>
    <row r="436" spans="1:8" x14ac:dyDescent="0.2">
      <c r="A436" s="23"/>
      <c r="B436" s="105" t="s">
        <v>158</v>
      </c>
      <c r="C436" s="34" t="s">
        <v>159</v>
      </c>
      <c r="D436" s="26" t="s">
        <v>160</v>
      </c>
      <c r="E436" s="77"/>
      <c r="F436" s="77"/>
      <c r="G436" s="77"/>
      <c r="H436" s="71">
        <f t="shared" si="41"/>
        <v>0</v>
      </c>
    </row>
    <row r="437" spans="1:8" x14ac:dyDescent="0.2">
      <c r="A437" s="23"/>
      <c r="B437" s="105" t="s">
        <v>161</v>
      </c>
      <c r="C437" s="34" t="s">
        <v>162</v>
      </c>
      <c r="D437" s="26" t="s">
        <v>163</v>
      </c>
      <c r="E437" s="77"/>
      <c r="F437" s="77"/>
      <c r="G437" s="77"/>
      <c r="H437" s="71">
        <f t="shared" si="41"/>
        <v>0</v>
      </c>
    </row>
    <row r="438" spans="1:8" x14ac:dyDescent="0.2">
      <c r="A438" s="23"/>
      <c r="B438" s="105" t="s">
        <v>164</v>
      </c>
      <c r="C438" s="34" t="s">
        <v>165</v>
      </c>
      <c r="D438" s="75" t="s">
        <v>166</v>
      </c>
      <c r="E438" s="77"/>
      <c r="F438" s="77"/>
      <c r="G438" s="77"/>
      <c r="H438" s="71">
        <f t="shared" si="41"/>
        <v>0</v>
      </c>
    </row>
    <row r="439" spans="1:8" x14ac:dyDescent="0.2">
      <c r="A439" s="23"/>
      <c r="B439" s="105" t="s">
        <v>167</v>
      </c>
      <c r="C439" s="34" t="s">
        <v>168</v>
      </c>
      <c r="D439" s="147" t="s">
        <v>169</v>
      </c>
      <c r="E439" s="77">
        <v>3000000</v>
      </c>
      <c r="F439" s="77"/>
      <c r="G439" s="77"/>
      <c r="H439" s="71">
        <f t="shared" si="41"/>
        <v>3000000</v>
      </c>
    </row>
    <row r="440" spans="1:8" x14ac:dyDescent="0.2">
      <c r="A440" s="23"/>
      <c r="B440" s="105"/>
      <c r="C440" s="229" t="s">
        <v>170</v>
      </c>
      <c r="D440" s="147"/>
      <c r="E440" s="77"/>
      <c r="F440" s="77"/>
      <c r="G440" s="77"/>
      <c r="H440" s="77"/>
    </row>
    <row r="441" spans="1:8" x14ac:dyDescent="0.2">
      <c r="A441" s="23"/>
      <c r="B441" s="105" t="s">
        <v>171</v>
      </c>
      <c r="C441" s="42" t="s">
        <v>14</v>
      </c>
      <c r="D441" s="149" t="s">
        <v>172</v>
      </c>
      <c r="E441" s="150"/>
      <c r="F441" s="150"/>
      <c r="G441" s="150"/>
      <c r="H441" s="150">
        <f>SUM(E441:G441)</f>
        <v>0</v>
      </c>
    </row>
    <row r="442" spans="1:8" x14ac:dyDescent="0.2">
      <c r="A442" s="23"/>
      <c r="B442" s="105" t="s">
        <v>173</v>
      </c>
      <c r="C442" s="42" t="s">
        <v>13</v>
      </c>
      <c r="D442" s="43" t="s">
        <v>174</v>
      </c>
      <c r="E442" s="150"/>
      <c r="F442" s="150"/>
      <c r="G442" s="150"/>
      <c r="H442" s="150">
        <f t="shared" ref="H442:H447" si="42">SUM(E442:G442)</f>
        <v>0</v>
      </c>
    </row>
    <row r="443" spans="1:8" x14ac:dyDescent="0.2">
      <c r="A443" s="23"/>
      <c r="B443" s="105" t="s">
        <v>175</v>
      </c>
      <c r="C443" s="42" t="s">
        <v>17</v>
      </c>
      <c r="D443" s="149" t="s">
        <v>176</v>
      </c>
      <c r="E443" s="150"/>
      <c r="F443" s="150"/>
      <c r="G443" s="150"/>
      <c r="H443" s="150">
        <f t="shared" si="42"/>
        <v>0</v>
      </c>
    </row>
    <row r="444" spans="1:8" x14ac:dyDescent="0.2">
      <c r="A444" s="23"/>
      <c r="B444" s="105" t="s">
        <v>177</v>
      </c>
      <c r="C444" s="42" t="s">
        <v>12</v>
      </c>
      <c r="D444" s="149" t="s">
        <v>178</v>
      </c>
      <c r="E444" s="150"/>
      <c r="F444" s="150"/>
      <c r="G444" s="150"/>
      <c r="H444" s="150">
        <f t="shared" si="42"/>
        <v>0</v>
      </c>
    </row>
    <row r="445" spans="1:8" x14ac:dyDescent="0.2">
      <c r="A445" s="23"/>
      <c r="B445" s="105" t="s">
        <v>179</v>
      </c>
      <c r="C445" s="42" t="s">
        <v>16</v>
      </c>
      <c r="D445" s="149" t="s">
        <v>180</v>
      </c>
      <c r="E445" s="150"/>
      <c r="F445" s="150"/>
      <c r="G445" s="150"/>
      <c r="H445" s="150">
        <f t="shared" si="42"/>
        <v>0</v>
      </c>
    </row>
    <row r="446" spans="1:8" x14ac:dyDescent="0.2">
      <c r="A446" s="23"/>
      <c r="B446" s="105" t="s">
        <v>181</v>
      </c>
      <c r="C446" s="42" t="s">
        <v>15</v>
      </c>
      <c r="D446" s="149" t="s">
        <v>182</v>
      </c>
      <c r="E446" s="150"/>
      <c r="F446" s="150"/>
      <c r="G446" s="150"/>
      <c r="H446" s="150">
        <f t="shared" si="42"/>
        <v>0</v>
      </c>
    </row>
    <row r="447" spans="1:8" x14ac:dyDescent="0.2">
      <c r="A447" s="23"/>
      <c r="B447" s="105" t="s">
        <v>183</v>
      </c>
      <c r="C447" s="42" t="s">
        <v>17</v>
      </c>
      <c r="D447" s="149" t="s">
        <v>184</v>
      </c>
      <c r="E447" s="150"/>
      <c r="F447" s="150"/>
      <c r="G447" s="150"/>
      <c r="H447" s="150">
        <f t="shared" si="42"/>
        <v>0</v>
      </c>
    </row>
    <row r="448" spans="1:8" x14ac:dyDescent="0.2">
      <c r="A448" s="23"/>
      <c r="B448" s="105" t="s">
        <v>185</v>
      </c>
      <c r="C448" s="230" t="s">
        <v>17</v>
      </c>
      <c r="D448" s="48" t="s">
        <v>186</v>
      </c>
      <c r="E448" s="154"/>
      <c r="F448" s="154"/>
      <c r="G448" s="154"/>
      <c r="H448" s="154">
        <f>SUM(E448:G448)</f>
        <v>0</v>
      </c>
    </row>
    <row r="449" spans="1:8" x14ac:dyDescent="0.2">
      <c r="A449" s="23"/>
      <c r="B449" s="105" t="s">
        <v>187</v>
      </c>
      <c r="C449" s="230" t="s">
        <v>17</v>
      </c>
      <c r="D449" s="48" t="s">
        <v>188</v>
      </c>
      <c r="E449" s="154"/>
      <c r="F449" s="154"/>
      <c r="G449" s="154"/>
      <c r="H449" s="154">
        <f t="shared" ref="H449:H453" si="43">SUM(E449:G449)</f>
        <v>0</v>
      </c>
    </row>
    <row r="450" spans="1:8" x14ac:dyDescent="0.2">
      <c r="A450" s="23"/>
      <c r="B450" s="105" t="s">
        <v>189</v>
      </c>
      <c r="C450" s="230" t="s">
        <v>13</v>
      </c>
      <c r="D450" s="48" t="s">
        <v>190</v>
      </c>
      <c r="E450" s="154"/>
      <c r="F450" s="154"/>
      <c r="G450" s="154"/>
      <c r="H450" s="154">
        <f t="shared" si="43"/>
        <v>0</v>
      </c>
    </row>
    <row r="451" spans="1:8" x14ac:dyDescent="0.2">
      <c r="A451" s="23"/>
      <c r="B451" s="105" t="s">
        <v>191</v>
      </c>
      <c r="C451" s="230" t="s">
        <v>93</v>
      </c>
      <c r="D451" s="48" t="s">
        <v>192</v>
      </c>
      <c r="E451" s="154"/>
      <c r="F451" s="154"/>
      <c r="G451" s="154"/>
      <c r="H451" s="154">
        <f t="shared" si="43"/>
        <v>0</v>
      </c>
    </row>
    <row r="452" spans="1:8" x14ac:dyDescent="0.2">
      <c r="A452" s="23"/>
      <c r="B452" s="105" t="s">
        <v>193</v>
      </c>
      <c r="C452" s="44" t="s">
        <v>93</v>
      </c>
      <c r="D452" s="45" t="s">
        <v>194</v>
      </c>
      <c r="E452" s="163"/>
      <c r="F452" s="163"/>
      <c r="G452" s="163"/>
      <c r="H452" s="154">
        <f t="shared" si="43"/>
        <v>0</v>
      </c>
    </row>
    <row r="453" spans="1:8" x14ac:dyDescent="0.2">
      <c r="A453" s="23"/>
      <c r="B453" s="105" t="s">
        <v>195</v>
      </c>
      <c r="C453" s="44" t="s">
        <v>93</v>
      </c>
      <c r="D453" s="45" t="s">
        <v>196</v>
      </c>
      <c r="E453" s="163"/>
      <c r="F453" s="163"/>
      <c r="G453" s="254"/>
      <c r="H453" s="255">
        <f t="shared" si="43"/>
        <v>0</v>
      </c>
    </row>
    <row r="454" spans="1:8" ht="13.5" thickBot="1" x14ac:dyDescent="0.25">
      <c r="A454" s="23"/>
      <c r="B454" s="105"/>
      <c r="C454" s="164"/>
      <c r="D454" s="165"/>
      <c r="E454" s="51"/>
      <c r="F454" s="51"/>
      <c r="G454" s="51"/>
      <c r="H454" s="51"/>
    </row>
    <row r="455" spans="1:8" ht="13.5" thickBot="1" x14ac:dyDescent="0.25">
      <c r="A455" s="23"/>
      <c r="B455" s="52" t="s">
        <v>60</v>
      </c>
      <c r="C455" s="53"/>
      <c r="D455" s="54"/>
      <c r="E455" s="169">
        <f>SUM(E389:E454)</f>
        <v>3000000</v>
      </c>
      <c r="F455" s="169">
        <f t="shared" ref="F455:G455" si="44">SUM(F389:F454)</f>
        <v>0</v>
      </c>
      <c r="G455" s="169">
        <f t="shared" si="44"/>
        <v>0</v>
      </c>
      <c r="H455" s="169">
        <f>SUM(H389:H454)</f>
        <v>3000000</v>
      </c>
    </row>
    <row r="456" spans="1:8" ht="13.5" thickBot="1" x14ac:dyDescent="0.25">
      <c r="A456" s="23"/>
      <c r="B456" s="36"/>
      <c r="C456" s="36"/>
      <c r="D456" s="58"/>
      <c r="E456" s="41"/>
      <c r="F456" s="41"/>
      <c r="G456" s="41"/>
      <c r="H456" s="41"/>
    </row>
    <row r="457" spans="1:8" x14ac:dyDescent="0.2">
      <c r="A457" s="23" t="s">
        <v>5</v>
      </c>
      <c r="B457" s="61"/>
      <c r="C457" s="173"/>
      <c r="D457" s="174" t="s">
        <v>61</v>
      </c>
      <c r="E457" s="175"/>
      <c r="F457" s="175"/>
      <c r="G457" s="175"/>
      <c r="H457" s="65"/>
    </row>
    <row r="458" spans="1:8" x14ac:dyDescent="0.2">
      <c r="A458" s="66"/>
      <c r="B458" s="67" t="s">
        <v>4</v>
      </c>
      <c r="C458" s="179" t="s">
        <v>38</v>
      </c>
      <c r="D458" s="180" t="s">
        <v>197</v>
      </c>
      <c r="E458" s="70"/>
      <c r="F458" s="70"/>
      <c r="G458" s="70"/>
      <c r="H458" s="71"/>
    </row>
    <row r="459" spans="1:8" x14ac:dyDescent="0.2">
      <c r="A459" s="66"/>
      <c r="B459" s="67" t="s">
        <v>5</v>
      </c>
      <c r="C459" s="25" t="s">
        <v>62</v>
      </c>
      <c r="D459" s="180" t="s">
        <v>63</v>
      </c>
      <c r="E459" s="70"/>
      <c r="F459" s="70"/>
      <c r="G459" s="70"/>
      <c r="H459" s="71"/>
    </row>
    <row r="460" spans="1:8" x14ac:dyDescent="0.2">
      <c r="A460" s="66"/>
      <c r="B460" s="67" t="s">
        <v>6</v>
      </c>
      <c r="C460" s="25" t="s">
        <v>198</v>
      </c>
      <c r="D460" s="185" t="s">
        <v>199</v>
      </c>
      <c r="E460" s="70"/>
      <c r="F460" s="70"/>
      <c r="G460" s="70"/>
      <c r="H460" s="71"/>
    </row>
    <row r="461" spans="1:8" x14ac:dyDescent="0.2">
      <c r="A461" s="66"/>
      <c r="B461" s="67" t="s">
        <v>7</v>
      </c>
      <c r="C461" s="34" t="s">
        <v>40</v>
      </c>
      <c r="D461" s="26" t="s">
        <v>41</v>
      </c>
      <c r="E461" s="70"/>
      <c r="F461" s="70"/>
      <c r="G461" s="70"/>
      <c r="H461" s="71"/>
    </row>
    <row r="462" spans="1:8" x14ac:dyDescent="0.2">
      <c r="A462" s="66"/>
      <c r="B462" s="67" t="s">
        <v>8</v>
      </c>
      <c r="C462" s="25" t="s">
        <v>64</v>
      </c>
      <c r="D462" s="28" t="s">
        <v>65</v>
      </c>
      <c r="E462" s="70"/>
      <c r="F462" s="70"/>
      <c r="G462" s="70"/>
      <c r="H462" s="71"/>
    </row>
    <row r="463" spans="1:8" x14ac:dyDescent="0.2">
      <c r="A463" s="66"/>
      <c r="B463" s="74" t="s">
        <v>9</v>
      </c>
      <c r="C463" s="25" t="s">
        <v>147</v>
      </c>
      <c r="D463" s="26" t="s">
        <v>148</v>
      </c>
      <c r="E463" s="189"/>
      <c r="F463" s="189"/>
      <c r="G463" s="189"/>
      <c r="H463" s="145"/>
    </row>
    <row r="464" spans="1:8" ht="13.5" thickBot="1" x14ac:dyDescent="0.25">
      <c r="A464" s="66"/>
      <c r="B464" s="74" t="s">
        <v>10</v>
      </c>
      <c r="C464" s="34" t="s">
        <v>46</v>
      </c>
      <c r="D464" s="75" t="s">
        <v>47</v>
      </c>
      <c r="E464" s="192"/>
      <c r="F464" s="192"/>
      <c r="G464" s="192"/>
      <c r="H464" s="193"/>
    </row>
    <row r="465" spans="1:8" ht="13.5" thickBot="1" x14ac:dyDescent="0.25">
      <c r="A465" s="23"/>
      <c r="B465" s="52" t="s">
        <v>66</v>
      </c>
      <c r="C465" s="53"/>
      <c r="D465" s="54"/>
      <c r="E465" s="115">
        <f>SUM(E458:E464)</f>
        <v>0</v>
      </c>
      <c r="F465" s="115">
        <f t="shared" ref="F465:G465" si="45">SUM(F458:F464)</f>
        <v>0</v>
      </c>
      <c r="G465" s="115">
        <f t="shared" si="45"/>
        <v>0</v>
      </c>
      <c r="H465" s="115">
        <f>SUM(H458:H464)</f>
        <v>0</v>
      </c>
    </row>
    <row r="466" spans="1:8" ht="13.5" thickBot="1" x14ac:dyDescent="0.25">
      <c r="A466" s="23"/>
      <c r="B466" s="36"/>
      <c r="C466" s="36"/>
      <c r="D466" s="58"/>
      <c r="E466" s="83"/>
      <c r="F466" s="83"/>
      <c r="G466" s="83"/>
      <c r="H466" s="83"/>
    </row>
    <row r="467" spans="1:8" ht="13.5" thickBot="1" x14ac:dyDescent="0.25">
      <c r="A467" s="23"/>
      <c r="B467" s="52" t="s">
        <v>200</v>
      </c>
      <c r="C467" s="53"/>
      <c r="D467" s="54"/>
      <c r="E467" s="169">
        <f>E455+E465</f>
        <v>3000000</v>
      </c>
      <c r="F467" s="169">
        <f>F455+F465</f>
        <v>0</v>
      </c>
      <c r="G467" s="169">
        <f>G455+G465</f>
        <v>0</v>
      </c>
      <c r="H467" s="169">
        <f>H455+H465</f>
        <v>3000000</v>
      </c>
    </row>
    <row r="468" spans="1:8" ht="13.5" thickBot="1" x14ac:dyDescent="0.25">
      <c r="A468" s="23"/>
      <c r="B468" s="81"/>
      <c r="C468" s="81"/>
      <c r="D468" s="58"/>
      <c r="E468" s="250"/>
      <c r="F468" s="250"/>
      <c r="G468" s="250"/>
      <c r="H468" s="250"/>
    </row>
    <row r="469" spans="1:8" ht="13.5" thickBot="1" x14ac:dyDescent="0.25">
      <c r="A469" s="23"/>
      <c r="B469" s="85"/>
      <c r="C469" s="202"/>
      <c r="D469" s="203" t="s">
        <v>201</v>
      </c>
      <c r="E469" s="55">
        <f>SUM(E470:E471)</f>
        <v>0</v>
      </c>
      <c r="F469" s="55">
        <f t="shared" ref="F469:G469" si="46">SUM(F470:F471)</f>
        <v>0</v>
      </c>
      <c r="G469" s="55">
        <f t="shared" si="46"/>
        <v>0</v>
      </c>
      <c r="H469" s="55">
        <f>SUM(H470:H471)</f>
        <v>0</v>
      </c>
    </row>
    <row r="470" spans="1:8" x14ac:dyDescent="0.2">
      <c r="A470" s="23"/>
      <c r="B470" s="89" t="s">
        <v>4</v>
      </c>
      <c r="C470" s="205"/>
      <c r="D470" s="206" t="s">
        <v>202</v>
      </c>
      <c r="E470" s="65"/>
      <c r="F470" s="65"/>
      <c r="G470" s="65"/>
      <c r="H470" s="65"/>
    </row>
    <row r="471" spans="1:8" ht="13.5" thickBot="1" x14ac:dyDescent="0.25">
      <c r="A471" s="23"/>
      <c r="B471" s="94" t="s">
        <v>5</v>
      </c>
      <c r="C471" s="209"/>
      <c r="D471" s="96" t="s">
        <v>203</v>
      </c>
      <c r="E471" s="110"/>
      <c r="F471" s="110"/>
      <c r="G471" s="110"/>
      <c r="H471" s="110"/>
    </row>
    <row r="472" spans="1:8" ht="13.5" thickBot="1" x14ac:dyDescent="0.25">
      <c r="A472" s="23"/>
      <c r="B472" s="100"/>
      <c r="C472" s="100"/>
      <c r="D472" s="102"/>
      <c r="E472" s="41"/>
      <c r="F472" s="41"/>
      <c r="G472" s="41"/>
      <c r="H472" s="41"/>
    </row>
    <row r="473" spans="1:8" x14ac:dyDescent="0.2">
      <c r="A473" s="23"/>
      <c r="B473" s="89" t="s">
        <v>4</v>
      </c>
      <c r="C473" s="213"/>
      <c r="D473" s="214" t="s">
        <v>204</v>
      </c>
      <c r="E473" s="215"/>
      <c r="F473" s="215"/>
      <c r="G473" s="215"/>
      <c r="H473" s="215"/>
    </row>
    <row r="474" spans="1:8" x14ac:dyDescent="0.2">
      <c r="A474" s="23"/>
      <c r="B474" s="217" t="s">
        <v>5</v>
      </c>
      <c r="C474" s="218"/>
      <c r="D474" s="219" t="s">
        <v>205</v>
      </c>
      <c r="E474" s="71"/>
      <c r="F474" s="71"/>
      <c r="G474" s="71"/>
      <c r="H474" s="71"/>
    </row>
    <row r="475" spans="1:8" ht="13.5" thickBot="1" x14ac:dyDescent="0.25">
      <c r="A475" s="23"/>
      <c r="B475" s="94" t="s">
        <v>6</v>
      </c>
      <c r="C475" s="95"/>
      <c r="D475" s="219" t="s">
        <v>206</v>
      </c>
      <c r="E475" s="110"/>
      <c r="F475" s="110"/>
      <c r="G475" s="110"/>
      <c r="H475" s="110"/>
    </row>
    <row r="476" spans="1:8" ht="13.5" thickBot="1" x14ac:dyDescent="0.25">
      <c r="A476" s="111" t="s">
        <v>207</v>
      </c>
      <c r="B476" s="112"/>
      <c r="C476" s="222"/>
      <c r="D476" s="114"/>
      <c r="E476" s="223">
        <f>E467+E469+E475</f>
        <v>3000000</v>
      </c>
      <c r="F476" s="223">
        <f t="shared" ref="F476:G476" si="47">F467+F469+F475</f>
        <v>0</v>
      </c>
      <c r="G476" s="223">
        <f t="shared" si="47"/>
        <v>0</v>
      </c>
      <c r="H476" s="223">
        <f>H467+H469+H475</f>
        <v>3000000</v>
      </c>
    </row>
    <row r="479" spans="1:8" x14ac:dyDescent="0.2">
      <c r="A479" s="2" t="s">
        <v>219</v>
      </c>
      <c r="B479" s="2"/>
      <c r="C479" s="2"/>
      <c r="D479" s="2"/>
      <c r="E479" s="2"/>
      <c r="F479" s="2"/>
      <c r="G479" s="2"/>
      <c r="H479" s="2"/>
    </row>
    <row r="480" spans="1:8" ht="13.5" thickBot="1" x14ac:dyDescent="0.25">
      <c r="A480" s="5" t="s">
        <v>69</v>
      </c>
      <c r="B480" s="5"/>
      <c r="C480" s="5"/>
      <c r="D480" s="5"/>
      <c r="E480" s="5"/>
      <c r="F480" s="5"/>
      <c r="G480" s="5"/>
      <c r="H480" s="5"/>
    </row>
    <row r="481" spans="1:8" ht="48.75" thickBot="1" x14ac:dyDescent="0.25">
      <c r="A481" s="6" t="s">
        <v>70</v>
      </c>
      <c r="B481" s="7" t="s">
        <v>71</v>
      </c>
      <c r="C481" s="8"/>
      <c r="D481" s="9" t="s">
        <v>72</v>
      </c>
      <c r="E481" s="10" t="s">
        <v>209</v>
      </c>
      <c r="F481" s="228" t="s">
        <v>1</v>
      </c>
      <c r="G481" s="228" t="s">
        <v>2</v>
      </c>
      <c r="H481" s="11" t="s">
        <v>3</v>
      </c>
    </row>
    <row r="482" spans="1:8" ht="13.5" thickBot="1" x14ac:dyDescent="0.25">
      <c r="A482" s="12" t="s">
        <v>4</v>
      </c>
      <c r="B482" s="13" t="s">
        <v>5</v>
      </c>
      <c r="C482" s="13" t="s">
        <v>6</v>
      </c>
      <c r="D482" s="15" t="s">
        <v>7</v>
      </c>
      <c r="E482" s="15" t="s">
        <v>8</v>
      </c>
      <c r="F482" s="15" t="s">
        <v>9</v>
      </c>
      <c r="G482" s="15" t="s">
        <v>10</v>
      </c>
      <c r="H482" s="15" t="s">
        <v>11</v>
      </c>
    </row>
    <row r="483" spans="1:8" x14ac:dyDescent="0.2">
      <c r="A483" s="17" t="s">
        <v>4</v>
      </c>
      <c r="B483" s="18"/>
      <c r="C483" s="126"/>
      <c r="D483" s="20" t="s">
        <v>23</v>
      </c>
      <c r="E483" s="256"/>
      <c r="F483" s="256"/>
      <c r="G483" s="256"/>
      <c r="H483" s="21"/>
    </row>
    <row r="484" spans="1:8" x14ac:dyDescent="0.2">
      <c r="A484" s="23"/>
      <c r="B484" s="105" t="s">
        <v>4</v>
      </c>
      <c r="C484" s="25" t="s">
        <v>12</v>
      </c>
      <c r="D484" s="26" t="s">
        <v>24</v>
      </c>
      <c r="E484" s="257"/>
      <c r="F484" s="257"/>
      <c r="G484" s="257"/>
      <c r="H484" s="71">
        <f>SUM(E484:G484)</f>
        <v>0</v>
      </c>
    </row>
    <row r="485" spans="1:8" x14ac:dyDescent="0.2">
      <c r="A485" s="23"/>
      <c r="B485" s="105" t="s">
        <v>5</v>
      </c>
      <c r="C485" s="25" t="s">
        <v>74</v>
      </c>
      <c r="D485" s="26" t="s">
        <v>75</v>
      </c>
      <c r="E485" s="257"/>
      <c r="F485" s="257"/>
      <c r="G485" s="257"/>
      <c r="H485" s="71">
        <f t="shared" ref="H485:H534" si="48">SUM(E485:G485)</f>
        <v>0</v>
      </c>
    </row>
    <row r="486" spans="1:8" x14ac:dyDescent="0.2">
      <c r="A486" s="23"/>
      <c r="B486" s="105" t="s">
        <v>6</v>
      </c>
      <c r="C486" s="25" t="s">
        <v>76</v>
      </c>
      <c r="D486" s="134" t="s">
        <v>77</v>
      </c>
      <c r="E486" s="257"/>
      <c r="F486" s="257"/>
      <c r="G486" s="257"/>
      <c r="H486" s="71">
        <f t="shared" si="48"/>
        <v>0</v>
      </c>
    </row>
    <row r="487" spans="1:8" x14ac:dyDescent="0.2">
      <c r="A487" s="23"/>
      <c r="B487" s="105" t="s">
        <v>7</v>
      </c>
      <c r="C487" s="25" t="s">
        <v>17</v>
      </c>
      <c r="D487" s="26" t="s">
        <v>78</v>
      </c>
      <c r="E487" s="257"/>
      <c r="F487" s="257"/>
      <c r="G487" s="257"/>
      <c r="H487" s="71">
        <f t="shared" si="48"/>
        <v>0</v>
      </c>
    </row>
    <row r="488" spans="1:8" x14ac:dyDescent="0.2">
      <c r="A488" s="23"/>
      <c r="B488" s="105" t="s">
        <v>8</v>
      </c>
      <c r="C488" s="25" t="s">
        <v>25</v>
      </c>
      <c r="D488" s="26" t="s">
        <v>26</v>
      </c>
      <c r="E488" s="257"/>
      <c r="F488" s="257"/>
      <c r="G488" s="257"/>
      <c r="H488" s="71">
        <f t="shared" si="48"/>
        <v>0</v>
      </c>
    </row>
    <row r="489" spans="1:8" x14ac:dyDescent="0.2">
      <c r="A489" s="23"/>
      <c r="B489" s="105" t="s">
        <v>9</v>
      </c>
      <c r="C489" s="34" t="s">
        <v>79</v>
      </c>
      <c r="D489" s="135" t="s">
        <v>80</v>
      </c>
      <c r="E489" s="257"/>
      <c r="F489" s="257"/>
      <c r="G489" s="257"/>
      <c r="H489" s="71">
        <f t="shared" si="48"/>
        <v>0</v>
      </c>
    </row>
    <row r="490" spans="1:8" x14ac:dyDescent="0.2">
      <c r="A490" s="23"/>
      <c r="B490" s="105" t="s">
        <v>10</v>
      </c>
      <c r="C490" s="25" t="s">
        <v>64</v>
      </c>
      <c r="D490" s="28" t="s">
        <v>65</v>
      </c>
      <c r="E490" s="257"/>
      <c r="F490" s="257"/>
      <c r="G490" s="257"/>
      <c r="H490" s="71">
        <f t="shared" si="48"/>
        <v>0</v>
      </c>
    </row>
    <row r="491" spans="1:8" x14ac:dyDescent="0.2">
      <c r="A491" s="23"/>
      <c r="B491" s="105" t="s">
        <v>11</v>
      </c>
      <c r="C491" s="138" t="s">
        <v>81</v>
      </c>
      <c r="D491" s="29" t="s">
        <v>82</v>
      </c>
      <c r="E491" s="257"/>
      <c r="F491" s="257"/>
      <c r="G491" s="257"/>
      <c r="H491" s="71">
        <f t="shared" si="48"/>
        <v>0</v>
      </c>
    </row>
    <row r="492" spans="1:8" x14ac:dyDescent="0.2">
      <c r="A492" s="23"/>
      <c r="B492" s="105" t="s">
        <v>18</v>
      </c>
      <c r="C492" s="25" t="s">
        <v>83</v>
      </c>
      <c r="D492" s="26" t="s">
        <v>84</v>
      </c>
      <c r="E492" s="257"/>
      <c r="F492" s="257"/>
      <c r="G492" s="257"/>
      <c r="H492" s="71">
        <f t="shared" si="48"/>
        <v>0</v>
      </c>
    </row>
    <row r="493" spans="1:8" x14ac:dyDescent="0.2">
      <c r="A493" s="23"/>
      <c r="B493" s="105" t="s">
        <v>19</v>
      </c>
      <c r="C493" s="25" t="s">
        <v>13</v>
      </c>
      <c r="D493" s="134" t="s">
        <v>85</v>
      </c>
      <c r="E493" s="257"/>
      <c r="F493" s="257"/>
      <c r="G493" s="257"/>
      <c r="H493" s="71">
        <f t="shared" si="48"/>
        <v>0</v>
      </c>
    </row>
    <row r="494" spans="1:8" x14ac:dyDescent="0.2">
      <c r="A494" s="23"/>
      <c r="B494" s="105" t="s">
        <v>20</v>
      </c>
      <c r="C494" s="25" t="s">
        <v>27</v>
      </c>
      <c r="D494" s="26" t="s">
        <v>28</v>
      </c>
      <c r="E494" s="257"/>
      <c r="F494" s="257"/>
      <c r="G494" s="257"/>
      <c r="H494" s="71">
        <f t="shared" si="48"/>
        <v>0</v>
      </c>
    </row>
    <row r="495" spans="1:8" x14ac:dyDescent="0.2">
      <c r="A495" s="23"/>
      <c r="B495" s="105" t="s">
        <v>21</v>
      </c>
      <c r="C495" s="25" t="s">
        <v>14</v>
      </c>
      <c r="D495" s="26" t="s">
        <v>86</v>
      </c>
      <c r="E495" s="257"/>
      <c r="F495" s="257"/>
      <c r="G495" s="257"/>
      <c r="H495" s="71">
        <f t="shared" si="48"/>
        <v>0</v>
      </c>
    </row>
    <row r="496" spans="1:8" x14ac:dyDescent="0.2">
      <c r="A496" s="23"/>
      <c r="B496" s="105" t="s">
        <v>39</v>
      </c>
      <c r="C496" s="25" t="s">
        <v>87</v>
      </c>
      <c r="D496" s="26" t="s">
        <v>88</v>
      </c>
      <c r="E496" s="257"/>
      <c r="F496" s="257"/>
      <c r="G496" s="257"/>
      <c r="H496" s="71">
        <f t="shared" si="48"/>
        <v>0</v>
      </c>
    </row>
    <row r="497" spans="1:8" x14ac:dyDescent="0.2">
      <c r="A497" s="23"/>
      <c r="B497" s="105" t="s">
        <v>42</v>
      </c>
      <c r="C497" s="25" t="s">
        <v>29</v>
      </c>
      <c r="D497" s="26" t="s">
        <v>30</v>
      </c>
      <c r="E497" s="257"/>
      <c r="F497" s="257"/>
      <c r="G497" s="257"/>
      <c r="H497" s="71">
        <f t="shared" si="48"/>
        <v>0</v>
      </c>
    </row>
    <row r="498" spans="1:8" x14ac:dyDescent="0.2">
      <c r="A498" s="23"/>
      <c r="B498" s="105" t="s">
        <v>45</v>
      </c>
      <c r="C498" s="25" t="s">
        <v>89</v>
      </c>
      <c r="D498" s="28" t="s">
        <v>90</v>
      </c>
      <c r="E498" s="257"/>
      <c r="F498" s="257"/>
      <c r="G498" s="257"/>
      <c r="H498" s="71">
        <f t="shared" si="48"/>
        <v>0</v>
      </c>
    </row>
    <row r="499" spans="1:8" x14ac:dyDescent="0.2">
      <c r="A499" s="23"/>
      <c r="B499" s="105" t="s">
        <v>48</v>
      </c>
      <c r="C499" s="25" t="s">
        <v>15</v>
      </c>
      <c r="D499" s="29" t="s">
        <v>31</v>
      </c>
      <c r="E499" s="257"/>
      <c r="F499" s="257"/>
      <c r="G499" s="257"/>
      <c r="H499" s="71">
        <f t="shared" si="48"/>
        <v>0</v>
      </c>
    </row>
    <row r="500" spans="1:8" x14ac:dyDescent="0.2">
      <c r="A500" s="23"/>
      <c r="B500" s="105" t="s">
        <v>51</v>
      </c>
      <c r="C500" s="31" t="s">
        <v>91</v>
      </c>
      <c r="D500" s="26" t="s">
        <v>92</v>
      </c>
      <c r="E500" s="257"/>
      <c r="F500" s="257"/>
      <c r="G500" s="257"/>
      <c r="H500" s="71">
        <f t="shared" si="48"/>
        <v>0</v>
      </c>
    </row>
    <row r="501" spans="1:8" x14ac:dyDescent="0.2">
      <c r="A501" s="23"/>
      <c r="B501" s="105" t="s">
        <v>54</v>
      </c>
      <c r="C501" s="31" t="s">
        <v>93</v>
      </c>
      <c r="D501" s="26" t="s">
        <v>94</v>
      </c>
      <c r="E501" s="257"/>
      <c r="F501" s="257"/>
      <c r="G501" s="257"/>
      <c r="H501" s="71">
        <f t="shared" si="48"/>
        <v>0</v>
      </c>
    </row>
    <row r="502" spans="1:8" x14ac:dyDescent="0.2">
      <c r="A502" s="23"/>
      <c r="B502" s="105" t="s">
        <v>57</v>
      </c>
      <c r="C502" s="25" t="s">
        <v>32</v>
      </c>
      <c r="D502" s="26" t="s">
        <v>95</v>
      </c>
      <c r="E502" s="257"/>
      <c r="F502" s="257"/>
      <c r="G502" s="257"/>
      <c r="H502" s="71">
        <f t="shared" si="48"/>
        <v>0</v>
      </c>
    </row>
    <row r="503" spans="1:8" x14ac:dyDescent="0.2">
      <c r="A503" s="23"/>
      <c r="B503" s="105" t="s">
        <v>58</v>
      </c>
      <c r="C503" s="25" t="s">
        <v>33</v>
      </c>
      <c r="D503" s="26" t="s">
        <v>34</v>
      </c>
      <c r="E503" s="257"/>
      <c r="F503" s="257"/>
      <c r="G503" s="257"/>
      <c r="H503" s="71">
        <f t="shared" si="48"/>
        <v>0</v>
      </c>
    </row>
    <row r="504" spans="1:8" x14ac:dyDescent="0.2">
      <c r="A504" s="23"/>
      <c r="B504" s="105" t="s">
        <v>96</v>
      </c>
      <c r="C504" s="25" t="s">
        <v>22</v>
      </c>
      <c r="D504" s="26" t="s">
        <v>59</v>
      </c>
      <c r="E504" s="257"/>
      <c r="F504" s="257"/>
      <c r="G504" s="257"/>
      <c r="H504" s="71">
        <f t="shared" si="48"/>
        <v>0</v>
      </c>
    </row>
    <row r="505" spans="1:8" x14ac:dyDescent="0.2">
      <c r="A505" s="23"/>
      <c r="B505" s="105" t="s">
        <v>97</v>
      </c>
      <c r="C505" s="25" t="s">
        <v>35</v>
      </c>
      <c r="D505" s="26" t="s">
        <v>36</v>
      </c>
      <c r="E505" s="257"/>
      <c r="F505" s="257"/>
      <c r="G505" s="257"/>
      <c r="H505" s="71">
        <f t="shared" si="48"/>
        <v>0</v>
      </c>
    </row>
    <row r="506" spans="1:8" x14ac:dyDescent="0.2">
      <c r="A506" s="23"/>
      <c r="B506" s="105" t="s">
        <v>98</v>
      </c>
      <c r="C506" s="25" t="s">
        <v>99</v>
      </c>
      <c r="D506" s="26" t="s">
        <v>100</v>
      </c>
      <c r="E506" s="257"/>
      <c r="F506" s="257"/>
      <c r="G506" s="257"/>
      <c r="H506" s="71">
        <f t="shared" si="48"/>
        <v>0</v>
      </c>
    </row>
    <row r="507" spans="1:8" x14ac:dyDescent="0.2">
      <c r="A507" s="23"/>
      <c r="B507" s="105" t="s">
        <v>101</v>
      </c>
      <c r="C507" s="25" t="s">
        <v>102</v>
      </c>
      <c r="D507" s="29" t="s">
        <v>103</v>
      </c>
      <c r="E507" s="257"/>
      <c r="F507" s="257"/>
      <c r="G507" s="257"/>
      <c r="H507" s="71">
        <f t="shared" si="48"/>
        <v>0</v>
      </c>
    </row>
    <row r="508" spans="1:8" x14ac:dyDescent="0.2">
      <c r="A508" s="23"/>
      <c r="B508" s="105" t="s">
        <v>104</v>
      </c>
      <c r="C508" s="25" t="s">
        <v>105</v>
      </c>
      <c r="D508" s="29" t="s">
        <v>106</v>
      </c>
      <c r="E508" s="257"/>
      <c r="F508" s="257"/>
      <c r="G508" s="257"/>
      <c r="H508" s="71">
        <f t="shared" si="48"/>
        <v>0</v>
      </c>
    </row>
    <row r="509" spans="1:8" x14ac:dyDescent="0.2">
      <c r="A509" s="23"/>
      <c r="B509" s="105" t="s">
        <v>107</v>
      </c>
      <c r="C509" s="25" t="s">
        <v>108</v>
      </c>
      <c r="D509" s="26" t="s">
        <v>109</v>
      </c>
      <c r="E509" s="257"/>
      <c r="F509" s="257"/>
      <c r="G509" s="257"/>
      <c r="H509" s="71">
        <f t="shared" si="48"/>
        <v>0</v>
      </c>
    </row>
    <row r="510" spans="1:8" x14ac:dyDescent="0.2">
      <c r="A510" s="23"/>
      <c r="B510" s="105" t="s">
        <v>110</v>
      </c>
      <c r="C510" s="25" t="s">
        <v>111</v>
      </c>
      <c r="D510" s="26" t="s">
        <v>112</v>
      </c>
      <c r="E510" s="257"/>
      <c r="F510" s="257"/>
      <c r="G510" s="257"/>
      <c r="H510" s="71">
        <f t="shared" si="48"/>
        <v>0</v>
      </c>
    </row>
    <row r="511" spans="1:8" x14ac:dyDescent="0.2">
      <c r="A511" s="23"/>
      <c r="B511" s="105" t="s">
        <v>113</v>
      </c>
      <c r="C511" s="25" t="s">
        <v>114</v>
      </c>
      <c r="D511" s="140" t="s">
        <v>115</v>
      </c>
      <c r="E511" s="257"/>
      <c r="F511" s="257"/>
      <c r="G511" s="257"/>
      <c r="H511" s="71">
        <f t="shared" si="48"/>
        <v>0</v>
      </c>
    </row>
    <row r="512" spans="1:8" x14ac:dyDescent="0.2">
      <c r="A512" s="23"/>
      <c r="B512" s="105" t="s">
        <v>116</v>
      </c>
      <c r="C512" s="34" t="s">
        <v>16</v>
      </c>
      <c r="D512" s="26" t="s">
        <v>37</v>
      </c>
      <c r="E512" s="257"/>
      <c r="F512" s="257"/>
      <c r="G512" s="257"/>
      <c r="H512" s="71">
        <f t="shared" si="48"/>
        <v>0</v>
      </c>
    </row>
    <row r="513" spans="1:8" x14ac:dyDescent="0.2">
      <c r="A513" s="23"/>
      <c r="B513" s="105" t="s">
        <v>117</v>
      </c>
      <c r="C513" s="34" t="s">
        <v>118</v>
      </c>
      <c r="D513" s="29" t="s">
        <v>119</v>
      </c>
      <c r="E513" s="257"/>
      <c r="F513" s="257"/>
      <c r="G513" s="257"/>
      <c r="H513" s="71">
        <f t="shared" si="48"/>
        <v>0</v>
      </c>
    </row>
    <row r="514" spans="1:8" x14ac:dyDescent="0.2">
      <c r="A514" s="23"/>
      <c r="B514" s="105" t="s">
        <v>120</v>
      </c>
      <c r="C514" s="34" t="s">
        <v>121</v>
      </c>
      <c r="D514" s="26" t="s">
        <v>122</v>
      </c>
      <c r="E514" s="257"/>
      <c r="F514" s="257"/>
      <c r="G514" s="257"/>
      <c r="H514" s="71">
        <f t="shared" si="48"/>
        <v>0</v>
      </c>
    </row>
    <row r="515" spans="1:8" x14ac:dyDescent="0.2">
      <c r="A515" s="23"/>
      <c r="B515" s="105" t="s">
        <v>123</v>
      </c>
      <c r="C515" s="34" t="s">
        <v>124</v>
      </c>
      <c r="D515" s="26" t="s">
        <v>125</v>
      </c>
      <c r="E515" s="257"/>
      <c r="F515" s="257"/>
      <c r="G515" s="257"/>
      <c r="H515" s="71">
        <f t="shared" si="48"/>
        <v>0</v>
      </c>
    </row>
    <row r="516" spans="1:8" x14ac:dyDescent="0.2">
      <c r="A516" s="23"/>
      <c r="B516" s="105" t="s">
        <v>126</v>
      </c>
      <c r="C516" s="34" t="s">
        <v>127</v>
      </c>
      <c r="D516" s="26" t="s">
        <v>128</v>
      </c>
      <c r="E516" s="257"/>
      <c r="F516" s="257"/>
      <c r="G516" s="257"/>
      <c r="H516" s="71">
        <f t="shared" si="48"/>
        <v>0</v>
      </c>
    </row>
    <row r="517" spans="1:8" x14ac:dyDescent="0.2">
      <c r="A517" s="23"/>
      <c r="B517" s="105" t="s">
        <v>129</v>
      </c>
      <c r="C517" s="34" t="s">
        <v>130</v>
      </c>
      <c r="D517" s="26" t="s">
        <v>131</v>
      </c>
      <c r="E517" s="257"/>
      <c r="F517" s="257"/>
      <c r="G517" s="257"/>
      <c r="H517" s="71">
        <f t="shared" si="48"/>
        <v>0</v>
      </c>
    </row>
    <row r="518" spans="1:8" x14ac:dyDescent="0.2">
      <c r="A518" s="23"/>
      <c r="B518" s="105" t="s">
        <v>132</v>
      </c>
      <c r="C518" s="34" t="s">
        <v>133</v>
      </c>
      <c r="D518" s="26" t="s">
        <v>134</v>
      </c>
      <c r="E518" s="257"/>
      <c r="F518" s="257"/>
      <c r="G518" s="257"/>
      <c r="H518" s="71">
        <f t="shared" si="48"/>
        <v>0</v>
      </c>
    </row>
    <row r="519" spans="1:8" x14ac:dyDescent="0.2">
      <c r="A519" s="23"/>
      <c r="B519" s="105" t="s">
        <v>135</v>
      </c>
      <c r="C519" s="34" t="s">
        <v>38</v>
      </c>
      <c r="D519" s="29" t="s">
        <v>136</v>
      </c>
      <c r="E519" s="257"/>
      <c r="F519" s="257"/>
      <c r="G519" s="257"/>
      <c r="H519" s="71">
        <f t="shared" si="48"/>
        <v>0</v>
      </c>
    </row>
    <row r="520" spans="1:8" x14ac:dyDescent="0.2">
      <c r="A520" s="143"/>
      <c r="B520" s="105" t="s">
        <v>137</v>
      </c>
      <c r="C520" s="144" t="s">
        <v>138</v>
      </c>
      <c r="D520" s="33" t="s">
        <v>139</v>
      </c>
      <c r="E520" s="258"/>
      <c r="F520" s="258"/>
      <c r="G520" s="258"/>
      <c r="H520" s="71">
        <f t="shared" si="48"/>
        <v>0</v>
      </c>
    </row>
    <row r="521" spans="1:8" x14ac:dyDescent="0.2">
      <c r="A521" s="23"/>
      <c r="B521" s="105" t="s">
        <v>140</v>
      </c>
      <c r="C521" s="34" t="s">
        <v>55</v>
      </c>
      <c r="D521" s="26" t="s">
        <v>56</v>
      </c>
      <c r="E521" s="257"/>
      <c r="F521" s="257"/>
      <c r="G521" s="257"/>
      <c r="H521" s="71">
        <f t="shared" si="48"/>
        <v>0</v>
      </c>
    </row>
    <row r="522" spans="1:8" x14ac:dyDescent="0.2">
      <c r="A522" s="23"/>
      <c r="B522" s="105" t="s">
        <v>141</v>
      </c>
      <c r="C522" s="34" t="s">
        <v>40</v>
      </c>
      <c r="D522" s="26" t="s">
        <v>41</v>
      </c>
      <c r="E522" s="257"/>
      <c r="F522" s="257"/>
      <c r="G522" s="257"/>
      <c r="H522" s="71">
        <f t="shared" si="48"/>
        <v>0</v>
      </c>
    </row>
    <row r="523" spans="1:8" x14ac:dyDescent="0.2">
      <c r="A523" s="23"/>
      <c r="B523" s="105" t="s">
        <v>142</v>
      </c>
      <c r="C523" s="34" t="s">
        <v>43</v>
      </c>
      <c r="D523" s="26" t="s">
        <v>44</v>
      </c>
      <c r="E523" s="257"/>
      <c r="F523" s="257"/>
      <c r="G523" s="257"/>
      <c r="H523" s="71">
        <f t="shared" si="48"/>
        <v>0</v>
      </c>
    </row>
    <row r="524" spans="1:8" x14ac:dyDescent="0.2">
      <c r="A524" s="23"/>
      <c r="B524" s="105" t="s">
        <v>143</v>
      </c>
      <c r="C524" s="34" t="s">
        <v>144</v>
      </c>
      <c r="D524" s="26" t="s">
        <v>213</v>
      </c>
      <c r="E524" s="257"/>
      <c r="F524" s="257"/>
      <c r="G524" s="257"/>
      <c r="H524" s="71">
        <f t="shared" si="48"/>
        <v>0</v>
      </c>
    </row>
    <row r="525" spans="1:8" x14ac:dyDescent="0.2">
      <c r="A525" s="23"/>
      <c r="B525" s="105" t="s">
        <v>146</v>
      </c>
      <c r="C525" s="34" t="s">
        <v>147</v>
      </c>
      <c r="D525" s="26" t="s">
        <v>148</v>
      </c>
      <c r="E525" s="257"/>
      <c r="F525" s="257"/>
      <c r="G525" s="257"/>
      <c r="H525" s="71">
        <f t="shared" si="48"/>
        <v>0</v>
      </c>
    </row>
    <row r="526" spans="1:8" x14ac:dyDescent="0.2">
      <c r="A526" s="23"/>
      <c r="B526" s="105" t="s">
        <v>149</v>
      </c>
      <c r="C526" s="34" t="s">
        <v>46</v>
      </c>
      <c r="D526" s="26" t="s">
        <v>47</v>
      </c>
      <c r="E526" s="257"/>
      <c r="F526" s="257"/>
      <c r="G526" s="257"/>
      <c r="H526" s="71">
        <f t="shared" si="48"/>
        <v>0</v>
      </c>
    </row>
    <row r="527" spans="1:8" x14ac:dyDescent="0.2">
      <c r="A527" s="23"/>
      <c r="B527" s="105" t="s">
        <v>150</v>
      </c>
      <c r="C527" s="34" t="s">
        <v>151</v>
      </c>
      <c r="D527" s="26" t="s">
        <v>152</v>
      </c>
      <c r="E527" s="257"/>
      <c r="F527" s="257"/>
      <c r="G527" s="257"/>
      <c r="H527" s="71">
        <f t="shared" si="48"/>
        <v>0</v>
      </c>
    </row>
    <row r="528" spans="1:8" x14ac:dyDescent="0.2">
      <c r="A528" s="23"/>
      <c r="B528" s="105" t="s">
        <v>153</v>
      </c>
      <c r="C528" s="34" t="s">
        <v>49</v>
      </c>
      <c r="D528" s="26" t="s">
        <v>50</v>
      </c>
      <c r="E528" s="259"/>
      <c r="F528" s="259"/>
      <c r="G528" s="259"/>
      <c r="H528" s="71">
        <f t="shared" si="48"/>
        <v>0</v>
      </c>
    </row>
    <row r="529" spans="1:8" x14ac:dyDescent="0.2">
      <c r="A529" s="23"/>
      <c r="B529" s="105" t="s">
        <v>154</v>
      </c>
      <c r="C529" s="34" t="s">
        <v>155</v>
      </c>
      <c r="D529" s="26" t="s">
        <v>156</v>
      </c>
      <c r="E529" s="259"/>
      <c r="F529" s="259"/>
      <c r="G529" s="259"/>
      <c r="H529" s="71">
        <f t="shared" si="48"/>
        <v>0</v>
      </c>
    </row>
    <row r="530" spans="1:8" x14ac:dyDescent="0.2">
      <c r="A530" s="23"/>
      <c r="B530" s="105" t="s">
        <v>157</v>
      </c>
      <c r="C530" s="34" t="s">
        <v>52</v>
      </c>
      <c r="D530" s="26" t="s">
        <v>53</v>
      </c>
      <c r="E530" s="259"/>
      <c r="F530" s="259"/>
      <c r="G530" s="259"/>
      <c r="H530" s="71">
        <f t="shared" si="48"/>
        <v>0</v>
      </c>
    </row>
    <row r="531" spans="1:8" x14ac:dyDescent="0.2">
      <c r="A531" s="23"/>
      <c r="B531" s="105" t="s">
        <v>158</v>
      </c>
      <c r="C531" s="34" t="s">
        <v>159</v>
      </c>
      <c r="D531" s="26" t="s">
        <v>160</v>
      </c>
      <c r="E531" s="259"/>
      <c r="F531" s="259"/>
      <c r="G531" s="259"/>
      <c r="H531" s="71">
        <f t="shared" si="48"/>
        <v>0</v>
      </c>
    </row>
    <row r="532" spans="1:8" x14ac:dyDescent="0.2">
      <c r="A532" s="23"/>
      <c r="B532" s="105" t="s">
        <v>161</v>
      </c>
      <c r="C532" s="34" t="s">
        <v>162</v>
      </c>
      <c r="D532" s="26" t="s">
        <v>163</v>
      </c>
      <c r="E532" s="259"/>
      <c r="F532" s="259"/>
      <c r="G532" s="259"/>
      <c r="H532" s="71">
        <f t="shared" si="48"/>
        <v>0</v>
      </c>
    </row>
    <row r="533" spans="1:8" x14ac:dyDescent="0.2">
      <c r="A533" s="23"/>
      <c r="B533" s="105" t="s">
        <v>164</v>
      </c>
      <c r="C533" s="34" t="s">
        <v>165</v>
      </c>
      <c r="D533" s="75" t="s">
        <v>166</v>
      </c>
      <c r="E533" s="259"/>
      <c r="F533" s="259"/>
      <c r="G533" s="259"/>
      <c r="H533" s="71">
        <f t="shared" si="48"/>
        <v>0</v>
      </c>
    </row>
    <row r="534" spans="1:8" x14ac:dyDescent="0.2">
      <c r="A534" s="23"/>
      <c r="B534" s="105" t="s">
        <v>167</v>
      </c>
      <c r="C534" s="34" t="s">
        <v>168</v>
      </c>
      <c r="D534" s="147" t="s">
        <v>169</v>
      </c>
      <c r="E534" s="259"/>
      <c r="F534" s="259"/>
      <c r="G534" s="259"/>
      <c r="H534" s="71">
        <f t="shared" si="48"/>
        <v>0</v>
      </c>
    </row>
    <row r="535" spans="1:8" x14ac:dyDescent="0.2">
      <c r="A535" s="23"/>
      <c r="B535" s="105"/>
      <c r="C535" s="229" t="s">
        <v>170</v>
      </c>
      <c r="D535" s="147"/>
      <c r="E535" s="259"/>
      <c r="F535" s="259"/>
      <c r="G535" s="259"/>
      <c r="H535" s="77"/>
    </row>
    <row r="536" spans="1:8" x14ac:dyDescent="0.2">
      <c r="A536" s="23"/>
      <c r="B536" s="105" t="s">
        <v>171</v>
      </c>
      <c r="C536" s="42" t="s">
        <v>14</v>
      </c>
      <c r="D536" s="149" t="s">
        <v>172</v>
      </c>
      <c r="E536" s="150"/>
      <c r="F536" s="150"/>
      <c r="G536" s="150"/>
      <c r="H536" s="150">
        <f>SUM(E536:G536)</f>
        <v>0</v>
      </c>
    </row>
    <row r="537" spans="1:8" x14ac:dyDescent="0.2">
      <c r="A537" s="23"/>
      <c r="B537" s="105" t="s">
        <v>173</v>
      </c>
      <c r="C537" s="42" t="s">
        <v>13</v>
      </c>
      <c r="D537" s="43" t="s">
        <v>174</v>
      </c>
      <c r="E537" s="150"/>
      <c r="F537" s="150"/>
      <c r="G537" s="150"/>
      <c r="H537" s="150">
        <f t="shared" ref="H537:H542" si="49">SUM(E537:G537)</f>
        <v>0</v>
      </c>
    </row>
    <row r="538" spans="1:8" x14ac:dyDescent="0.2">
      <c r="A538" s="23"/>
      <c r="B538" s="105" t="s">
        <v>175</v>
      </c>
      <c r="C538" s="42" t="s">
        <v>17</v>
      </c>
      <c r="D538" s="149" t="s">
        <v>176</v>
      </c>
      <c r="E538" s="150"/>
      <c r="F538" s="150"/>
      <c r="G538" s="150"/>
      <c r="H538" s="150">
        <f t="shared" si="49"/>
        <v>0</v>
      </c>
    </row>
    <row r="539" spans="1:8" x14ac:dyDescent="0.2">
      <c r="A539" s="23"/>
      <c r="B539" s="105" t="s">
        <v>177</v>
      </c>
      <c r="C539" s="42" t="s">
        <v>12</v>
      </c>
      <c r="D539" s="149" t="s">
        <v>178</v>
      </c>
      <c r="E539" s="150"/>
      <c r="F539" s="150"/>
      <c r="G539" s="150"/>
      <c r="H539" s="150">
        <f t="shared" si="49"/>
        <v>0</v>
      </c>
    </row>
    <row r="540" spans="1:8" x14ac:dyDescent="0.2">
      <c r="A540" s="23"/>
      <c r="B540" s="105" t="s">
        <v>179</v>
      </c>
      <c r="C540" s="42" t="s">
        <v>16</v>
      </c>
      <c r="D540" s="149" t="s">
        <v>180</v>
      </c>
      <c r="E540" s="150"/>
      <c r="F540" s="150"/>
      <c r="G540" s="150"/>
      <c r="H540" s="150">
        <f t="shared" si="49"/>
        <v>0</v>
      </c>
    </row>
    <row r="541" spans="1:8" x14ac:dyDescent="0.2">
      <c r="A541" s="23"/>
      <c r="B541" s="105" t="s">
        <v>181</v>
      </c>
      <c r="C541" s="42" t="s">
        <v>15</v>
      </c>
      <c r="D541" s="149" t="s">
        <v>182</v>
      </c>
      <c r="E541" s="150"/>
      <c r="F541" s="150"/>
      <c r="G541" s="150"/>
      <c r="H541" s="150">
        <f t="shared" si="49"/>
        <v>0</v>
      </c>
    </row>
    <row r="542" spans="1:8" x14ac:dyDescent="0.2">
      <c r="A542" s="23"/>
      <c r="B542" s="105" t="s">
        <v>183</v>
      </c>
      <c r="C542" s="42" t="s">
        <v>17</v>
      </c>
      <c r="D542" s="149" t="s">
        <v>184</v>
      </c>
      <c r="E542" s="150"/>
      <c r="F542" s="150"/>
      <c r="G542" s="150"/>
      <c r="H542" s="150">
        <f t="shared" si="49"/>
        <v>0</v>
      </c>
    </row>
    <row r="543" spans="1:8" x14ac:dyDescent="0.2">
      <c r="A543" s="23"/>
      <c r="B543" s="105" t="s">
        <v>185</v>
      </c>
      <c r="C543" s="230" t="s">
        <v>17</v>
      </c>
      <c r="D543" s="48" t="s">
        <v>186</v>
      </c>
      <c r="E543" s="154"/>
      <c r="F543" s="154"/>
      <c r="G543" s="154"/>
      <c r="H543" s="154">
        <f>SUM(E543:G543)</f>
        <v>0</v>
      </c>
    </row>
    <row r="544" spans="1:8" x14ac:dyDescent="0.2">
      <c r="A544" s="23"/>
      <c r="B544" s="105" t="s">
        <v>187</v>
      </c>
      <c r="C544" s="230" t="s">
        <v>17</v>
      </c>
      <c r="D544" s="48" t="s">
        <v>188</v>
      </c>
      <c r="E544" s="154"/>
      <c r="F544" s="154"/>
      <c r="G544" s="154"/>
      <c r="H544" s="154">
        <f t="shared" ref="H544:H548" si="50">SUM(E544:G544)</f>
        <v>0</v>
      </c>
    </row>
    <row r="545" spans="1:8" x14ac:dyDescent="0.2">
      <c r="A545" s="23"/>
      <c r="B545" s="105" t="s">
        <v>189</v>
      </c>
      <c r="C545" s="230" t="s">
        <v>13</v>
      </c>
      <c r="D545" s="48" t="s">
        <v>190</v>
      </c>
      <c r="E545" s="154"/>
      <c r="F545" s="154"/>
      <c r="G545" s="154"/>
      <c r="H545" s="154">
        <f t="shared" si="50"/>
        <v>0</v>
      </c>
    </row>
    <row r="546" spans="1:8" x14ac:dyDescent="0.2">
      <c r="A546" s="23"/>
      <c r="B546" s="105" t="s">
        <v>191</v>
      </c>
      <c r="C546" s="230" t="s">
        <v>93</v>
      </c>
      <c r="D546" s="48" t="s">
        <v>192</v>
      </c>
      <c r="E546" s="154"/>
      <c r="F546" s="154"/>
      <c r="G546" s="154"/>
      <c r="H546" s="154">
        <f t="shared" si="50"/>
        <v>0</v>
      </c>
    </row>
    <row r="547" spans="1:8" x14ac:dyDescent="0.2">
      <c r="A547" s="23"/>
      <c r="B547" s="105" t="s">
        <v>193</v>
      </c>
      <c r="C547" s="44" t="s">
        <v>93</v>
      </c>
      <c r="D547" s="45" t="s">
        <v>194</v>
      </c>
      <c r="E547" s="163"/>
      <c r="F547" s="163"/>
      <c r="G547" s="163"/>
      <c r="H547" s="154">
        <f t="shared" si="50"/>
        <v>0</v>
      </c>
    </row>
    <row r="548" spans="1:8" x14ac:dyDescent="0.2">
      <c r="A548" s="23"/>
      <c r="B548" s="105" t="s">
        <v>195</v>
      </c>
      <c r="C548" s="44" t="s">
        <v>93</v>
      </c>
      <c r="D548" s="45" t="s">
        <v>196</v>
      </c>
      <c r="E548" s="163"/>
      <c r="F548" s="163"/>
      <c r="G548" s="163"/>
      <c r="H548" s="154">
        <f t="shared" si="50"/>
        <v>0</v>
      </c>
    </row>
    <row r="549" spans="1:8" ht="13.5" thickBot="1" x14ac:dyDescent="0.25">
      <c r="A549" s="23"/>
      <c r="B549" s="105"/>
      <c r="C549" s="49"/>
      <c r="D549" s="50"/>
      <c r="E549" s="260"/>
      <c r="F549" s="260"/>
      <c r="G549" s="260"/>
      <c r="H549" s="51"/>
    </row>
    <row r="550" spans="1:8" ht="13.5" thickBot="1" x14ac:dyDescent="0.25">
      <c r="A550" s="23"/>
      <c r="B550" s="52" t="s">
        <v>60</v>
      </c>
      <c r="C550" s="53"/>
      <c r="D550" s="54"/>
      <c r="E550" s="169">
        <f>SUM(E484:E549)</f>
        <v>0</v>
      </c>
      <c r="F550" s="169">
        <f t="shared" ref="F550:G550" si="51">SUM(F484:F549)</f>
        <v>0</v>
      </c>
      <c r="G550" s="169">
        <f t="shared" si="51"/>
        <v>0</v>
      </c>
      <c r="H550" s="169">
        <f>SUM(H484:H549)</f>
        <v>0</v>
      </c>
    </row>
    <row r="551" spans="1:8" ht="13.5" thickBot="1" x14ac:dyDescent="0.25">
      <c r="A551" s="23"/>
      <c r="B551" s="36"/>
      <c r="C551" s="36"/>
      <c r="D551" s="58"/>
      <c r="E551" s="41"/>
      <c r="F551" s="41"/>
      <c r="G551" s="41"/>
      <c r="H551" s="41"/>
    </row>
    <row r="552" spans="1:8" x14ac:dyDescent="0.2">
      <c r="A552" s="23" t="s">
        <v>5</v>
      </c>
      <c r="B552" s="61"/>
      <c r="C552" s="173"/>
      <c r="D552" s="174" t="s">
        <v>61</v>
      </c>
      <c r="E552" s="215"/>
      <c r="F552" s="215"/>
      <c r="G552" s="215"/>
      <c r="H552" s="215"/>
    </row>
    <row r="553" spans="1:8" x14ac:dyDescent="0.2">
      <c r="A553" s="66"/>
      <c r="B553" s="67" t="s">
        <v>4</v>
      </c>
      <c r="C553" s="179" t="s">
        <v>38</v>
      </c>
      <c r="D553" s="180" t="s">
        <v>197</v>
      </c>
      <c r="E553" s="71"/>
      <c r="F553" s="71"/>
      <c r="G553" s="71"/>
      <c r="H553" s="71">
        <f>SUM(E553:G553)</f>
        <v>0</v>
      </c>
    </row>
    <row r="554" spans="1:8" x14ac:dyDescent="0.2">
      <c r="A554" s="66"/>
      <c r="B554" s="67" t="s">
        <v>5</v>
      </c>
      <c r="C554" s="25" t="s">
        <v>62</v>
      </c>
      <c r="D554" s="180" t="s">
        <v>63</v>
      </c>
      <c r="E554" s="71"/>
      <c r="F554" s="71"/>
      <c r="G554" s="71"/>
      <c r="H554" s="71">
        <f t="shared" ref="H554:H559" si="52">SUM(E554:G554)</f>
        <v>0</v>
      </c>
    </row>
    <row r="555" spans="1:8" x14ac:dyDescent="0.2">
      <c r="A555" s="66"/>
      <c r="B555" s="67" t="s">
        <v>6</v>
      </c>
      <c r="C555" s="25" t="s">
        <v>198</v>
      </c>
      <c r="D555" s="185" t="s">
        <v>199</v>
      </c>
      <c r="E555" s="71"/>
      <c r="F555" s="71"/>
      <c r="G555" s="71"/>
      <c r="H555" s="71">
        <f t="shared" si="52"/>
        <v>0</v>
      </c>
    </row>
    <row r="556" spans="1:8" x14ac:dyDescent="0.2">
      <c r="A556" s="66"/>
      <c r="B556" s="67" t="s">
        <v>7</v>
      </c>
      <c r="C556" s="34" t="s">
        <v>40</v>
      </c>
      <c r="D556" s="26" t="s">
        <v>41</v>
      </c>
      <c r="E556" s="71"/>
      <c r="F556" s="71"/>
      <c r="G556" s="71"/>
      <c r="H556" s="71">
        <f t="shared" si="52"/>
        <v>0</v>
      </c>
    </row>
    <row r="557" spans="1:8" x14ac:dyDescent="0.2">
      <c r="A557" s="66"/>
      <c r="B557" s="67" t="s">
        <v>8</v>
      </c>
      <c r="C557" s="25" t="s">
        <v>64</v>
      </c>
      <c r="D557" s="28" t="s">
        <v>65</v>
      </c>
      <c r="E557" s="77"/>
      <c r="F557" s="77"/>
      <c r="G557" s="77"/>
      <c r="H557" s="71">
        <f t="shared" si="52"/>
        <v>0</v>
      </c>
    </row>
    <row r="558" spans="1:8" x14ac:dyDescent="0.2">
      <c r="A558" s="66"/>
      <c r="B558" s="74" t="s">
        <v>9</v>
      </c>
      <c r="C558" s="25" t="s">
        <v>147</v>
      </c>
      <c r="D558" s="26" t="s">
        <v>148</v>
      </c>
      <c r="E558" s="189"/>
      <c r="F558" s="189"/>
      <c r="G558" s="189"/>
      <c r="H558" s="71">
        <f t="shared" si="52"/>
        <v>0</v>
      </c>
    </row>
    <row r="559" spans="1:8" ht="13.5" thickBot="1" x14ac:dyDescent="0.25">
      <c r="A559" s="66"/>
      <c r="B559" s="74" t="s">
        <v>10</v>
      </c>
      <c r="C559" s="34" t="s">
        <v>46</v>
      </c>
      <c r="D559" s="75" t="s">
        <v>47</v>
      </c>
      <c r="E559" s="192"/>
      <c r="F559" s="192"/>
      <c r="G559" s="192"/>
      <c r="H559" s="71">
        <f t="shared" si="52"/>
        <v>0</v>
      </c>
    </row>
    <row r="560" spans="1:8" ht="13.5" thickBot="1" x14ac:dyDescent="0.25">
      <c r="A560" s="23"/>
      <c r="B560" s="52" t="s">
        <v>66</v>
      </c>
      <c r="C560" s="53"/>
      <c r="D560" s="53"/>
      <c r="E560" s="55">
        <f>SUM(E553:E559)</f>
        <v>0</v>
      </c>
      <c r="F560" s="55">
        <f t="shared" ref="F560:G560" si="53">SUM(F553:F559)</f>
        <v>0</v>
      </c>
      <c r="G560" s="55">
        <f t="shared" si="53"/>
        <v>0</v>
      </c>
      <c r="H560" s="55">
        <f>SUM(H553:H559)</f>
        <v>0</v>
      </c>
    </row>
    <row r="561" spans="1:8" ht="13.5" thickBot="1" x14ac:dyDescent="0.25">
      <c r="A561" s="23"/>
      <c r="B561" s="261"/>
      <c r="C561" s="261"/>
      <c r="D561" s="262"/>
      <c r="E561" s="250"/>
      <c r="F561" s="250"/>
      <c r="G561" s="250"/>
      <c r="H561" s="250"/>
    </row>
    <row r="562" spans="1:8" ht="13.5" thickBot="1" x14ac:dyDescent="0.25">
      <c r="A562" s="23"/>
      <c r="B562" s="52" t="s">
        <v>200</v>
      </c>
      <c r="C562" s="53"/>
      <c r="D562" s="54"/>
      <c r="E562" s="169">
        <f>E550+E560</f>
        <v>0</v>
      </c>
      <c r="F562" s="169">
        <f t="shared" ref="F562:G562" si="54">F550+F560</f>
        <v>0</v>
      </c>
      <c r="G562" s="169">
        <f t="shared" si="54"/>
        <v>0</v>
      </c>
      <c r="H562" s="169">
        <f>H550+H560</f>
        <v>0</v>
      </c>
    </row>
    <row r="563" spans="1:8" ht="13.5" thickBot="1" x14ac:dyDescent="0.25">
      <c r="A563" s="23"/>
      <c r="B563" s="81"/>
      <c r="C563" s="81"/>
      <c r="D563" s="58"/>
      <c r="E563" s="263"/>
      <c r="F563" s="263"/>
      <c r="G563" s="263"/>
      <c r="H563" s="250"/>
    </row>
    <row r="564" spans="1:8" ht="13.5" thickBot="1" x14ac:dyDescent="0.25">
      <c r="A564" s="23"/>
      <c r="B564" s="85"/>
      <c r="C564" s="202"/>
      <c r="D564" s="203" t="s">
        <v>201</v>
      </c>
      <c r="E564" s="55">
        <f>SUM(E565:E566)</f>
        <v>0</v>
      </c>
      <c r="F564" s="55">
        <f t="shared" ref="F564:G564" si="55">SUM(F565:F566)</f>
        <v>0</v>
      </c>
      <c r="G564" s="55">
        <f t="shared" si="55"/>
        <v>0</v>
      </c>
      <c r="H564" s="55">
        <f>SUM(H565:H566)</f>
        <v>0</v>
      </c>
    </row>
    <row r="565" spans="1:8" x14ac:dyDescent="0.2">
      <c r="A565" s="23"/>
      <c r="B565" s="89" t="s">
        <v>4</v>
      </c>
      <c r="C565" s="205"/>
      <c r="D565" s="206" t="s">
        <v>202</v>
      </c>
      <c r="E565" s="65"/>
      <c r="F565" s="65"/>
      <c r="G565" s="65"/>
      <c r="H565" s="65"/>
    </row>
    <row r="566" spans="1:8" ht="13.5" thickBot="1" x14ac:dyDescent="0.25">
      <c r="A566" s="23"/>
      <c r="B566" s="94" t="s">
        <v>5</v>
      </c>
      <c r="C566" s="209"/>
      <c r="D566" s="96" t="s">
        <v>203</v>
      </c>
      <c r="E566" s="110"/>
      <c r="F566" s="110"/>
      <c r="G566" s="110"/>
      <c r="H566" s="110"/>
    </row>
    <row r="567" spans="1:8" ht="13.5" thickBot="1" x14ac:dyDescent="0.25">
      <c r="A567" s="23"/>
      <c r="B567" s="100"/>
      <c r="C567" s="100"/>
      <c r="D567" s="102"/>
      <c r="E567" s="60"/>
      <c r="F567" s="60"/>
      <c r="G567" s="60"/>
      <c r="H567" s="41"/>
    </row>
    <row r="568" spans="1:8" x14ac:dyDescent="0.2">
      <c r="A568" s="23"/>
      <c r="B568" s="264" t="s">
        <v>4</v>
      </c>
      <c r="C568" s="265"/>
      <c r="D568" s="240" t="s">
        <v>204</v>
      </c>
      <c r="E568" s="21">
        <f>'[1]8.mell'!B488</f>
        <v>0</v>
      </c>
      <c r="F568" s="21">
        <f>'[1]8.mell'!C488</f>
        <v>0</v>
      </c>
      <c r="G568" s="21">
        <f>'[1]8.mell'!D488</f>
        <v>0</v>
      </c>
      <c r="H568" s="21">
        <f>'[1]8.mell'!E488</f>
        <v>0</v>
      </c>
    </row>
    <row r="569" spans="1:8" x14ac:dyDescent="0.2">
      <c r="A569" s="23"/>
      <c r="B569" s="266" t="s">
        <v>5</v>
      </c>
      <c r="C569" s="267"/>
      <c r="D569" s="268" t="s">
        <v>205</v>
      </c>
      <c r="E569" s="269">
        <f>'[1]8.mell'!B499</f>
        <v>0</v>
      </c>
      <c r="F569" s="269">
        <f>'[1]8.mell'!C499</f>
        <v>0</v>
      </c>
      <c r="G569" s="269">
        <f>'[1]8.mell'!D499</f>
        <v>0</v>
      </c>
      <c r="H569" s="269">
        <f>'[1]8.mell'!E499</f>
        <v>0</v>
      </c>
    </row>
    <row r="570" spans="1:8" ht="13.5" thickBot="1" x14ac:dyDescent="0.25">
      <c r="A570" s="23"/>
      <c r="B570" s="270" t="s">
        <v>6</v>
      </c>
      <c r="C570" s="95"/>
      <c r="D570" s="221" t="s">
        <v>206</v>
      </c>
      <c r="E570" s="271">
        <f>'[1]8.mell'!B528</f>
        <v>0</v>
      </c>
      <c r="F570" s="271">
        <f>'[1]8.mell'!C528</f>
        <v>0</v>
      </c>
      <c r="G570" s="271">
        <f>'[1]8.mell'!D528</f>
        <v>0</v>
      </c>
      <c r="H570" s="271">
        <f>'[1]8.mell'!E528</f>
        <v>0</v>
      </c>
    </row>
    <row r="571" spans="1:8" ht="13.5" thickBot="1" x14ac:dyDescent="0.25">
      <c r="A571" s="111" t="s">
        <v>207</v>
      </c>
      <c r="B571" s="112"/>
      <c r="C571" s="222"/>
      <c r="D571" s="114"/>
      <c r="E571" s="169">
        <f>E562+E564+E568+E569+E570</f>
        <v>0</v>
      </c>
      <c r="F571" s="169">
        <f t="shared" ref="F571:G571" si="56">F562+F564+F568+F569+F570</f>
        <v>0</v>
      </c>
      <c r="G571" s="169">
        <f t="shared" si="56"/>
        <v>0</v>
      </c>
      <c r="H571" s="169">
        <f>H550+H560+H568+H569+H570</f>
        <v>0</v>
      </c>
    </row>
    <row r="574" spans="1:8" x14ac:dyDescent="0.2">
      <c r="A574" s="2" t="s">
        <v>220</v>
      </c>
      <c r="B574" s="2"/>
      <c r="C574" s="2"/>
      <c r="D574" s="2"/>
      <c r="E574" s="2"/>
      <c r="F574" s="2"/>
      <c r="G574" s="2"/>
      <c r="H574" s="2"/>
    </row>
    <row r="575" spans="1:8" ht="13.5" thickBot="1" x14ac:dyDescent="0.25">
      <c r="A575" s="5" t="s">
        <v>69</v>
      </c>
      <c r="B575" s="5"/>
      <c r="C575" s="5"/>
      <c r="D575" s="5"/>
      <c r="E575" s="5"/>
      <c r="F575" s="5"/>
      <c r="G575" s="5"/>
      <c r="H575" s="5"/>
    </row>
    <row r="576" spans="1:8" ht="48.75" thickBot="1" x14ac:dyDescent="0.25">
      <c r="A576" s="6" t="s">
        <v>70</v>
      </c>
      <c r="B576" s="7" t="s">
        <v>71</v>
      </c>
      <c r="C576" s="8"/>
      <c r="D576" s="9" t="s">
        <v>72</v>
      </c>
      <c r="E576" s="10" t="s">
        <v>209</v>
      </c>
      <c r="F576" s="228" t="s">
        <v>1</v>
      </c>
      <c r="G576" s="228" t="s">
        <v>2</v>
      </c>
      <c r="H576" s="11" t="s">
        <v>3</v>
      </c>
    </row>
    <row r="577" spans="1:8" ht="13.5" thickBot="1" x14ac:dyDescent="0.25">
      <c r="A577" s="12" t="s">
        <v>4</v>
      </c>
      <c r="B577" s="13" t="s">
        <v>5</v>
      </c>
      <c r="C577" s="13" t="s">
        <v>6</v>
      </c>
      <c r="D577" s="15" t="s">
        <v>7</v>
      </c>
      <c r="E577" s="15" t="s">
        <v>8</v>
      </c>
      <c r="F577" s="15" t="s">
        <v>9</v>
      </c>
      <c r="G577" s="15" t="s">
        <v>10</v>
      </c>
      <c r="H577" s="15" t="s">
        <v>11</v>
      </c>
    </row>
    <row r="578" spans="1:8" x14ac:dyDescent="0.2">
      <c r="A578" s="17" t="s">
        <v>4</v>
      </c>
      <c r="B578" s="18"/>
      <c r="C578" s="126"/>
      <c r="D578" s="20" t="s">
        <v>23</v>
      </c>
      <c r="E578" s="256"/>
      <c r="F578" s="256"/>
      <c r="G578" s="256"/>
      <c r="H578" s="65"/>
    </row>
    <row r="579" spans="1:8" x14ac:dyDescent="0.2">
      <c r="A579" s="23"/>
      <c r="B579" s="105" t="s">
        <v>4</v>
      </c>
      <c r="C579" s="25" t="s">
        <v>12</v>
      </c>
      <c r="D579" s="26" t="s">
        <v>24</v>
      </c>
      <c r="E579" s="257"/>
      <c r="F579" s="257"/>
      <c r="G579" s="257"/>
      <c r="H579" s="71">
        <f>SUM(E579:G579)</f>
        <v>0</v>
      </c>
    </row>
    <row r="580" spans="1:8" x14ac:dyDescent="0.2">
      <c r="A580" s="23"/>
      <c r="B580" s="105" t="s">
        <v>5</v>
      </c>
      <c r="C580" s="25" t="s">
        <v>74</v>
      </c>
      <c r="D580" s="26" t="s">
        <v>75</v>
      </c>
      <c r="E580" s="257"/>
      <c r="F580" s="257"/>
      <c r="G580" s="257"/>
      <c r="H580" s="71">
        <f t="shared" ref="H580:H629" si="57">SUM(E580:G580)</f>
        <v>0</v>
      </c>
    </row>
    <row r="581" spans="1:8" x14ac:dyDescent="0.2">
      <c r="A581" s="23"/>
      <c r="B581" s="105" t="s">
        <v>6</v>
      </c>
      <c r="C581" s="25" t="s">
        <v>76</v>
      </c>
      <c r="D581" s="134" t="s">
        <v>77</v>
      </c>
      <c r="E581" s="257"/>
      <c r="F581" s="257"/>
      <c r="G581" s="257"/>
      <c r="H581" s="71">
        <f t="shared" si="57"/>
        <v>0</v>
      </c>
    </row>
    <row r="582" spans="1:8" x14ac:dyDescent="0.2">
      <c r="A582" s="23"/>
      <c r="B582" s="105" t="s">
        <v>7</v>
      </c>
      <c r="C582" s="25" t="s">
        <v>17</v>
      </c>
      <c r="D582" s="26" t="s">
        <v>78</v>
      </c>
      <c r="E582" s="257"/>
      <c r="F582" s="257"/>
      <c r="G582" s="257"/>
      <c r="H582" s="71">
        <f t="shared" si="57"/>
        <v>0</v>
      </c>
    </row>
    <row r="583" spans="1:8" x14ac:dyDescent="0.2">
      <c r="A583" s="23"/>
      <c r="B583" s="105" t="s">
        <v>8</v>
      </c>
      <c r="C583" s="25" t="s">
        <v>25</v>
      </c>
      <c r="D583" s="26" t="s">
        <v>26</v>
      </c>
      <c r="E583" s="257"/>
      <c r="F583" s="257"/>
      <c r="G583" s="257"/>
      <c r="H583" s="71">
        <f t="shared" si="57"/>
        <v>0</v>
      </c>
    </row>
    <row r="584" spans="1:8" x14ac:dyDescent="0.2">
      <c r="A584" s="23"/>
      <c r="B584" s="105" t="s">
        <v>9</v>
      </c>
      <c r="C584" s="34" t="s">
        <v>79</v>
      </c>
      <c r="D584" s="135" t="s">
        <v>80</v>
      </c>
      <c r="E584" s="257"/>
      <c r="F584" s="257"/>
      <c r="G584" s="257"/>
      <c r="H584" s="71">
        <f t="shared" si="57"/>
        <v>0</v>
      </c>
    </row>
    <row r="585" spans="1:8" x14ac:dyDescent="0.2">
      <c r="A585" s="23"/>
      <c r="B585" s="105" t="s">
        <v>10</v>
      </c>
      <c r="C585" s="25" t="s">
        <v>64</v>
      </c>
      <c r="D585" s="28" t="s">
        <v>65</v>
      </c>
      <c r="E585" s="257"/>
      <c r="F585" s="257"/>
      <c r="G585" s="257"/>
      <c r="H585" s="71">
        <f t="shared" si="57"/>
        <v>0</v>
      </c>
    </row>
    <row r="586" spans="1:8" x14ac:dyDescent="0.2">
      <c r="A586" s="23"/>
      <c r="B586" s="105" t="s">
        <v>11</v>
      </c>
      <c r="C586" s="138" t="s">
        <v>81</v>
      </c>
      <c r="D586" s="29" t="s">
        <v>82</v>
      </c>
      <c r="E586" s="257"/>
      <c r="F586" s="257"/>
      <c r="G586" s="257"/>
      <c r="H586" s="71">
        <f t="shared" si="57"/>
        <v>0</v>
      </c>
    </row>
    <row r="587" spans="1:8" x14ac:dyDescent="0.2">
      <c r="A587" s="23"/>
      <c r="B587" s="105" t="s">
        <v>18</v>
      </c>
      <c r="C587" s="25" t="s">
        <v>83</v>
      </c>
      <c r="D587" s="26" t="s">
        <v>84</v>
      </c>
      <c r="E587" s="257"/>
      <c r="F587" s="257"/>
      <c r="G587" s="257"/>
      <c r="H587" s="71">
        <f t="shared" si="57"/>
        <v>0</v>
      </c>
    </row>
    <row r="588" spans="1:8" x14ac:dyDescent="0.2">
      <c r="A588" s="23"/>
      <c r="B588" s="105" t="s">
        <v>19</v>
      </c>
      <c r="C588" s="25" t="s">
        <v>13</v>
      </c>
      <c r="D588" s="134" t="s">
        <v>85</v>
      </c>
      <c r="E588" s="257"/>
      <c r="F588" s="257"/>
      <c r="G588" s="257"/>
      <c r="H588" s="71">
        <f t="shared" si="57"/>
        <v>0</v>
      </c>
    </row>
    <row r="589" spans="1:8" x14ac:dyDescent="0.2">
      <c r="A589" s="23"/>
      <c r="B589" s="105" t="s">
        <v>20</v>
      </c>
      <c r="C589" s="25" t="s">
        <v>27</v>
      </c>
      <c r="D589" s="26" t="s">
        <v>28</v>
      </c>
      <c r="E589" s="257"/>
      <c r="F589" s="257"/>
      <c r="G589" s="257"/>
      <c r="H589" s="71">
        <f t="shared" si="57"/>
        <v>0</v>
      </c>
    </row>
    <row r="590" spans="1:8" x14ac:dyDescent="0.2">
      <c r="A590" s="23"/>
      <c r="B590" s="105" t="s">
        <v>21</v>
      </c>
      <c r="C590" s="25" t="s">
        <v>14</v>
      </c>
      <c r="D590" s="26" t="s">
        <v>86</v>
      </c>
      <c r="E590" s="257"/>
      <c r="F590" s="257"/>
      <c r="G590" s="257"/>
      <c r="H590" s="71">
        <f t="shared" si="57"/>
        <v>0</v>
      </c>
    </row>
    <row r="591" spans="1:8" x14ac:dyDescent="0.2">
      <c r="A591" s="23"/>
      <c r="B591" s="105" t="s">
        <v>39</v>
      </c>
      <c r="C591" s="25" t="s">
        <v>87</v>
      </c>
      <c r="D591" s="26" t="s">
        <v>88</v>
      </c>
      <c r="E591" s="257"/>
      <c r="F591" s="257"/>
      <c r="G591" s="257"/>
      <c r="H591" s="71">
        <f t="shared" si="57"/>
        <v>0</v>
      </c>
    </row>
    <row r="592" spans="1:8" x14ac:dyDescent="0.2">
      <c r="A592" s="23"/>
      <c r="B592" s="105" t="s">
        <v>42</v>
      </c>
      <c r="C592" s="25" t="s">
        <v>29</v>
      </c>
      <c r="D592" s="26" t="s">
        <v>30</v>
      </c>
      <c r="E592" s="257"/>
      <c r="F592" s="257"/>
      <c r="G592" s="257"/>
      <c r="H592" s="71">
        <f t="shared" si="57"/>
        <v>0</v>
      </c>
    </row>
    <row r="593" spans="1:8" x14ac:dyDescent="0.2">
      <c r="A593" s="23"/>
      <c r="B593" s="105" t="s">
        <v>45</v>
      </c>
      <c r="C593" s="25" t="s">
        <v>89</v>
      </c>
      <c r="D593" s="28" t="s">
        <v>90</v>
      </c>
      <c r="E593" s="257"/>
      <c r="F593" s="257"/>
      <c r="G593" s="257"/>
      <c r="H593" s="71">
        <f t="shared" si="57"/>
        <v>0</v>
      </c>
    </row>
    <row r="594" spans="1:8" x14ac:dyDescent="0.2">
      <c r="A594" s="23"/>
      <c r="B594" s="105" t="s">
        <v>48</v>
      </c>
      <c r="C594" s="25" t="s">
        <v>15</v>
      </c>
      <c r="D594" s="29" t="s">
        <v>31</v>
      </c>
      <c r="E594" s="257"/>
      <c r="F594" s="257"/>
      <c r="G594" s="257"/>
      <c r="H594" s="71">
        <f t="shared" si="57"/>
        <v>0</v>
      </c>
    </row>
    <row r="595" spans="1:8" x14ac:dyDescent="0.2">
      <c r="A595" s="23"/>
      <c r="B595" s="105" t="s">
        <v>51</v>
      </c>
      <c r="C595" s="31" t="s">
        <v>91</v>
      </c>
      <c r="D595" s="26" t="s">
        <v>92</v>
      </c>
      <c r="E595" s="257"/>
      <c r="F595" s="257"/>
      <c r="G595" s="257"/>
      <c r="H595" s="71">
        <f t="shared" si="57"/>
        <v>0</v>
      </c>
    </row>
    <row r="596" spans="1:8" x14ac:dyDescent="0.2">
      <c r="A596" s="23"/>
      <c r="B596" s="105" t="s">
        <v>54</v>
      </c>
      <c r="C596" s="31" t="s">
        <v>93</v>
      </c>
      <c r="D596" s="26" t="s">
        <v>94</v>
      </c>
      <c r="E596" s="257"/>
      <c r="F596" s="257"/>
      <c r="G596" s="257"/>
      <c r="H596" s="71">
        <f t="shared" si="57"/>
        <v>0</v>
      </c>
    </row>
    <row r="597" spans="1:8" x14ac:dyDescent="0.2">
      <c r="A597" s="23"/>
      <c r="B597" s="105" t="s">
        <v>57</v>
      </c>
      <c r="C597" s="25" t="s">
        <v>32</v>
      </c>
      <c r="D597" s="26" t="s">
        <v>95</v>
      </c>
      <c r="E597" s="257"/>
      <c r="F597" s="257"/>
      <c r="G597" s="257"/>
      <c r="H597" s="71">
        <f t="shared" si="57"/>
        <v>0</v>
      </c>
    </row>
    <row r="598" spans="1:8" x14ac:dyDescent="0.2">
      <c r="A598" s="23"/>
      <c r="B598" s="105" t="s">
        <v>58</v>
      </c>
      <c r="C598" s="25" t="s">
        <v>33</v>
      </c>
      <c r="D598" s="26" t="s">
        <v>34</v>
      </c>
      <c r="E598" s="257"/>
      <c r="F598" s="257"/>
      <c r="G598" s="257"/>
      <c r="H598" s="71">
        <f t="shared" si="57"/>
        <v>0</v>
      </c>
    </row>
    <row r="599" spans="1:8" x14ac:dyDescent="0.2">
      <c r="A599" s="23"/>
      <c r="B599" s="105" t="s">
        <v>96</v>
      </c>
      <c r="C599" s="25" t="s">
        <v>22</v>
      </c>
      <c r="D599" s="26" t="s">
        <v>59</v>
      </c>
      <c r="E599" s="257"/>
      <c r="F599" s="257"/>
      <c r="G599" s="257"/>
      <c r="H599" s="71">
        <f t="shared" si="57"/>
        <v>0</v>
      </c>
    </row>
    <row r="600" spans="1:8" x14ac:dyDescent="0.2">
      <c r="A600" s="23"/>
      <c r="B600" s="105" t="s">
        <v>97</v>
      </c>
      <c r="C600" s="25" t="s">
        <v>35</v>
      </c>
      <c r="D600" s="26" t="s">
        <v>36</v>
      </c>
      <c r="E600" s="257"/>
      <c r="F600" s="257"/>
      <c r="G600" s="257"/>
      <c r="H600" s="71">
        <f t="shared" si="57"/>
        <v>0</v>
      </c>
    </row>
    <row r="601" spans="1:8" x14ac:dyDescent="0.2">
      <c r="A601" s="23"/>
      <c r="B601" s="105" t="s">
        <v>98</v>
      </c>
      <c r="C601" s="25" t="s">
        <v>99</v>
      </c>
      <c r="D601" s="26" t="s">
        <v>100</v>
      </c>
      <c r="E601" s="257"/>
      <c r="F601" s="257"/>
      <c r="G601" s="257"/>
      <c r="H601" s="71">
        <f t="shared" si="57"/>
        <v>0</v>
      </c>
    </row>
    <row r="602" spans="1:8" x14ac:dyDescent="0.2">
      <c r="A602" s="23"/>
      <c r="B602" s="105" t="s">
        <v>101</v>
      </c>
      <c r="C602" s="25" t="s">
        <v>102</v>
      </c>
      <c r="D602" s="29" t="s">
        <v>103</v>
      </c>
      <c r="E602" s="257"/>
      <c r="F602" s="257"/>
      <c r="G602" s="257"/>
      <c r="H602" s="71">
        <f t="shared" si="57"/>
        <v>0</v>
      </c>
    </row>
    <row r="603" spans="1:8" x14ac:dyDescent="0.2">
      <c r="A603" s="23"/>
      <c r="B603" s="105" t="s">
        <v>104</v>
      </c>
      <c r="C603" s="25" t="s">
        <v>105</v>
      </c>
      <c r="D603" s="29" t="s">
        <v>106</v>
      </c>
      <c r="E603" s="257"/>
      <c r="F603" s="257"/>
      <c r="G603" s="257"/>
      <c r="H603" s="71">
        <f t="shared" si="57"/>
        <v>0</v>
      </c>
    </row>
    <row r="604" spans="1:8" x14ac:dyDescent="0.2">
      <c r="A604" s="23"/>
      <c r="B604" s="105" t="s">
        <v>107</v>
      </c>
      <c r="C604" s="25" t="s">
        <v>108</v>
      </c>
      <c r="D604" s="26" t="s">
        <v>109</v>
      </c>
      <c r="E604" s="257"/>
      <c r="F604" s="257"/>
      <c r="G604" s="257"/>
      <c r="H604" s="71">
        <f t="shared" si="57"/>
        <v>0</v>
      </c>
    </row>
    <row r="605" spans="1:8" x14ac:dyDescent="0.2">
      <c r="A605" s="23"/>
      <c r="B605" s="105" t="s">
        <v>110</v>
      </c>
      <c r="C605" s="25" t="s">
        <v>111</v>
      </c>
      <c r="D605" s="26" t="s">
        <v>112</v>
      </c>
      <c r="E605" s="257"/>
      <c r="F605" s="257"/>
      <c r="G605" s="257"/>
      <c r="H605" s="71">
        <f t="shared" si="57"/>
        <v>0</v>
      </c>
    </row>
    <row r="606" spans="1:8" x14ac:dyDescent="0.2">
      <c r="A606" s="23"/>
      <c r="B606" s="105" t="s">
        <v>113</v>
      </c>
      <c r="C606" s="25" t="s">
        <v>114</v>
      </c>
      <c r="D606" s="140" t="s">
        <v>115</v>
      </c>
      <c r="E606" s="257"/>
      <c r="F606" s="257"/>
      <c r="G606" s="257"/>
      <c r="H606" s="71">
        <f t="shared" si="57"/>
        <v>0</v>
      </c>
    </row>
    <row r="607" spans="1:8" x14ac:dyDescent="0.2">
      <c r="A607" s="23"/>
      <c r="B607" s="105" t="s">
        <v>116</v>
      </c>
      <c r="C607" s="34" t="s">
        <v>16</v>
      </c>
      <c r="D607" s="26" t="s">
        <v>37</v>
      </c>
      <c r="E607" s="257"/>
      <c r="F607" s="257"/>
      <c r="G607" s="257"/>
      <c r="H607" s="71">
        <f t="shared" si="57"/>
        <v>0</v>
      </c>
    </row>
    <row r="608" spans="1:8" x14ac:dyDescent="0.2">
      <c r="A608" s="23"/>
      <c r="B608" s="105" t="s">
        <v>117</v>
      </c>
      <c r="C608" s="34" t="s">
        <v>118</v>
      </c>
      <c r="D608" s="29" t="s">
        <v>119</v>
      </c>
      <c r="E608" s="257"/>
      <c r="F608" s="257"/>
      <c r="G608" s="257"/>
      <c r="H608" s="71">
        <f t="shared" si="57"/>
        <v>0</v>
      </c>
    </row>
    <row r="609" spans="1:8" x14ac:dyDescent="0.2">
      <c r="A609" s="23"/>
      <c r="B609" s="105" t="s">
        <v>120</v>
      </c>
      <c r="C609" s="34" t="s">
        <v>121</v>
      </c>
      <c r="D609" s="26" t="s">
        <v>122</v>
      </c>
      <c r="E609" s="257"/>
      <c r="F609" s="257"/>
      <c r="G609" s="257"/>
      <c r="H609" s="71">
        <f t="shared" si="57"/>
        <v>0</v>
      </c>
    </row>
    <row r="610" spans="1:8" x14ac:dyDescent="0.2">
      <c r="A610" s="23"/>
      <c r="B610" s="105" t="s">
        <v>123</v>
      </c>
      <c r="C610" s="34" t="s">
        <v>124</v>
      </c>
      <c r="D610" s="26" t="s">
        <v>125</v>
      </c>
      <c r="E610" s="257"/>
      <c r="F610" s="257"/>
      <c r="G610" s="257"/>
      <c r="H610" s="71">
        <f t="shared" si="57"/>
        <v>0</v>
      </c>
    </row>
    <row r="611" spans="1:8" x14ac:dyDescent="0.2">
      <c r="A611" s="23"/>
      <c r="B611" s="105" t="s">
        <v>126</v>
      </c>
      <c r="C611" s="34" t="s">
        <v>127</v>
      </c>
      <c r="D611" s="26" t="s">
        <v>128</v>
      </c>
      <c r="E611" s="257"/>
      <c r="F611" s="257"/>
      <c r="G611" s="257"/>
      <c r="H611" s="71">
        <f t="shared" si="57"/>
        <v>0</v>
      </c>
    </row>
    <row r="612" spans="1:8" x14ac:dyDescent="0.2">
      <c r="A612" s="23"/>
      <c r="B612" s="105" t="s">
        <v>129</v>
      </c>
      <c r="C612" s="34" t="s">
        <v>130</v>
      </c>
      <c r="D612" s="26" t="s">
        <v>131</v>
      </c>
      <c r="E612" s="257"/>
      <c r="F612" s="257"/>
      <c r="G612" s="257"/>
      <c r="H612" s="71">
        <f t="shared" si="57"/>
        <v>0</v>
      </c>
    </row>
    <row r="613" spans="1:8" x14ac:dyDescent="0.2">
      <c r="A613" s="23"/>
      <c r="B613" s="105" t="s">
        <v>132</v>
      </c>
      <c r="C613" s="34" t="s">
        <v>133</v>
      </c>
      <c r="D613" s="26" t="s">
        <v>134</v>
      </c>
      <c r="E613" s="257"/>
      <c r="F613" s="257"/>
      <c r="G613" s="257"/>
      <c r="H613" s="71">
        <f t="shared" si="57"/>
        <v>0</v>
      </c>
    </row>
    <row r="614" spans="1:8" x14ac:dyDescent="0.2">
      <c r="A614" s="23"/>
      <c r="B614" s="105" t="s">
        <v>135</v>
      </c>
      <c r="C614" s="34" t="s">
        <v>38</v>
      </c>
      <c r="D614" s="29" t="s">
        <v>136</v>
      </c>
      <c r="E614" s="257"/>
      <c r="F614" s="257"/>
      <c r="G614" s="257"/>
      <c r="H614" s="71">
        <f t="shared" si="57"/>
        <v>0</v>
      </c>
    </row>
    <row r="615" spans="1:8" x14ac:dyDescent="0.2">
      <c r="A615" s="143"/>
      <c r="B615" s="105" t="s">
        <v>137</v>
      </c>
      <c r="C615" s="144" t="s">
        <v>138</v>
      </c>
      <c r="D615" s="33" t="s">
        <v>139</v>
      </c>
      <c r="E615" s="258"/>
      <c r="F615" s="258"/>
      <c r="G615" s="258"/>
      <c r="H615" s="71">
        <f t="shared" si="57"/>
        <v>0</v>
      </c>
    </row>
    <row r="616" spans="1:8" x14ac:dyDescent="0.2">
      <c r="A616" s="23"/>
      <c r="B616" s="105" t="s">
        <v>140</v>
      </c>
      <c r="C616" s="34" t="s">
        <v>55</v>
      </c>
      <c r="D616" s="26" t="s">
        <v>56</v>
      </c>
      <c r="E616" s="257"/>
      <c r="F616" s="257"/>
      <c r="G616" s="257"/>
      <c r="H616" s="71">
        <f t="shared" si="57"/>
        <v>0</v>
      </c>
    </row>
    <row r="617" spans="1:8" x14ac:dyDescent="0.2">
      <c r="A617" s="23"/>
      <c r="B617" s="105" t="s">
        <v>141</v>
      </c>
      <c r="C617" s="34" t="s">
        <v>40</v>
      </c>
      <c r="D617" s="26" t="s">
        <v>41</v>
      </c>
      <c r="E617" s="257"/>
      <c r="F617" s="257"/>
      <c r="G617" s="257"/>
      <c r="H617" s="71">
        <f t="shared" si="57"/>
        <v>0</v>
      </c>
    </row>
    <row r="618" spans="1:8" x14ac:dyDescent="0.2">
      <c r="A618" s="23"/>
      <c r="B618" s="105" t="s">
        <v>142</v>
      </c>
      <c r="C618" s="34" t="s">
        <v>43</v>
      </c>
      <c r="D618" s="26" t="s">
        <v>44</v>
      </c>
      <c r="E618" s="257"/>
      <c r="F618" s="257"/>
      <c r="G618" s="257"/>
      <c r="H618" s="71">
        <f t="shared" si="57"/>
        <v>0</v>
      </c>
    </row>
    <row r="619" spans="1:8" x14ac:dyDescent="0.2">
      <c r="A619" s="23"/>
      <c r="B619" s="105" t="s">
        <v>143</v>
      </c>
      <c r="C619" s="34" t="s">
        <v>144</v>
      </c>
      <c r="D619" s="26" t="s">
        <v>213</v>
      </c>
      <c r="E619" s="257"/>
      <c r="F619" s="257"/>
      <c r="G619" s="257"/>
      <c r="H619" s="71">
        <f t="shared" si="57"/>
        <v>0</v>
      </c>
    </row>
    <row r="620" spans="1:8" x14ac:dyDescent="0.2">
      <c r="A620" s="23"/>
      <c r="B620" s="105" t="s">
        <v>146</v>
      </c>
      <c r="C620" s="34" t="s">
        <v>147</v>
      </c>
      <c r="D620" s="26" t="s">
        <v>148</v>
      </c>
      <c r="E620" s="257"/>
      <c r="F620" s="257"/>
      <c r="G620" s="257"/>
      <c r="H620" s="71">
        <f t="shared" si="57"/>
        <v>0</v>
      </c>
    </row>
    <row r="621" spans="1:8" x14ac:dyDescent="0.2">
      <c r="A621" s="23"/>
      <c r="B621" s="105" t="s">
        <v>149</v>
      </c>
      <c r="C621" s="34" t="s">
        <v>46</v>
      </c>
      <c r="D621" s="26" t="s">
        <v>47</v>
      </c>
      <c r="E621" s="257"/>
      <c r="F621" s="257"/>
      <c r="G621" s="257"/>
      <c r="H621" s="71">
        <f t="shared" si="57"/>
        <v>0</v>
      </c>
    </row>
    <row r="622" spans="1:8" x14ac:dyDescent="0.2">
      <c r="A622" s="23"/>
      <c r="B622" s="105" t="s">
        <v>150</v>
      </c>
      <c r="C622" s="34" t="s">
        <v>151</v>
      </c>
      <c r="D622" s="26" t="s">
        <v>152</v>
      </c>
      <c r="E622" s="257"/>
      <c r="F622" s="257"/>
      <c r="G622" s="257"/>
      <c r="H622" s="71">
        <f t="shared" si="57"/>
        <v>0</v>
      </c>
    </row>
    <row r="623" spans="1:8" x14ac:dyDescent="0.2">
      <c r="A623" s="23"/>
      <c r="B623" s="105" t="s">
        <v>153</v>
      </c>
      <c r="C623" s="34" t="s">
        <v>49</v>
      </c>
      <c r="D623" s="26" t="s">
        <v>50</v>
      </c>
      <c r="E623" s="257"/>
      <c r="F623" s="257"/>
      <c r="G623" s="257"/>
      <c r="H623" s="71">
        <f t="shared" si="57"/>
        <v>0</v>
      </c>
    </row>
    <row r="624" spans="1:8" x14ac:dyDescent="0.2">
      <c r="A624" s="23"/>
      <c r="B624" s="105" t="s">
        <v>154</v>
      </c>
      <c r="C624" s="34" t="s">
        <v>155</v>
      </c>
      <c r="D624" s="26" t="s">
        <v>156</v>
      </c>
      <c r="E624" s="259"/>
      <c r="F624" s="259"/>
      <c r="G624" s="259"/>
      <c r="H624" s="71">
        <f t="shared" si="57"/>
        <v>0</v>
      </c>
    </row>
    <row r="625" spans="1:8" x14ac:dyDescent="0.2">
      <c r="A625" s="23"/>
      <c r="B625" s="105" t="s">
        <v>157</v>
      </c>
      <c r="C625" s="34" t="s">
        <v>52</v>
      </c>
      <c r="D625" s="26" t="s">
        <v>53</v>
      </c>
      <c r="E625" s="259"/>
      <c r="F625" s="259"/>
      <c r="G625" s="259"/>
      <c r="H625" s="71">
        <f t="shared" si="57"/>
        <v>0</v>
      </c>
    </row>
    <row r="626" spans="1:8" x14ac:dyDescent="0.2">
      <c r="A626" s="23"/>
      <c r="B626" s="105" t="s">
        <v>158</v>
      </c>
      <c r="C626" s="34" t="s">
        <v>159</v>
      </c>
      <c r="D626" s="26" t="s">
        <v>160</v>
      </c>
      <c r="E626" s="259"/>
      <c r="F626" s="259"/>
      <c r="G626" s="259"/>
      <c r="H626" s="71">
        <f t="shared" si="57"/>
        <v>0</v>
      </c>
    </row>
    <row r="627" spans="1:8" x14ac:dyDescent="0.2">
      <c r="A627" s="23"/>
      <c r="B627" s="105" t="s">
        <v>161</v>
      </c>
      <c r="C627" s="34" t="s">
        <v>162</v>
      </c>
      <c r="D627" s="26" t="s">
        <v>163</v>
      </c>
      <c r="E627" s="259"/>
      <c r="F627" s="259"/>
      <c r="G627" s="259"/>
      <c r="H627" s="71">
        <f t="shared" si="57"/>
        <v>0</v>
      </c>
    </row>
    <row r="628" spans="1:8" x14ac:dyDescent="0.2">
      <c r="A628" s="23"/>
      <c r="B628" s="105" t="s">
        <v>164</v>
      </c>
      <c r="C628" s="34" t="s">
        <v>165</v>
      </c>
      <c r="D628" s="75" t="s">
        <v>166</v>
      </c>
      <c r="E628" s="259"/>
      <c r="F628" s="259"/>
      <c r="G628" s="259"/>
      <c r="H628" s="71">
        <f t="shared" si="57"/>
        <v>0</v>
      </c>
    </row>
    <row r="629" spans="1:8" x14ac:dyDescent="0.2">
      <c r="A629" s="23"/>
      <c r="B629" s="105" t="s">
        <v>167</v>
      </c>
      <c r="C629" s="34" t="s">
        <v>168</v>
      </c>
      <c r="D629" s="147" t="s">
        <v>169</v>
      </c>
      <c r="E629" s="259"/>
      <c r="F629" s="259"/>
      <c r="G629" s="259"/>
      <c r="H629" s="71">
        <f t="shared" si="57"/>
        <v>0</v>
      </c>
    </row>
    <row r="630" spans="1:8" x14ac:dyDescent="0.2">
      <c r="A630" s="23"/>
      <c r="B630" s="105"/>
      <c r="C630" s="229" t="s">
        <v>170</v>
      </c>
      <c r="D630" s="147"/>
      <c r="E630" s="259"/>
      <c r="F630" s="259"/>
      <c r="G630" s="259"/>
      <c r="H630" s="71"/>
    </row>
    <row r="631" spans="1:8" x14ac:dyDescent="0.2">
      <c r="A631" s="23"/>
      <c r="B631" s="105" t="s">
        <v>171</v>
      </c>
      <c r="C631" s="42" t="s">
        <v>14</v>
      </c>
      <c r="D631" s="149" t="s">
        <v>172</v>
      </c>
      <c r="E631" s="150"/>
      <c r="F631" s="150"/>
      <c r="G631" s="150"/>
      <c r="H631" s="150">
        <f>SUM(E631:G631)</f>
        <v>0</v>
      </c>
    </row>
    <row r="632" spans="1:8" x14ac:dyDescent="0.2">
      <c r="A632" s="23"/>
      <c r="B632" s="105" t="s">
        <v>173</v>
      </c>
      <c r="C632" s="42" t="s">
        <v>13</v>
      </c>
      <c r="D632" s="43" t="s">
        <v>174</v>
      </c>
      <c r="E632" s="150"/>
      <c r="F632" s="150"/>
      <c r="G632" s="150"/>
      <c r="H632" s="150">
        <f t="shared" ref="H632:H637" si="58">SUM(E632:G632)</f>
        <v>0</v>
      </c>
    </row>
    <row r="633" spans="1:8" x14ac:dyDescent="0.2">
      <c r="A633" s="23"/>
      <c r="B633" s="105" t="s">
        <v>175</v>
      </c>
      <c r="C633" s="42" t="s">
        <v>17</v>
      </c>
      <c r="D633" s="149" t="s">
        <v>176</v>
      </c>
      <c r="E633" s="150"/>
      <c r="F633" s="150"/>
      <c r="G633" s="150"/>
      <c r="H633" s="150">
        <f t="shared" si="58"/>
        <v>0</v>
      </c>
    </row>
    <row r="634" spans="1:8" x14ac:dyDescent="0.2">
      <c r="A634" s="23"/>
      <c r="B634" s="105" t="s">
        <v>177</v>
      </c>
      <c r="C634" s="42" t="s">
        <v>12</v>
      </c>
      <c r="D634" s="149" t="s">
        <v>178</v>
      </c>
      <c r="E634" s="150"/>
      <c r="F634" s="150"/>
      <c r="G634" s="150"/>
      <c r="H634" s="150">
        <f t="shared" si="58"/>
        <v>0</v>
      </c>
    </row>
    <row r="635" spans="1:8" x14ac:dyDescent="0.2">
      <c r="A635" s="23"/>
      <c r="B635" s="105" t="s">
        <v>179</v>
      </c>
      <c r="C635" s="42" t="s">
        <v>16</v>
      </c>
      <c r="D635" s="149" t="s">
        <v>180</v>
      </c>
      <c r="E635" s="150"/>
      <c r="F635" s="150"/>
      <c r="G635" s="150"/>
      <c r="H635" s="150">
        <f t="shared" si="58"/>
        <v>0</v>
      </c>
    </row>
    <row r="636" spans="1:8" x14ac:dyDescent="0.2">
      <c r="A636" s="23"/>
      <c r="B636" s="105" t="s">
        <v>181</v>
      </c>
      <c r="C636" s="42" t="s">
        <v>15</v>
      </c>
      <c r="D636" s="149" t="s">
        <v>182</v>
      </c>
      <c r="E636" s="150"/>
      <c r="F636" s="150"/>
      <c r="G636" s="150"/>
      <c r="H636" s="150">
        <f t="shared" si="58"/>
        <v>0</v>
      </c>
    </row>
    <row r="637" spans="1:8" x14ac:dyDescent="0.2">
      <c r="A637" s="23"/>
      <c r="B637" s="105" t="s">
        <v>183</v>
      </c>
      <c r="C637" s="42" t="s">
        <v>17</v>
      </c>
      <c r="D637" s="149" t="s">
        <v>184</v>
      </c>
      <c r="E637" s="150"/>
      <c r="F637" s="150"/>
      <c r="G637" s="150"/>
      <c r="H637" s="150">
        <f t="shared" si="58"/>
        <v>0</v>
      </c>
    </row>
    <row r="638" spans="1:8" x14ac:dyDescent="0.2">
      <c r="A638" s="23"/>
      <c r="B638" s="105" t="s">
        <v>185</v>
      </c>
      <c r="C638" s="230" t="s">
        <v>17</v>
      </c>
      <c r="D638" s="48" t="s">
        <v>186</v>
      </c>
      <c r="E638" s="154"/>
      <c r="F638" s="154"/>
      <c r="G638" s="154"/>
      <c r="H638" s="154">
        <f>SUM(E638:G638)</f>
        <v>0</v>
      </c>
    </row>
    <row r="639" spans="1:8" x14ac:dyDescent="0.2">
      <c r="A639" s="23"/>
      <c r="B639" s="105" t="s">
        <v>187</v>
      </c>
      <c r="C639" s="230" t="s">
        <v>17</v>
      </c>
      <c r="D639" s="48" t="s">
        <v>188</v>
      </c>
      <c r="E639" s="154"/>
      <c r="F639" s="154"/>
      <c r="G639" s="154"/>
      <c r="H639" s="154">
        <f t="shared" ref="H639:H643" si="59">SUM(E639:G639)</f>
        <v>0</v>
      </c>
    </row>
    <row r="640" spans="1:8" x14ac:dyDescent="0.2">
      <c r="A640" s="23"/>
      <c r="B640" s="105" t="s">
        <v>189</v>
      </c>
      <c r="C640" s="230" t="s">
        <v>13</v>
      </c>
      <c r="D640" s="48" t="s">
        <v>190</v>
      </c>
      <c r="E640" s="154"/>
      <c r="F640" s="154"/>
      <c r="G640" s="154"/>
      <c r="H640" s="154">
        <f t="shared" si="59"/>
        <v>0</v>
      </c>
    </row>
    <row r="641" spans="1:8" x14ac:dyDescent="0.2">
      <c r="A641" s="23"/>
      <c r="B641" s="105" t="s">
        <v>191</v>
      </c>
      <c r="C641" s="230" t="s">
        <v>93</v>
      </c>
      <c r="D641" s="48" t="s">
        <v>192</v>
      </c>
      <c r="E641" s="154"/>
      <c r="F641" s="154"/>
      <c r="G641" s="154"/>
      <c r="H641" s="154">
        <f t="shared" si="59"/>
        <v>0</v>
      </c>
    </row>
    <row r="642" spans="1:8" x14ac:dyDescent="0.2">
      <c r="A642" s="23"/>
      <c r="B642" s="105" t="s">
        <v>193</v>
      </c>
      <c r="C642" s="44" t="s">
        <v>93</v>
      </c>
      <c r="D642" s="45" t="s">
        <v>194</v>
      </c>
      <c r="E642" s="163"/>
      <c r="F642" s="163"/>
      <c r="G642" s="163"/>
      <c r="H642" s="154">
        <f t="shared" si="59"/>
        <v>0</v>
      </c>
    </row>
    <row r="643" spans="1:8" x14ac:dyDescent="0.2">
      <c r="A643" s="23"/>
      <c r="B643" s="105" t="s">
        <v>195</v>
      </c>
      <c r="C643" s="44" t="s">
        <v>93</v>
      </c>
      <c r="D643" s="45" t="s">
        <v>196</v>
      </c>
      <c r="E643" s="163"/>
      <c r="F643" s="163"/>
      <c r="G643" s="163"/>
      <c r="H643" s="163">
        <f t="shared" si="59"/>
        <v>0</v>
      </c>
    </row>
    <row r="644" spans="1:8" ht="13.5" thickBot="1" x14ac:dyDescent="0.25">
      <c r="A644" s="23"/>
      <c r="B644" s="105"/>
      <c r="C644" s="272"/>
      <c r="D644" s="165"/>
      <c r="E644" s="260"/>
      <c r="F644" s="260"/>
      <c r="G644" s="260"/>
      <c r="H644" s="51"/>
    </row>
    <row r="645" spans="1:8" ht="13.5" thickBot="1" x14ac:dyDescent="0.25">
      <c r="A645" s="23"/>
      <c r="B645" s="225" t="s">
        <v>60</v>
      </c>
      <c r="C645" s="226"/>
      <c r="D645" s="227"/>
      <c r="E645" s="169">
        <f>SUM(E579:E644)</f>
        <v>0</v>
      </c>
      <c r="F645" s="169">
        <f t="shared" ref="F645:G645" si="60">SUM(F579:F644)</f>
        <v>0</v>
      </c>
      <c r="G645" s="169">
        <f t="shared" si="60"/>
        <v>0</v>
      </c>
      <c r="H645" s="169">
        <f>SUM(H579:H644)</f>
        <v>0</v>
      </c>
    </row>
    <row r="646" spans="1:8" ht="13.5" thickBot="1" x14ac:dyDescent="0.25">
      <c r="A646" s="23"/>
      <c r="B646" s="36"/>
      <c r="C646" s="36"/>
      <c r="D646" s="58"/>
      <c r="E646" s="60"/>
      <c r="F646" s="60"/>
      <c r="G646" s="60"/>
      <c r="H646" s="41"/>
    </row>
    <row r="647" spans="1:8" x14ac:dyDescent="0.2">
      <c r="A647" s="23" t="s">
        <v>5</v>
      </c>
      <c r="B647" s="61"/>
      <c r="C647" s="173"/>
      <c r="D647" s="174" t="s">
        <v>61</v>
      </c>
      <c r="E647" s="273"/>
      <c r="F647" s="273"/>
      <c r="G647" s="273"/>
      <c r="H647" s="215"/>
    </row>
    <row r="648" spans="1:8" x14ac:dyDescent="0.2">
      <c r="A648" s="66"/>
      <c r="B648" s="67" t="s">
        <v>4</v>
      </c>
      <c r="C648" s="179" t="s">
        <v>38</v>
      </c>
      <c r="D648" s="180" t="s">
        <v>197</v>
      </c>
      <c r="E648" s="71"/>
      <c r="F648" s="71"/>
      <c r="G648" s="71"/>
      <c r="H648" s="71">
        <f>SUM(E648:G648)</f>
        <v>0</v>
      </c>
    </row>
    <row r="649" spans="1:8" x14ac:dyDescent="0.2">
      <c r="A649" s="66"/>
      <c r="B649" s="67" t="s">
        <v>5</v>
      </c>
      <c r="C649" s="25" t="s">
        <v>62</v>
      </c>
      <c r="D649" s="180" t="s">
        <v>63</v>
      </c>
      <c r="E649" s="71"/>
      <c r="F649" s="71"/>
      <c r="G649" s="71"/>
      <c r="H649" s="71">
        <f t="shared" ref="H649:H654" si="61">SUM(E649:G649)</f>
        <v>0</v>
      </c>
    </row>
    <row r="650" spans="1:8" x14ac:dyDescent="0.2">
      <c r="A650" s="66"/>
      <c r="B650" s="67" t="s">
        <v>6</v>
      </c>
      <c r="C650" s="25" t="s">
        <v>198</v>
      </c>
      <c r="D650" s="185" t="s">
        <v>199</v>
      </c>
      <c r="E650" s="71"/>
      <c r="F650" s="71"/>
      <c r="G650" s="71"/>
      <c r="H650" s="71">
        <f t="shared" si="61"/>
        <v>0</v>
      </c>
    </row>
    <row r="651" spans="1:8" x14ac:dyDescent="0.2">
      <c r="A651" s="66"/>
      <c r="B651" s="67" t="s">
        <v>7</v>
      </c>
      <c r="C651" s="34" t="s">
        <v>40</v>
      </c>
      <c r="D651" s="26" t="s">
        <v>41</v>
      </c>
      <c r="E651" s="71"/>
      <c r="F651" s="71"/>
      <c r="G651" s="71"/>
      <c r="H651" s="71">
        <f t="shared" si="61"/>
        <v>0</v>
      </c>
    </row>
    <row r="652" spans="1:8" x14ac:dyDescent="0.2">
      <c r="A652" s="66"/>
      <c r="B652" s="67" t="s">
        <v>8</v>
      </c>
      <c r="C652" s="25" t="s">
        <v>64</v>
      </c>
      <c r="D652" s="28" t="s">
        <v>65</v>
      </c>
      <c r="E652" s="77"/>
      <c r="F652" s="77"/>
      <c r="G652" s="77"/>
      <c r="H652" s="71">
        <f t="shared" si="61"/>
        <v>0</v>
      </c>
    </row>
    <row r="653" spans="1:8" x14ac:dyDescent="0.2">
      <c r="A653" s="66"/>
      <c r="B653" s="74" t="s">
        <v>9</v>
      </c>
      <c r="C653" s="25" t="s">
        <v>147</v>
      </c>
      <c r="D653" s="26" t="s">
        <v>148</v>
      </c>
      <c r="E653" s="189"/>
      <c r="F653" s="189"/>
      <c r="G653" s="189"/>
      <c r="H653" s="71">
        <f t="shared" si="61"/>
        <v>0</v>
      </c>
    </row>
    <row r="654" spans="1:8" ht="13.5" thickBot="1" x14ac:dyDescent="0.25">
      <c r="A654" s="66"/>
      <c r="B654" s="74" t="s">
        <v>10</v>
      </c>
      <c r="C654" s="34" t="s">
        <v>46</v>
      </c>
      <c r="D654" s="75" t="s">
        <v>47</v>
      </c>
      <c r="E654" s="192"/>
      <c r="F654" s="192"/>
      <c r="G654" s="192"/>
      <c r="H654" s="71">
        <f t="shared" si="61"/>
        <v>0</v>
      </c>
    </row>
    <row r="655" spans="1:8" ht="13.5" thickBot="1" x14ac:dyDescent="0.25">
      <c r="A655" s="23"/>
      <c r="B655" s="52" t="s">
        <v>66</v>
      </c>
      <c r="C655" s="53"/>
      <c r="D655" s="54"/>
      <c r="E655" s="55">
        <f>SUM(E648:E654)</f>
        <v>0</v>
      </c>
      <c r="F655" s="55">
        <f t="shared" ref="F655:G655" si="62">SUM(F648:F654)</f>
        <v>0</v>
      </c>
      <c r="G655" s="55">
        <f t="shared" si="62"/>
        <v>0</v>
      </c>
      <c r="H655" s="55">
        <f>SUM(H648:H654)</f>
        <v>0</v>
      </c>
    </row>
    <row r="656" spans="1:8" ht="13.5" thickBot="1" x14ac:dyDescent="0.25">
      <c r="A656" s="23"/>
      <c r="B656" s="36"/>
      <c r="C656" s="36"/>
      <c r="D656" s="58"/>
      <c r="E656" s="250"/>
      <c r="F656" s="250"/>
      <c r="G656" s="250"/>
      <c r="H656" s="250"/>
    </row>
    <row r="657" spans="1:8" ht="13.5" thickBot="1" x14ac:dyDescent="0.25">
      <c r="A657" s="23"/>
      <c r="B657" s="225" t="s">
        <v>200</v>
      </c>
      <c r="C657" s="226"/>
      <c r="D657" s="227"/>
      <c r="E657" s="169">
        <f>E645+E655</f>
        <v>0</v>
      </c>
      <c r="F657" s="169"/>
      <c r="G657" s="169"/>
      <c r="H657" s="169">
        <f>H645+H655</f>
        <v>0</v>
      </c>
    </row>
    <row r="658" spans="1:8" ht="13.5" thickBot="1" x14ac:dyDescent="0.25">
      <c r="A658" s="23"/>
      <c r="B658" s="81"/>
      <c r="C658" s="81"/>
      <c r="D658" s="58"/>
      <c r="E658" s="263"/>
      <c r="F658" s="263"/>
      <c r="G658" s="263"/>
      <c r="H658" s="250"/>
    </row>
    <row r="659" spans="1:8" ht="13.5" thickBot="1" x14ac:dyDescent="0.25">
      <c r="A659" s="23"/>
      <c r="B659" s="85"/>
      <c r="C659" s="251"/>
      <c r="D659" s="174" t="s">
        <v>201</v>
      </c>
      <c r="E659" s="88">
        <f>SUM(E660:E661)</f>
        <v>0</v>
      </c>
      <c r="F659" s="88">
        <f t="shared" ref="F659:G659" si="63">SUM(F660:F661)</f>
        <v>0</v>
      </c>
      <c r="G659" s="88">
        <f t="shared" si="63"/>
        <v>0</v>
      </c>
      <c r="H659" s="88">
        <f>SUM(H660:H661)</f>
        <v>0</v>
      </c>
    </row>
    <row r="660" spans="1:8" x14ac:dyDescent="0.2">
      <c r="A660" s="23"/>
      <c r="B660" s="274" t="s">
        <v>4</v>
      </c>
      <c r="C660" s="205"/>
      <c r="D660" s="206" t="s">
        <v>202</v>
      </c>
      <c r="E660" s="65">
        <f>'[1]10.mell'!B580</f>
        <v>0</v>
      </c>
      <c r="F660" s="65">
        <f>'[1]10.mell'!C580</f>
        <v>0</v>
      </c>
      <c r="G660" s="65">
        <f>'[1]10.mell'!D580</f>
        <v>0</v>
      </c>
      <c r="H660" s="65">
        <f>'[1]10.mell'!E580</f>
        <v>0</v>
      </c>
    </row>
    <row r="661" spans="1:8" ht="13.5" thickBot="1" x14ac:dyDescent="0.25">
      <c r="A661" s="23"/>
      <c r="B661" s="275" t="s">
        <v>5</v>
      </c>
      <c r="C661" s="209"/>
      <c r="D661" s="96" t="s">
        <v>203</v>
      </c>
      <c r="E661" s="110">
        <f>'[1]10.mell'!B581</f>
        <v>0</v>
      </c>
      <c r="F661" s="110">
        <f>'[1]10.mell'!C581</f>
        <v>0</v>
      </c>
      <c r="G661" s="110">
        <f>'[1]10.mell'!D581</f>
        <v>0</v>
      </c>
      <c r="H661" s="110">
        <f>'[1]10.mell'!E581</f>
        <v>0</v>
      </c>
    </row>
    <row r="662" spans="1:8" ht="13.5" thickBot="1" x14ac:dyDescent="0.25">
      <c r="A662" s="23"/>
      <c r="B662" s="100"/>
      <c r="C662" s="100"/>
      <c r="D662" s="102"/>
      <c r="E662" s="41"/>
      <c r="F662" s="41"/>
      <c r="G662" s="41"/>
      <c r="H662" s="41"/>
    </row>
    <row r="663" spans="1:8" x14ac:dyDescent="0.2">
      <c r="A663" s="23"/>
      <c r="B663" s="89" t="s">
        <v>4</v>
      </c>
      <c r="C663" s="205"/>
      <c r="D663" s="240" t="s">
        <v>204</v>
      </c>
      <c r="E663" s="65"/>
      <c r="F663" s="65"/>
      <c r="G663" s="65"/>
      <c r="H663" s="65"/>
    </row>
    <row r="664" spans="1:8" x14ac:dyDescent="0.2">
      <c r="A664" s="23"/>
      <c r="B664" s="217" t="s">
        <v>5</v>
      </c>
      <c r="C664" s="267"/>
      <c r="D664" s="268" t="s">
        <v>205</v>
      </c>
      <c r="E664" s="27"/>
      <c r="F664" s="27"/>
      <c r="G664" s="27"/>
      <c r="H664" s="27"/>
    </row>
    <row r="665" spans="1:8" ht="13.5" thickBot="1" x14ac:dyDescent="0.25">
      <c r="A665" s="23"/>
      <c r="B665" s="94" t="s">
        <v>6</v>
      </c>
      <c r="C665" s="95"/>
      <c r="D665" s="221" t="s">
        <v>206</v>
      </c>
      <c r="E665" s="110"/>
      <c r="F665" s="110"/>
      <c r="G665" s="110"/>
      <c r="H665" s="110"/>
    </row>
    <row r="666" spans="1:8" ht="13.5" thickBot="1" x14ac:dyDescent="0.25">
      <c r="A666" s="111" t="s">
        <v>207</v>
      </c>
      <c r="B666" s="112"/>
      <c r="C666" s="222"/>
      <c r="D666" s="276"/>
      <c r="E666" s="223">
        <f>E657+E659+E665</f>
        <v>0</v>
      </c>
      <c r="F666" s="223">
        <f t="shared" ref="F666:G666" si="64">F657+F659+F665</f>
        <v>0</v>
      </c>
      <c r="G666" s="223">
        <f t="shared" si="64"/>
        <v>0</v>
      </c>
      <c r="H666" s="223">
        <f>H657+H659+H665</f>
        <v>0</v>
      </c>
    </row>
  </sheetData>
  <mergeCells count="36">
    <mergeCell ref="B562:D562"/>
    <mergeCell ref="A574:H574"/>
    <mergeCell ref="A575:H575"/>
    <mergeCell ref="B655:D655"/>
    <mergeCell ref="B465:D465"/>
    <mergeCell ref="B467:D467"/>
    <mergeCell ref="A479:H479"/>
    <mergeCell ref="A480:H480"/>
    <mergeCell ref="B550:D550"/>
    <mergeCell ref="B560:D560"/>
    <mergeCell ref="B360:D360"/>
    <mergeCell ref="B370:D370"/>
    <mergeCell ref="B372:D372"/>
    <mergeCell ref="A384:H384"/>
    <mergeCell ref="A385:H385"/>
    <mergeCell ref="B455:D455"/>
    <mergeCell ref="A195:H195"/>
    <mergeCell ref="B265:D265"/>
    <mergeCell ref="B275:D275"/>
    <mergeCell ref="B277:D277"/>
    <mergeCell ref="A289:H289"/>
    <mergeCell ref="A290:H290"/>
    <mergeCell ref="A100:K100"/>
    <mergeCell ref="C101:D101"/>
    <mergeCell ref="B170:D170"/>
    <mergeCell ref="B180:D180"/>
    <mergeCell ref="B182:D182"/>
    <mergeCell ref="A194:H194"/>
    <mergeCell ref="B75:D75"/>
    <mergeCell ref="B85:D85"/>
    <mergeCell ref="B87:D87"/>
    <mergeCell ref="A99:I99"/>
    <mergeCell ref="A1:H1"/>
    <mergeCell ref="A2:H2"/>
    <mergeCell ref="A3:H3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2021-06-25T07:12:00Z</dcterms:created>
  <dcterms:modified xsi:type="dcterms:W3CDTF">2021-06-25T07:20:26Z</dcterms:modified>
</cp:coreProperties>
</file>