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6230" yWindow="-225" windowWidth="12660" windowHeight="11640" tabRatio="829" firstSheet="6" activeTab="12"/>
  </bookViews>
  <sheets>
    <sheet name="1.1.sz.mell." sheetId="1" r:id="rId1"/>
    <sheet name="1.2.sz.mell." sheetId="116" r:id="rId2"/>
    <sheet name="1.3.sz.mell." sheetId="117" r:id="rId3"/>
    <sheet name="2.1.sz.mell  " sheetId="73" r:id="rId4"/>
    <sheet name="2.2.sz.mell  " sheetId="61" r:id="rId5"/>
    <sheet name="3.sz.mell." sheetId="63" r:id="rId6"/>
    <sheet name="4.1. sz. mell" sheetId="3" r:id="rId7"/>
    <sheet name="4.1.1. sz. mell " sheetId="119" r:id="rId8"/>
    <sheet name="4.1.2. sz. mell " sheetId="120" r:id="rId9"/>
    <sheet name="4.2. sz. mell" sheetId="79" r:id="rId10"/>
    <sheet name="4.2.1. sz. mell" sheetId="122" r:id="rId11"/>
    <sheet name="4.3. sz. mell" sheetId="105" r:id="rId12"/>
    <sheet name="4.3.1. sz. mell" sheetId="125" r:id="rId13"/>
    <sheet name="4.4 sz. mell " sheetId="134" r:id="rId14"/>
    <sheet name="4.4.1 sz. mell " sheetId="131" r:id="rId15"/>
    <sheet name="5.sz.mell" sheetId="89" r:id="rId16"/>
  </sheets>
  <definedNames>
    <definedName name="_xlnm.Print_Titles" localSheetId="6">'4.1. sz. mell'!$1:$6</definedName>
    <definedName name="_xlnm.Print_Titles" localSheetId="7">'4.1.1. sz. mell '!$1:$6</definedName>
    <definedName name="_xlnm.Print_Titles" localSheetId="8">'4.1.2. sz. mell '!$1:$6</definedName>
    <definedName name="_xlnm.Print_Titles" localSheetId="9">'4.2. sz. mell'!$1:$6</definedName>
    <definedName name="_xlnm.Print_Titles" localSheetId="10">'4.2.1. sz. mell'!$1:$6</definedName>
    <definedName name="_xlnm.Print_Titles" localSheetId="11">'4.3. sz. mell'!$1:$6</definedName>
    <definedName name="_xlnm.Print_Titles" localSheetId="12">'4.3.1. sz. mell'!$1:$6</definedName>
    <definedName name="_xlnm.Print_Titles" localSheetId="13">'4.4 sz. mell '!$1:$6</definedName>
    <definedName name="_xlnm.Print_Titles" localSheetId="14">'4.4.1 sz. mell '!$1:$6</definedName>
    <definedName name="_xlnm.Print_Area" localSheetId="0">'1.1.sz.mell.'!$A$1:$C$159</definedName>
    <definedName name="_xlnm.Print_Area" localSheetId="1">'1.2.sz.mell.'!$A$1:$C$159</definedName>
    <definedName name="_xlnm.Print_Area" localSheetId="2">'1.3.sz.mell.'!$A$1:$C$159</definedName>
  </definedNames>
  <calcPr calcId="124519"/>
</workbook>
</file>

<file path=xl/calcChain.xml><?xml version="1.0" encoding="utf-8"?>
<calcChain xmlns="http://schemas.openxmlformats.org/spreadsheetml/2006/main">
  <c r="C51" i="134"/>
  <c r="C45"/>
  <c r="C57" s="1"/>
  <c r="C37"/>
  <c r="C30"/>
  <c r="C26"/>
  <c r="C20"/>
  <c r="C8"/>
  <c r="C36" s="1"/>
  <c r="C41" s="1"/>
  <c r="C91" i="1"/>
  <c r="C51" i="131"/>
  <c r="C45"/>
  <c r="C57" s="1"/>
  <c r="C37"/>
  <c r="C30"/>
  <c r="C26"/>
  <c r="C20"/>
  <c r="C8"/>
  <c r="C36" s="1"/>
  <c r="C41" s="1"/>
  <c r="C29" i="120"/>
  <c r="C29" i="119"/>
  <c r="C26" i="117"/>
  <c r="C26" i="116"/>
  <c r="C26" i="1"/>
  <c r="C18" i="73"/>
  <c r="C146" i="120"/>
  <c r="C140"/>
  <c r="C146" i="119"/>
  <c r="C140"/>
  <c r="C140" i="3"/>
  <c r="C51" i="125"/>
  <c r="C45"/>
  <c r="C57" s="1"/>
  <c r="C51" i="105"/>
  <c r="C45"/>
  <c r="C52" i="122"/>
  <c r="C46"/>
  <c r="C58" s="1"/>
  <c r="C37" i="125"/>
  <c r="C30"/>
  <c r="C26"/>
  <c r="C20"/>
  <c r="C8"/>
  <c r="C36"/>
  <c r="C38" i="122"/>
  <c r="C31"/>
  <c r="C26"/>
  <c r="C20"/>
  <c r="C8"/>
  <c r="C37"/>
  <c r="C133" i="120"/>
  <c r="C129"/>
  <c r="C154"/>
  <c r="C114"/>
  <c r="C93"/>
  <c r="C128" s="1"/>
  <c r="C155" s="1"/>
  <c r="C82"/>
  <c r="C78"/>
  <c r="C75"/>
  <c r="C70"/>
  <c r="C66"/>
  <c r="C89"/>
  <c r="C60"/>
  <c r="C55"/>
  <c r="C49"/>
  <c r="C37"/>
  <c r="C22"/>
  <c r="C15"/>
  <c r="C8"/>
  <c r="C65" s="1"/>
  <c r="C90" s="1"/>
  <c r="C133" i="119"/>
  <c r="C129"/>
  <c r="C154" s="1"/>
  <c r="C114"/>
  <c r="C93"/>
  <c r="C82"/>
  <c r="C78"/>
  <c r="C75"/>
  <c r="C70"/>
  <c r="C66"/>
  <c r="C89"/>
  <c r="C60"/>
  <c r="C55"/>
  <c r="C49"/>
  <c r="C37"/>
  <c r="C22"/>
  <c r="C15"/>
  <c r="C8"/>
  <c r="C145" i="117"/>
  <c r="C140"/>
  <c r="C133"/>
  <c r="C129"/>
  <c r="C153"/>
  <c r="C114"/>
  <c r="C93"/>
  <c r="C128" s="1"/>
  <c r="C154" s="1"/>
  <c r="C79"/>
  <c r="C75"/>
  <c r="C72"/>
  <c r="C67"/>
  <c r="C63"/>
  <c r="C86" s="1"/>
  <c r="C159" s="1"/>
  <c r="C57"/>
  <c r="C52"/>
  <c r="C46"/>
  <c r="C34"/>
  <c r="C19"/>
  <c r="C12"/>
  <c r="C5"/>
  <c r="C62" s="1"/>
  <c r="C91"/>
  <c r="C91" i="116"/>
  <c r="C145"/>
  <c r="C140"/>
  <c r="C133"/>
  <c r="C129"/>
  <c r="C153" s="1"/>
  <c r="C114"/>
  <c r="C93"/>
  <c r="C79"/>
  <c r="C75"/>
  <c r="C72"/>
  <c r="C67"/>
  <c r="C63"/>
  <c r="C86"/>
  <c r="C57"/>
  <c r="C52"/>
  <c r="C46"/>
  <c r="C34"/>
  <c r="C19"/>
  <c r="C12"/>
  <c r="C5"/>
  <c r="C26" i="79"/>
  <c r="C146" i="3"/>
  <c r="C133"/>
  <c r="C93"/>
  <c r="E29" i="73"/>
  <c r="C145" i="1"/>
  <c r="C133"/>
  <c r="C93"/>
  <c r="C37" i="105"/>
  <c r="C30"/>
  <c r="C26"/>
  <c r="C20"/>
  <c r="C8"/>
  <c r="C36"/>
  <c r="C52" i="79"/>
  <c r="C38"/>
  <c r="C31"/>
  <c r="C20"/>
  <c r="C129" i="3"/>
  <c r="C154"/>
  <c r="C114"/>
  <c r="C82"/>
  <c r="C78"/>
  <c r="C75"/>
  <c r="C70"/>
  <c r="C66"/>
  <c r="C60"/>
  <c r="C55"/>
  <c r="C49"/>
  <c r="C37"/>
  <c r="C22"/>
  <c r="C15"/>
  <c r="C8"/>
  <c r="E17" i="61"/>
  <c r="E31" s="1"/>
  <c r="C17"/>
  <c r="C140" i="1"/>
  <c r="C129"/>
  <c r="C153" s="1"/>
  <c r="C114"/>
  <c r="C79"/>
  <c r="C75"/>
  <c r="C72"/>
  <c r="C67"/>
  <c r="C63"/>
  <c r="C57"/>
  <c r="C52"/>
  <c r="C46"/>
  <c r="C34"/>
  <c r="C19"/>
  <c r="C12"/>
  <c r="C5"/>
  <c r="E30" i="61"/>
  <c r="C18"/>
  <c r="E18" i="73"/>
  <c r="C19"/>
  <c r="C24" i="61"/>
  <c r="C24" i="73"/>
  <c r="C29"/>
  <c r="C46" i="79"/>
  <c r="C58" s="1"/>
  <c r="C8"/>
  <c r="C37"/>
  <c r="C42" s="1"/>
  <c r="E16" i="89"/>
  <c r="F16"/>
  <c r="D16"/>
  <c r="C16"/>
  <c r="G16" s="1"/>
  <c r="G15"/>
  <c r="G14"/>
  <c r="G13"/>
  <c r="G12"/>
  <c r="G11"/>
  <c r="G10"/>
  <c r="F5" i="63"/>
  <c r="F23" s="1"/>
  <c r="F6"/>
  <c r="F7"/>
  <c r="F8"/>
  <c r="F9"/>
  <c r="F10"/>
  <c r="F11"/>
  <c r="F12"/>
  <c r="F13"/>
  <c r="F14"/>
  <c r="F15"/>
  <c r="F16"/>
  <c r="F17"/>
  <c r="F18"/>
  <c r="F19"/>
  <c r="F20"/>
  <c r="F21"/>
  <c r="F22"/>
  <c r="B23"/>
  <c r="D23"/>
  <c r="E23"/>
  <c r="C32" i="61"/>
  <c r="C30"/>
  <c r="C31"/>
  <c r="C33"/>
  <c r="E30" i="73"/>
  <c r="C89" i="3"/>
  <c r="C57" i="105"/>
  <c r="C128" i="3"/>
  <c r="C155" s="1"/>
  <c r="C65"/>
  <c r="C90" s="1"/>
  <c r="C128" i="1"/>
  <c r="C86"/>
  <c r="E33" i="61"/>
  <c r="C32" i="73"/>
  <c r="E32"/>
  <c r="C30"/>
  <c r="E32" i="61"/>
  <c r="C31" i="73"/>
  <c r="E31"/>
  <c r="C41" i="125" l="1"/>
  <c r="C41" i="105"/>
  <c r="C42" i="122"/>
  <c r="C128" i="119"/>
  <c r="C155"/>
  <c r="C65"/>
  <c r="C90" s="1"/>
  <c r="C128" i="116"/>
  <c r="C62"/>
  <c r="C4" i="73"/>
  <c r="E3" i="63"/>
  <c r="C62" i="1"/>
  <c r="C158" s="1"/>
  <c r="C159"/>
  <c r="C154"/>
  <c r="C158" i="116"/>
  <c r="C87"/>
  <c r="C154"/>
  <c r="C159"/>
  <c r="C158" i="117"/>
  <c r="C87"/>
  <c r="E4" i="61" l="1"/>
  <c r="C4"/>
  <c r="E4" i="73"/>
  <c r="C87" i="1"/>
</calcChain>
</file>

<file path=xl/sharedStrings.xml><?xml version="1.0" encoding="utf-8"?>
<sst xmlns="http://schemas.openxmlformats.org/spreadsheetml/2006/main" count="2727" uniqueCount="472">
  <si>
    <t>Beruházási (felhalmozási) kiadások előirányzata beruházásonként</t>
  </si>
  <si>
    <t>Vállalkozási maradvány igénybevétele</t>
  </si>
  <si>
    <t>Adatszolgáltatás 
az elismert tartozásállományról</t>
  </si>
  <si>
    <t>Felhalmozási bevételek</t>
  </si>
  <si>
    <t>Finanszírozási kiadások</t>
  </si>
  <si>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</si>
  <si>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</si>
  <si>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</si>
  <si>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</si>
  <si>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</si>
  <si>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</si>
  <si>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</si>
  <si>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</si>
  <si>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</si>
  <si>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</si>
  <si>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</si>
  <si>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</si>
  <si>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</si>
  <si>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</si>
  <si>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</si>
  <si>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</si>
  <si>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</si>
  <si>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</si>
  <si>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</si>
  <si>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</si>
  <si>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</si>
  <si>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</si>
  <si>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</si>
  <si>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</si>
  <si>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</si>
  <si>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</si>
  <si>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</si>
  <si>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</si>
  <si>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</si>
  <si>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</si>
  <si>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</si>
  <si>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K I A D Á S O K</t>
  </si>
  <si>
    <t>Kiadási jogcímek</t>
  </si>
  <si>
    <t>Személyi  juttatások</t>
  </si>
  <si>
    <t>Tartalékok</t>
  </si>
  <si>
    <t>Összesen:</t>
  </si>
  <si>
    <t>01</t>
  </si>
  <si>
    <t>Ezer forintban !</t>
  </si>
  <si>
    <t>Előirányzat</t>
  </si>
  <si>
    <t>Bevételek</t>
  </si>
  <si>
    <t>Kiadások</t>
  </si>
  <si>
    <t>Egyéb fejlesztési célú kiadások</t>
  </si>
  <si>
    <t>02</t>
  </si>
  <si>
    <t>03</t>
  </si>
  <si>
    <t xml:space="preserve"> Ezer forintban !</t>
  </si>
  <si>
    <t>Megnevezés</t>
  </si>
  <si>
    <t>Személyi juttatások</t>
  </si>
  <si>
    <t>ÖSSZESEN:</t>
  </si>
  <si>
    <t>Beruházás  megnevezése</t>
  </si>
  <si>
    <t>Teljes költség</t>
  </si>
  <si>
    <t>Kivitelezés kezdési és befejezési éve</t>
  </si>
  <si>
    <t>Sor-
szám</t>
  </si>
  <si>
    <t>3.1.</t>
  </si>
  <si>
    <t>3.2.</t>
  </si>
  <si>
    <t>3.3.</t>
  </si>
  <si>
    <t>3.4.</t>
  </si>
  <si>
    <t>5.1.</t>
  </si>
  <si>
    <t>5.2.</t>
  </si>
  <si>
    <t>5.3.</t>
  </si>
  <si>
    <t>6.1.</t>
  </si>
  <si>
    <t>6.2.</t>
  </si>
  <si>
    <t>7.1.</t>
  </si>
  <si>
    <t>7.2.</t>
  </si>
  <si>
    <t>1.1.</t>
  </si>
  <si>
    <t>1.2.</t>
  </si>
  <si>
    <t>1.3.</t>
  </si>
  <si>
    <t>1.4.</t>
  </si>
  <si>
    <t>1.6.</t>
  </si>
  <si>
    <t>1.7.</t>
  </si>
  <si>
    <t>2.1.</t>
  </si>
  <si>
    <t>2.2.</t>
  </si>
  <si>
    <t>2.3.</t>
  </si>
  <si>
    <t>2.4.</t>
  </si>
  <si>
    <t>2.5.</t>
  </si>
  <si>
    <t>1.5</t>
  </si>
  <si>
    <t>1.8.</t>
  </si>
  <si>
    <t>1.9.</t>
  </si>
  <si>
    <t>1.10.</t>
  </si>
  <si>
    <t>1.11.</t>
  </si>
  <si>
    <t>2.6.</t>
  </si>
  <si>
    <t>1.12.</t>
  </si>
  <si>
    <t>2.7.</t>
  </si>
  <si>
    <t>Dologi  kiadások</t>
  </si>
  <si>
    <t>1.5.</t>
  </si>
  <si>
    <t>11.1.</t>
  </si>
  <si>
    <t>11.2.</t>
  </si>
  <si>
    <t>1. sz. táblázat</t>
  </si>
  <si>
    <t>2. sz. táblázat</t>
  </si>
  <si>
    <t>3. sz. táblázat</t>
  </si>
  <si>
    <t>Rövid lejáratú hitelek törlesztése</t>
  </si>
  <si>
    <t>Hosszú lejáratú hitelek törlesztése</t>
  </si>
  <si>
    <t>I. Működési célú bevételek és kiadások mérlege
(Önkormányzati szinten)</t>
  </si>
  <si>
    <t>II. Felhalmozási célú bevételek és kiadások mérlege
(Önkormányzati szinten)</t>
  </si>
  <si>
    <t>Költségvetési hiány:</t>
  </si>
  <si>
    <t>Költségvetési többlet:</t>
  </si>
  <si>
    <t>3.5.</t>
  </si>
  <si>
    <t>3.6.</t>
  </si>
  <si>
    <t xml:space="preserve">4. </t>
  </si>
  <si>
    <t>Közhatalmi bevételek</t>
  </si>
  <si>
    <t>5.4.</t>
  </si>
  <si>
    <t>5.5.</t>
  </si>
  <si>
    <t>5.6.</t>
  </si>
  <si>
    <t>5.7.</t>
  </si>
  <si>
    <t>5.8.</t>
  </si>
  <si>
    <t xml:space="preserve">7. </t>
  </si>
  <si>
    <t>8.1.</t>
  </si>
  <si>
    <t>8.2.</t>
  </si>
  <si>
    <t>Munkaadókat terhelő járulékok és szociális hozzájárulási adó</t>
  </si>
  <si>
    <t>Ellátottak pénzbeli juttatásai</t>
  </si>
  <si>
    <t>Egyéb működési célú kiadások</t>
  </si>
  <si>
    <t>1.13.</t>
  </si>
  <si>
    <t>Felújítások</t>
  </si>
  <si>
    <t>2.8.</t>
  </si>
  <si>
    <t>2.9.</t>
  </si>
  <si>
    <t>2.10.</t>
  </si>
  <si>
    <t>Értékpapír vásárlása, visszavásárlása</t>
  </si>
  <si>
    <t>Forgatási célú belföldi, külföldi értékpapírok vásárlása</t>
  </si>
  <si>
    <t>Betét elhelyezése</t>
  </si>
  <si>
    <t>Hitelek törlesztése</t>
  </si>
  <si>
    <t>Befektetési célú belföldi, külföldi értékpapírok vásárlása</t>
  </si>
  <si>
    <t>Feladat megnevezése</t>
  </si>
  <si>
    <t>Költségvetési szerv megnevezése</t>
  </si>
  <si>
    <t>Száma</t>
  </si>
  <si>
    <t>Közfoglalkoztatottak létszáma (fő)</t>
  </si>
  <si>
    <t>Költségvetési szerv neve:</t>
  </si>
  <si>
    <t>…………………………………</t>
  </si>
  <si>
    <t>Költségvetési szerv számlaszáma:</t>
  </si>
  <si>
    <t>Éves eredeti kiadási előirányzat: …………… ezer Ft</t>
  </si>
  <si>
    <t>30 napon túli elismert tartozásállomány összesen: ……………… Ft</t>
  </si>
  <si>
    <t xml:space="preserve">Tartozásállomány megnevezése </t>
  </si>
  <si>
    <t>30 nap 
alatti
állomány</t>
  </si>
  <si>
    <t>30-60 nap 
közötti 
állomány</t>
  </si>
  <si>
    <t>60 napon 
túli 
állomány</t>
  </si>
  <si>
    <t>Át-ütemezett</t>
  </si>
  <si>
    <t>Állammal szembeni tartozások</t>
  </si>
  <si>
    <t>Központi költségvetéssel szemben fennálló tartozás</t>
  </si>
  <si>
    <t>Elkülönített állami pénzalapokkal szembeni tartozás</t>
  </si>
  <si>
    <t>TB alapokkal szembeni tartozás</t>
  </si>
  <si>
    <t>Tartozásállomány önkormányzatok és intézmények felé</t>
  </si>
  <si>
    <t>Egyéb tartozásállomány</t>
  </si>
  <si>
    <t>költségvetési szerv vezetője</t>
  </si>
  <si>
    <t>Önkormányzat</t>
  </si>
  <si>
    <t xml:space="preserve">   Költségvetési maradvány igénybevétele </t>
  </si>
  <si>
    <t xml:space="preserve">   Vállalkozási maradvány igénybevétele </t>
  </si>
  <si>
    <t>Beruházások</t>
  </si>
  <si>
    <t>Ezer forintban</t>
  </si>
  <si>
    <t>8.3.</t>
  </si>
  <si>
    <t>Egyéb felhalmozási kiadások</t>
  </si>
  <si>
    <t xml:space="preserve">   Betét visszavonásából származó bevétel </t>
  </si>
  <si>
    <t xml:space="preserve">   Egyéb belső finanszírozási bevételek</t>
  </si>
  <si>
    <t xml:space="preserve">Dologi kiadások </t>
  </si>
  <si>
    <t>Kölcsön törlesztése</t>
  </si>
  <si>
    <t>Tárgyévi  hiány:</t>
  </si>
  <si>
    <t>Tárgyévi  többlet:</t>
  </si>
  <si>
    <t>Költségvetési maradvány igénybevétele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</si>
  <si>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</si>
  <si>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</si>
  <si>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</si>
  <si>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</si>
  <si>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Hiány külső finanszírozásának bevételei (20+…+24 )</t>
  </si>
  <si>
    <t>Hosszú lejáratú hitelek, kölcsönök felvétele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</si>
  <si>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</si>
  <si>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</si>
  <si>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</si>
  <si>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</si>
  <si>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Hiány belső finanszírozás bevételei ( 14+…+18)</t>
  </si>
  <si>
    <t>Önkormányzat működési támogatásai (1.1.+…+.1.6.)</t>
  </si>
  <si>
    <t>Helyi önkormányzatok működésének általános támogatása</t>
  </si>
  <si>
    <t>Önkormányzatok egyes köznevelési feladatainak támogatása</t>
  </si>
  <si>
    <t>Önkormányzatok kulturális feladatainak támogatása</t>
  </si>
  <si>
    <t>Működési célú támogatások államháztartáson belülről (2.1.+…+.2.5.)</t>
  </si>
  <si>
    <t>Elvonások és befizetések bevételei</t>
  </si>
  <si>
    <t xml:space="preserve">Működési célú garancia- és kezességvállalásból megtérülések </t>
  </si>
  <si>
    <t xml:space="preserve">Egyéb működési célú támogatások bevételei </t>
  </si>
  <si>
    <t>2.5.-ből EU-s támogatás</t>
  </si>
  <si>
    <t>Felhalmozási célú támogatások államháztartáson belülről (3.1.+…+3.5.)</t>
  </si>
  <si>
    <t>Felhalmozási célú önkormányzati támogatások</t>
  </si>
  <si>
    <t>Felhalmozási célú garancia- és kezességvállalásból megtérülések</t>
  </si>
  <si>
    <t>Egyéb felhalmozási célú támogatások bevételei</t>
  </si>
  <si>
    <t>3.5.-ből EU-s támogatás</t>
  </si>
  <si>
    <t>Közhatalmi bevételek (4.1.+4.2.+4.3.+4.4.)</t>
  </si>
  <si>
    <t>4.1.</t>
  </si>
  <si>
    <t>4.2.</t>
  </si>
  <si>
    <t>4.3.</t>
  </si>
  <si>
    <t>4.4.</t>
  </si>
  <si>
    <t>Gépjárműadó</t>
  </si>
  <si>
    <t>Egyéb áruhasználati és szolgáltatási adók</t>
  </si>
  <si>
    <t>Egyéb közhatalmi bevételek</t>
  </si>
  <si>
    <t>5.9.</t>
  </si>
  <si>
    <t>5.10.</t>
  </si>
  <si>
    <t>Készletértékesítés ellenértéke</t>
  </si>
  <si>
    <t>Szolgáltatások ellenértéke</t>
  </si>
  <si>
    <t>Közvetített szolgáltatások értéke</t>
  </si>
  <si>
    <t>Tulajdonosi bevételek</t>
  </si>
  <si>
    <t>Ellátási díjak</t>
  </si>
  <si>
    <t xml:space="preserve">Kiszámlázott általános forgalmi adó </t>
  </si>
  <si>
    <t>Általános forgalmi adó visszatérítése</t>
  </si>
  <si>
    <t>Kamatbevételek</t>
  </si>
  <si>
    <t>Egyéb pénzügyi műveletek bevételei</t>
  </si>
  <si>
    <t>Egyéb működési bevételek</t>
  </si>
  <si>
    <t>Felhalmozási bevételek (6.1.+…+6.5.)</t>
  </si>
  <si>
    <t>6.3.</t>
  </si>
  <si>
    <t>6.4.</t>
  </si>
  <si>
    <t>6.5.</t>
  </si>
  <si>
    <t>Immateriális javak értékesítése</t>
  </si>
  <si>
    <t>Ingatlanok értékesítése</t>
  </si>
  <si>
    <t>Egyéb tárgyi eszközök értékesítése</t>
  </si>
  <si>
    <t>Részesedések értékesítése</t>
  </si>
  <si>
    <t>Részesedések megszűnéséhez kapcsolódó bevételek</t>
  </si>
  <si>
    <t>Működési célú átvett pénzeszközök (7.1. + … + 7.3.)</t>
  </si>
  <si>
    <t>Működési célú garancia- és kezességvállalásból megtérülések ÁH-n kívülről</t>
  </si>
  <si>
    <t>Egyéb működési célú átvett pénzeszköz</t>
  </si>
  <si>
    <t>7.3.-ból EU-s támogatás (közvetlen)</t>
  </si>
  <si>
    <t>7.3.</t>
  </si>
  <si>
    <t>7.4.</t>
  </si>
  <si>
    <t>Felhalmozási célú átvett pénzeszközök (8.1.+8.2.+8.3.)</t>
  </si>
  <si>
    <t>8.4.</t>
  </si>
  <si>
    <t>Felhalm. célú garancia- és kezességvállalásból megtérülések ÁH-n kívülről</t>
  </si>
  <si>
    <t>Egyéb felhalmozási célú átvett pénzeszköz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</si>
  <si>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</si>
  <si>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</si>
  <si>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</si>
  <si>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</si>
  <si>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Hosszú lejáratú  hitelek, kölcsönök felvétele</t>
  </si>
  <si>
    <t>Likviditási célú  hitelek, kölcsönök felvétele pénzügyi vállalkozástól</t>
  </si>
  <si>
    <t xml:space="preserve">    Rövid lejáratú  hitelek, kölcsönök felvétele</t>
  </si>
  <si>
    <t xml:space="preserve">   11.</t>
  </si>
  <si>
    <t>Belföldi értékpapírok bevételei (11.1. +…+ 11.4.)</t>
  </si>
  <si>
    <t>Forgatási célú belföldi értékpapírok beváltása,  értékesítése</t>
  </si>
  <si>
    <t>Forgatási célú belföldi értékpapírok kibocsátása</t>
  </si>
  <si>
    <t>Befektetési célú belföldi értékpapírok beváltása,  értékesítése</t>
  </si>
  <si>
    <t>Befektetési célú belföldi értékpapírok kibocsátása</t>
  </si>
  <si>
    <t xml:space="preserve">    12.</t>
  </si>
  <si>
    <t>Maradvány igénybevétele (12.1. + 12.2.)</t>
  </si>
  <si>
    <t>Előző év költségvetési maradványának igénybevétele</t>
  </si>
  <si>
    <t>Előző év vállalkozási maradványának igénybevétele</t>
  </si>
  <si>
    <t xml:space="preserve">    13.</t>
  </si>
  <si>
    <t>Belföldi finanszírozás bevételei (13.1. + … + 13.3.)</t>
  </si>
  <si>
    <t>Államháztartáson belüli megelőlegezések</t>
  </si>
  <si>
    <t>Államháztartáson belüli megelőlegezések törlesztése</t>
  </si>
  <si>
    <t>Betétek megszüntetése</t>
  </si>
  <si>
    <t xml:space="preserve">    14.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</si>
  <si>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</si>
  <si>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</si>
  <si>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</si>
  <si>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</si>
  <si>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</si>
  <si>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</si>
  <si>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</si>
  <si>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</si>
  <si>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</si>
  <si>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</si>
  <si>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</si>
  <si>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10.1.</t>
  </si>
  <si>
    <t>11.3.</t>
  </si>
  <si>
    <t>11.4.</t>
  </si>
  <si>
    <t>12.1.</t>
  </si>
  <si>
    <t>12.2.</t>
  </si>
  <si>
    <t>13.1.</t>
  </si>
  <si>
    <t>13.2.</t>
  </si>
  <si>
    <t>13.3.</t>
  </si>
  <si>
    <t>Külföldi finanszírozás bevételei (14.1.+…14.4.)</t>
  </si>
  <si>
    <t>10.2.</t>
  </si>
  <si>
    <t>10.3.</t>
  </si>
  <si>
    <t xml:space="preserve">    17.</t>
  </si>
  <si>
    <t>1.14.</t>
  </si>
  <si>
    <t>1.15.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</si>
  <si>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</si>
  <si>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</si>
  <si>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</si>
  <si>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 xml:space="preserve">   - Egyéb működési célú támogatások ÁH-n belülre</t>
  </si>
  <si>
    <t xml:space="preserve">   - Garancia és kezességvállalásból kifizetés ÁH-n kívülre</t>
  </si>
  <si>
    <t xml:space="preserve">   - Visszatérítendő támogatások, kölcsönök nyújtása ÁH-n kívülre</t>
  </si>
  <si>
    <t xml:space="preserve">   - Árkiegészítések, ártámogatások</t>
  </si>
  <si>
    <t xml:space="preserve">   - Kamattámogatások</t>
  </si>
  <si>
    <t xml:space="preserve">   - Egyéb működési célú támogatások államháztartáson kívülre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</si>
  <si>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</si>
  <si>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2.11.</t>
  </si>
  <si>
    <t>2.12.</t>
  </si>
  <si>
    <t>2.13.</t>
  </si>
  <si>
    <t>2.1.-ből EU-s forrásból megvalósuló beruházás</t>
  </si>
  <si>
    <t>2.3.-ból EU-s forrásból megvalósuló felújítás</t>
  </si>
  <si>
    <t xml:space="preserve">   - Egyéb felhalmozási célú támogatások államháztartáson kívülre</t>
  </si>
  <si>
    <t xml:space="preserve">   - Lakástámogatás</t>
  </si>
  <si>
    <t xml:space="preserve">   - Garancia- és kezességvállalásból kifizetés ÁH-n kívülre</t>
  </si>
  <si>
    <t xml:space="preserve">   - Egyéb felhalmozási célú támogatások ÁH-n belülre</t>
  </si>
  <si>
    <t xml:space="preserve">   - Visszatérítendő támogatások, kölcsönök nyújtása ÁH-n belülre</t>
  </si>
  <si>
    <t>Államháztartáson belüli megelőlegezések folyósítása</t>
  </si>
  <si>
    <t>Államháztartáson belüli megelőlegezések visszafizetése</t>
  </si>
  <si>
    <t>KÖLTSÉGVETÉSI, FINANSZÍROZÁSI BEVÉTELEK ÉS KIADÁSOK EGYENLEGE</t>
  </si>
  <si>
    <t>Önkormányzatok működési támogatásai</t>
  </si>
  <si>
    <t>Működési célú támogatások államháztartáson belülről</t>
  </si>
  <si>
    <t>Működési célú átvett pénzeszközök</t>
  </si>
  <si>
    <t xml:space="preserve">   Likviditási célú hitelek, kölcsönök felvétele</t>
  </si>
  <si>
    <t xml:space="preserve">   Értékpapírok bevételei</t>
  </si>
  <si>
    <t>Hiány belső finanszírozásának bevételei (15.+…+18. )</t>
  </si>
  <si>
    <t xml:space="preserve">Hiány külső finanszírozásának bevételei (20.+…+21.) </t>
  </si>
  <si>
    <t>Likviditási célú hitelek törlesztése</t>
  </si>
  <si>
    <t>Költségvetési kiadások összesen (1.+...+12.)</t>
  </si>
  <si>
    <t>Felhalmozási célú támogatások államháztartáson belülről</t>
  </si>
  <si>
    <t>1.-ből EU-s támogatás</t>
  </si>
  <si>
    <t>Felhalmozási célú átvett pénzeszközök átvétele</t>
  </si>
  <si>
    <t>4.-ből EU-s támogatás (közvetlen)</t>
  </si>
  <si>
    <t>Egyéb felhalmozási célú bevételek</t>
  </si>
  <si>
    <t>Felhalmozási célú finanszírozási bevételek összesen (13.+19.)</t>
  </si>
  <si>
    <t>1.-ből EU-s forrásból megvalósuló beruházás</t>
  </si>
  <si>
    <t>3.-ból EU-s forrásból megvalósuló felújítás</t>
  </si>
  <si>
    <t>Pénzügyi lízing kiadásai</t>
  </si>
  <si>
    <t>Felhalmozási célú finanszírozási kiadások összesen
(13.+...+24.)</t>
  </si>
  <si>
    <t>BEVÉTEL ÖSSZESEN (12+25)</t>
  </si>
  <si>
    <t>KIADÁSOK ÖSSZESEN (12+25)</t>
  </si>
  <si>
    <t xml:space="preserve"> 10.</t>
  </si>
  <si>
    <t>2.-ból EU-s támogatás</t>
  </si>
  <si>
    <t>Költségvetési bevételek összesen: (1.+3.+4.+6.+…+11.)</t>
  </si>
  <si>
    <t>Költségvetési kiadások összesen: (1.+3.+5.+...+11.)</t>
  </si>
  <si>
    <t>Összes bevétel, kiadás</t>
  </si>
  <si>
    <t>Polgármesteri /közös/ hivatal</t>
  </si>
  <si>
    <t>Kiszámlázott általános forgalmi adó</t>
  </si>
  <si>
    <t>Általános forgalmi adó visszatérülése</t>
  </si>
  <si>
    <t>Működési célú támogatások államháztartáson belülről (2.1.+…+2.3.)</t>
  </si>
  <si>
    <t>Visszatérítendő támogatások, kölcsönök visszatérülése ÁH-n belülről</t>
  </si>
  <si>
    <t>Egyéb működési célú támogatások bevételei államháztartáson belülről</t>
  </si>
  <si>
    <t>Felhalmozási célú támogatások államháztartáson belülről (4.1.+4.2.)</t>
  </si>
  <si>
    <t>Egyéb felhalmozási célú támogatások bevételei államháztartáson belülről</t>
  </si>
  <si>
    <t>Felhalmozási bevételek (5.1.+…+5.3.)</t>
  </si>
  <si>
    <t>Felhalmozási célú átvett pénzeszközök</t>
  </si>
  <si>
    <t>Költségvetési bevételek összesen (1.+…+7.)</t>
  </si>
  <si>
    <t>Finanszírozási bevételek (9.1.+…+9.3.)</t>
  </si>
  <si>
    <t>9.1.</t>
  </si>
  <si>
    <t>9.2.</t>
  </si>
  <si>
    <t>9.3.</t>
  </si>
  <si>
    <t>Irányító szervi (önkormányzati) támogatás (intézményfinanszírozás)</t>
  </si>
  <si>
    <t>BEVÉTELEK ÖSSZESEN: (8.+9.)</t>
  </si>
  <si>
    <t>Működési költségvetés kiadásai (1.1+…+1.5.)</t>
  </si>
  <si>
    <t>Felhalmozási költségvetés kiadásai (2.1.+…+2.3.)</t>
  </si>
  <si>
    <t>Kötelező feladatok bevételei, kiadásai</t>
  </si>
  <si>
    <t>Működési bevételek</t>
  </si>
  <si>
    <t xml:space="preserve">Működési célú visszatérítendő támogatások, kölcsönök visszatérülése </t>
  </si>
  <si>
    <t>Működési célú visszatérítendő támogatások, kölcsönök igénybevétele</t>
  </si>
  <si>
    <t>Felhalmozási célú visszatérítendő támogatások, kölcsönök visszatérülése</t>
  </si>
  <si>
    <t>Felhalmozási célú visszatérítendő támogatások, kölcsönök igénybevétele</t>
  </si>
  <si>
    <t>Működési célú visszatérítendő támogatások, kölcsönök visszatér. ÁH-n kívülről</t>
  </si>
  <si>
    <t>Felhalm. célú visszatérítendő támogatások, kölcsönök visszatér. ÁH-n kívülről</t>
  </si>
  <si>
    <t>2.5.-ből        - Garancia- és kezességvállalásból kifizetés ÁH-n belülre</t>
  </si>
  <si>
    <t>Kötelező feladatok bevételei, kiadása</t>
  </si>
  <si>
    <t>Önként vállalt feladatok bevételei, kiadása</t>
  </si>
  <si>
    <t xml:space="preserve">Működési célú kvi támogatások és kiegészítő támogatások </t>
  </si>
  <si>
    <t>Elszámolásból származó bevételek</t>
  </si>
  <si>
    <t>Működési bevételek (5.1.+…+ 5.11.)</t>
  </si>
  <si>
    <t>5.11.</t>
  </si>
  <si>
    <t>Biztosító által fizetett kártérítés</t>
  </si>
  <si>
    <r>
      <t xml:space="preserve">   Működési költségvetés kiadásai </t>
    </r>
    <r>
      <rPr>
        <sz val="8"/>
        <rFont val="Times New Roman CE"/>
        <charset val="238"/>
      </rPr>
      <t>(1.1+…+1.5.+1.18.)</t>
    </r>
  </si>
  <si>
    <t>1.16.</t>
  </si>
  <si>
    <t>1.17.</t>
  </si>
  <si>
    <t xml:space="preserve">   - Elvonások és befizetések</t>
  </si>
  <si>
    <t xml:space="preserve">   - Törvényi előíráson alapuló befizetések</t>
  </si>
  <si>
    <t xml:space="preserve"> - az 1.5-ből: - Előző évi elszámolásból származó befizetések</t>
  </si>
  <si>
    <t>1.18.</t>
  </si>
  <si>
    <t>1.19.</t>
  </si>
  <si>
    <t>1.20.</t>
  </si>
  <si>
    <t xml:space="preserve"> - az 1.18-ból: - Általános tartalék</t>
  </si>
  <si>
    <t xml:space="preserve">   - Céltartalék</t>
  </si>
  <si>
    <t>KÖLTSÉGVETÉSI KIADÁSOK ÖSSZESEN (1+2)</t>
  </si>
  <si>
    <t>Hitel-, kölcsöntörlesztés államháztartáson kívülre (4.1. + … + 4.3.)</t>
  </si>
  <si>
    <t>Belföldi értékpapírok kiadásai (5.1. + … + 5.6.)</t>
  </si>
  <si>
    <t>Befektetési célú belföldi értékpapírok vásárlása</t>
  </si>
  <si>
    <t>Kincstárjegyek beváltása</t>
  </si>
  <si>
    <t>Éven belüli lejáratú belföldi értékpapírok beváltása</t>
  </si>
  <si>
    <t>Belföldi kötvények beváltása</t>
  </si>
  <si>
    <t>Éven túli lejáratú belföldi értékpapírok beváltása</t>
  </si>
  <si>
    <t>Hosszú lejáratú hitelek, kölcsönök törlesztése pénzügyi vállalkozásnak</t>
  </si>
  <si>
    <t>Likviditási célú hitelek, kölcsönök törlesztése pénzügyi vállalkozásnak</t>
  </si>
  <si>
    <t>Rövid lejáratú hitelek, kölcsönök törlesztése pénzügyi vállalkozásnak</t>
  </si>
  <si>
    <t>Forgatási célú belföldi értékpapírok vásárlása</t>
  </si>
  <si>
    <t>Forgatási célú külföldi értékpapírok vásárlása</t>
  </si>
  <si>
    <t xml:space="preserve">   Rövid lejáratú  hitelek, kölcsönök felvétele</t>
  </si>
  <si>
    <t>Külföldi értékpapírok beváltása</t>
  </si>
  <si>
    <t>Belföldi finanszírozás kiadásai (6.1. + … + 6.4.)</t>
  </si>
  <si>
    <t>Pénzeszközök lekötött betétként elhelyezése</t>
  </si>
  <si>
    <t>Külföldi finanszírozás kiadásai (7.1. + … + 7.5.)</t>
  </si>
  <si>
    <t>7.5.</t>
  </si>
  <si>
    <t>Befektetési célú külföldi értékpapírok vásárlása</t>
  </si>
  <si>
    <t>Hitelek, kölcsönök törlesztése külföldi kormányoknak nemz. Szervezeteknek</t>
  </si>
  <si>
    <t>Hitelek, kölcsönök törlesztése külföldi pénzintézeteknek</t>
  </si>
  <si>
    <t>Adóssághoz nem kapcsolódó származékos ügyletek</t>
  </si>
  <si>
    <t>Váltókiadások</t>
  </si>
  <si>
    <t>KIADÁSOK ÖSSZESEN: (3.+10.)</t>
  </si>
  <si>
    <t>FINANSZÍROZÁSI KIADÁSOK ÖSSZESEN: (4.+…+9.)</t>
  </si>
  <si>
    <t>Költségvetési hiány, többlet ( költségvetési bevételek 9. sor - költségvetési kiadások 3. sor) (+/-)</t>
  </si>
  <si>
    <t>Váltóbevételek</t>
  </si>
  <si>
    <t xml:space="preserve">   9.</t>
  </si>
  <si>
    <t xml:space="preserve">    18.</t>
  </si>
  <si>
    <t>FINANSZÍROZÁSI BEVÉTELEK ÖSSZESEN: (10. + … +16.)</t>
  </si>
  <si>
    <t>KÖLTSÉGVETÉSI ÉS FINANSZÍROZÁSI BEVÉTELEK ÖSSZESEN: (9+17)</t>
  </si>
  <si>
    <t>Finanszírozási bevételek, kiadások egyenlege (finanszírozási bevételek 17. sor - finanszírozási kiadások 10. sor)
 (+/-)</t>
  </si>
  <si>
    <t>6.-ból EU-s támogatás (közvetlen)</t>
  </si>
  <si>
    <t>Költségvetési bevételek összesen (1.+2.+4.+5.+6.+8.+…+12.)</t>
  </si>
  <si>
    <t>Működési célú finanszírozási bevételek összesen (14.+19.+22.+23.)</t>
  </si>
  <si>
    <t>BEVÉTEL ÖSSZESEN (13.+24.)</t>
  </si>
  <si>
    <t>Működési célú finanszírozási kiadások összesen (14.+...+23.)</t>
  </si>
  <si>
    <t>KIADÁSOK ÖSSZESEN (13.+24.)</t>
  </si>
  <si>
    <t>A</t>
  </si>
  <si>
    <t>B</t>
  </si>
  <si>
    <t>C</t>
  </si>
  <si>
    <t>E</t>
  </si>
  <si>
    <t>D</t>
  </si>
  <si>
    <t>Működési célú kvi támogatások és kiegészítő támogatások</t>
  </si>
  <si>
    <t xml:space="preserve">   16.</t>
  </si>
  <si>
    <t xml:space="preserve">   17.</t>
  </si>
  <si>
    <t xml:space="preserve">   18.</t>
  </si>
  <si>
    <t>BEVÉTELEK ÖSSZESEN: (9+17)</t>
  </si>
  <si>
    <t xml:space="preserve"> az 1.5-ből: - Előző évi elszámolásból származó befizetések</t>
  </si>
  <si>
    <t xml:space="preserve"> az 1.18-ból: - Általános tartalék</t>
  </si>
  <si>
    <t xml:space="preserve">     - Céltartalék</t>
  </si>
  <si>
    <r>
      <t xml:space="preserve">   Működési költségvetés kiadásai </t>
    </r>
    <r>
      <rPr>
        <sz val="8"/>
        <rFont val="Times New Roman CE"/>
        <charset val="238"/>
      </rPr>
      <t>(1.1+…+1.5+1.18.)</t>
    </r>
  </si>
  <si>
    <t>Éven belüli lejáatú belföldi értékpapírok beváltása</t>
  </si>
  <si>
    <t>Rövid lejáratú hitelek, kölcsönök törlesztése</t>
  </si>
  <si>
    <t>Hosszú lejáratú hitelek, kölcsönök törlesztése</t>
  </si>
  <si>
    <t>Hitelek, kölcsönök törlesztése külföldi kormányoknak nemz. szervezeteknek</t>
  </si>
  <si>
    <t>Éves tervezett létszám előirányzat (fő)</t>
  </si>
  <si>
    <t>Működési bevételek (1.1.+…+1.11.)</t>
  </si>
  <si>
    <t xml:space="preserve">  2.3-ból EU támogatás</t>
  </si>
  <si>
    <t>Felhalmozási célú támogatások államháztartáson belülről (4.1.+…+4.3.)</t>
  </si>
  <si>
    <t xml:space="preserve">  4.3.-ból EU-s támogatás</t>
  </si>
  <si>
    <t xml:space="preserve"> 2.3.-ból EU-s támogatásból megvalósuló programok, projektek kiadása</t>
  </si>
  <si>
    <t xml:space="preserve">  2.3.-ból EU támogatás</t>
  </si>
  <si>
    <t xml:space="preserve">  4.2.-ből EU-s támogatás</t>
  </si>
  <si>
    <t>KÖLTSÉGVETÉSI BEVÉTELEK ÖSSZESEN (1.+…+7.)</t>
  </si>
  <si>
    <t>KIADÁSOK ÖSSZESEN: (1.+2.+3.)</t>
  </si>
  <si>
    <t>Központi, irányító szervi támogatás</t>
  </si>
  <si>
    <t>Belföldi finanszírozás kiadásai (6.1. + … + 6.5.)</t>
  </si>
  <si>
    <t>Önkormányzatok szociális és gyermekjóléti, étkeztetési feladatainak támogatása</t>
  </si>
  <si>
    <t>Közhatalmi bevételek (4.1.+…+4.7.)</t>
  </si>
  <si>
    <t>4.5.</t>
  </si>
  <si>
    <t>4.6.</t>
  </si>
  <si>
    <t>4.7.</t>
  </si>
  <si>
    <t>Építményadó</t>
  </si>
  <si>
    <t>Idegenforgalmi adó</t>
  </si>
  <si>
    <t>Iparűzési adó</t>
  </si>
  <si>
    <t>Talajterhelési díj</t>
  </si>
  <si>
    <t>Kamatbevételek és más nyereségjellegű bevételek</t>
  </si>
  <si>
    <t>Közhatalmi bevételek (4.1.+...+4.7.)</t>
  </si>
  <si>
    <t>Kamatbevételek és más nyereség jellegű bevételek</t>
  </si>
  <si>
    <t>F=(B-D-E)</t>
  </si>
  <si>
    <t>Kiemelt előirányzat, előirányzat megnevezése</t>
  </si>
  <si>
    <t>Telekadó</t>
  </si>
  <si>
    <t>2016 .évi előirányzat</t>
  </si>
  <si>
    <t>2016. évi előirányzat</t>
  </si>
  <si>
    <t>Felhasználás 2015. XII. 31-ig</t>
  </si>
  <si>
    <t>2016. utáni szükséglet</t>
  </si>
  <si>
    <t>Kamerarendszer kiépítése</t>
  </si>
  <si>
    <t>2016</t>
  </si>
  <si>
    <t>Mezőzombori Bóbita Óvoda</t>
  </si>
  <si>
    <t>Mezőzombori Bóbita Óvdoa</t>
  </si>
  <si>
    <t>Kapocs Családsegítő és Gyermekjóléti Szolgálat</t>
  </si>
  <si>
    <t>2.1. melléklet a 1/2016. (II. 15.) önkormányzati rendelethez</t>
  </si>
  <si>
    <t>2.2. melléklet a 1/2016. (II. 15.)önkormányzati rendelethez</t>
  </si>
  <si>
    <t>4.1. melléklet a  1/2016.(II. 15.) önkormányzati rendelethez</t>
  </si>
  <si>
    <t>4.1.1. melléklet a  1/2016.(II. 15.) önkormányzati rendelethez</t>
  </si>
  <si>
    <t>4.1.2. melléklet a  1/2016.(II. 15.) önkormányzati rendelethez</t>
  </si>
  <si>
    <t>4.2.1. melléklet a  1/2016.(II. 15.) önkormányzati rendelethez</t>
  </si>
  <si>
    <t>4.2. melléklet a  1/2016.(II. 15.) önkormányzati rendelethez</t>
  </si>
  <si>
    <t>4.3. melléklet a  1/2016.(II. 15.) önkormányzati rendelethez</t>
  </si>
  <si>
    <t>4.3.1. melléklet a  1/2016.(II. 15.) önkormányzati rendelethez</t>
  </si>
  <si>
    <t>4.4 melléklet a  1/2016.(II. 15.) önkormányzati rendelethez</t>
  </si>
  <si>
    <t>4.4.1.melléklet a  1/2016.(II. 15.) önkormányzati rendelethez</t>
  </si>
  <si>
    <r>
      <t xml:space="preserve">......................, </t>
    </r>
    <r>
      <rPr>
        <sz val="12"/>
        <rFont val="Times New Roman CE"/>
        <family val="1"/>
        <charset val="238"/>
      </rPr>
      <t>. .......................... hó ..... nap</t>
    </r>
  </si>
</sst>
</file>

<file path=xl/styles.xml><?xml version="1.0" encoding="utf-8"?>
<styleSheet xmlns="http://schemas.openxmlformats.org/spreadsheetml/2006/main">
  <numFmts count="1">
    <numFmt numFmtId="164" formatCode="#,###"/>
  </numFmts>
  <fonts count="37">
    <font>
      <sz val="10"/>
      <name val="Times New Roman CE"/>
      <charset val="238"/>
    </font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i/>
      <sz val="11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12"/>
      <color indexed="10"/>
      <name val="Times New Roman CE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b/>
      <i/>
      <sz val="9"/>
      <name val="Times New Roman CE"/>
      <charset val="238"/>
    </font>
    <font>
      <b/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12"/>
      <name val="Times New Roman CE"/>
      <family val="1"/>
      <charset val="238"/>
    </font>
    <font>
      <sz val="11"/>
      <name val="Times New Roman CE"/>
      <charset val="238"/>
    </font>
    <font>
      <sz val="10"/>
      <name val="Times New Roman CE"/>
      <charset val="238"/>
    </font>
    <font>
      <b/>
      <sz val="14"/>
      <color rgb="FFFF0000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lightHorizontal"/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318">
    <xf numFmtId="0" fontId="0" fillId="0" borderId="0" xfId="0"/>
    <xf numFmtId="164" fontId="3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6" fillId="0" borderId="0" xfId="3" applyFont="1" applyFill="1" applyBorder="1" applyAlignment="1" applyProtection="1">
      <alignment horizontal="center" vertical="center" wrapText="1"/>
    </xf>
    <xf numFmtId="0" fontId="6" fillId="0" borderId="0" xfId="3" applyFont="1" applyFill="1" applyBorder="1" applyAlignment="1" applyProtection="1">
      <alignment vertical="center" wrapText="1"/>
    </xf>
    <xf numFmtId="0" fontId="18" fillId="0" borderId="1" xfId="3" applyFont="1" applyFill="1" applyBorder="1" applyAlignment="1" applyProtection="1">
      <alignment horizontal="left" vertical="center" wrapText="1" indent="1"/>
    </xf>
    <xf numFmtId="0" fontId="18" fillId="0" borderId="2" xfId="3" applyFont="1" applyFill="1" applyBorder="1" applyAlignment="1" applyProtection="1">
      <alignment horizontal="left" vertical="center" wrapText="1" indent="1"/>
    </xf>
    <xf numFmtId="0" fontId="18" fillId="0" borderId="3" xfId="3" applyFont="1" applyFill="1" applyBorder="1" applyAlignment="1" applyProtection="1">
      <alignment horizontal="left" vertical="center" wrapText="1" indent="1"/>
    </xf>
    <xf numFmtId="0" fontId="18" fillId="0" borderId="4" xfId="3" applyFont="1" applyFill="1" applyBorder="1" applyAlignment="1" applyProtection="1">
      <alignment horizontal="left" vertical="center" wrapText="1" indent="1"/>
    </xf>
    <xf numFmtId="0" fontId="18" fillId="0" borderId="5" xfId="3" applyFont="1" applyFill="1" applyBorder="1" applyAlignment="1" applyProtection="1">
      <alignment horizontal="left" vertical="center" wrapText="1" indent="1"/>
    </xf>
    <xf numFmtId="0" fontId="18" fillId="0" borderId="6" xfId="3" applyFont="1" applyFill="1" applyBorder="1" applyAlignment="1" applyProtection="1">
      <alignment horizontal="left" vertical="center" wrapText="1" indent="1"/>
    </xf>
    <xf numFmtId="49" fontId="18" fillId="0" borderId="7" xfId="3" applyNumberFormat="1" applyFont="1" applyFill="1" applyBorder="1" applyAlignment="1" applyProtection="1">
      <alignment horizontal="left" vertical="center" wrapText="1" indent="1"/>
    </xf>
    <xf numFmtId="49" fontId="18" fillId="0" borderId="8" xfId="3" applyNumberFormat="1" applyFont="1" applyFill="1" applyBorder="1" applyAlignment="1" applyProtection="1">
      <alignment horizontal="left" vertical="center" wrapText="1" indent="1"/>
    </xf>
    <xf numFmtId="49" fontId="18" fillId="0" borderId="9" xfId="3" applyNumberFormat="1" applyFont="1" applyFill="1" applyBorder="1" applyAlignment="1" applyProtection="1">
      <alignment horizontal="left" vertical="center" wrapText="1" indent="1"/>
    </xf>
    <xf numFmtId="49" fontId="18" fillId="0" borderId="10" xfId="3" applyNumberFormat="1" applyFont="1" applyFill="1" applyBorder="1" applyAlignment="1" applyProtection="1">
      <alignment horizontal="left" vertical="center" wrapText="1" indent="1"/>
    </xf>
    <xf numFmtId="49" fontId="18" fillId="0" borderId="11" xfId="3" applyNumberFormat="1" applyFont="1" applyFill="1" applyBorder="1" applyAlignment="1" applyProtection="1">
      <alignment horizontal="left" vertical="center" wrapText="1" indent="1"/>
    </xf>
    <xf numFmtId="49" fontId="18" fillId="0" borderId="12" xfId="3" applyNumberFormat="1" applyFont="1" applyFill="1" applyBorder="1" applyAlignment="1" applyProtection="1">
      <alignment horizontal="left" vertical="center" wrapText="1" indent="1"/>
    </xf>
    <xf numFmtId="0" fontId="18" fillId="0" borderId="0" xfId="3" applyFont="1" applyFill="1" applyBorder="1" applyAlignment="1" applyProtection="1">
      <alignment horizontal="left" vertical="center" wrapText="1" indent="1"/>
    </xf>
    <xf numFmtId="0" fontId="17" fillId="0" borderId="13" xfId="3" applyFont="1" applyFill="1" applyBorder="1" applyAlignment="1" applyProtection="1">
      <alignment horizontal="left" vertical="center" wrapText="1" indent="1"/>
    </xf>
    <xf numFmtId="0" fontId="17" fillId="0" borderId="14" xfId="3" applyFont="1" applyFill="1" applyBorder="1" applyAlignment="1" applyProtection="1">
      <alignment horizontal="left" vertical="center" wrapText="1" indent="1"/>
    </xf>
    <xf numFmtId="0" fontId="17" fillId="0" borderId="15" xfId="3" applyFont="1" applyFill="1" applyBorder="1" applyAlignment="1" applyProtection="1">
      <alignment horizontal="left" vertical="center" wrapText="1" indent="1"/>
    </xf>
    <xf numFmtId="0" fontId="7" fillId="0" borderId="13" xfId="3" applyFont="1" applyFill="1" applyBorder="1" applyAlignment="1" applyProtection="1">
      <alignment horizontal="center" vertical="center" wrapText="1"/>
    </xf>
    <xf numFmtId="0" fontId="7" fillId="0" borderId="14" xfId="3" applyFont="1" applyFill="1" applyBorder="1" applyAlignment="1" applyProtection="1">
      <alignment horizontal="center" vertical="center" wrapText="1"/>
    </xf>
    <xf numFmtId="164" fontId="18" fillId="0" borderId="2" xfId="0" applyNumberFormat="1" applyFont="1" applyFill="1" applyBorder="1" applyAlignment="1" applyProtection="1">
      <alignment vertical="center" wrapText="1"/>
      <protection locked="0"/>
    </xf>
    <xf numFmtId="164" fontId="18" fillId="0" borderId="6" xfId="0" applyNumberFormat="1" applyFont="1" applyFill="1" applyBorder="1" applyAlignment="1" applyProtection="1">
      <alignment vertical="center" wrapText="1"/>
      <protection locked="0"/>
    </xf>
    <xf numFmtId="0" fontId="17" fillId="0" borderId="14" xfId="3" applyFont="1" applyFill="1" applyBorder="1" applyAlignment="1" applyProtection="1">
      <alignment vertical="center" wrapText="1"/>
    </xf>
    <xf numFmtId="0" fontId="17" fillId="0" borderId="19" xfId="3" applyFont="1" applyFill="1" applyBorder="1" applyAlignment="1" applyProtection="1">
      <alignment vertical="center" wrapText="1"/>
    </xf>
    <xf numFmtId="0" fontId="17" fillId="0" borderId="13" xfId="3" applyFont="1" applyFill="1" applyBorder="1" applyAlignment="1" applyProtection="1">
      <alignment horizontal="center" vertical="center" wrapText="1"/>
    </xf>
    <xf numFmtId="0" fontId="17" fillId="0" borderId="14" xfId="3" applyFont="1" applyFill="1" applyBorder="1" applyAlignment="1" applyProtection="1">
      <alignment horizontal="center" vertical="center" wrapText="1"/>
    </xf>
    <xf numFmtId="0" fontId="17" fillId="0" borderId="21" xfId="3" applyFont="1" applyFill="1" applyBorder="1" applyAlignment="1" applyProtection="1">
      <alignment horizontal="center" vertical="center" wrapText="1"/>
    </xf>
    <xf numFmtId="0" fontId="7" fillId="0" borderId="21" xfId="3" applyFont="1" applyFill="1" applyBorder="1" applyAlignment="1" applyProtection="1">
      <alignment horizontal="center" vertical="center" wrapText="1"/>
    </xf>
    <xf numFmtId="164" fontId="0" fillId="0" borderId="0" xfId="0" applyNumberFormat="1" applyFill="1" applyAlignment="1">
      <alignment vertical="center" wrapText="1"/>
    </xf>
    <xf numFmtId="164" fontId="0" fillId="0" borderId="0" xfId="0" applyNumberFormat="1" applyFill="1" applyAlignment="1">
      <alignment horizontal="center" vertical="center" wrapText="1"/>
    </xf>
    <xf numFmtId="164" fontId="4" fillId="0" borderId="0" xfId="0" applyNumberFormat="1" applyFont="1" applyFill="1" applyAlignment="1">
      <alignment horizontal="center" vertical="center" wrapText="1"/>
    </xf>
    <xf numFmtId="164" fontId="18" fillId="0" borderId="8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/>
    <xf numFmtId="164" fontId="5" fillId="0" borderId="0" xfId="0" applyNumberFormat="1" applyFont="1" applyFill="1" applyAlignment="1" applyProtection="1">
      <alignment horizontal="right" wrapText="1"/>
    </xf>
    <xf numFmtId="164" fontId="7" fillId="0" borderId="21" xfId="0" applyNumberFormat="1" applyFont="1" applyFill="1" applyBorder="1" applyAlignment="1" applyProtection="1">
      <alignment horizontal="center" vertical="center" wrapText="1"/>
    </xf>
    <xf numFmtId="164" fontId="17" fillId="0" borderId="22" xfId="0" applyNumberFormat="1" applyFont="1" applyFill="1" applyBorder="1" applyAlignment="1" applyProtection="1">
      <alignment horizontal="center" vertical="center" wrapText="1"/>
    </xf>
    <xf numFmtId="164" fontId="17" fillId="0" borderId="23" xfId="0" applyNumberFormat="1" applyFont="1" applyFill="1" applyBorder="1" applyAlignment="1" applyProtection="1">
      <alignment horizontal="center" vertical="center" wrapText="1"/>
    </xf>
    <xf numFmtId="164" fontId="0" fillId="0" borderId="0" xfId="0" applyNumberFormat="1" applyFill="1" applyAlignment="1" applyProtection="1">
      <alignment vertical="center" wrapText="1"/>
    </xf>
    <xf numFmtId="164" fontId="18" fillId="0" borderId="16" xfId="0" applyNumberFormat="1" applyFont="1" applyFill="1" applyBorder="1" applyAlignment="1" applyProtection="1">
      <alignment vertical="center" wrapText="1"/>
    </xf>
    <xf numFmtId="164" fontId="18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4" fontId="18" fillId="0" borderId="18" xfId="0" applyNumberFormat="1" applyFont="1" applyFill="1" applyBorder="1" applyAlignment="1" applyProtection="1">
      <alignment vertical="center" wrapText="1"/>
    </xf>
    <xf numFmtId="164" fontId="17" fillId="0" borderId="14" xfId="0" applyNumberFormat="1" applyFont="1" applyFill="1" applyBorder="1" applyAlignment="1" applyProtection="1">
      <alignment vertical="center" wrapText="1"/>
    </xf>
    <xf numFmtId="164" fontId="17" fillId="0" borderId="21" xfId="0" applyNumberFormat="1" applyFont="1" applyFill="1" applyBorder="1" applyAlignment="1" applyProtection="1">
      <alignment vertical="center" wrapText="1"/>
    </xf>
    <xf numFmtId="164" fontId="4" fillId="0" borderId="0" xfId="0" applyNumberFormat="1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64" fontId="25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164" fontId="17" fillId="2" borderId="14" xfId="0" applyNumberFormat="1" applyFont="1" applyFill="1" applyBorder="1" applyAlignment="1" applyProtection="1">
      <alignment vertical="center" wrapText="1"/>
    </xf>
    <xf numFmtId="3" fontId="4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9" xfId="0" applyNumberFormat="1" applyFont="1" applyFill="1" applyBorder="1" applyAlignment="1" applyProtection="1">
      <alignment horizontal="left" vertical="center" wrapText="1" indent="1"/>
      <protection locked="0"/>
    </xf>
    <xf numFmtId="0" fontId="24" fillId="0" borderId="14" xfId="3" applyFont="1" applyFill="1" applyBorder="1" applyAlignment="1" applyProtection="1">
      <alignment horizontal="left" vertical="center" wrapText="1" indent="1"/>
    </xf>
    <xf numFmtId="164" fontId="24" fillId="0" borderId="13" xfId="0" applyNumberFormat="1" applyFont="1" applyFill="1" applyBorder="1" applyAlignment="1" applyProtection="1">
      <alignment horizontal="left" vertical="center" wrapText="1" indent="1"/>
    </xf>
    <xf numFmtId="0" fontId="5" fillId="0" borderId="32" xfId="0" applyFont="1" applyFill="1" applyBorder="1" applyAlignment="1" applyProtection="1">
      <alignment horizontal="right"/>
    </xf>
    <xf numFmtId="0" fontId="25" fillId="0" borderId="23" xfId="3" applyFont="1" applyFill="1" applyBorder="1" applyAlignment="1" applyProtection="1">
      <alignment horizontal="left" vertical="center" wrapText="1" indent="1"/>
    </xf>
    <xf numFmtId="0" fontId="18" fillId="0" borderId="2" xfId="3" applyFont="1" applyFill="1" applyBorder="1" applyAlignment="1" applyProtection="1">
      <alignment horizontal="left" indent="6"/>
    </xf>
    <xf numFmtId="0" fontId="18" fillId="0" borderId="2" xfId="3" applyFont="1" applyFill="1" applyBorder="1" applyAlignment="1" applyProtection="1">
      <alignment horizontal="left" vertical="center" wrapText="1" indent="6"/>
    </xf>
    <xf numFmtId="0" fontId="18" fillId="0" borderId="6" xfId="3" applyFont="1" applyFill="1" applyBorder="1" applyAlignment="1" applyProtection="1">
      <alignment horizontal="left" vertical="center" wrapText="1" indent="6"/>
    </xf>
    <xf numFmtId="0" fontId="18" fillId="0" borderId="29" xfId="3" applyFont="1" applyFill="1" applyBorder="1" applyAlignment="1" applyProtection="1">
      <alignment horizontal="left" vertical="center" wrapText="1" indent="6"/>
    </xf>
    <xf numFmtId="0" fontId="33" fillId="0" borderId="0" xfId="0" applyFont="1" applyFill="1" applyProtection="1"/>
    <xf numFmtId="0" fontId="3" fillId="0" borderId="0" xfId="0" applyFont="1" applyFill="1" applyProtection="1"/>
    <xf numFmtId="0" fontId="3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34" fillId="0" borderId="0" xfId="0" applyFont="1" applyFill="1"/>
    <xf numFmtId="164" fontId="25" fillId="0" borderId="3" xfId="0" applyNumberFormat="1" applyFont="1" applyFill="1" applyBorder="1" applyAlignment="1" applyProtection="1">
      <alignment vertical="center"/>
      <protection locked="0"/>
    </xf>
    <xf numFmtId="164" fontId="25" fillId="0" borderId="2" xfId="0" applyNumberFormat="1" applyFont="1" applyFill="1" applyBorder="1" applyAlignment="1" applyProtection="1">
      <alignment vertical="center"/>
      <protection locked="0"/>
    </xf>
    <xf numFmtId="164" fontId="25" fillId="0" borderId="6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/>
    <xf numFmtId="0" fontId="0" fillId="0" borderId="0" xfId="0" applyFill="1" applyBorder="1"/>
    <xf numFmtId="0" fontId="5" fillId="0" borderId="0" xfId="0" applyFont="1" applyFill="1" applyBorder="1" applyAlignment="1">
      <alignment horizontal="center"/>
    </xf>
    <xf numFmtId="164" fontId="0" fillId="0" borderId="0" xfId="0" applyNumberFormat="1" applyFill="1" applyAlignment="1" applyProtection="1">
      <alignment horizontal="center" vertical="center" wrapText="1"/>
    </xf>
    <xf numFmtId="164" fontId="7" fillId="0" borderId="13" xfId="0" applyNumberFormat="1" applyFont="1" applyFill="1" applyBorder="1" applyAlignment="1" applyProtection="1">
      <alignment horizontal="center" vertical="center" wrapText="1"/>
    </xf>
    <xf numFmtId="164" fontId="7" fillId="0" borderId="14" xfId="0" applyNumberFormat="1" applyFont="1" applyFill="1" applyBorder="1" applyAlignment="1" applyProtection="1">
      <alignment horizontal="center" vertical="center" wrapText="1"/>
    </xf>
    <xf numFmtId="164" fontId="7" fillId="0" borderId="13" xfId="0" applyNumberFormat="1" applyFont="1" applyFill="1" applyBorder="1" applyAlignment="1" applyProtection="1">
      <alignment horizontal="left" vertical="center" wrapText="1"/>
    </xf>
    <xf numFmtId="0" fontId="7" fillId="0" borderId="13" xfId="0" applyFont="1" applyFill="1" applyBorder="1" applyAlignment="1" applyProtection="1">
      <alignment horizontal="center" vertical="center" wrapText="1"/>
    </xf>
    <xf numFmtId="0" fontId="7" fillId="0" borderId="14" xfId="0" applyFont="1" applyFill="1" applyBorder="1" applyAlignment="1" applyProtection="1">
      <alignment horizontal="center" vertical="center" wrapText="1"/>
    </xf>
    <xf numFmtId="0" fontId="7" fillId="0" borderId="21" xfId="0" applyFont="1" applyFill="1" applyBorder="1" applyAlignment="1" applyProtection="1">
      <alignment horizontal="center" vertical="center" wrapText="1"/>
    </xf>
    <xf numFmtId="0" fontId="17" fillId="0" borderId="13" xfId="0" applyFont="1" applyFill="1" applyBorder="1" applyAlignment="1" applyProtection="1">
      <alignment horizontal="center" vertical="center" wrapText="1"/>
    </xf>
    <xf numFmtId="0" fontId="17" fillId="0" borderId="14" xfId="0" applyFont="1" applyFill="1" applyBorder="1" applyAlignment="1" applyProtection="1">
      <alignment horizontal="center" vertical="center" wrapText="1"/>
    </xf>
    <xf numFmtId="0" fontId="17" fillId="0" borderId="21" xfId="0" applyFont="1" applyFill="1" applyBorder="1" applyAlignment="1" applyProtection="1">
      <alignment horizontal="center" vertical="center" wrapText="1"/>
    </xf>
    <xf numFmtId="0" fontId="25" fillId="0" borderId="3" xfId="0" applyFont="1" applyFill="1" applyBorder="1" applyAlignment="1" applyProtection="1">
      <alignment vertical="center" wrapText="1"/>
    </xf>
    <xf numFmtId="0" fontId="25" fillId="0" borderId="2" xfId="0" applyFont="1" applyFill="1" applyBorder="1" applyAlignment="1" applyProtection="1">
      <alignment vertical="center" wrapText="1"/>
    </xf>
    <xf numFmtId="0" fontId="24" fillId="0" borderId="13" xfId="0" applyFont="1" applyFill="1" applyBorder="1" applyAlignment="1" applyProtection="1">
      <alignment horizontal="center" vertical="center" wrapText="1"/>
    </xf>
    <xf numFmtId="0" fontId="0" fillId="0" borderId="0" xfId="0" applyFill="1" applyProtection="1"/>
    <xf numFmtId="164" fontId="3" fillId="0" borderId="0" xfId="0" applyNumberFormat="1" applyFont="1" applyFill="1" applyAlignment="1" applyProtection="1">
      <alignment horizontal="left" vertical="center" wrapText="1"/>
    </xf>
    <xf numFmtId="164" fontId="3" fillId="0" borderId="0" xfId="0" applyNumberFormat="1" applyFont="1" applyFill="1" applyAlignment="1" applyProtection="1">
      <alignment vertical="center" wrapText="1"/>
    </xf>
    <xf numFmtId="164" fontId="16" fillId="0" borderId="0" xfId="0" applyNumberFormat="1" applyFont="1" applyFill="1" applyAlignment="1" applyProtection="1">
      <alignment vertical="center" wrapText="1"/>
    </xf>
    <xf numFmtId="0" fontId="7" fillId="0" borderId="35" xfId="0" applyFont="1" applyFill="1" applyBorder="1" applyAlignment="1" applyProtection="1">
      <alignment vertical="center"/>
    </xf>
    <xf numFmtId="0" fontId="7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right"/>
    </xf>
    <xf numFmtId="0" fontId="7" fillId="0" borderId="19" xfId="0" applyFont="1" applyFill="1" applyBorder="1" applyAlignment="1" applyProtection="1">
      <alignment horizontal="center" vertical="center" wrapText="1"/>
    </xf>
    <xf numFmtId="0" fontId="7" fillId="0" borderId="31" xfId="0" applyFont="1" applyFill="1" applyBorder="1" applyAlignment="1" applyProtection="1">
      <alignment horizontal="center" vertical="center" wrapText="1"/>
    </xf>
    <xf numFmtId="0" fontId="7" fillId="0" borderId="36" xfId="0" applyFont="1" applyFill="1" applyBorder="1" applyAlignment="1" applyProtection="1">
      <alignment horizontal="center" vertical="center" wrapText="1"/>
    </xf>
    <xf numFmtId="0" fontId="7" fillId="0" borderId="37" xfId="0" applyFont="1" applyFill="1" applyBorder="1" applyAlignment="1" applyProtection="1">
      <alignment horizontal="center" vertical="center" wrapText="1"/>
    </xf>
    <xf numFmtId="164" fontId="7" fillId="0" borderId="38" xfId="0" applyNumberFormat="1" applyFont="1" applyFill="1" applyBorder="1" applyAlignment="1" applyProtection="1">
      <alignment horizontal="center" vertical="center" wrapText="1"/>
    </xf>
    <xf numFmtId="0" fontId="24" fillId="0" borderId="14" xfId="0" applyFont="1" applyFill="1" applyBorder="1" applyAlignment="1" applyProtection="1">
      <alignment horizontal="left" vertical="center" wrapText="1" indent="1"/>
    </xf>
    <xf numFmtId="0" fontId="23" fillId="0" borderId="13" xfId="0" applyFont="1" applyBorder="1" applyAlignment="1" applyProtection="1">
      <alignment horizontal="center" vertical="center" wrapText="1"/>
    </xf>
    <xf numFmtId="0" fontId="31" fillId="0" borderId="39" xfId="0" applyFont="1" applyBorder="1" applyAlignment="1" applyProtection="1">
      <alignment horizontal="left" wrapText="1" indent="1"/>
    </xf>
    <xf numFmtId="0" fontId="18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left" vertical="center" wrapText="1" indent="1"/>
    </xf>
    <xf numFmtId="0" fontId="18" fillId="0" borderId="0" xfId="0" applyFont="1" applyFill="1" applyAlignment="1" applyProtection="1">
      <alignment horizontal="left" vertical="center" wrapText="1"/>
    </xf>
    <xf numFmtId="0" fontId="18" fillId="0" borderId="0" xfId="0" applyFont="1" applyFill="1" applyAlignment="1" applyProtection="1">
      <alignment vertical="center" wrapText="1"/>
    </xf>
    <xf numFmtId="0" fontId="17" fillId="0" borderId="40" xfId="0" applyFont="1" applyFill="1" applyBorder="1" applyAlignment="1" applyProtection="1">
      <alignment horizontal="center" vertical="center" wrapText="1"/>
    </xf>
    <xf numFmtId="0" fontId="7" fillId="0" borderId="41" xfId="0" applyFont="1" applyFill="1" applyBorder="1" applyAlignment="1" applyProtection="1">
      <alignment horizontal="center" vertical="center" wrapText="1"/>
    </xf>
    <xf numFmtId="0" fontId="7" fillId="0" borderId="14" xfId="0" applyFont="1" applyFill="1" applyBorder="1" applyAlignment="1" applyProtection="1">
      <alignment horizontal="left" vertical="center" wrapText="1" indent="1"/>
    </xf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vertical="center" wrapText="1"/>
    </xf>
    <xf numFmtId="0" fontId="4" fillId="0" borderId="13" xfId="0" applyFont="1" applyFill="1" applyBorder="1" applyAlignment="1" applyProtection="1">
      <alignment horizontal="left" vertical="center"/>
    </xf>
    <xf numFmtId="0" fontId="4" fillId="0" borderId="39" xfId="0" applyFont="1" applyFill="1" applyBorder="1" applyAlignment="1" applyProtection="1">
      <alignment vertical="center" wrapText="1"/>
    </xf>
    <xf numFmtId="0" fontId="32" fillId="0" borderId="0" xfId="0" applyFont="1" applyAlignment="1" applyProtection="1">
      <alignment horizontal="right" vertical="top"/>
      <protection locked="0"/>
    </xf>
    <xf numFmtId="16" fontId="0" fillId="0" borderId="0" xfId="0" applyNumberFormat="1" applyFill="1" applyAlignment="1">
      <alignment vertical="center" wrapText="1"/>
    </xf>
    <xf numFmtId="0" fontId="34" fillId="0" borderId="0" xfId="0" applyFont="1" applyFill="1" applyProtection="1"/>
    <xf numFmtId="0" fontId="25" fillId="0" borderId="9" xfId="0" applyFont="1" applyFill="1" applyBorder="1" applyAlignment="1" applyProtection="1">
      <alignment horizontal="center" vertical="center"/>
    </xf>
    <xf numFmtId="164" fontId="24" fillId="0" borderId="28" xfId="0" applyNumberFormat="1" applyFont="1" applyFill="1" applyBorder="1" applyAlignment="1" applyProtection="1">
      <alignment vertical="center"/>
    </xf>
    <xf numFmtId="0" fontId="25" fillId="0" borderId="8" xfId="0" applyFont="1" applyFill="1" applyBorder="1" applyAlignment="1" applyProtection="1">
      <alignment horizontal="center" vertical="center"/>
    </xf>
    <xf numFmtId="164" fontId="24" fillId="0" borderId="16" xfId="0" applyNumberFormat="1" applyFont="1" applyFill="1" applyBorder="1" applyAlignment="1" applyProtection="1">
      <alignment vertical="center"/>
    </xf>
    <xf numFmtId="0" fontId="25" fillId="0" borderId="10" xfId="0" applyFont="1" applyFill="1" applyBorder="1" applyAlignment="1" applyProtection="1">
      <alignment horizontal="center" vertical="center"/>
    </xf>
    <xf numFmtId="0" fontId="25" fillId="0" borderId="6" xfId="0" applyFont="1" applyFill="1" applyBorder="1" applyAlignment="1" applyProtection="1">
      <alignment vertical="center" wrapText="1"/>
    </xf>
    <xf numFmtId="164" fontId="24" fillId="0" borderId="18" xfId="0" applyNumberFormat="1" applyFont="1" applyFill="1" applyBorder="1" applyAlignment="1" applyProtection="1">
      <alignment vertical="center"/>
    </xf>
    <xf numFmtId="0" fontId="24" fillId="0" borderId="13" xfId="0" applyFont="1" applyFill="1" applyBorder="1" applyAlignment="1" applyProtection="1">
      <alignment horizontal="center" vertical="center"/>
    </xf>
    <xf numFmtId="0" fontId="26" fillId="0" borderId="14" xfId="0" applyFont="1" applyFill="1" applyBorder="1" applyAlignment="1" applyProtection="1">
      <alignment vertical="center" wrapText="1"/>
    </xf>
    <xf numFmtId="164" fontId="24" fillId="0" borderId="14" xfId="0" applyNumberFormat="1" applyFont="1" applyFill="1" applyBorder="1" applyAlignment="1" applyProtection="1">
      <alignment vertical="center"/>
    </xf>
    <xf numFmtId="164" fontId="24" fillId="0" borderId="21" xfId="0" applyNumberFormat="1" applyFont="1" applyFill="1" applyBorder="1" applyAlignment="1" applyProtection="1">
      <alignment vertical="center"/>
    </xf>
    <xf numFmtId="0" fontId="0" fillId="0" borderId="42" xfId="0" applyFill="1" applyBorder="1" applyProtection="1"/>
    <xf numFmtId="0" fontId="5" fillId="0" borderId="42" xfId="0" applyFont="1" applyFill="1" applyBorder="1" applyAlignment="1" applyProtection="1">
      <alignment horizontal="center"/>
    </xf>
    <xf numFmtId="0" fontId="34" fillId="0" borderId="0" xfId="0" applyFont="1" applyFill="1" applyProtection="1">
      <protection locked="0"/>
    </xf>
    <xf numFmtId="0" fontId="29" fillId="0" borderId="0" xfId="0" applyFont="1" applyFill="1" applyProtection="1">
      <protection locked="0"/>
    </xf>
    <xf numFmtId="164" fontId="18" fillId="0" borderId="43" xfId="3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38" xfId="3" applyNumberFormat="1" applyFont="1" applyFill="1" applyBorder="1" applyAlignment="1" applyProtection="1">
      <alignment horizontal="right" vertical="center" wrapText="1" indent="1"/>
      <protection locked="0"/>
    </xf>
    <xf numFmtId="0" fontId="23" fillId="0" borderId="14" xfId="0" applyFont="1" applyBorder="1" applyAlignment="1" applyProtection="1">
      <alignment horizontal="left" vertical="center" wrapText="1" indent="1"/>
    </xf>
    <xf numFmtId="0" fontId="22" fillId="0" borderId="2" xfId="0" applyFont="1" applyBorder="1" applyAlignment="1" applyProtection="1">
      <alignment horizontal="left" vertical="center" wrapText="1" indent="1"/>
    </xf>
    <xf numFmtId="0" fontId="22" fillId="0" borderId="6" xfId="0" applyFont="1" applyBorder="1" applyAlignment="1" applyProtection="1">
      <alignment horizontal="left" vertical="center" wrapText="1" indent="1"/>
    </xf>
    <xf numFmtId="0" fontId="23" fillId="0" borderId="22" xfId="0" applyFont="1" applyBorder="1" applyAlignment="1" applyProtection="1">
      <alignment horizontal="left" vertical="center" wrapText="1" indent="1"/>
    </xf>
    <xf numFmtId="164" fontId="17" fillId="0" borderId="31" xfId="3" applyNumberFormat="1" applyFont="1" applyFill="1" applyBorder="1" applyAlignment="1" applyProtection="1">
      <alignment horizontal="right" vertical="center" wrapText="1" indent="1"/>
    </xf>
    <xf numFmtId="164" fontId="17" fillId="0" borderId="21" xfId="3" applyNumberFormat="1" applyFont="1" applyFill="1" applyBorder="1" applyAlignment="1" applyProtection="1">
      <alignment horizontal="right" vertical="center" wrapText="1" indent="1"/>
    </xf>
    <xf numFmtId="164" fontId="18" fillId="0" borderId="20" xfId="3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16" xfId="3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28" xfId="3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18" xfId="3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16" xfId="3" applyNumberFormat="1" applyFont="1" applyFill="1" applyBorder="1" applyAlignment="1" applyProtection="1">
      <alignment horizontal="right" vertical="center" wrapText="1" indent="1"/>
      <protection locked="0"/>
    </xf>
    <xf numFmtId="164" fontId="24" fillId="0" borderId="21" xfId="3" applyNumberFormat="1" applyFont="1" applyFill="1" applyBorder="1" applyAlignment="1" applyProtection="1">
      <alignment horizontal="right" vertical="center" wrapText="1" indent="1"/>
    </xf>
    <xf numFmtId="164" fontId="6" fillId="0" borderId="0" xfId="3" applyNumberFormat="1" applyFont="1" applyFill="1" applyBorder="1" applyAlignment="1" applyProtection="1">
      <alignment horizontal="right" vertical="center" wrapText="1" indent="1"/>
    </xf>
    <xf numFmtId="164" fontId="18" fillId="0" borderId="30" xfId="3" applyNumberFormat="1" applyFont="1" applyFill="1" applyBorder="1" applyAlignment="1" applyProtection="1">
      <alignment horizontal="right" vertical="center" wrapText="1" indent="1"/>
      <protection locked="0"/>
    </xf>
    <xf numFmtId="164" fontId="23" fillId="0" borderId="21" xfId="0" applyNumberFormat="1" applyFont="1" applyBorder="1" applyAlignment="1" applyProtection="1">
      <alignment horizontal="right" vertical="center" wrapText="1" indent="1"/>
    </xf>
    <xf numFmtId="0" fontId="5" fillId="0" borderId="32" xfId="0" applyFont="1" applyFill="1" applyBorder="1" applyAlignment="1" applyProtection="1">
      <alignment horizontal="right" vertical="center"/>
    </xf>
    <xf numFmtId="164" fontId="18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44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164" fontId="24" fillId="0" borderId="14" xfId="0" applyNumberFormat="1" applyFont="1" applyFill="1" applyBorder="1" applyAlignment="1" applyProtection="1">
      <alignment horizontal="right" vertical="center" wrapText="1" indent="1"/>
    </xf>
    <xf numFmtId="164" fontId="25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164" fontId="24" fillId="0" borderId="21" xfId="0" applyNumberFormat="1" applyFont="1" applyFill="1" applyBorder="1" applyAlignment="1" applyProtection="1">
      <alignment horizontal="right" vertical="center" wrapText="1" indent="1"/>
    </xf>
    <xf numFmtId="164" fontId="25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4" fontId="6" fillId="0" borderId="0" xfId="0" applyNumberFormat="1" applyFont="1" applyFill="1" applyAlignment="1" applyProtection="1">
      <alignment horizontal="centerContinuous" vertical="center" wrapText="1"/>
    </xf>
    <xf numFmtId="164" fontId="0" fillId="0" borderId="0" xfId="0" applyNumberFormat="1" applyFill="1" applyAlignment="1" applyProtection="1">
      <alignment horizontal="centerContinuous" vertical="center"/>
    </xf>
    <xf numFmtId="164" fontId="5" fillId="0" borderId="0" xfId="0" applyNumberFormat="1" applyFont="1" applyFill="1" applyAlignment="1" applyProtection="1">
      <alignment horizontal="right" vertical="center"/>
    </xf>
    <xf numFmtId="164" fontId="7" fillId="0" borderId="13" xfId="0" applyNumberFormat="1" applyFont="1" applyFill="1" applyBorder="1" applyAlignment="1" applyProtection="1">
      <alignment horizontal="centerContinuous" vertical="center" wrapText="1"/>
    </xf>
    <xf numFmtId="164" fontId="7" fillId="0" borderId="14" xfId="0" applyNumberFormat="1" applyFont="1" applyFill="1" applyBorder="1" applyAlignment="1" applyProtection="1">
      <alignment horizontal="centerContinuous" vertical="center" wrapText="1"/>
    </xf>
    <xf numFmtId="164" fontId="7" fillId="0" borderId="21" xfId="0" applyNumberFormat="1" applyFont="1" applyFill="1" applyBorder="1" applyAlignment="1" applyProtection="1">
      <alignment horizontal="centerContinuous" vertical="center" wrapText="1"/>
    </xf>
    <xf numFmtId="164" fontId="4" fillId="0" borderId="0" xfId="0" applyNumberFormat="1" applyFont="1" applyFill="1" applyAlignment="1" applyProtection="1">
      <alignment horizontal="center" vertical="center" wrapText="1"/>
    </xf>
    <xf numFmtId="164" fontId="24" fillId="0" borderId="24" xfId="0" applyNumberFormat="1" applyFont="1" applyFill="1" applyBorder="1" applyAlignment="1" applyProtection="1">
      <alignment horizontal="center" vertical="center" wrapText="1"/>
    </xf>
    <xf numFmtId="164" fontId="24" fillId="0" borderId="13" xfId="0" applyNumberFormat="1" applyFont="1" applyFill="1" applyBorder="1" applyAlignment="1" applyProtection="1">
      <alignment horizontal="center" vertical="center" wrapText="1"/>
    </xf>
    <xf numFmtId="164" fontId="24" fillId="0" borderId="14" xfId="0" applyNumberFormat="1" applyFont="1" applyFill="1" applyBorder="1" applyAlignment="1" applyProtection="1">
      <alignment horizontal="center" vertical="center" wrapText="1"/>
    </xf>
    <xf numFmtId="164" fontId="24" fillId="0" borderId="21" xfId="0" applyNumberFormat="1" applyFont="1" applyFill="1" applyBorder="1" applyAlignment="1" applyProtection="1">
      <alignment horizontal="center" vertical="center" wrapText="1"/>
    </xf>
    <xf numFmtId="164" fontId="24" fillId="0" borderId="0" xfId="0" applyNumberFormat="1" applyFont="1" applyFill="1" applyAlignment="1" applyProtection="1">
      <alignment horizontal="center" vertical="center" wrapText="1"/>
    </xf>
    <xf numFmtId="164" fontId="0" fillId="0" borderId="26" xfId="0" applyNumberFormat="1" applyFill="1" applyBorder="1" applyAlignment="1" applyProtection="1">
      <alignment horizontal="left" vertical="center" wrapText="1" indent="1"/>
    </xf>
    <xf numFmtId="164" fontId="18" fillId="0" borderId="9" xfId="0" applyNumberFormat="1" applyFont="1" applyFill="1" applyBorder="1" applyAlignment="1" applyProtection="1">
      <alignment horizontal="left" vertical="center" wrapText="1" indent="1"/>
    </xf>
    <xf numFmtId="164" fontId="0" fillId="0" borderId="25" xfId="0" applyNumberFormat="1" applyFill="1" applyBorder="1" applyAlignment="1" applyProtection="1">
      <alignment horizontal="left" vertical="center" wrapText="1" indent="1"/>
    </xf>
    <xf numFmtId="164" fontId="18" fillId="0" borderId="8" xfId="0" applyNumberFormat="1" applyFont="1" applyFill="1" applyBorder="1" applyAlignment="1" applyProtection="1">
      <alignment horizontal="left" vertical="center" wrapText="1" indent="1"/>
    </xf>
    <xf numFmtId="164" fontId="18" fillId="0" borderId="45" xfId="0" applyNumberFormat="1" applyFont="1" applyFill="1" applyBorder="1" applyAlignment="1" applyProtection="1">
      <alignment horizontal="left" vertical="center" wrapText="1" indent="1"/>
    </xf>
    <xf numFmtId="164" fontId="27" fillId="0" borderId="24" xfId="0" applyNumberFormat="1" applyFont="1" applyFill="1" applyBorder="1" applyAlignment="1" applyProtection="1">
      <alignment horizontal="left" vertical="center" wrapText="1" indent="1"/>
    </xf>
    <xf numFmtId="164" fontId="1" fillId="0" borderId="27" xfId="0" applyNumberFormat="1" applyFont="1" applyFill="1" applyBorder="1" applyAlignment="1" applyProtection="1">
      <alignment horizontal="left" vertical="center" wrapText="1" indent="1"/>
    </xf>
    <xf numFmtId="164" fontId="25" fillId="0" borderId="7" xfId="0" applyNumberFormat="1" applyFont="1" applyFill="1" applyBorder="1" applyAlignment="1" applyProtection="1">
      <alignment horizontal="left" vertical="center" wrapText="1" indent="1"/>
    </xf>
    <xf numFmtId="164" fontId="25" fillId="0" borderId="8" xfId="0" applyNumberFormat="1" applyFont="1" applyFill="1" applyBorder="1" applyAlignment="1" applyProtection="1">
      <alignment horizontal="left" vertical="center" wrapText="1" indent="1"/>
    </xf>
    <xf numFmtId="164" fontId="1" fillId="0" borderId="25" xfId="0" applyNumberFormat="1" applyFont="1" applyFill="1" applyBorder="1" applyAlignment="1" applyProtection="1">
      <alignment horizontal="left" vertical="center" wrapText="1" indent="1"/>
    </xf>
    <xf numFmtId="164" fontId="28" fillId="0" borderId="2" xfId="0" applyNumberFormat="1" applyFont="1" applyFill="1" applyBorder="1" applyAlignment="1" applyProtection="1">
      <alignment horizontal="right" vertical="center" wrapText="1" indent="1"/>
    </xf>
    <xf numFmtId="164" fontId="27" fillId="0" borderId="13" xfId="0" applyNumberFormat="1" applyFont="1" applyFill="1" applyBorder="1" applyAlignment="1" applyProtection="1">
      <alignment horizontal="left" vertical="center" wrapText="1" indent="1"/>
    </xf>
    <xf numFmtId="164" fontId="27" fillId="0" borderId="33" xfId="0" applyNumberFormat="1" applyFont="1" applyFill="1" applyBorder="1" applyAlignment="1" applyProtection="1">
      <alignment horizontal="right" vertical="center" wrapText="1" indent="1"/>
    </xf>
    <xf numFmtId="164" fontId="24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9" xfId="0" applyNumberFormat="1" applyFont="1" applyFill="1" applyBorder="1" applyAlignment="1" applyProtection="1">
      <alignment horizontal="left" vertical="center" wrapText="1" indent="1"/>
      <protection locked="0"/>
    </xf>
    <xf numFmtId="164" fontId="28" fillId="0" borderId="7" xfId="0" applyNumberFormat="1" applyFont="1" applyFill="1" applyBorder="1" applyAlignment="1" applyProtection="1">
      <alignment horizontal="left" vertical="center" wrapText="1" indent="1"/>
    </xf>
    <xf numFmtId="164" fontId="25" fillId="0" borderId="8" xfId="0" applyNumberFormat="1" applyFont="1" applyFill="1" applyBorder="1" applyAlignment="1" applyProtection="1">
      <alignment horizontal="left" vertical="center" wrapText="1" indent="2"/>
    </xf>
    <xf numFmtId="164" fontId="25" fillId="0" borderId="2" xfId="0" applyNumberFormat="1" applyFont="1" applyFill="1" applyBorder="1" applyAlignment="1" applyProtection="1">
      <alignment horizontal="left" vertical="center" wrapText="1" indent="2"/>
    </xf>
    <xf numFmtId="164" fontId="28" fillId="0" borderId="2" xfId="0" applyNumberFormat="1" applyFont="1" applyFill="1" applyBorder="1" applyAlignment="1" applyProtection="1">
      <alignment horizontal="left" vertical="center" wrapText="1" indent="1"/>
    </xf>
    <xf numFmtId="164" fontId="25" fillId="0" borderId="9" xfId="0" applyNumberFormat="1" applyFont="1" applyFill="1" applyBorder="1" applyAlignment="1" applyProtection="1">
      <alignment horizontal="left" vertical="center" wrapText="1" indent="1"/>
    </xf>
    <xf numFmtId="164" fontId="18" fillId="0" borderId="9" xfId="0" applyNumberFormat="1" applyFont="1" applyFill="1" applyBorder="1" applyAlignment="1" applyProtection="1">
      <alignment horizontal="left" vertical="center" wrapText="1" indent="2"/>
    </xf>
    <xf numFmtId="164" fontId="18" fillId="0" borderId="10" xfId="0" applyNumberFormat="1" applyFont="1" applyFill="1" applyBorder="1" applyAlignment="1" applyProtection="1">
      <alignment horizontal="left" vertical="center" wrapText="1" indent="2"/>
    </xf>
    <xf numFmtId="164" fontId="28" fillId="0" borderId="3" xfId="0" applyNumberFormat="1" applyFont="1" applyFill="1" applyBorder="1" applyAlignment="1" applyProtection="1">
      <alignment horizontal="right" vertical="center" wrapText="1" indent="1"/>
    </xf>
    <xf numFmtId="0" fontId="7" fillId="0" borderId="4" xfId="0" applyFont="1" applyFill="1" applyBorder="1" applyAlignment="1" applyProtection="1">
      <alignment horizontal="center" vertical="center"/>
    </xf>
    <xf numFmtId="0" fontId="7" fillId="0" borderId="29" xfId="0" applyFont="1" applyFill="1" applyBorder="1" applyAlignment="1" applyProtection="1">
      <alignment horizontal="center" vertical="center"/>
    </xf>
    <xf numFmtId="0" fontId="7" fillId="0" borderId="20" xfId="0" quotePrefix="1" applyFont="1" applyFill="1" applyBorder="1" applyAlignment="1" applyProtection="1">
      <alignment horizontal="right" vertical="center" indent="1"/>
    </xf>
    <xf numFmtId="0" fontId="7" fillId="0" borderId="31" xfId="0" applyFont="1" applyFill="1" applyBorder="1" applyAlignment="1" applyProtection="1">
      <alignment horizontal="right" vertical="center" wrapText="1" indent="1"/>
    </xf>
    <xf numFmtId="164" fontId="7" fillId="0" borderId="38" xfId="0" applyNumberFormat="1" applyFont="1" applyFill="1" applyBorder="1" applyAlignment="1" applyProtection="1">
      <alignment horizontal="right" vertical="center" wrapText="1" indent="1"/>
    </xf>
    <xf numFmtId="164" fontId="18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4" fontId="24" fillId="0" borderId="33" xfId="0" applyNumberFormat="1" applyFont="1" applyFill="1" applyBorder="1" applyAlignment="1" applyProtection="1">
      <alignment horizontal="right" vertical="center" wrapText="1" indent="1"/>
      <protection locked="0"/>
    </xf>
    <xf numFmtId="164" fontId="24" fillId="0" borderId="33" xfId="0" applyNumberFormat="1" applyFont="1" applyFill="1" applyBorder="1" applyAlignment="1" applyProtection="1">
      <alignment horizontal="right" vertical="center" wrapText="1" indent="1"/>
    </xf>
    <xf numFmtId="164" fontId="17" fillId="0" borderId="0" xfId="0" applyNumberFormat="1" applyFont="1" applyFill="1" applyBorder="1" applyAlignment="1" applyProtection="1">
      <alignment horizontal="right" vertical="center" wrapText="1" indent="1"/>
    </xf>
    <xf numFmtId="0" fontId="18" fillId="0" borderId="0" xfId="0" applyFont="1" applyFill="1" applyAlignment="1" applyProtection="1">
      <alignment horizontal="right" vertical="center" wrapText="1" indent="1"/>
    </xf>
    <xf numFmtId="164" fontId="17" fillId="0" borderId="33" xfId="0" applyNumberFormat="1" applyFont="1" applyFill="1" applyBorder="1" applyAlignment="1" applyProtection="1">
      <alignment horizontal="right" vertical="center" wrapText="1" indent="1"/>
    </xf>
    <xf numFmtId="164" fontId="17" fillId="0" borderId="21" xfId="0" applyNumberFormat="1" applyFont="1" applyFill="1" applyBorder="1" applyAlignment="1" applyProtection="1">
      <alignment horizontal="right" vertical="center" wrapText="1" indent="1"/>
    </xf>
    <xf numFmtId="0" fontId="0" fillId="0" borderId="0" xfId="0" applyFill="1" applyAlignment="1" applyProtection="1">
      <alignment horizontal="right" vertical="center" wrapText="1" indent="1"/>
    </xf>
    <xf numFmtId="49" fontId="7" fillId="0" borderId="20" xfId="0" applyNumberFormat="1" applyFont="1" applyFill="1" applyBorder="1" applyAlignment="1" applyProtection="1">
      <alignment horizontal="right" vertical="center"/>
    </xf>
    <xf numFmtId="49" fontId="7" fillId="0" borderId="46" xfId="0" applyNumberFormat="1" applyFont="1" applyFill="1" applyBorder="1" applyAlignment="1" applyProtection="1">
      <alignment horizontal="right" vertical="center"/>
    </xf>
    <xf numFmtId="0" fontId="9" fillId="0" borderId="0" xfId="0" applyFont="1" applyFill="1" applyAlignment="1" applyProtection="1">
      <alignment vertical="center" wrapText="1"/>
    </xf>
    <xf numFmtId="0" fontId="21" fillId="0" borderId="23" xfId="0" applyFont="1" applyBorder="1" applyAlignment="1" applyProtection="1">
      <alignment horizontal="left" vertical="center" wrapText="1" indent="1"/>
    </xf>
    <xf numFmtId="0" fontId="10" fillId="0" borderId="0" xfId="3" applyFont="1" applyFill="1" applyProtection="1"/>
    <xf numFmtId="0" fontId="10" fillId="0" borderId="0" xfId="3" applyFont="1" applyFill="1" applyAlignment="1" applyProtection="1">
      <alignment horizontal="right" vertical="center" indent="1"/>
    </xf>
    <xf numFmtId="0" fontId="35" fillId="0" borderId="0" xfId="0" applyFont="1" applyFill="1" applyAlignment="1" applyProtection="1">
      <alignment horizontal="left" vertical="center" wrapText="1"/>
    </xf>
    <xf numFmtId="0" fontId="35" fillId="0" borderId="0" xfId="0" applyFont="1" applyFill="1" applyAlignment="1" applyProtection="1">
      <alignment vertical="center" wrapText="1"/>
    </xf>
    <xf numFmtId="0" fontId="35" fillId="0" borderId="0" xfId="0" applyFont="1" applyFill="1" applyAlignment="1" applyProtection="1">
      <alignment horizontal="right" vertical="center" wrapText="1" indent="1"/>
    </xf>
    <xf numFmtId="0" fontId="14" fillId="0" borderId="0" xfId="0" applyFont="1" applyFill="1" applyAlignment="1" applyProtection="1">
      <alignment horizontal="left" vertical="center" wrapText="1"/>
    </xf>
    <xf numFmtId="0" fontId="14" fillId="0" borderId="0" xfId="0" applyFont="1" applyFill="1" applyAlignment="1" applyProtection="1">
      <alignment vertical="center" wrapText="1"/>
    </xf>
    <xf numFmtId="0" fontId="14" fillId="0" borderId="0" xfId="0" applyFont="1" applyFill="1" applyAlignment="1" applyProtection="1">
      <alignment horizontal="right" vertical="center" wrapText="1" indent="1"/>
    </xf>
    <xf numFmtId="164" fontId="0" fillId="0" borderId="27" xfId="0" applyNumberFormat="1" applyFill="1" applyBorder="1" applyAlignment="1" applyProtection="1">
      <alignment horizontal="left" vertical="center" wrapText="1" indent="1"/>
    </xf>
    <xf numFmtId="164" fontId="18" fillId="0" borderId="7" xfId="0" applyNumberFormat="1" applyFont="1" applyFill="1" applyBorder="1" applyAlignment="1" applyProtection="1">
      <alignment horizontal="left" vertical="center" wrapText="1" indent="1"/>
    </xf>
    <xf numFmtId="164" fontId="18" fillId="0" borderId="48" xfId="0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18" xfId="3" applyNumberFormat="1" applyFont="1" applyFill="1" applyBorder="1" applyAlignment="1" applyProtection="1">
      <alignment horizontal="right" vertical="center" wrapText="1" indent="1"/>
      <protection locked="0"/>
    </xf>
    <xf numFmtId="0" fontId="7" fillId="0" borderId="49" xfId="0" applyFont="1" applyFill="1" applyBorder="1" applyAlignment="1" applyProtection="1">
      <alignment horizontal="center" vertical="center" wrapText="1"/>
    </xf>
    <xf numFmtId="0" fontId="7" fillId="0" borderId="40" xfId="0" applyFont="1" applyFill="1" applyBorder="1" applyAlignment="1" applyProtection="1">
      <alignment horizontal="center" vertical="center" wrapText="1"/>
    </xf>
    <xf numFmtId="0" fontId="17" fillId="0" borderId="15" xfId="3" applyFont="1" applyFill="1" applyBorder="1" applyAlignment="1" applyProtection="1">
      <alignment horizontal="center" vertical="center" wrapText="1"/>
    </xf>
    <xf numFmtId="0" fontId="17" fillId="0" borderId="19" xfId="3" applyFont="1" applyFill="1" applyBorder="1" applyAlignment="1" applyProtection="1">
      <alignment horizontal="center" vertical="center" wrapText="1"/>
    </xf>
    <xf numFmtId="0" fontId="17" fillId="0" borderId="31" xfId="3" applyFont="1" applyFill="1" applyBorder="1" applyAlignment="1" applyProtection="1">
      <alignment horizontal="center" vertical="center" wrapText="1"/>
    </xf>
    <xf numFmtId="164" fontId="18" fillId="0" borderId="28" xfId="3" applyNumberFormat="1" applyFont="1" applyFill="1" applyBorder="1" applyAlignment="1" applyProtection="1">
      <alignment horizontal="right" vertical="center" wrapText="1" indent="1"/>
    </xf>
    <xf numFmtId="0" fontId="18" fillId="0" borderId="3" xfId="3" applyFont="1" applyFill="1" applyBorder="1" applyAlignment="1" applyProtection="1">
      <alignment horizontal="left" vertical="center" wrapText="1" indent="6"/>
    </xf>
    <xf numFmtId="0" fontId="10" fillId="0" borderId="0" xfId="3" applyFill="1" applyProtection="1"/>
    <xf numFmtId="0" fontId="18" fillId="0" borderId="0" xfId="3" applyFont="1" applyFill="1" applyProtection="1"/>
    <xf numFmtId="0" fontId="13" fillId="0" borderId="0" xfId="3" applyFont="1" applyFill="1" applyProtection="1"/>
    <xf numFmtId="0" fontId="22" fillId="0" borderId="3" xfId="0" applyFont="1" applyBorder="1" applyAlignment="1" applyProtection="1">
      <alignment horizontal="left" wrapText="1" indent="1"/>
    </xf>
    <xf numFmtId="0" fontId="22" fillId="0" borderId="2" xfId="0" applyFont="1" applyBorder="1" applyAlignment="1" applyProtection="1">
      <alignment horizontal="left" wrapText="1" indent="1"/>
    </xf>
    <xf numFmtId="0" fontId="22" fillId="0" borderId="6" xfId="0" applyFont="1" applyBorder="1" applyAlignment="1" applyProtection="1">
      <alignment horizontal="left" wrapText="1" indent="1"/>
    </xf>
    <xf numFmtId="0" fontId="22" fillId="0" borderId="6" xfId="0" applyFont="1" applyBorder="1" applyAlignment="1" applyProtection="1">
      <alignment wrapText="1"/>
    </xf>
    <xf numFmtId="0" fontId="22" fillId="0" borderId="9" xfId="0" applyFont="1" applyBorder="1" applyAlignment="1" applyProtection="1">
      <alignment wrapText="1"/>
    </xf>
    <xf numFmtId="0" fontId="22" fillId="0" borderId="8" xfId="0" applyFont="1" applyBorder="1" applyAlignment="1" applyProtection="1">
      <alignment wrapText="1"/>
    </xf>
    <xf numFmtId="0" fontId="22" fillId="0" borderId="10" xfId="0" applyFont="1" applyBorder="1" applyAlignment="1" applyProtection="1">
      <alignment wrapText="1"/>
    </xf>
    <xf numFmtId="0" fontId="23" fillId="0" borderId="14" xfId="0" applyFont="1" applyBorder="1" applyAlignment="1" applyProtection="1">
      <alignment wrapText="1"/>
    </xf>
    <xf numFmtId="0" fontId="23" fillId="0" borderId="23" xfId="0" applyFont="1" applyBorder="1" applyAlignment="1" applyProtection="1">
      <alignment wrapText="1"/>
    </xf>
    <xf numFmtId="0" fontId="10" fillId="0" borderId="0" xfId="3" applyFill="1" applyAlignment="1" applyProtection="1"/>
    <xf numFmtId="164" fontId="21" fillId="0" borderId="21" xfId="0" quotePrefix="1" applyNumberFormat="1" applyFont="1" applyBorder="1" applyAlignment="1" applyProtection="1">
      <alignment horizontal="right" vertical="center" wrapText="1" indent="1"/>
    </xf>
    <xf numFmtId="0" fontId="20" fillId="0" borderId="0" xfId="3" applyFont="1" applyFill="1" applyProtection="1"/>
    <xf numFmtId="0" fontId="19" fillId="0" borderId="0" xfId="3" applyFont="1" applyFill="1" applyProtection="1"/>
    <xf numFmtId="0" fontId="10" fillId="0" borderId="0" xfId="3" applyFill="1" applyBorder="1" applyProtection="1"/>
    <xf numFmtId="164" fontId="25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4" fontId="18" fillId="0" borderId="8" xfId="0" quotePrefix="1" applyNumberFormat="1" applyFont="1" applyFill="1" applyBorder="1" applyAlignment="1" applyProtection="1">
      <alignment horizontal="left" vertical="center" wrapText="1" indent="3"/>
      <protection locked="0"/>
    </xf>
    <xf numFmtId="164" fontId="18" fillId="0" borderId="7" xfId="0" applyNumberFormat="1" applyFont="1" applyFill="1" applyBorder="1" applyAlignment="1" applyProtection="1">
      <alignment horizontal="left" vertical="center" wrapText="1" indent="1"/>
      <protection locked="0"/>
    </xf>
    <xf numFmtId="164" fontId="18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164" fontId="25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49" fontId="18" fillId="0" borderId="9" xfId="3" applyNumberFormat="1" applyFont="1" applyFill="1" applyBorder="1" applyAlignment="1" applyProtection="1">
      <alignment horizontal="center" vertical="center" wrapText="1"/>
    </xf>
    <xf numFmtId="49" fontId="18" fillId="0" borderId="8" xfId="3" applyNumberFormat="1" applyFont="1" applyFill="1" applyBorder="1" applyAlignment="1" applyProtection="1">
      <alignment horizontal="center" vertical="center" wrapText="1"/>
    </xf>
    <xf numFmtId="49" fontId="18" fillId="0" borderId="10" xfId="3" applyNumberFormat="1" applyFont="1" applyFill="1" applyBorder="1" applyAlignment="1" applyProtection="1">
      <alignment horizontal="center" vertical="center" wrapText="1"/>
    </xf>
    <xf numFmtId="0" fontId="23" fillId="0" borderId="13" xfId="0" applyFont="1" applyBorder="1" applyAlignment="1" applyProtection="1">
      <alignment horizontal="center" wrapText="1"/>
    </xf>
    <xf numFmtId="0" fontId="22" fillId="0" borderId="9" xfId="0" applyFont="1" applyBorder="1" applyAlignment="1" applyProtection="1">
      <alignment horizontal="center" wrapText="1"/>
    </xf>
    <xf numFmtId="0" fontId="22" fillId="0" borderId="8" xfId="0" applyFont="1" applyBorder="1" applyAlignment="1" applyProtection="1">
      <alignment horizontal="center" wrapText="1"/>
    </xf>
    <xf numFmtId="0" fontId="22" fillId="0" borderId="10" xfId="0" applyFont="1" applyBorder="1" applyAlignment="1" applyProtection="1">
      <alignment horizontal="center" wrapText="1"/>
    </xf>
    <xf numFmtId="0" fontId="23" fillId="0" borderId="22" xfId="0" applyFont="1" applyBorder="1" applyAlignment="1" applyProtection="1">
      <alignment horizontal="center" wrapText="1"/>
    </xf>
    <xf numFmtId="49" fontId="18" fillId="0" borderId="11" xfId="3" applyNumberFormat="1" applyFont="1" applyFill="1" applyBorder="1" applyAlignment="1" applyProtection="1">
      <alignment horizontal="center" vertical="center" wrapText="1"/>
    </xf>
    <xf numFmtId="49" fontId="18" fillId="0" borderId="7" xfId="3" applyNumberFormat="1" applyFont="1" applyFill="1" applyBorder="1" applyAlignment="1" applyProtection="1">
      <alignment horizontal="center" vertical="center" wrapText="1"/>
    </xf>
    <xf numFmtId="49" fontId="18" fillId="0" borderId="12" xfId="3" applyNumberFormat="1" applyFont="1" applyFill="1" applyBorder="1" applyAlignment="1" applyProtection="1">
      <alignment horizontal="center" vertical="center" wrapText="1"/>
    </xf>
    <xf numFmtId="0" fontId="23" fillId="0" borderId="22" xfId="0" applyFont="1" applyBorder="1" applyAlignment="1" applyProtection="1">
      <alignment horizontal="center" vertical="center" wrapText="1"/>
    </xf>
    <xf numFmtId="0" fontId="7" fillId="0" borderId="35" xfId="0" applyFont="1" applyFill="1" applyBorder="1" applyAlignment="1" applyProtection="1">
      <alignment horizontal="center" vertical="center" wrapText="1"/>
    </xf>
    <xf numFmtId="49" fontId="25" fillId="0" borderId="11" xfId="0" applyNumberFormat="1" applyFont="1" applyFill="1" applyBorder="1" applyAlignment="1" applyProtection="1">
      <alignment horizontal="center" vertical="center" wrapText="1"/>
    </xf>
    <xf numFmtId="49" fontId="25" fillId="0" borderId="8" xfId="0" applyNumberFormat="1" applyFont="1" applyFill="1" applyBorder="1" applyAlignment="1" applyProtection="1">
      <alignment horizontal="center" vertical="center" wrapText="1"/>
    </xf>
    <xf numFmtId="49" fontId="25" fillId="0" borderId="9" xfId="0" applyNumberFormat="1" applyFont="1" applyFill="1" applyBorder="1" applyAlignment="1" applyProtection="1">
      <alignment horizontal="center" vertical="center" wrapText="1"/>
    </xf>
    <xf numFmtId="0" fontId="25" fillId="0" borderId="3" xfId="3" applyFont="1" applyFill="1" applyBorder="1" applyAlignment="1" applyProtection="1">
      <alignment horizontal="left" vertical="center" wrapText="1" indent="1"/>
    </xf>
    <xf numFmtId="0" fontId="25" fillId="0" borderId="2" xfId="3" applyFont="1" applyFill="1" applyBorder="1" applyAlignment="1" applyProtection="1">
      <alignment horizontal="left" vertical="center" wrapText="1" indent="1"/>
    </xf>
    <xf numFmtId="0" fontId="32" fillId="0" borderId="0" xfId="0" applyFont="1" applyAlignment="1" applyProtection="1">
      <alignment horizontal="right" vertical="top"/>
    </xf>
    <xf numFmtId="0" fontId="6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vertical="center" wrapText="1"/>
    </xf>
    <xf numFmtId="0" fontId="8" fillId="0" borderId="0" xfId="0" applyFont="1" applyFill="1" applyAlignment="1" applyProtection="1">
      <alignment vertical="center" wrapText="1"/>
    </xf>
    <xf numFmtId="164" fontId="25" fillId="0" borderId="28" xfId="3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21" xfId="3" applyNumberFormat="1" applyFont="1" applyFill="1" applyBorder="1" applyAlignment="1" applyProtection="1">
      <alignment horizontal="right" vertical="center" wrapText="1" indent="1"/>
      <protection locked="0"/>
    </xf>
    <xf numFmtId="0" fontId="23" fillId="0" borderId="13" xfId="0" applyFont="1" applyBorder="1" applyAlignment="1" applyProtection="1">
      <alignment vertical="center" wrapText="1"/>
    </xf>
    <xf numFmtId="0" fontId="23" fillId="0" borderId="22" xfId="0" applyFont="1" applyBorder="1" applyAlignment="1" applyProtection="1">
      <alignment vertical="center" wrapText="1"/>
    </xf>
    <xf numFmtId="164" fontId="18" fillId="0" borderId="8" xfId="0" applyNumberFormat="1" applyFont="1" applyFill="1" applyBorder="1" applyAlignment="1" applyProtection="1">
      <alignment horizontal="left" vertical="center" wrapText="1"/>
      <protection locked="0"/>
    </xf>
    <xf numFmtId="164" fontId="0" fillId="0" borderId="7" xfId="0" applyNumberFormat="1" applyFill="1" applyBorder="1" applyAlignment="1" applyProtection="1">
      <alignment horizontal="left" vertical="center" wrapText="1"/>
      <protection locked="0"/>
    </xf>
    <xf numFmtId="49" fontId="18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6" xfId="0" applyFont="1" applyBorder="1" applyAlignment="1" applyProtection="1">
      <alignment vertical="center" wrapText="1"/>
    </xf>
    <xf numFmtId="0" fontId="17" fillId="0" borderId="22" xfId="3" applyFont="1" applyFill="1" applyBorder="1" applyAlignment="1" applyProtection="1">
      <alignment horizontal="left" vertical="center" wrapText="1" indent="1"/>
    </xf>
    <xf numFmtId="0" fontId="17" fillId="0" borderId="23" xfId="3" applyFont="1" applyFill="1" applyBorder="1" applyAlignment="1" applyProtection="1">
      <alignment vertical="center" wrapText="1"/>
    </xf>
    <xf numFmtId="164" fontId="17" fillId="0" borderId="34" xfId="3" applyNumberFormat="1" applyFont="1" applyFill="1" applyBorder="1" applyAlignment="1" applyProtection="1">
      <alignment horizontal="right" vertical="center" wrapText="1" indent="1"/>
    </xf>
    <xf numFmtId="0" fontId="18" fillId="0" borderId="29" xfId="3" applyFont="1" applyFill="1" applyBorder="1" applyAlignment="1" applyProtection="1">
      <alignment horizontal="left" vertical="center" wrapText="1" indent="7"/>
    </xf>
    <xf numFmtId="164" fontId="23" fillId="0" borderId="21" xfId="0" applyNumberFormat="1" applyFont="1" applyBorder="1" applyAlignment="1" applyProtection="1">
      <alignment horizontal="right" vertical="center" wrapText="1" indent="1"/>
      <protection locked="0"/>
    </xf>
    <xf numFmtId="0" fontId="17" fillId="0" borderId="13" xfId="3" applyFont="1" applyFill="1" applyBorder="1" applyAlignment="1" applyProtection="1">
      <alignment horizontal="left" vertical="center" wrapText="1"/>
    </xf>
    <xf numFmtId="164" fontId="28" fillId="0" borderId="1" xfId="0" applyNumberFormat="1" applyFont="1" applyFill="1" applyBorder="1" applyAlignment="1" applyProtection="1">
      <alignment horizontal="right" vertical="center" wrapText="1" indent="1"/>
    </xf>
    <xf numFmtId="49" fontId="7" fillId="0" borderId="46" xfId="0" applyNumberFormat="1" applyFont="1" applyFill="1" applyBorder="1" applyAlignment="1" applyProtection="1">
      <alignment horizontal="right" vertical="center" indent="1"/>
    </xf>
    <xf numFmtId="49" fontId="24" fillId="0" borderId="13" xfId="3" applyNumberFormat="1" applyFont="1" applyFill="1" applyBorder="1" applyAlignment="1" applyProtection="1">
      <alignment horizontal="center" vertical="center" wrapText="1"/>
    </xf>
    <xf numFmtId="0" fontId="22" fillId="0" borderId="6" xfId="0" applyFont="1" applyBorder="1" applyAlignment="1" applyProtection="1">
      <alignment horizontal="left" indent="1"/>
    </xf>
    <xf numFmtId="164" fontId="24" fillId="0" borderId="34" xfId="0" applyNumberFormat="1" applyFont="1" applyFill="1" applyBorder="1" applyAlignment="1" applyProtection="1">
      <alignment horizontal="center" vertical="center" wrapText="1"/>
    </xf>
    <xf numFmtId="164" fontId="32" fillId="0" borderId="0" xfId="0" applyNumberFormat="1" applyFont="1" applyAlignment="1" applyProtection="1">
      <alignment horizontal="right" vertical="top"/>
      <protection locked="0"/>
    </xf>
    <xf numFmtId="164" fontId="6" fillId="0" borderId="0" xfId="3" applyNumberFormat="1" applyFont="1" applyFill="1" applyBorder="1" applyAlignment="1" applyProtection="1">
      <alignment horizontal="center" vertical="center"/>
    </xf>
    <xf numFmtId="164" fontId="30" fillId="0" borderId="32" xfId="3" applyNumberFormat="1" applyFont="1" applyFill="1" applyBorder="1" applyAlignment="1" applyProtection="1">
      <alignment horizontal="left" vertical="center"/>
    </xf>
    <xf numFmtId="164" fontId="30" fillId="0" borderId="32" xfId="3" applyNumberFormat="1" applyFont="1" applyFill="1" applyBorder="1" applyAlignment="1" applyProtection="1">
      <alignment horizontal="left"/>
    </xf>
    <xf numFmtId="0" fontId="19" fillId="0" borderId="0" xfId="3" applyFont="1" applyFill="1" applyAlignment="1" applyProtection="1">
      <alignment horizontal="center"/>
    </xf>
    <xf numFmtId="164" fontId="26" fillId="0" borderId="50" xfId="0" applyNumberFormat="1" applyFont="1" applyFill="1" applyBorder="1" applyAlignment="1" applyProtection="1">
      <alignment horizontal="center" vertical="center" wrapText="1"/>
    </xf>
    <xf numFmtId="164" fontId="26" fillId="0" borderId="51" xfId="0" applyNumberFormat="1" applyFont="1" applyFill="1" applyBorder="1" applyAlignment="1" applyProtection="1">
      <alignment horizontal="center" vertical="center" wrapText="1"/>
    </xf>
    <xf numFmtId="164" fontId="15" fillId="0" borderId="0" xfId="0" applyNumberFormat="1" applyFont="1" applyFill="1" applyAlignment="1" applyProtection="1">
      <alignment horizontal="center" textRotation="180" wrapText="1"/>
    </xf>
    <xf numFmtId="164" fontId="36" fillId="0" borderId="47" xfId="0" applyNumberFormat="1" applyFont="1" applyFill="1" applyBorder="1" applyAlignment="1" applyProtection="1">
      <alignment horizontal="center" vertical="center" wrapText="1"/>
    </xf>
    <xf numFmtId="164" fontId="26" fillId="0" borderId="52" xfId="0" applyNumberFormat="1" applyFont="1" applyFill="1" applyBorder="1" applyAlignment="1" applyProtection="1">
      <alignment horizontal="center" vertical="center" wrapText="1"/>
    </xf>
    <xf numFmtId="164" fontId="26" fillId="0" borderId="53" xfId="0" applyNumberFormat="1" applyFont="1" applyFill="1" applyBorder="1" applyAlignment="1" applyProtection="1">
      <alignment horizontal="center" vertical="center" wrapText="1"/>
    </xf>
    <xf numFmtId="164" fontId="19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 applyProtection="1">
      <alignment horizontal="left"/>
      <protection locked="0"/>
    </xf>
    <xf numFmtId="0" fontId="19" fillId="0" borderId="0" xfId="0" applyFont="1" applyFill="1" applyAlignment="1">
      <alignment horizontal="center" wrapText="1"/>
    </xf>
  </cellXfs>
  <cellStyles count="4">
    <cellStyle name="Hiperhivatkozás" xfId="1"/>
    <cellStyle name="Már látott hiperhivatkozás" xfId="2"/>
    <cellStyle name="Normál" xfId="0" builtinId="0"/>
    <cellStyle name="Normál_KVRENMUNKA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2">
    <tabColor rgb="FF92D050"/>
  </sheetPr>
  <dimension ref="A1:I159"/>
  <sheetViews>
    <sheetView view="pageLayout" zoomScaleNormal="130" zoomScaleSheetLayoutView="100" workbookViewId="0">
      <selection activeCell="C159" sqref="C159"/>
    </sheetView>
  </sheetViews>
  <sheetFormatPr defaultRowHeight="15.75"/>
  <cols>
    <col min="1" max="1" width="9.5" style="219" customWidth="1"/>
    <col min="2" max="2" width="91.6640625" style="219" customWidth="1"/>
    <col min="3" max="3" width="21.6640625" style="220" customWidth="1"/>
    <col min="4" max="4" width="9" style="238" customWidth="1"/>
    <col min="5" max="16384" width="9.33203125" style="238"/>
  </cols>
  <sheetData>
    <row r="1" spans="1:3" ht="15.95" customHeight="1">
      <c r="A1" s="305" t="s">
        <v>5</v>
      </c>
      <c r="B1" s="305"/>
      <c r="C1" s="305"/>
    </row>
    <row r="2" spans="1:3" ht="15.95" customHeight="1" thickBot="1">
      <c r="A2" s="306" t="s">
        <v>91</v>
      </c>
      <c r="B2" s="306"/>
      <c r="C2" s="154" t="s">
        <v>150</v>
      </c>
    </row>
    <row r="3" spans="1:3" ht="38.1" customHeight="1" thickBot="1">
      <c r="A3" s="21" t="s">
        <v>56</v>
      </c>
      <c r="B3" s="22" t="s">
        <v>7</v>
      </c>
      <c r="C3" s="30" t="s">
        <v>451</v>
      </c>
    </row>
    <row r="4" spans="1:3" s="239" customFormat="1" ht="12" customHeight="1" thickBot="1">
      <c r="A4" s="233"/>
      <c r="B4" s="234" t="s">
        <v>406</v>
      </c>
      <c r="C4" s="235" t="s">
        <v>407</v>
      </c>
    </row>
    <row r="5" spans="1:3" s="240" customFormat="1" ht="12" customHeight="1" thickBot="1">
      <c r="A5" s="18" t="s">
        <v>8</v>
      </c>
      <c r="B5" s="19" t="s">
        <v>171</v>
      </c>
      <c r="C5" s="144">
        <f>+C6+C7+C8+C9+C10+C11</f>
        <v>196961</v>
      </c>
    </row>
    <row r="6" spans="1:3" s="240" customFormat="1" ht="12" customHeight="1">
      <c r="A6" s="13" t="s">
        <v>68</v>
      </c>
      <c r="B6" s="241" t="s">
        <v>172</v>
      </c>
      <c r="C6" s="147">
        <v>61318</v>
      </c>
    </row>
    <row r="7" spans="1:3" s="240" customFormat="1" ht="12" customHeight="1">
      <c r="A7" s="12" t="s">
        <v>69</v>
      </c>
      <c r="B7" s="242" t="s">
        <v>173</v>
      </c>
      <c r="C7" s="146">
        <v>49853</v>
      </c>
    </row>
    <row r="8" spans="1:3" s="240" customFormat="1" ht="12" customHeight="1">
      <c r="A8" s="12" t="s">
        <v>70</v>
      </c>
      <c r="B8" s="242" t="s">
        <v>436</v>
      </c>
      <c r="C8" s="146">
        <v>82951</v>
      </c>
    </row>
    <row r="9" spans="1:3" s="240" customFormat="1" ht="12" customHeight="1">
      <c r="A9" s="12" t="s">
        <v>71</v>
      </c>
      <c r="B9" s="242" t="s">
        <v>174</v>
      </c>
      <c r="C9" s="146">
        <v>2839</v>
      </c>
    </row>
    <row r="10" spans="1:3" s="240" customFormat="1" ht="12" customHeight="1">
      <c r="A10" s="12" t="s">
        <v>88</v>
      </c>
      <c r="B10" s="140" t="s">
        <v>351</v>
      </c>
      <c r="C10" s="146"/>
    </row>
    <row r="11" spans="1:3" s="240" customFormat="1" ht="12" customHeight="1" thickBot="1">
      <c r="A11" s="14" t="s">
        <v>72</v>
      </c>
      <c r="B11" s="141" t="s">
        <v>352</v>
      </c>
      <c r="C11" s="146"/>
    </row>
    <row r="12" spans="1:3" s="240" customFormat="1" ht="12" customHeight="1" thickBot="1">
      <c r="A12" s="18" t="s">
        <v>9</v>
      </c>
      <c r="B12" s="139" t="s">
        <v>175</v>
      </c>
      <c r="C12" s="144">
        <f>+C13+C14+C15+C16+C17</f>
        <v>20492</v>
      </c>
    </row>
    <row r="13" spans="1:3" s="240" customFormat="1" ht="12" customHeight="1">
      <c r="A13" s="13" t="s">
        <v>74</v>
      </c>
      <c r="B13" s="241" t="s">
        <v>176</v>
      </c>
      <c r="C13" s="147"/>
    </row>
    <row r="14" spans="1:3" s="240" customFormat="1" ht="12" customHeight="1">
      <c r="A14" s="12" t="s">
        <v>75</v>
      </c>
      <c r="B14" s="242" t="s">
        <v>177</v>
      </c>
      <c r="C14" s="146"/>
    </row>
    <row r="15" spans="1:3" s="240" customFormat="1" ht="12" customHeight="1">
      <c r="A15" s="12" t="s">
        <v>76</v>
      </c>
      <c r="B15" s="242" t="s">
        <v>342</v>
      </c>
      <c r="C15" s="146"/>
    </row>
    <row r="16" spans="1:3" s="240" customFormat="1" ht="12" customHeight="1">
      <c r="A16" s="12" t="s">
        <v>77</v>
      </c>
      <c r="B16" s="242" t="s">
        <v>343</v>
      </c>
      <c r="C16" s="146"/>
    </row>
    <row r="17" spans="1:3" s="240" customFormat="1" ht="12" customHeight="1">
      <c r="A17" s="12" t="s">
        <v>78</v>
      </c>
      <c r="B17" s="242" t="s">
        <v>178</v>
      </c>
      <c r="C17" s="146">
        <v>20492</v>
      </c>
    </row>
    <row r="18" spans="1:3" s="240" customFormat="1" ht="12" customHeight="1" thickBot="1">
      <c r="A18" s="14" t="s">
        <v>84</v>
      </c>
      <c r="B18" s="141" t="s">
        <v>179</v>
      </c>
      <c r="C18" s="148"/>
    </row>
    <row r="19" spans="1:3" s="240" customFormat="1" ht="12" customHeight="1" thickBot="1">
      <c r="A19" s="18" t="s">
        <v>10</v>
      </c>
      <c r="B19" s="19" t="s">
        <v>180</v>
      </c>
      <c r="C19" s="144">
        <f>+C20+C21+C22+C23+C24</f>
        <v>0</v>
      </c>
    </row>
    <row r="20" spans="1:3" s="240" customFormat="1" ht="12" customHeight="1">
      <c r="A20" s="13" t="s">
        <v>57</v>
      </c>
      <c r="B20" s="241" t="s">
        <v>181</v>
      </c>
      <c r="C20" s="147"/>
    </row>
    <row r="21" spans="1:3" s="240" customFormat="1" ht="12" customHeight="1">
      <c r="A21" s="12" t="s">
        <v>58</v>
      </c>
      <c r="B21" s="242" t="s">
        <v>182</v>
      </c>
      <c r="C21" s="146"/>
    </row>
    <row r="22" spans="1:3" s="240" customFormat="1" ht="12" customHeight="1">
      <c r="A22" s="12" t="s">
        <v>59</v>
      </c>
      <c r="B22" s="242" t="s">
        <v>344</v>
      </c>
      <c r="C22" s="146"/>
    </row>
    <row r="23" spans="1:3" s="240" customFormat="1" ht="12" customHeight="1">
      <c r="A23" s="12" t="s">
        <v>60</v>
      </c>
      <c r="B23" s="242" t="s">
        <v>345</v>
      </c>
      <c r="C23" s="146"/>
    </row>
    <row r="24" spans="1:3" s="240" customFormat="1" ht="12" customHeight="1">
      <c r="A24" s="12" t="s">
        <v>100</v>
      </c>
      <c r="B24" s="242" t="s">
        <v>183</v>
      </c>
      <c r="C24" s="146"/>
    </row>
    <row r="25" spans="1:3" s="240" customFormat="1" ht="12" customHeight="1" thickBot="1">
      <c r="A25" s="14" t="s">
        <v>101</v>
      </c>
      <c r="B25" s="243" t="s">
        <v>184</v>
      </c>
      <c r="C25" s="148"/>
    </row>
    <row r="26" spans="1:3" s="240" customFormat="1" ht="12" customHeight="1" thickBot="1">
      <c r="A26" s="18" t="s">
        <v>102</v>
      </c>
      <c r="B26" s="19" t="s">
        <v>437</v>
      </c>
      <c r="C26" s="150">
        <f>SUM(C27:C33)</f>
        <v>39000</v>
      </c>
    </row>
    <row r="27" spans="1:3" s="240" customFormat="1" ht="12" customHeight="1">
      <c r="A27" s="13" t="s">
        <v>186</v>
      </c>
      <c r="B27" s="241" t="s">
        <v>441</v>
      </c>
      <c r="C27" s="147">
        <v>5000</v>
      </c>
    </row>
    <row r="28" spans="1:3" s="240" customFormat="1" ht="12" customHeight="1">
      <c r="A28" s="12" t="s">
        <v>187</v>
      </c>
      <c r="B28" s="242" t="s">
        <v>442</v>
      </c>
      <c r="C28" s="146">
        <v>250</v>
      </c>
    </row>
    <row r="29" spans="1:3" s="240" customFormat="1" ht="12" customHeight="1">
      <c r="A29" s="12" t="s">
        <v>188</v>
      </c>
      <c r="B29" s="242" t="s">
        <v>443</v>
      </c>
      <c r="C29" s="146">
        <v>24550</v>
      </c>
    </row>
    <row r="30" spans="1:3" s="240" customFormat="1" ht="12" customHeight="1">
      <c r="A30" s="12" t="s">
        <v>189</v>
      </c>
      <c r="B30" s="242" t="s">
        <v>444</v>
      </c>
      <c r="C30" s="146">
        <v>400</v>
      </c>
    </row>
    <row r="31" spans="1:3" s="240" customFormat="1" ht="12" customHeight="1">
      <c r="A31" s="12" t="s">
        <v>438</v>
      </c>
      <c r="B31" s="242" t="s">
        <v>190</v>
      </c>
      <c r="C31" s="146">
        <v>4000</v>
      </c>
    </row>
    <row r="32" spans="1:3" s="240" customFormat="1" ht="12" customHeight="1">
      <c r="A32" s="12" t="s">
        <v>439</v>
      </c>
      <c r="B32" s="242" t="s">
        <v>450</v>
      </c>
      <c r="C32" s="146">
        <v>4500</v>
      </c>
    </row>
    <row r="33" spans="1:3" s="240" customFormat="1" ht="12" customHeight="1" thickBot="1">
      <c r="A33" s="14" t="s">
        <v>440</v>
      </c>
      <c r="B33" s="302" t="s">
        <v>192</v>
      </c>
      <c r="C33" s="148">
        <v>300</v>
      </c>
    </row>
    <row r="34" spans="1:3" s="240" customFormat="1" ht="12" customHeight="1" thickBot="1">
      <c r="A34" s="18" t="s">
        <v>12</v>
      </c>
      <c r="B34" s="19" t="s">
        <v>353</v>
      </c>
      <c r="C34" s="144">
        <f>SUM(C35:C45)</f>
        <v>9518</v>
      </c>
    </row>
    <row r="35" spans="1:3" s="240" customFormat="1" ht="12" customHeight="1">
      <c r="A35" s="13" t="s">
        <v>61</v>
      </c>
      <c r="B35" s="241" t="s">
        <v>195</v>
      </c>
      <c r="C35" s="147"/>
    </row>
    <row r="36" spans="1:3" s="240" customFormat="1" ht="12" customHeight="1">
      <c r="A36" s="12" t="s">
        <v>62</v>
      </c>
      <c r="B36" s="242" t="s">
        <v>196</v>
      </c>
      <c r="C36" s="146">
        <v>600</v>
      </c>
    </row>
    <row r="37" spans="1:3" s="240" customFormat="1" ht="12" customHeight="1">
      <c r="A37" s="12" t="s">
        <v>63</v>
      </c>
      <c r="B37" s="242" t="s">
        <v>197</v>
      </c>
      <c r="C37" s="146"/>
    </row>
    <row r="38" spans="1:3" s="240" customFormat="1" ht="12" customHeight="1">
      <c r="A38" s="12" t="s">
        <v>104</v>
      </c>
      <c r="B38" s="242" t="s">
        <v>198</v>
      </c>
      <c r="C38" s="146">
        <v>2100</v>
      </c>
    </row>
    <row r="39" spans="1:3" s="240" customFormat="1" ht="12" customHeight="1">
      <c r="A39" s="12" t="s">
        <v>105</v>
      </c>
      <c r="B39" s="242" t="s">
        <v>199</v>
      </c>
      <c r="C39" s="146">
        <v>4795</v>
      </c>
    </row>
    <row r="40" spans="1:3" s="240" customFormat="1" ht="12" customHeight="1">
      <c r="A40" s="12" t="s">
        <v>106</v>
      </c>
      <c r="B40" s="242" t="s">
        <v>200</v>
      </c>
      <c r="C40" s="146">
        <v>2023</v>
      </c>
    </row>
    <row r="41" spans="1:3" s="240" customFormat="1" ht="12" customHeight="1">
      <c r="A41" s="12" t="s">
        <v>107</v>
      </c>
      <c r="B41" s="242" t="s">
        <v>201</v>
      </c>
      <c r="C41" s="146"/>
    </row>
    <row r="42" spans="1:3" s="240" customFormat="1" ht="12" customHeight="1">
      <c r="A42" s="12" t="s">
        <v>108</v>
      </c>
      <c r="B42" s="242" t="s">
        <v>445</v>
      </c>
      <c r="C42" s="146"/>
    </row>
    <row r="43" spans="1:3" s="240" customFormat="1" ht="12" customHeight="1">
      <c r="A43" s="12" t="s">
        <v>193</v>
      </c>
      <c r="B43" s="242" t="s">
        <v>203</v>
      </c>
      <c r="C43" s="149"/>
    </row>
    <row r="44" spans="1:3" s="240" customFormat="1" ht="12" customHeight="1">
      <c r="A44" s="14" t="s">
        <v>194</v>
      </c>
      <c r="B44" s="243" t="s">
        <v>355</v>
      </c>
      <c r="C44" s="230"/>
    </row>
    <row r="45" spans="1:3" s="240" customFormat="1" ht="12" customHeight="1" thickBot="1">
      <c r="A45" s="14" t="s">
        <v>354</v>
      </c>
      <c r="B45" s="141" t="s">
        <v>204</v>
      </c>
      <c r="C45" s="230"/>
    </row>
    <row r="46" spans="1:3" s="240" customFormat="1" ht="12" customHeight="1" thickBot="1">
      <c r="A46" s="18" t="s">
        <v>13</v>
      </c>
      <c r="B46" s="19" t="s">
        <v>205</v>
      </c>
      <c r="C46" s="144">
        <f>SUM(C47:C51)</f>
        <v>3000</v>
      </c>
    </row>
    <row r="47" spans="1:3" s="240" customFormat="1" ht="12" customHeight="1">
      <c r="A47" s="13" t="s">
        <v>64</v>
      </c>
      <c r="B47" s="241" t="s">
        <v>209</v>
      </c>
      <c r="C47" s="284"/>
    </row>
    <row r="48" spans="1:3" s="240" customFormat="1" ht="12" customHeight="1">
      <c r="A48" s="12" t="s">
        <v>65</v>
      </c>
      <c r="B48" s="242" t="s">
        <v>210</v>
      </c>
      <c r="C48" s="149">
        <v>3000</v>
      </c>
    </row>
    <row r="49" spans="1:3" s="240" customFormat="1" ht="12" customHeight="1">
      <c r="A49" s="12" t="s">
        <v>206</v>
      </c>
      <c r="B49" s="242" t="s">
        <v>211</v>
      </c>
      <c r="C49" s="149"/>
    </row>
    <row r="50" spans="1:3" s="240" customFormat="1" ht="12" customHeight="1">
      <c r="A50" s="12" t="s">
        <v>207</v>
      </c>
      <c r="B50" s="242" t="s">
        <v>212</v>
      </c>
      <c r="C50" s="149"/>
    </row>
    <row r="51" spans="1:3" s="240" customFormat="1" ht="12" customHeight="1" thickBot="1">
      <c r="A51" s="14" t="s">
        <v>208</v>
      </c>
      <c r="B51" s="141" t="s">
        <v>213</v>
      </c>
      <c r="C51" s="230"/>
    </row>
    <row r="52" spans="1:3" s="240" customFormat="1" ht="12" customHeight="1" thickBot="1">
      <c r="A52" s="18" t="s">
        <v>109</v>
      </c>
      <c r="B52" s="19" t="s">
        <v>214</v>
      </c>
      <c r="C52" s="144">
        <f>SUM(C53:C55)</f>
        <v>0</v>
      </c>
    </row>
    <row r="53" spans="1:3" s="240" customFormat="1" ht="12" customHeight="1">
      <c r="A53" s="13" t="s">
        <v>66</v>
      </c>
      <c r="B53" s="241" t="s">
        <v>215</v>
      </c>
      <c r="C53" s="147"/>
    </row>
    <row r="54" spans="1:3" s="240" customFormat="1" ht="12" customHeight="1">
      <c r="A54" s="12" t="s">
        <v>67</v>
      </c>
      <c r="B54" s="242" t="s">
        <v>346</v>
      </c>
      <c r="C54" s="146"/>
    </row>
    <row r="55" spans="1:3" s="240" customFormat="1" ht="12" customHeight="1">
      <c r="A55" s="12" t="s">
        <v>218</v>
      </c>
      <c r="B55" s="242" t="s">
        <v>216</v>
      </c>
      <c r="C55" s="146"/>
    </row>
    <row r="56" spans="1:3" s="240" customFormat="1" ht="12" customHeight="1" thickBot="1">
      <c r="A56" s="14" t="s">
        <v>219</v>
      </c>
      <c r="B56" s="141" t="s">
        <v>217</v>
      </c>
      <c r="C56" s="148"/>
    </row>
    <row r="57" spans="1:3" s="240" customFormat="1" ht="12" customHeight="1" thickBot="1">
      <c r="A57" s="18" t="s">
        <v>15</v>
      </c>
      <c r="B57" s="139" t="s">
        <v>220</v>
      </c>
      <c r="C57" s="144">
        <f>SUM(C58:C60)</f>
        <v>0</v>
      </c>
    </row>
    <row r="58" spans="1:3" s="240" customFormat="1" ht="12" customHeight="1">
      <c r="A58" s="13" t="s">
        <v>110</v>
      </c>
      <c r="B58" s="241" t="s">
        <v>222</v>
      </c>
      <c r="C58" s="149"/>
    </row>
    <row r="59" spans="1:3" s="240" customFormat="1" ht="12" customHeight="1">
      <c r="A59" s="12" t="s">
        <v>111</v>
      </c>
      <c r="B59" s="242" t="s">
        <v>347</v>
      </c>
      <c r="C59" s="149"/>
    </row>
    <row r="60" spans="1:3" s="240" customFormat="1" ht="12" customHeight="1">
      <c r="A60" s="12" t="s">
        <v>151</v>
      </c>
      <c r="B60" s="242" t="s">
        <v>223</v>
      </c>
      <c r="C60" s="149"/>
    </row>
    <row r="61" spans="1:3" s="240" customFormat="1" ht="12" customHeight="1" thickBot="1">
      <c r="A61" s="14" t="s">
        <v>221</v>
      </c>
      <c r="B61" s="141" t="s">
        <v>224</v>
      </c>
      <c r="C61" s="149"/>
    </row>
    <row r="62" spans="1:3" s="240" customFormat="1" ht="12" customHeight="1" thickBot="1">
      <c r="A62" s="298" t="s">
        <v>395</v>
      </c>
      <c r="B62" s="19" t="s">
        <v>225</v>
      </c>
      <c r="C62" s="150">
        <f>+C5+C12+C19+C26+C34+C46+C52+C57</f>
        <v>268971</v>
      </c>
    </row>
    <row r="63" spans="1:3" s="240" customFormat="1" ht="12" customHeight="1" thickBot="1">
      <c r="A63" s="286" t="s">
        <v>226</v>
      </c>
      <c r="B63" s="139" t="s">
        <v>227</v>
      </c>
      <c r="C63" s="144">
        <f>SUM(C64:C66)</f>
        <v>0</v>
      </c>
    </row>
    <row r="64" spans="1:3" s="240" customFormat="1" ht="12" customHeight="1">
      <c r="A64" s="13" t="s">
        <v>258</v>
      </c>
      <c r="B64" s="241" t="s">
        <v>228</v>
      </c>
      <c r="C64" s="149"/>
    </row>
    <row r="65" spans="1:3" s="240" customFormat="1" ht="12" customHeight="1">
      <c r="A65" s="12" t="s">
        <v>267</v>
      </c>
      <c r="B65" s="242" t="s">
        <v>229</v>
      </c>
      <c r="C65" s="149"/>
    </row>
    <row r="66" spans="1:3" s="240" customFormat="1" ht="12" customHeight="1" thickBot="1">
      <c r="A66" s="14" t="s">
        <v>268</v>
      </c>
      <c r="B66" s="292" t="s">
        <v>380</v>
      </c>
      <c r="C66" s="149"/>
    </row>
    <row r="67" spans="1:3" s="240" customFormat="1" ht="12" customHeight="1" thickBot="1">
      <c r="A67" s="286" t="s">
        <v>231</v>
      </c>
      <c r="B67" s="139" t="s">
        <v>232</v>
      </c>
      <c r="C67" s="144">
        <f>SUM(C68:C71)</f>
        <v>0</v>
      </c>
    </row>
    <row r="68" spans="1:3" s="240" customFormat="1" ht="12" customHeight="1">
      <c r="A68" s="13" t="s">
        <v>89</v>
      </c>
      <c r="B68" s="241" t="s">
        <v>233</v>
      </c>
      <c r="C68" s="149"/>
    </row>
    <row r="69" spans="1:3" s="240" customFormat="1" ht="12" customHeight="1">
      <c r="A69" s="12" t="s">
        <v>90</v>
      </c>
      <c r="B69" s="242" t="s">
        <v>234</v>
      </c>
      <c r="C69" s="149"/>
    </row>
    <row r="70" spans="1:3" s="240" customFormat="1" ht="12" customHeight="1">
      <c r="A70" s="12" t="s">
        <v>259</v>
      </c>
      <c r="B70" s="242" t="s">
        <v>235</v>
      </c>
      <c r="C70" s="149"/>
    </row>
    <row r="71" spans="1:3" s="240" customFormat="1" ht="12" customHeight="1" thickBot="1">
      <c r="A71" s="14" t="s">
        <v>260</v>
      </c>
      <c r="B71" s="141" t="s">
        <v>236</v>
      </c>
      <c r="C71" s="149"/>
    </row>
    <row r="72" spans="1:3" s="240" customFormat="1" ht="12" customHeight="1" thickBot="1">
      <c r="A72" s="286" t="s">
        <v>237</v>
      </c>
      <c r="B72" s="139" t="s">
        <v>238</v>
      </c>
      <c r="C72" s="144">
        <f>SUM(C73:C74)</f>
        <v>0</v>
      </c>
    </row>
    <row r="73" spans="1:3" s="240" customFormat="1" ht="12" customHeight="1">
      <c r="A73" s="13" t="s">
        <v>261</v>
      </c>
      <c r="B73" s="241" t="s">
        <v>239</v>
      </c>
      <c r="C73" s="149"/>
    </row>
    <row r="74" spans="1:3" s="240" customFormat="1" ht="12" customHeight="1" thickBot="1">
      <c r="A74" s="14" t="s">
        <v>262</v>
      </c>
      <c r="B74" s="141" t="s">
        <v>240</v>
      </c>
      <c r="C74" s="149"/>
    </row>
    <row r="75" spans="1:3" s="240" customFormat="1" ht="12" customHeight="1" thickBot="1">
      <c r="A75" s="286" t="s">
        <v>241</v>
      </c>
      <c r="B75" s="139" t="s">
        <v>242</v>
      </c>
      <c r="C75" s="144">
        <f>SUM(C76:C78)</f>
        <v>0</v>
      </c>
    </row>
    <row r="76" spans="1:3" s="240" customFormat="1" ht="12" customHeight="1">
      <c r="A76" s="13" t="s">
        <v>263</v>
      </c>
      <c r="B76" s="241" t="s">
        <v>243</v>
      </c>
      <c r="C76" s="149"/>
    </row>
    <row r="77" spans="1:3" s="240" customFormat="1" ht="12" customHeight="1">
      <c r="A77" s="12" t="s">
        <v>264</v>
      </c>
      <c r="B77" s="242" t="s">
        <v>244</v>
      </c>
      <c r="C77" s="149"/>
    </row>
    <row r="78" spans="1:3" s="240" customFormat="1" ht="12" customHeight="1" thickBot="1">
      <c r="A78" s="14" t="s">
        <v>265</v>
      </c>
      <c r="B78" s="141" t="s">
        <v>245</v>
      </c>
      <c r="C78" s="149"/>
    </row>
    <row r="79" spans="1:3" s="240" customFormat="1" ht="12" customHeight="1" thickBot="1">
      <c r="A79" s="286" t="s">
        <v>246</v>
      </c>
      <c r="B79" s="139" t="s">
        <v>266</v>
      </c>
      <c r="C79" s="144">
        <f>SUM(C80:C83)</f>
        <v>0</v>
      </c>
    </row>
    <row r="80" spans="1:3" s="240" customFormat="1" ht="12" customHeight="1">
      <c r="A80" s="245" t="s">
        <v>247</v>
      </c>
      <c r="B80" s="241" t="s">
        <v>248</v>
      </c>
      <c r="C80" s="149"/>
    </row>
    <row r="81" spans="1:3" s="240" customFormat="1" ht="12" customHeight="1">
      <c r="A81" s="246" t="s">
        <v>249</v>
      </c>
      <c r="B81" s="242" t="s">
        <v>250</v>
      </c>
      <c r="C81" s="149"/>
    </row>
    <row r="82" spans="1:3" s="240" customFormat="1" ht="12" customHeight="1">
      <c r="A82" s="246" t="s">
        <v>251</v>
      </c>
      <c r="B82" s="242" t="s">
        <v>252</v>
      </c>
      <c r="C82" s="149"/>
    </row>
    <row r="83" spans="1:3" s="240" customFormat="1" ht="12" customHeight="1" thickBot="1">
      <c r="A83" s="247" t="s">
        <v>253</v>
      </c>
      <c r="B83" s="141" t="s">
        <v>254</v>
      </c>
      <c r="C83" s="149"/>
    </row>
    <row r="84" spans="1:3" s="240" customFormat="1" ht="12" customHeight="1" thickBot="1">
      <c r="A84" s="286" t="s">
        <v>255</v>
      </c>
      <c r="B84" s="139" t="s">
        <v>394</v>
      </c>
      <c r="C84" s="285"/>
    </row>
    <row r="85" spans="1:3" s="240" customFormat="1" ht="13.5" customHeight="1" thickBot="1">
      <c r="A85" s="286" t="s">
        <v>257</v>
      </c>
      <c r="B85" s="139" t="s">
        <v>256</v>
      </c>
      <c r="C85" s="285"/>
    </row>
    <row r="86" spans="1:3" s="240" customFormat="1" ht="15.75" customHeight="1" thickBot="1">
      <c r="A86" s="286" t="s">
        <v>269</v>
      </c>
      <c r="B86" s="248" t="s">
        <v>397</v>
      </c>
      <c r="C86" s="150">
        <f>+C63+C67+C72+C75+C79+C85+C84</f>
        <v>0</v>
      </c>
    </row>
    <row r="87" spans="1:3" s="240" customFormat="1" ht="16.5" customHeight="1" thickBot="1">
      <c r="A87" s="287" t="s">
        <v>396</v>
      </c>
      <c r="B87" s="249" t="s">
        <v>398</v>
      </c>
      <c r="C87" s="150">
        <f>+C62+C86</f>
        <v>268971</v>
      </c>
    </row>
    <row r="88" spans="1:3" s="240" customFormat="1" ht="83.25" customHeight="1">
      <c r="A88" s="3"/>
      <c r="B88" s="4"/>
      <c r="C88" s="151"/>
    </row>
    <row r="89" spans="1:3" ht="16.5" customHeight="1">
      <c r="A89" s="305" t="s">
        <v>36</v>
      </c>
      <c r="B89" s="305"/>
      <c r="C89" s="305"/>
    </row>
    <row r="90" spans="1:3" s="250" customFormat="1" ht="16.5" customHeight="1" thickBot="1">
      <c r="A90" s="307" t="s">
        <v>92</v>
      </c>
      <c r="B90" s="307"/>
      <c r="C90" s="63" t="s">
        <v>150</v>
      </c>
    </row>
    <row r="91" spans="1:3" ht="38.1" customHeight="1" thickBot="1">
      <c r="A91" s="21" t="s">
        <v>56</v>
      </c>
      <c r="B91" s="22" t="s">
        <v>37</v>
      </c>
      <c r="C91" s="30" t="str">
        <f>+C3</f>
        <v>2016 .évi előirányzat</v>
      </c>
    </row>
    <row r="92" spans="1:3" s="239" customFormat="1" ht="12" customHeight="1" thickBot="1">
      <c r="A92" s="27"/>
      <c r="B92" s="28" t="s">
        <v>406</v>
      </c>
      <c r="C92" s="29" t="s">
        <v>407</v>
      </c>
    </row>
    <row r="93" spans="1:3" ht="12" customHeight="1" thickBot="1">
      <c r="A93" s="20" t="s">
        <v>8</v>
      </c>
      <c r="B93" s="26" t="s">
        <v>356</v>
      </c>
      <c r="C93" s="143">
        <f>C94+C95+C96+C97+C98+C111</f>
        <v>267611</v>
      </c>
    </row>
    <row r="94" spans="1:3" ht="12" customHeight="1">
      <c r="A94" s="15" t="s">
        <v>68</v>
      </c>
      <c r="B94" s="8" t="s">
        <v>38</v>
      </c>
      <c r="C94" s="145">
        <v>118757</v>
      </c>
    </row>
    <row r="95" spans="1:3" ht="12" customHeight="1">
      <c r="A95" s="12" t="s">
        <v>69</v>
      </c>
      <c r="B95" s="6" t="s">
        <v>112</v>
      </c>
      <c r="C95" s="146">
        <v>31778</v>
      </c>
    </row>
    <row r="96" spans="1:3" ht="12" customHeight="1">
      <c r="A96" s="12" t="s">
        <v>70</v>
      </c>
      <c r="B96" s="6" t="s">
        <v>87</v>
      </c>
      <c r="C96" s="148">
        <v>84434</v>
      </c>
    </row>
    <row r="97" spans="1:3" ht="12" customHeight="1">
      <c r="A97" s="12" t="s">
        <v>71</v>
      </c>
      <c r="B97" s="9" t="s">
        <v>113</v>
      </c>
      <c r="C97" s="148">
        <v>30782</v>
      </c>
    </row>
    <row r="98" spans="1:3" ht="12" customHeight="1">
      <c r="A98" s="12" t="s">
        <v>79</v>
      </c>
      <c r="B98" s="17" t="s">
        <v>114</v>
      </c>
      <c r="C98" s="148">
        <v>1860</v>
      </c>
    </row>
    <row r="99" spans="1:3" ht="12" customHeight="1">
      <c r="A99" s="12" t="s">
        <v>72</v>
      </c>
      <c r="B99" s="6" t="s">
        <v>361</v>
      </c>
      <c r="C99" s="148"/>
    </row>
    <row r="100" spans="1:3" ht="12" customHeight="1">
      <c r="A100" s="12" t="s">
        <v>73</v>
      </c>
      <c r="B100" s="67" t="s">
        <v>360</v>
      </c>
      <c r="C100" s="148"/>
    </row>
    <row r="101" spans="1:3" ht="12" customHeight="1">
      <c r="A101" s="12" t="s">
        <v>80</v>
      </c>
      <c r="B101" s="67" t="s">
        <v>359</v>
      </c>
      <c r="C101" s="148"/>
    </row>
    <row r="102" spans="1:3" ht="12" customHeight="1">
      <c r="A102" s="12" t="s">
        <v>81</v>
      </c>
      <c r="B102" s="65" t="s">
        <v>272</v>
      </c>
      <c r="C102" s="148"/>
    </row>
    <row r="103" spans="1:3" ht="12" customHeight="1">
      <c r="A103" s="12" t="s">
        <v>82</v>
      </c>
      <c r="B103" s="66" t="s">
        <v>273</v>
      </c>
      <c r="C103" s="148"/>
    </row>
    <row r="104" spans="1:3" ht="12" customHeight="1">
      <c r="A104" s="12" t="s">
        <v>83</v>
      </c>
      <c r="B104" s="66" t="s">
        <v>274</v>
      </c>
      <c r="C104" s="148"/>
    </row>
    <row r="105" spans="1:3" ht="12" customHeight="1">
      <c r="A105" s="12" t="s">
        <v>85</v>
      </c>
      <c r="B105" s="65" t="s">
        <v>275</v>
      </c>
      <c r="C105" s="148"/>
    </row>
    <row r="106" spans="1:3" ht="12" customHeight="1">
      <c r="A106" s="12" t="s">
        <v>115</v>
      </c>
      <c r="B106" s="65" t="s">
        <v>276</v>
      </c>
      <c r="C106" s="148"/>
    </row>
    <row r="107" spans="1:3" ht="12" customHeight="1">
      <c r="A107" s="12" t="s">
        <v>270</v>
      </c>
      <c r="B107" s="66" t="s">
        <v>277</v>
      </c>
      <c r="C107" s="148"/>
    </row>
    <row r="108" spans="1:3" ht="12" customHeight="1">
      <c r="A108" s="11" t="s">
        <v>271</v>
      </c>
      <c r="B108" s="67" t="s">
        <v>278</v>
      </c>
      <c r="C108" s="148"/>
    </row>
    <row r="109" spans="1:3" ht="12" customHeight="1">
      <c r="A109" s="12" t="s">
        <v>357</v>
      </c>
      <c r="B109" s="67" t="s">
        <v>279</v>
      </c>
      <c r="C109" s="148"/>
    </row>
    <row r="110" spans="1:3" ht="12" customHeight="1">
      <c r="A110" s="14" t="s">
        <v>358</v>
      </c>
      <c r="B110" s="67" t="s">
        <v>280</v>
      </c>
      <c r="C110" s="148">
        <v>1860</v>
      </c>
    </row>
    <row r="111" spans="1:3" ht="12" customHeight="1">
      <c r="A111" s="12" t="s">
        <v>362</v>
      </c>
      <c r="B111" s="9" t="s">
        <v>39</v>
      </c>
      <c r="C111" s="146"/>
    </row>
    <row r="112" spans="1:3" ht="12" customHeight="1">
      <c r="A112" s="12" t="s">
        <v>363</v>
      </c>
      <c r="B112" s="6" t="s">
        <v>365</v>
      </c>
      <c r="C112" s="146"/>
    </row>
    <row r="113" spans="1:3" ht="12" customHeight="1" thickBot="1">
      <c r="A113" s="16" t="s">
        <v>364</v>
      </c>
      <c r="B113" s="296" t="s">
        <v>366</v>
      </c>
      <c r="C113" s="152"/>
    </row>
    <row r="114" spans="1:3" ht="12" customHeight="1" thickBot="1">
      <c r="A114" s="293" t="s">
        <v>9</v>
      </c>
      <c r="B114" s="294" t="s">
        <v>281</v>
      </c>
      <c r="C114" s="295">
        <f>+C115+C117+C119</f>
        <v>1360</v>
      </c>
    </row>
    <row r="115" spans="1:3" ht="12" customHeight="1">
      <c r="A115" s="13" t="s">
        <v>74</v>
      </c>
      <c r="B115" s="6" t="s">
        <v>149</v>
      </c>
      <c r="C115" s="147">
        <v>700</v>
      </c>
    </row>
    <row r="116" spans="1:3" ht="12" customHeight="1">
      <c r="A116" s="13" t="s">
        <v>75</v>
      </c>
      <c r="B116" s="10" t="s">
        <v>285</v>
      </c>
      <c r="C116" s="147"/>
    </row>
    <row r="117" spans="1:3" ht="12" customHeight="1">
      <c r="A117" s="13" t="s">
        <v>76</v>
      </c>
      <c r="B117" s="10" t="s">
        <v>116</v>
      </c>
      <c r="C117" s="146"/>
    </row>
    <row r="118" spans="1:3" ht="12" customHeight="1">
      <c r="A118" s="13" t="s">
        <v>77</v>
      </c>
      <c r="B118" s="10" t="s">
        <v>286</v>
      </c>
      <c r="C118" s="137"/>
    </row>
    <row r="119" spans="1:3" ht="12" customHeight="1">
      <c r="A119" s="13" t="s">
        <v>78</v>
      </c>
      <c r="B119" s="141" t="s">
        <v>152</v>
      </c>
      <c r="C119" s="137">
        <v>660</v>
      </c>
    </row>
    <row r="120" spans="1:3" ht="12" customHeight="1">
      <c r="A120" s="13" t="s">
        <v>84</v>
      </c>
      <c r="B120" s="140" t="s">
        <v>348</v>
      </c>
      <c r="C120" s="137"/>
    </row>
    <row r="121" spans="1:3" ht="12" customHeight="1">
      <c r="A121" s="13" t="s">
        <v>86</v>
      </c>
      <c r="B121" s="237" t="s">
        <v>291</v>
      </c>
      <c r="C121" s="137"/>
    </row>
    <row r="122" spans="1:3">
      <c r="A122" s="13" t="s">
        <v>117</v>
      </c>
      <c r="B122" s="66" t="s">
        <v>274</v>
      </c>
      <c r="C122" s="137"/>
    </row>
    <row r="123" spans="1:3" ht="12" customHeight="1">
      <c r="A123" s="13" t="s">
        <v>118</v>
      </c>
      <c r="B123" s="66" t="s">
        <v>290</v>
      </c>
      <c r="C123" s="137"/>
    </row>
    <row r="124" spans="1:3" ht="12" customHeight="1">
      <c r="A124" s="13" t="s">
        <v>119</v>
      </c>
      <c r="B124" s="66" t="s">
        <v>289</v>
      </c>
      <c r="C124" s="137"/>
    </row>
    <row r="125" spans="1:3" ht="12" customHeight="1">
      <c r="A125" s="13" t="s">
        <v>282</v>
      </c>
      <c r="B125" s="66" t="s">
        <v>277</v>
      </c>
      <c r="C125" s="137"/>
    </row>
    <row r="126" spans="1:3" ht="12" customHeight="1">
      <c r="A126" s="13" t="s">
        <v>283</v>
      </c>
      <c r="B126" s="66" t="s">
        <v>288</v>
      </c>
      <c r="C126" s="137"/>
    </row>
    <row r="127" spans="1:3" ht="16.5" thickBot="1">
      <c r="A127" s="11" t="s">
        <v>284</v>
      </c>
      <c r="B127" s="66" t="s">
        <v>287</v>
      </c>
      <c r="C127" s="138"/>
    </row>
    <row r="128" spans="1:3" ht="12" customHeight="1" thickBot="1">
      <c r="A128" s="18" t="s">
        <v>10</v>
      </c>
      <c r="B128" s="61" t="s">
        <v>367</v>
      </c>
      <c r="C128" s="144">
        <f>+C93+C114</f>
        <v>268971</v>
      </c>
    </row>
    <row r="129" spans="1:3" ht="12" customHeight="1" thickBot="1">
      <c r="A129" s="18" t="s">
        <v>11</v>
      </c>
      <c r="B129" s="61" t="s">
        <v>368</v>
      </c>
      <c r="C129" s="144">
        <f>+C130+C131+C132</f>
        <v>0</v>
      </c>
    </row>
    <row r="130" spans="1:3" ht="12" customHeight="1">
      <c r="A130" s="13" t="s">
        <v>186</v>
      </c>
      <c r="B130" s="10" t="s">
        <v>375</v>
      </c>
      <c r="C130" s="137"/>
    </row>
    <row r="131" spans="1:3" ht="12" customHeight="1">
      <c r="A131" s="13" t="s">
        <v>187</v>
      </c>
      <c r="B131" s="10" t="s">
        <v>376</v>
      </c>
      <c r="C131" s="137"/>
    </row>
    <row r="132" spans="1:3" ht="12" customHeight="1" thickBot="1">
      <c r="A132" s="11" t="s">
        <v>188</v>
      </c>
      <c r="B132" s="10" t="s">
        <v>377</v>
      </c>
      <c r="C132" s="137"/>
    </row>
    <row r="133" spans="1:3" ht="12" customHeight="1" thickBot="1">
      <c r="A133" s="18" t="s">
        <v>12</v>
      </c>
      <c r="B133" s="61" t="s">
        <v>369</v>
      </c>
      <c r="C133" s="144">
        <f>SUM(C134:C139)</f>
        <v>0</v>
      </c>
    </row>
    <row r="134" spans="1:3" ht="12" customHeight="1">
      <c r="A134" s="13" t="s">
        <v>61</v>
      </c>
      <c r="B134" s="7" t="s">
        <v>378</v>
      </c>
      <c r="C134" s="137"/>
    </row>
    <row r="135" spans="1:3" ht="12" customHeight="1">
      <c r="A135" s="13" t="s">
        <v>62</v>
      </c>
      <c r="B135" s="7" t="s">
        <v>370</v>
      </c>
      <c r="C135" s="137"/>
    </row>
    <row r="136" spans="1:3" ht="12" customHeight="1">
      <c r="A136" s="13" t="s">
        <v>63</v>
      </c>
      <c r="B136" s="7" t="s">
        <v>371</v>
      </c>
      <c r="C136" s="137"/>
    </row>
    <row r="137" spans="1:3" ht="12" customHeight="1">
      <c r="A137" s="13" t="s">
        <v>104</v>
      </c>
      <c r="B137" s="7" t="s">
        <v>372</v>
      </c>
      <c r="C137" s="137"/>
    </row>
    <row r="138" spans="1:3" ht="12" customHeight="1">
      <c r="A138" s="13" t="s">
        <v>105</v>
      </c>
      <c r="B138" s="7" t="s">
        <v>373</v>
      </c>
      <c r="C138" s="137"/>
    </row>
    <row r="139" spans="1:3" ht="12" customHeight="1" thickBot="1">
      <c r="A139" s="11" t="s">
        <v>106</v>
      </c>
      <c r="B139" s="7" t="s">
        <v>374</v>
      </c>
      <c r="C139" s="137"/>
    </row>
    <row r="140" spans="1:3" ht="12" customHeight="1" thickBot="1">
      <c r="A140" s="18" t="s">
        <v>13</v>
      </c>
      <c r="B140" s="61" t="s">
        <v>382</v>
      </c>
      <c r="C140" s="150">
        <f>+C141+C142+C143+C144</f>
        <v>0</v>
      </c>
    </row>
    <row r="141" spans="1:3" ht="12" customHeight="1">
      <c r="A141" s="13" t="s">
        <v>64</v>
      </c>
      <c r="B141" s="7" t="s">
        <v>292</v>
      </c>
      <c r="C141" s="137"/>
    </row>
    <row r="142" spans="1:3" ht="12" customHeight="1">
      <c r="A142" s="13" t="s">
        <v>65</v>
      </c>
      <c r="B142" s="7" t="s">
        <v>293</v>
      </c>
      <c r="C142" s="137"/>
    </row>
    <row r="143" spans="1:3" ht="12" customHeight="1">
      <c r="A143" s="13" t="s">
        <v>206</v>
      </c>
      <c r="B143" s="7" t="s">
        <v>383</v>
      </c>
      <c r="C143" s="137"/>
    </row>
    <row r="144" spans="1:3" ht="12" customHeight="1" thickBot="1">
      <c r="A144" s="11" t="s">
        <v>207</v>
      </c>
      <c r="B144" s="5" t="s">
        <v>312</v>
      </c>
      <c r="C144" s="137"/>
    </row>
    <row r="145" spans="1:9" ht="12" customHeight="1" thickBot="1">
      <c r="A145" s="18" t="s">
        <v>14</v>
      </c>
      <c r="B145" s="61" t="s">
        <v>384</v>
      </c>
      <c r="C145" s="153">
        <f>SUM(C146:C150)</f>
        <v>0</v>
      </c>
    </row>
    <row r="146" spans="1:9" ht="12" customHeight="1">
      <c r="A146" s="13" t="s">
        <v>66</v>
      </c>
      <c r="B146" s="7" t="s">
        <v>379</v>
      </c>
      <c r="C146" s="137"/>
    </row>
    <row r="147" spans="1:9" ht="12" customHeight="1">
      <c r="A147" s="13" t="s">
        <v>67</v>
      </c>
      <c r="B147" s="7" t="s">
        <v>386</v>
      </c>
      <c r="C147" s="137"/>
    </row>
    <row r="148" spans="1:9" ht="12" customHeight="1">
      <c r="A148" s="13" t="s">
        <v>218</v>
      </c>
      <c r="B148" s="7" t="s">
        <v>381</v>
      </c>
      <c r="C148" s="137"/>
    </row>
    <row r="149" spans="1:9" ht="12" customHeight="1">
      <c r="A149" s="13" t="s">
        <v>219</v>
      </c>
      <c r="B149" s="7" t="s">
        <v>387</v>
      </c>
      <c r="C149" s="137"/>
    </row>
    <row r="150" spans="1:9" ht="12" customHeight="1" thickBot="1">
      <c r="A150" s="13" t="s">
        <v>385</v>
      </c>
      <c r="B150" s="7" t="s">
        <v>388</v>
      </c>
      <c r="C150" s="137"/>
    </row>
    <row r="151" spans="1:9" ht="12" customHeight="1" thickBot="1">
      <c r="A151" s="18" t="s">
        <v>15</v>
      </c>
      <c r="B151" s="61" t="s">
        <v>389</v>
      </c>
      <c r="C151" s="297"/>
    </row>
    <row r="152" spans="1:9" ht="12" customHeight="1" thickBot="1">
      <c r="A152" s="18" t="s">
        <v>16</v>
      </c>
      <c r="B152" s="61" t="s">
        <v>390</v>
      </c>
      <c r="C152" s="297"/>
    </row>
    <row r="153" spans="1:9" ht="15" customHeight="1" thickBot="1">
      <c r="A153" s="18" t="s">
        <v>17</v>
      </c>
      <c r="B153" s="61" t="s">
        <v>392</v>
      </c>
      <c r="C153" s="251">
        <f>+C129+C133+C140+C145+C151+C152</f>
        <v>0</v>
      </c>
      <c r="F153" s="252"/>
      <c r="G153" s="253"/>
      <c r="H153" s="253"/>
      <c r="I153" s="253"/>
    </row>
    <row r="154" spans="1:9" s="240" customFormat="1" ht="12.95" customHeight="1" thickBot="1">
      <c r="A154" s="142" t="s">
        <v>18</v>
      </c>
      <c r="B154" s="218" t="s">
        <v>391</v>
      </c>
      <c r="C154" s="251">
        <f>+C128+C153</f>
        <v>268971</v>
      </c>
    </row>
    <row r="155" spans="1:9" ht="7.5" customHeight="1"/>
    <row r="156" spans="1:9">
      <c r="A156" s="308" t="s">
        <v>294</v>
      </c>
      <c r="B156" s="308"/>
      <c r="C156" s="308"/>
    </row>
    <row r="157" spans="1:9" ht="15" customHeight="1" thickBot="1">
      <c r="A157" s="306" t="s">
        <v>93</v>
      </c>
      <c r="B157" s="306"/>
      <c r="C157" s="154" t="s">
        <v>150</v>
      </c>
    </row>
    <row r="158" spans="1:9" ht="13.5" customHeight="1" thickBot="1">
      <c r="A158" s="18">
        <v>1</v>
      </c>
      <c r="B158" s="25" t="s">
        <v>393</v>
      </c>
      <c r="C158" s="144">
        <f>+C62-C128</f>
        <v>0</v>
      </c>
      <c r="D158" s="254"/>
    </row>
    <row r="159" spans="1:9" ht="27.75" customHeight="1" thickBot="1">
      <c r="A159" s="18" t="s">
        <v>9</v>
      </c>
      <c r="B159" s="25" t="s">
        <v>399</v>
      </c>
      <c r="C159" s="144">
        <f>+C86-C153</f>
        <v>0</v>
      </c>
    </row>
  </sheetData>
  <mergeCells count="6">
    <mergeCell ref="A1:C1"/>
    <mergeCell ref="A2:B2"/>
    <mergeCell ref="A90:B90"/>
    <mergeCell ref="A156:C156"/>
    <mergeCell ref="A157:B157"/>
    <mergeCell ref="A89:C89"/>
  </mergeCells>
  <phoneticPr fontId="0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 alignWithMargins="0">
    <oddHeader>&amp;C&amp;"Times New Roman CE,Félkövér"&amp;12
Mezőzombor Önkormányzat
2016. ÉVI KÖLTSÉGVETÉSÉNEK ÖSSZEVONT MÉRLEGE&amp;10
&amp;R&amp;"Times New Roman CE,Félkövér dőlt"&amp;11 1.1. melléklet a 1/2016. (II.15.) önkormányzati rendelethez</oddHeader>
  </headerFooter>
  <rowBreaks count="1" manualBreakCount="1">
    <brk id="88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I159"/>
  <sheetViews>
    <sheetView view="pageLayout" zoomScaleNormal="130" zoomScaleSheetLayoutView="100" workbookViewId="0">
      <selection activeCell="B94" sqref="B94"/>
    </sheetView>
  </sheetViews>
  <sheetFormatPr defaultRowHeight="15.75"/>
  <cols>
    <col min="1" max="1" width="9.5" style="219" customWidth="1"/>
    <col min="2" max="2" width="91.6640625" style="219" customWidth="1"/>
    <col min="3" max="3" width="21.6640625" style="220" customWidth="1"/>
    <col min="4" max="4" width="9" style="238" customWidth="1"/>
    <col min="5" max="16384" width="9.33203125" style="238"/>
  </cols>
  <sheetData>
    <row r="1" spans="1:3" ht="15.95" customHeight="1">
      <c r="A1" s="305" t="s">
        <v>5</v>
      </c>
      <c r="B1" s="305"/>
      <c r="C1" s="305"/>
    </row>
    <row r="2" spans="1:3" ht="15.95" customHeight="1" thickBot="1">
      <c r="A2" s="306" t="s">
        <v>91</v>
      </c>
      <c r="B2" s="306"/>
      <c r="C2" s="154" t="s">
        <v>150</v>
      </c>
    </row>
    <row r="3" spans="1:3" ht="38.1" customHeight="1" thickBot="1">
      <c r="A3" s="21" t="s">
        <v>56</v>
      </c>
      <c r="B3" s="22" t="s">
        <v>7</v>
      </c>
      <c r="C3" s="30" t="s">
        <v>452</v>
      </c>
    </row>
    <row r="4" spans="1:3" s="239" customFormat="1" ht="12" customHeight="1" thickBot="1">
      <c r="A4" s="233"/>
      <c r="B4" s="234" t="s">
        <v>406</v>
      </c>
      <c r="C4" s="235" t="s">
        <v>407</v>
      </c>
    </row>
    <row r="5" spans="1:3" s="240" customFormat="1" ht="12" customHeight="1" thickBot="1">
      <c r="A5" s="18" t="s">
        <v>8</v>
      </c>
      <c r="B5" s="19" t="s">
        <v>171</v>
      </c>
      <c r="C5" s="144">
        <f>+C6+C7+C8+C9+C10+C11</f>
        <v>196961</v>
      </c>
    </row>
    <row r="6" spans="1:3" s="240" customFormat="1" ht="12" customHeight="1">
      <c r="A6" s="13" t="s">
        <v>68</v>
      </c>
      <c r="B6" s="241" t="s">
        <v>172</v>
      </c>
      <c r="C6" s="147">
        <v>61318</v>
      </c>
    </row>
    <row r="7" spans="1:3" s="240" customFormat="1" ht="12" customHeight="1">
      <c r="A7" s="12" t="s">
        <v>69</v>
      </c>
      <c r="B7" s="242" t="s">
        <v>173</v>
      </c>
      <c r="C7" s="146">
        <v>49853</v>
      </c>
    </row>
    <row r="8" spans="1:3" s="240" customFormat="1" ht="12" customHeight="1">
      <c r="A8" s="12" t="s">
        <v>70</v>
      </c>
      <c r="B8" s="242" t="s">
        <v>436</v>
      </c>
      <c r="C8" s="146">
        <v>82951</v>
      </c>
    </row>
    <row r="9" spans="1:3" s="240" customFormat="1" ht="12" customHeight="1">
      <c r="A9" s="12" t="s">
        <v>71</v>
      </c>
      <c r="B9" s="242" t="s">
        <v>174</v>
      </c>
      <c r="C9" s="146">
        <v>2839</v>
      </c>
    </row>
    <row r="10" spans="1:3" s="240" customFormat="1" ht="12" customHeight="1">
      <c r="A10" s="12" t="s">
        <v>88</v>
      </c>
      <c r="B10" s="140" t="s">
        <v>351</v>
      </c>
      <c r="C10" s="146"/>
    </row>
    <row r="11" spans="1:3" s="240" customFormat="1" ht="12" customHeight="1" thickBot="1">
      <c r="A11" s="14" t="s">
        <v>72</v>
      </c>
      <c r="B11" s="141" t="s">
        <v>352</v>
      </c>
      <c r="C11" s="146"/>
    </row>
    <row r="12" spans="1:3" s="240" customFormat="1" ht="12" customHeight="1" thickBot="1">
      <c r="A12" s="18" t="s">
        <v>9</v>
      </c>
      <c r="B12" s="139" t="s">
        <v>175</v>
      </c>
      <c r="C12" s="144">
        <f>+C13+C14+C15+C16+C17</f>
        <v>20492</v>
      </c>
    </row>
    <row r="13" spans="1:3" s="240" customFormat="1" ht="12" customHeight="1">
      <c r="A13" s="13" t="s">
        <v>74</v>
      </c>
      <c r="B13" s="241" t="s">
        <v>176</v>
      </c>
      <c r="C13" s="147"/>
    </row>
    <row r="14" spans="1:3" s="240" customFormat="1" ht="12" customHeight="1">
      <c r="A14" s="12" t="s">
        <v>75</v>
      </c>
      <c r="B14" s="242" t="s">
        <v>177</v>
      </c>
      <c r="C14" s="146"/>
    </row>
    <row r="15" spans="1:3" s="240" customFormat="1" ht="12" customHeight="1">
      <c r="A15" s="12" t="s">
        <v>76</v>
      </c>
      <c r="B15" s="242" t="s">
        <v>342</v>
      </c>
      <c r="C15" s="146"/>
    </row>
    <row r="16" spans="1:3" s="240" customFormat="1" ht="12" customHeight="1">
      <c r="A16" s="12" t="s">
        <v>77</v>
      </c>
      <c r="B16" s="242" t="s">
        <v>343</v>
      </c>
      <c r="C16" s="146"/>
    </row>
    <row r="17" spans="1:3" s="240" customFormat="1" ht="12" customHeight="1">
      <c r="A17" s="12" t="s">
        <v>78</v>
      </c>
      <c r="B17" s="242" t="s">
        <v>178</v>
      </c>
      <c r="C17" s="146">
        <v>20492</v>
      </c>
    </row>
    <row r="18" spans="1:3" s="240" customFormat="1" ht="12" customHeight="1" thickBot="1">
      <c r="A18" s="14" t="s">
        <v>84</v>
      </c>
      <c r="B18" s="141" t="s">
        <v>179</v>
      </c>
      <c r="C18" s="148"/>
    </row>
    <row r="19" spans="1:3" s="240" customFormat="1" ht="12" customHeight="1" thickBot="1">
      <c r="A19" s="18" t="s">
        <v>10</v>
      </c>
      <c r="B19" s="19" t="s">
        <v>180</v>
      </c>
      <c r="C19" s="144">
        <f>+C20+C21+C22+C23+C24</f>
        <v>0</v>
      </c>
    </row>
    <row r="20" spans="1:3" s="240" customFormat="1" ht="12" customHeight="1">
      <c r="A20" s="13" t="s">
        <v>57</v>
      </c>
      <c r="B20" s="241" t="s">
        <v>181</v>
      </c>
      <c r="C20" s="147"/>
    </row>
    <row r="21" spans="1:3" s="240" customFormat="1" ht="12" customHeight="1">
      <c r="A21" s="12" t="s">
        <v>58</v>
      </c>
      <c r="B21" s="242" t="s">
        <v>182</v>
      </c>
      <c r="C21" s="146"/>
    </row>
    <row r="22" spans="1:3" s="240" customFormat="1" ht="12" customHeight="1">
      <c r="A22" s="12" t="s">
        <v>59</v>
      </c>
      <c r="B22" s="242" t="s">
        <v>344</v>
      </c>
      <c r="C22" s="146"/>
    </row>
    <row r="23" spans="1:3" s="240" customFormat="1" ht="12" customHeight="1">
      <c r="A23" s="12" t="s">
        <v>60</v>
      </c>
      <c r="B23" s="242" t="s">
        <v>345</v>
      </c>
      <c r="C23" s="146"/>
    </row>
    <row r="24" spans="1:3" s="240" customFormat="1" ht="12" customHeight="1">
      <c r="A24" s="12" t="s">
        <v>100</v>
      </c>
      <c r="B24" s="242" t="s">
        <v>183</v>
      </c>
      <c r="C24" s="146"/>
    </row>
    <row r="25" spans="1:3" s="240" customFormat="1" ht="12" customHeight="1" thickBot="1">
      <c r="A25" s="14" t="s">
        <v>101</v>
      </c>
      <c r="B25" s="243" t="s">
        <v>184</v>
      </c>
      <c r="C25" s="148"/>
    </row>
    <row r="26" spans="1:3" s="240" customFormat="1" ht="12" customHeight="1" thickBot="1">
      <c r="A26" s="18" t="s">
        <v>102</v>
      </c>
      <c r="B26" s="19" t="s">
        <v>446</v>
      </c>
      <c r="C26" s="150">
        <f>SUM(C27:C33)</f>
        <v>37140</v>
      </c>
    </row>
    <row r="27" spans="1:3" s="240" customFormat="1" ht="12" customHeight="1">
      <c r="A27" s="13" t="s">
        <v>186</v>
      </c>
      <c r="B27" s="241" t="s">
        <v>441</v>
      </c>
      <c r="C27" s="147">
        <v>5000</v>
      </c>
    </row>
    <row r="28" spans="1:3" s="240" customFormat="1" ht="12" customHeight="1">
      <c r="A28" s="12" t="s">
        <v>187</v>
      </c>
      <c r="B28" s="242" t="s">
        <v>442</v>
      </c>
      <c r="C28" s="146">
        <v>250</v>
      </c>
    </row>
    <row r="29" spans="1:3" s="240" customFormat="1" ht="12" customHeight="1">
      <c r="A29" s="12" t="s">
        <v>188</v>
      </c>
      <c r="B29" s="242" t="s">
        <v>443</v>
      </c>
      <c r="C29" s="146">
        <v>22690</v>
      </c>
    </row>
    <row r="30" spans="1:3" s="240" customFormat="1" ht="12" customHeight="1">
      <c r="A30" s="12" t="s">
        <v>189</v>
      </c>
      <c r="B30" s="242" t="s">
        <v>444</v>
      </c>
      <c r="C30" s="146">
        <v>400</v>
      </c>
    </row>
    <row r="31" spans="1:3" s="240" customFormat="1" ht="12" customHeight="1">
      <c r="A31" s="12" t="s">
        <v>438</v>
      </c>
      <c r="B31" s="242" t="s">
        <v>190</v>
      </c>
      <c r="C31" s="146">
        <v>4000</v>
      </c>
    </row>
    <row r="32" spans="1:3" s="240" customFormat="1" ht="12" customHeight="1">
      <c r="A32" s="12" t="s">
        <v>439</v>
      </c>
      <c r="B32" s="242" t="s">
        <v>450</v>
      </c>
      <c r="C32" s="146">
        <v>4500</v>
      </c>
    </row>
    <row r="33" spans="1:3" s="240" customFormat="1" ht="12" customHeight="1" thickBot="1">
      <c r="A33" s="14" t="s">
        <v>440</v>
      </c>
      <c r="B33" s="302" t="s">
        <v>192</v>
      </c>
      <c r="C33" s="148">
        <v>300</v>
      </c>
    </row>
    <row r="34" spans="1:3" s="240" customFormat="1" ht="12" customHeight="1" thickBot="1">
      <c r="A34" s="18" t="s">
        <v>12</v>
      </c>
      <c r="B34" s="19" t="s">
        <v>353</v>
      </c>
      <c r="C34" s="144">
        <f>SUM(C35:C45)</f>
        <v>9518</v>
      </c>
    </row>
    <row r="35" spans="1:3" s="240" customFormat="1" ht="12" customHeight="1">
      <c r="A35" s="13" t="s">
        <v>61</v>
      </c>
      <c r="B35" s="241" t="s">
        <v>195</v>
      </c>
      <c r="C35" s="147"/>
    </row>
    <row r="36" spans="1:3" s="240" customFormat="1" ht="12" customHeight="1">
      <c r="A36" s="12" t="s">
        <v>62</v>
      </c>
      <c r="B36" s="242" t="s">
        <v>196</v>
      </c>
      <c r="C36" s="146">
        <v>600</v>
      </c>
    </row>
    <row r="37" spans="1:3" s="240" customFormat="1" ht="12" customHeight="1">
      <c r="A37" s="12" t="s">
        <v>63</v>
      </c>
      <c r="B37" s="242" t="s">
        <v>197</v>
      </c>
      <c r="C37" s="146"/>
    </row>
    <row r="38" spans="1:3" s="240" customFormat="1" ht="12" customHeight="1">
      <c r="A38" s="12" t="s">
        <v>104</v>
      </c>
      <c r="B38" s="242" t="s">
        <v>198</v>
      </c>
      <c r="C38" s="146">
        <v>2100</v>
      </c>
    </row>
    <row r="39" spans="1:3" s="240" customFormat="1" ht="12" customHeight="1">
      <c r="A39" s="12" t="s">
        <v>105</v>
      </c>
      <c r="B39" s="242" t="s">
        <v>199</v>
      </c>
      <c r="C39" s="146">
        <v>4795</v>
      </c>
    </row>
    <row r="40" spans="1:3" s="240" customFormat="1" ht="12" customHeight="1">
      <c r="A40" s="12" t="s">
        <v>106</v>
      </c>
      <c r="B40" s="242" t="s">
        <v>200</v>
      </c>
      <c r="C40" s="146">
        <v>2023</v>
      </c>
    </row>
    <row r="41" spans="1:3" s="240" customFormat="1" ht="12" customHeight="1">
      <c r="A41" s="12" t="s">
        <v>107</v>
      </c>
      <c r="B41" s="242" t="s">
        <v>201</v>
      </c>
      <c r="C41" s="146"/>
    </row>
    <row r="42" spans="1:3" s="240" customFormat="1" ht="12" customHeight="1">
      <c r="A42" s="12" t="s">
        <v>108</v>
      </c>
      <c r="B42" s="242" t="s">
        <v>445</v>
      </c>
      <c r="C42" s="146"/>
    </row>
    <row r="43" spans="1:3" s="240" customFormat="1" ht="12" customHeight="1">
      <c r="A43" s="12" t="s">
        <v>193</v>
      </c>
      <c r="B43" s="242" t="s">
        <v>203</v>
      </c>
      <c r="C43" s="149"/>
    </row>
    <row r="44" spans="1:3" s="240" customFormat="1" ht="12" customHeight="1">
      <c r="A44" s="14" t="s">
        <v>194</v>
      </c>
      <c r="B44" s="243" t="s">
        <v>355</v>
      </c>
      <c r="C44" s="230"/>
    </row>
    <row r="45" spans="1:3" s="240" customFormat="1" ht="12" customHeight="1" thickBot="1">
      <c r="A45" s="14" t="s">
        <v>354</v>
      </c>
      <c r="B45" s="141" t="s">
        <v>204</v>
      </c>
      <c r="C45" s="230"/>
    </row>
    <row r="46" spans="1:3" s="240" customFormat="1" ht="12" customHeight="1" thickBot="1">
      <c r="A46" s="18" t="s">
        <v>13</v>
      </c>
      <c r="B46" s="19" t="s">
        <v>205</v>
      </c>
      <c r="C46" s="144">
        <f>SUM(C47:C51)</f>
        <v>3000</v>
      </c>
    </row>
    <row r="47" spans="1:3" s="240" customFormat="1" ht="12" customHeight="1">
      <c r="A47" s="13" t="s">
        <v>64</v>
      </c>
      <c r="B47" s="241" t="s">
        <v>209</v>
      </c>
      <c r="C47" s="284"/>
    </row>
    <row r="48" spans="1:3" s="240" customFormat="1" ht="12" customHeight="1">
      <c r="A48" s="12" t="s">
        <v>65</v>
      </c>
      <c r="B48" s="242" t="s">
        <v>210</v>
      </c>
      <c r="C48" s="149">
        <v>3000</v>
      </c>
    </row>
    <row r="49" spans="1:3" s="240" customFormat="1" ht="12" customHeight="1">
      <c r="A49" s="12" t="s">
        <v>206</v>
      </c>
      <c r="B49" s="242" t="s">
        <v>211</v>
      </c>
      <c r="C49" s="149"/>
    </row>
    <row r="50" spans="1:3" s="240" customFormat="1" ht="12" customHeight="1">
      <c r="A50" s="12" t="s">
        <v>207</v>
      </c>
      <c r="B50" s="242" t="s">
        <v>212</v>
      </c>
      <c r="C50" s="149"/>
    </row>
    <row r="51" spans="1:3" s="240" customFormat="1" ht="12" customHeight="1" thickBot="1">
      <c r="A51" s="14" t="s">
        <v>208</v>
      </c>
      <c r="B51" s="141" t="s">
        <v>213</v>
      </c>
      <c r="C51" s="230"/>
    </row>
    <row r="52" spans="1:3" s="240" customFormat="1" ht="12" customHeight="1" thickBot="1">
      <c r="A52" s="18" t="s">
        <v>109</v>
      </c>
      <c r="B52" s="19" t="s">
        <v>214</v>
      </c>
      <c r="C52" s="144">
        <f>SUM(C53:C55)</f>
        <v>0</v>
      </c>
    </row>
    <row r="53" spans="1:3" s="240" customFormat="1" ht="12" customHeight="1">
      <c r="A53" s="13" t="s">
        <v>66</v>
      </c>
      <c r="B53" s="241" t="s">
        <v>215</v>
      </c>
      <c r="C53" s="147"/>
    </row>
    <row r="54" spans="1:3" s="240" customFormat="1" ht="12" customHeight="1">
      <c r="A54" s="12" t="s">
        <v>67</v>
      </c>
      <c r="B54" s="242" t="s">
        <v>346</v>
      </c>
      <c r="C54" s="146"/>
    </row>
    <row r="55" spans="1:3" s="240" customFormat="1" ht="12" customHeight="1">
      <c r="A55" s="12" t="s">
        <v>218</v>
      </c>
      <c r="B55" s="242" t="s">
        <v>216</v>
      </c>
      <c r="C55" s="146"/>
    </row>
    <row r="56" spans="1:3" s="240" customFormat="1" ht="12" customHeight="1" thickBot="1">
      <c r="A56" s="14" t="s">
        <v>219</v>
      </c>
      <c r="B56" s="141" t="s">
        <v>217</v>
      </c>
      <c r="C56" s="148"/>
    </row>
    <row r="57" spans="1:3" s="240" customFormat="1" ht="12" customHeight="1" thickBot="1">
      <c r="A57" s="18" t="s">
        <v>15</v>
      </c>
      <c r="B57" s="139" t="s">
        <v>220</v>
      </c>
      <c r="C57" s="144">
        <f>SUM(C58:C60)</f>
        <v>0</v>
      </c>
    </row>
    <row r="58" spans="1:3" s="240" customFormat="1" ht="12" customHeight="1">
      <c r="A58" s="13" t="s">
        <v>110</v>
      </c>
      <c r="B58" s="241" t="s">
        <v>222</v>
      </c>
      <c r="C58" s="149"/>
    </row>
    <row r="59" spans="1:3" s="240" customFormat="1" ht="12" customHeight="1">
      <c r="A59" s="12" t="s">
        <v>111</v>
      </c>
      <c r="B59" s="242" t="s">
        <v>347</v>
      </c>
      <c r="C59" s="149"/>
    </row>
    <row r="60" spans="1:3" s="240" customFormat="1" ht="12" customHeight="1">
      <c r="A60" s="12" t="s">
        <v>151</v>
      </c>
      <c r="B60" s="242" t="s">
        <v>223</v>
      </c>
      <c r="C60" s="149"/>
    </row>
    <row r="61" spans="1:3" s="240" customFormat="1" ht="12" customHeight="1" thickBot="1">
      <c r="A61" s="14" t="s">
        <v>221</v>
      </c>
      <c r="B61" s="141" t="s">
        <v>224</v>
      </c>
      <c r="C61" s="149"/>
    </row>
    <row r="62" spans="1:3" s="240" customFormat="1" ht="12" customHeight="1" thickBot="1">
      <c r="A62" s="298" t="s">
        <v>395</v>
      </c>
      <c r="B62" s="19" t="s">
        <v>225</v>
      </c>
      <c r="C62" s="150">
        <f>+C5+C12+C19+C26+C34+C46+C52+C57</f>
        <v>267111</v>
      </c>
    </row>
    <row r="63" spans="1:3" s="240" customFormat="1" ht="12" customHeight="1" thickBot="1">
      <c r="A63" s="286" t="s">
        <v>226</v>
      </c>
      <c r="B63" s="139" t="s">
        <v>227</v>
      </c>
      <c r="C63" s="144">
        <f>SUM(C64:C66)</f>
        <v>0</v>
      </c>
    </row>
    <row r="64" spans="1:3" s="240" customFormat="1" ht="12" customHeight="1">
      <c r="A64" s="13" t="s">
        <v>258</v>
      </c>
      <c r="B64" s="241" t="s">
        <v>228</v>
      </c>
      <c r="C64" s="149"/>
    </row>
    <row r="65" spans="1:3" s="240" customFormat="1" ht="12" customHeight="1">
      <c r="A65" s="12" t="s">
        <v>267</v>
      </c>
      <c r="B65" s="242" t="s">
        <v>229</v>
      </c>
      <c r="C65" s="149"/>
    </row>
    <row r="66" spans="1:3" s="240" customFormat="1" ht="12" customHeight="1" thickBot="1">
      <c r="A66" s="14" t="s">
        <v>268</v>
      </c>
      <c r="B66" s="292" t="s">
        <v>380</v>
      </c>
      <c r="C66" s="149"/>
    </row>
    <row r="67" spans="1:3" s="240" customFormat="1" ht="12" customHeight="1" thickBot="1">
      <c r="A67" s="286" t="s">
        <v>231</v>
      </c>
      <c r="B67" s="139" t="s">
        <v>232</v>
      </c>
      <c r="C67" s="144">
        <f>SUM(C68:C71)</f>
        <v>0</v>
      </c>
    </row>
    <row r="68" spans="1:3" s="240" customFormat="1" ht="12" customHeight="1">
      <c r="A68" s="13" t="s">
        <v>89</v>
      </c>
      <c r="B68" s="241" t="s">
        <v>233</v>
      </c>
      <c r="C68" s="149"/>
    </row>
    <row r="69" spans="1:3" s="240" customFormat="1" ht="12" customHeight="1">
      <c r="A69" s="12" t="s">
        <v>90</v>
      </c>
      <c r="B69" s="242" t="s">
        <v>234</v>
      </c>
      <c r="C69" s="149"/>
    </row>
    <row r="70" spans="1:3" s="240" customFormat="1" ht="12" customHeight="1">
      <c r="A70" s="12" t="s">
        <v>259</v>
      </c>
      <c r="B70" s="242" t="s">
        <v>235</v>
      </c>
      <c r="C70" s="149"/>
    </row>
    <row r="71" spans="1:3" s="240" customFormat="1" ht="12" customHeight="1" thickBot="1">
      <c r="A71" s="14" t="s">
        <v>260</v>
      </c>
      <c r="B71" s="141" t="s">
        <v>236</v>
      </c>
      <c r="C71" s="149"/>
    </row>
    <row r="72" spans="1:3" s="240" customFormat="1" ht="12" customHeight="1" thickBot="1">
      <c r="A72" s="286" t="s">
        <v>237</v>
      </c>
      <c r="B72" s="139" t="s">
        <v>238</v>
      </c>
      <c r="C72" s="144">
        <f>SUM(C73:C74)</f>
        <v>0</v>
      </c>
    </row>
    <row r="73" spans="1:3" s="240" customFormat="1" ht="12" customHeight="1">
      <c r="A73" s="13" t="s">
        <v>261</v>
      </c>
      <c r="B73" s="241" t="s">
        <v>239</v>
      </c>
      <c r="C73" s="149"/>
    </row>
    <row r="74" spans="1:3" s="240" customFormat="1" ht="12" customHeight="1" thickBot="1">
      <c r="A74" s="14" t="s">
        <v>262</v>
      </c>
      <c r="B74" s="141" t="s">
        <v>240</v>
      </c>
      <c r="C74" s="149"/>
    </row>
    <row r="75" spans="1:3" s="240" customFormat="1" ht="12" customHeight="1" thickBot="1">
      <c r="A75" s="286" t="s">
        <v>241</v>
      </c>
      <c r="B75" s="139" t="s">
        <v>242</v>
      </c>
      <c r="C75" s="144">
        <f>SUM(C76:C78)</f>
        <v>0</v>
      </c>
    </row>
    <row r="76" spans="1:3" s="240" customFormat="1" ht="12" customHeight="1">
      <c r="A76" s="13" t="s">
        <v>263</v>
      </c>
      <c r="B76" s="241" t="s">
        <v>243</v>
      </c>
      <c r="C76" s="149"/>
    </row>
    <row r="77" spans="1:3" s="240" customFormat="1" ht="12" customHeight="1">
      <c r="A77" s="12" t="s">
        <v>264</v>
      </c>
      <c r="B77" s="242" t="s">
        <v>244</v>
      </c>
      <c r="C77" s="149"/>
    </row>
    <row r="78" spans="1:3" s="240" customFormat="1" ht="12" customHeight="1" thickBot="1">
      <c r="A78" s="14" t="s">
        <v>265</v>
      </c>
      <c r="B78" s="141" t="s">
        <v>245</v>
      </c>
      <c r="C78" s="149"/>
    </row>
    <row r="79" spans="1:3" s="240" customFormat="1" ht="12" customHeight="1" thickBot="1">
      <c r="A79" s="286" t="s">
        <v>246</v>
      </c>
      <c r="B79" s="139" t="s">
        <v>266</v>
      </c>
      <c r="C79" s="144">
        <f>SUM(C80:C83)</f>
        <v>0</v>
      </c>
    </row>
    <row r="80" spans="1:3" s="240" customFormat="1" ht="12" customHeight="1">
      <c r="A80" s="245" t="s">
        <v>247</v>
      </c>
      <c r="B80" s="241" t="s">
        <v>248</v>
      </c>
      <c r="C80" s="149"/>
    </row>
    <row r="81" spans="1:3" s="240" customFormat="1" ht="12" customHeight="1">
      <c r="A81" s="246" t="s">
        <v>249</v>
      </c>
      <c r="B81" s="242" t="s">
        <v>250</v>
      </c>
      <c r="C81" s="149"/>
    </row>
    <row r="82" spans="1:3" s="240" customFormat="1" ht="12" customHeight="1">
      <c r="A82" s="246" t="s">
        <v>251</v>
      </c>
      <c r="B82" s="242" t="s">
        <v>252</v>
      </c>
      <c r="C82" s="149"/>
    </row>
    <row r="83" spans="1:3" s="240" customFormat="1" ht="12" customHeight="1" thickBot="1">
      <c r="A83" s="247" t="s">
        <v>253</v>
      </c>
      <c r="B83" s="141" t="s">
        <v>254</v>
      </c>
      <c r="C83" s="149"/>
    </row>
    <row r="84" spans="1:3" s="240" customFormat="1" ht="12" customHeight="1" thickBot="1">
      <c r="A84" s="286" t="s">
        <v>255</v>
      </c>
      <c r="B84" s="139" t="s">
        <v>394</v>
      </c>
      <c r="C84" s="285"/>
    </row>
    <row r="85" spans="1:3" s="240" customFormat="1" ht="13.5" customHeight="1" thickBot="1">
      <c r="A85" s="286" t="s">
        <v>257</v>
      </c>
      <c r="B85" s="139" t="s">
        <v>256</v>
      </c>
      <c r="C85" s="285"/>
    </row>
    <row r="86" spans="1:3" s="240" customFormat="1" ht="15.75" customHeight="1" thickBot="1">
      <c r="A86" s="286" t="s">
        <v>269</v>
      </c>
      <c r="B86" s="248" t="s">
        <v>397</v>
      </c>
      <c r="C86" s="150">
        <f>+C63+C67+C72+C75+C79+C85+C84</f>
        <v>0</v>
      </c>
    </row>
    <row r="87" spans="1:3" s="240" customFormat="1" ht="16.5" customHeight="1" thickBot="1">
      <c r="A87" s="287" t="s">
        <v>396</v>
      </c>
      <c r="B87" s="249" t="s">
        <v>398</v>
      </c>
      <c r="C87" s="150">
        <f>+C62+C86</f>
        <v>267111</v>
      </c>
    </row>
    <row r="88" spans="1:3" s="240" customFormat="1" ht="83.25" customHeight="1">
      <c r="A88" s="3"/>
      <c r="B88" s="4"/>
      <c r="C88" s="151"/>
    </row>
    <row r="89" spans="1:3" ht="16.5" customHeight="1">
      <c r="A89" s="305" t="s">
        <v>36</v>
      </c>
      <c r="B89" s="305"/>
      <c r="C89" s="305"/>
    </row>
    <row r="90" spans="1:3" s="250" customFormat="1" ht="16.5" customHeight="1" thickBot="1">
      <c r="A90" s="307" t="s">
        <v>92</v>
      </c>
      <c r="B90" s="307"/>
      <c r="C90" s="63" t="s">
        <v>150</v>
      </c>
    </row>
    <row r="91" spans="1:3" ht="38.1" customHeight="1" thickBot="1">
      <c r="A91" s="21" t="s">
        <v>56</v>
      </c>
      <c r="B91" s="22" t="s">
        <v>37</v>
      </c>
      <c r="C91" s="30" t="str">
        <f>+C3</f>
        <v>2016. évi előirányzat</v>
      </c>
    </row>
    <row r="92" spans="1:3" s="239" customFormat="1" ht="12" customHeight="1" thickBot="1">
      <c r="A92" s="27"/>
      <c r="B92" s="28" t="s">
        <v>406</v>
      </c>
      <c r="C92" s="29" t="s">
        <v>407</v>
      </c>
    </row>
    <row r="93" spans="1:3" ht="12" customHeight="1" thickBot="1">
      <c r="A93" s="20" t="s">
        <v>8</v>
      </c>
      <c r="B93" s="26" t="s">
        <v>356</v>
      </c>
      <c r="C93" s="143">
        <f>C94+C95+C96+C97+C98+C111</f>
        <v>265751</v>
      </c>
    </row>
    <row r="94" spans="1:3" ht="12" customHeight="1">
      <c r="A94" s="15" t="s">
        <v>68</v>
      </c>
      <c r="B94" s="8" t="s">
        <v>38</v>
      </c>
      <c r="C94" s="145">
        <v>118757</v>
      </c>
    </row>
    <row r="95" spans="1:3" ht="12" customHeight="1">
      <c r="A95" s="12" t="s">
        <v>69</v>
      </c>
      <c r="B95" s="6" t="s">
        <v>112</v>
      </c>
      <c r="C95" s="146">
        <v>31778</v>
      </c>
    </row>
    <row r="96" spans="1:3" ht="12" customHeight="1">
      <c r="A96" s="12" t="s">
        <v>70</v>
      </c>
      <c r="B96" s="6" t="s">
        <v>87</v>
      </c>
      <c r="C96" s="148">
        <v>84434</v>
      </c>
    </row>
    <row r="97" spans="1:3" ht="12" customHeight="1">
      <c r="A97" s="12" t="s">
        <v>71</v>
      </c>
      <c r="B97" s="9" t="s">
        <v>113</v>
      </c>
      <c r="C97" s="148">
        <v>30782</v>
      </c>
    </row>
    <row r="98" spans="1:3" ht="12" customHeight="1">
      <c r="A98" s="12" t="s">
        <v>79</v>
      </c>
      <c r="B98" s="17" t="s">
        <v>114</v>
      </c>
      <c r="C98" s="148"/>
    </row>
    <row r="99" spans="1:3" ht="12" customHeight="1">
      <c r="A99" s="12" t="s">
        <v>72</v>
      </c>
      <c r="B99" s="6" t="s">
        <v>361</v>
      </c>
      <c r="C99" s="148"/>
    </row>
    <row r="100" spans="1:3" ht="12" customHeight="1">
      <c r="A100" s="12" t="s">
        <v>73</v>
      </c>
      <c r="B100" s="67" t="s">
        <v>360</v>
      </c>
      <c r="C100" s="148"/>
    </row>
    <row r="101" spans="1:3" ht="12" customHeight="1">
      <c r="A101" s="12" t="s">
        <v>80</v>
      </c>
      <c r="B101" s="67" t="s">
        <v>359</v>
      </c>
      <c r="C101" s="148"/>
    </row>
    <row r="102" spans="1:3" ht="12" customHeight="1">
      <c r="A102" s="12" t="s">
        <v>81</v>
      </c>
      <c r="B102" s="65" t="s">
        <v>272</v>
      </c>
      <c r="C102" s="148"/>
    </row>
    <row r="103" spans="1:3" ht="12" customHeight="1">
      <c r="A103" s="12" t="s">
        <v>82</v>
      </c>
      <c r="B103" s="66" t="s">
        <v>273</v>
      </c>
      <c r="C103" s="148"/>
    </row>
    <row r="104" spans="1:3" ht="12" customHeight="1">
      <c r="A104" s="12" t="s">
        <v>83</v>
      </c>
      <c r="B104" s="66" t="s">
        <v>274</v>
      </c>
      <c r="C104" s="148"/>
    </row>
    <row r="105" spans="1:3" ht="12" customHeight="1">
      <c r="A105" s="12" t="s">
        <v>85</v>
      </c>
      <c r="B105" s="65" t="s">
        <v>275</v>
      </c>
      <c r="C105" s="148"/>
    </row>
    <row r="106" spans="1:3" ht="12" customHeight="1">
      <c r="A106" s="12" t="s">
        <v>115</v>
      </c>
      <c r="B106" s="65" t="s">
        <v>276</v>
      </c>
      <c r="C106" s="148"/>
    </row>
    <row r="107" spans="1:3" ht="12" customHeight="1">
      <c r="A107" s="12" t="s">
        <v>270</v>
      </c>
      <c r="B107" s="66" t="s">
        <v>277</v>
      </c>
      <c r="C107" s="148"/>
    </row>
    <row r="108" spans="1:3" ht="12" customHeight="1">
      <c r="A108" s="11" t="s">
        <v>271</v>
      </c>
      <c r="B108" s="67" t="s">
        <v>278</v>
      </c>
      <c r="C108" s="148"/>
    </row>
    <row r="109" spans="1:3" ht="12" customHeight="1">
      <c r="A109" s="12" t="s">
        <v>357</v>
      </c>
      <c r="B109" s="67" t="s">
        <v>279</v>
      </c>
      <c r="C109" s="148"/>
    </row>
    <row r="110" spans="1:3" ht="12" customHeight="1">
      <c r="A110" s="14" t="s">
        <v>358</v>
      </c>
      <c r="B110" s="67" t="s">
        <v>280</v>
      </c>
      <c r="C110" s="148"/>
    </row>
    <row r="111" spans="1:3" ht="12" customHeight="1">
      <c r="A111" s="12" t="s">
        <v>362</v>
      </c>
      <c r="B111" s="9" t="s">
        <v>39</v>
      </c>
      <c r="C111" s="146"/>
    </row>
    <row r="112" spans="1:3" ht="12" customHeight="1">
      <c r="A112" s="12" t="s">
        <v>363</v>
      </c>
      <c r="B112" s="6" t="s">
        <v>365</v>
      </c>
      <c r="C112" s="146"/>
    </row>
    <row r="113" spans="1:3" ht="12" customHeight="1" thickBot="1">
      <c r="A113" s="16" t="s">
        <v>364</v>
      </c>
      <c r="B113" s="296" t="s">
        <v>366</v>
      </c>
      <c r="C113" s="152"/>
    </row>
    <row r="114" spans="1:3" ht="12" customHeight="1" thickBot="1">
      <c r="A114" s="293" t="s">
        <v>9</v>
      </c>
      <c r="B114" s="294" t="s">
        <v>281</v>
      </c>
      <c r="C114" s="295">
        <f>+C115+C117+C119</f>
        <v>1360</v>
      </c>
    </row>
    <row r="115" spans="1:3" ht="12" customHeight="1">
      <c r="A115" s="13" t="s">
        <v>74</v>
      </c>
      <c r="B115" s="6" t="s">
        <v>149</v>
      </c>
      <c r="C115" s="147">
        <v>700</v>
      </c>
    </row>
    <row r="116" spans="1:3" ht="12" customHeight="1">
      <c r="A116" s="13" t="s">
        <v>75</v>
      </c>
      <c r="B116" s="10" t="s">
        <v>285</v>
      </c>
      <c r="C116" s="147"/>
    </row>
    <row r="117" spans="1:3" ht="12" customHeight="1">
      <c r="A117" s="13" t="s">
        <v>76</v>
      </c>
      <c r="B117" s="10" t="s">
        <v>116</v>
      </c>
      <c r="C117" s="146"/>
    </row>
    <row r="118" spans="1:3" ht="12" customHeight="1">
      <c r="A118" s="13" t="s">
        <v>77</v>
      </c>
      <c r="B118" s="10" t="s">
        <v>286</v>
      </c>
      <c r="C118" s="137"/>
    </row>
    <row r="119" spans="1:3" ht="12" customHeight="1">
      <c r="A119" s="13" t="s">
        <v>78</v>
      </c>
      <c r="B119" s="141" t="s">
        <v>152</v>
      </c>
      <c r="C119" s="137">
        <v>660</v>
      </c>
    </row>
    <row r="120" spans="1:3" ht="12" customHeight="1">
      <c r="A120" s="13" t="s">
        <v>84</v>
      </c>
      <c r="B120" s="140" t="s">
        <v>348</v>
      </c>
      <c r="C120" s="137"/>
    </row>
    <row r="121" spans="1:3" ht="12" customHeight="1">
      <c r="A121" s="13" t="s">
        <v>86</v>
      </c>
      <c r="B121" s="237" t="s">
        <v>291</v>
      </c>
      <c r="C121" s="137"/>
    </row>
    <row r="122" spans="1:3">
      <c r="A122" s="13" t="s">
        <v>117</v>
      </c>
      <c r="B122" s="66" t="s">
        <v>274</v>
      </c>
      <c r="C122" s="137"/>
    </row>
    <row r="123" spans="1:3" ht="12" customHeight="1">
      <c r="A123" s="13" t="s">
        <v>118</v>
      </c>
      <c r="B123" s="66" t="s">
        <v>290</v>
      </c>
      <c r="C123" s="137"/>
    </row>
    <row r="124" spans="1:3" ht="12" customHeight="1">
      <c r="A124" s="13" t="s">
        <v>119</v>
      </c>
      <c r="B124" s="66" t="s">
        <v>289</v>
      </c>
      <c r="C124" s="137"/>
    </row>
    <row r="125" spans="1:3" ht="12" customHeight="1">
      <c r="A125" s="13" t="s">
        <v>282</v>
      </c>
      <c r="B125" s="66" t="s">
        <v>277</v>
      </c>
      <c r="C125" s="137"/>
    </row>
    <row r="126" spans="1:3" ht="12" customHeight="1">
      <c r="A126" s="13" t="s">
        <v>283</v>
      </c>
      <c r="B126" s="66" t="s">
        <v>288</v>
      </c>
      <c r="C126" s="137"/>
    </row>
    <row r="127" spans="1:3" ht="16.5" thickBot="1">
      <c r="A127" s="11" t="s">
        <v>284</v>
      </c>
      <c r="B127" s="66" t="s">
        <v>287</v>
      </c>
      <c r="C127" s="138"/>
    </row>
    <row r="128" spans="1:3" ht="12" customHeight="1" thickBot="1">
      <c r="A128" s="18" t="s">
        <v>10</v>
      </c>
      <c r="B128" s="61" t="s">
        <v>367</v>
      </c>
      <c r="C128" s="144">
        <f>+C93+C114</f>
        <v>267111</v>
      </c>
    </row>
    <row r="129" spans="1:3" ht="12" customHeight="1" thickBot="1">
      <c r="A129" s="18" t="s">
        <v>11</v>
      </c>
      <c r="B129" s="61" t="s">
        <v>368</v>
      </c>
      <c r="C129" s="144">
        <f>+C130+C131+C132</f>
        <v>0</v>
      </c>
    </row>
    <row r="130" spans="1:3" ht="12" customHeight="1">
      <c r="A130" s="13" t="s">
        <v>186</v>
      </c>
      <c r="B130" s="10" t="s">
        <v>375</v>
      </c>
      <c r="C130" s="137"/>
    </row>
    <row r="131" spans="1:3" ht="12" customHeight="1">
      <c r="A131" s="13" t="s">
        <v>187</v>
      </c>
      <c r="B131" s="10" t="s">
        <v>376</v>
      </c>
      <c r="C131" s="137"/>
    </row>
    <row r="132" spans="1:3" ht="12" customHeight="1" thickBot="1">
      <c r="A132" s="11" t="s">
        <v>188</v>
      </c>
      <c r="B132" s="10" t="s">
        <v>377</v>
      </c>
      <c r="C132" s="137"/>
    </row>
    <row r="133" spans="1:3" ht="12" customHeight="1" thickBot="1">
      <c r="A133" s="18" t="s">
        <v>12</v>
      </c>
      <c r="B133" s="61" t="s">
        <v>369</v>
      </c>
      <c r="C133" s="144">
        <f>SUM(C134:C139)</f>
        <v>0</v>
      </c>
    </row>
    <row r="134" spans="1:3" ht="12" customHeight="1">
      <c r="A134" s="13" t="s">
        <v>61</v>
      </c>
      <c r="B134" s="7" t="s">
        <v>378</v>
      </c>
      <c r="C134" s="137"/>
    </row>
    <row r="135" spans="1:3" ht="12" customHeight="1">
      <c r="A135" s="13" t="s">
        <v>62</v>
      </c>
      <c r="B135" s="7" t="s">
        <v>370</v>
      </c>
      <c r="C135" s="137"/>
    </row>
    <row r="136" spans="1:3" ht="12" customHeight="1">
      <c r="A136" s="13" t="s">
        <v>63</v>
      </c>
      <c r="B136" s="7" t="s">
        <v>371</v>
      </c>
      <c r="C136" s="137"/>
    </row>
    <row r="137" spans="1:3" ht="12" customHeight="1">
      <c r="A137" s="13" t="s">
        <v>104</v>
      </c>
      <c r="B137" s="7" t="s">
        <v>372</v>
      </c>
      <c r="C137" s="137"/>
    </row>
    <row r="138" spans="1:3" ht="12" customHeight="1">
      <c r="A138" s="13" t="s">
        <v>105</v>
      </c>
      <c r="B138" s="7" t="s">
        <v>373</v>
      </c>
      <c r="C138" s="137"/>
    </row>
    <row r="139" spans="1:3" ht="12" customHeight="1" thickBot="1">
      <c r="A139" s="11" t="s">
        <v>106</v>
      </c>
      <c r="B139" s="7" t="s">
        <v>374</v>
      </c>
      <c r="C139" s="137"/>
    </row>
    <row r="140" spans="1:3" ht="12" customHeight="1" thickBot="1">
      <c r="A140" s="18" t="s">
        <v>13</v>
      </c>
      <c r="B140" s="61" t="s">
        <v>382</v>
      </c>
      <c r="C140" s="150">
        <f>+C141+C142+C143+C144</f>
        <v>0</v>
      </c>
    </row>
    <row r="141" spans="1:3" ht="12" customHeight="1">
      <c r="A141" s="13" t="s">
        <v>64</v>
      </c>
      <c r="B141" s="7" t="s">
        <v>292</v>
      </c>
      <c r="C141" s="137"/>
    </row>
    <row r="142" spans="1:3" ht="12" customHeight="1">
      <c r="A142" s="13" t="s">
        <v>65</v>
      </c>
      <c r="B142" s="7" t="s">
        <v>293</v>
      </c>
      <c r="C142" s="137"/>
    </row>
    <row r="143" spans="1:3" ht="12" customHeight="1">
      <c r="A143" s="13" t="s">
        <v>206</v>
      </c>
      <c r="B143" s="7" t="s">
        <v>383</v>
      </c>
      <c r="C143" s="137"/>
    </row>
    <row r="144" spans="1:3" ht="12" customHeight="1" thickBot="1">
      <c r="A144" s="11" t="s">
        <v>207</v>
      </c>
      <c r="B144" s="5" t="s">
        <v>312</v>
      </c>
      <c r="C144" s="137"/>
    </row>
    <row r="145" spans="1:9" ht="12" customHeight="1" thickBot="1">
      <c r="A145" s="18" t="s">
        <v>14</v>
      </c>
      <c r="B145" s="61" t="s">
        <v>384</v>
      </c>
      <c r="C145" s="153">
        <f>SUM(C146:C150)</f>
        <v>0</v>
      </c>
    </row>
    <row r="146" spans="1:9" ht="12" customHeight="1">
      <c r="A146" s="13" t="s">
        <v>66</v>
      </c>
      <c r="B146" s="7" t="s">
        <v>379</v>
      </c>
      <c r="C146" s="137"/>
    </row>
    <row r="147" spans="1:9" ht="12" customHeight="1">
      <c r="A147" s="13" t="s">
        <v>67</v>
      </c>
      <c r="B147" s="7" t="s">
        <v>386</v>
      </c>
      <c r="C147" s="137"/>
    </row>
    <row r="148" spans="1:9" ht="12" customHeight="1">
      <c r="A148" s="13" t="s">
        <v>218</v>
      </c>
      <c r="B148" s="7" t="s">
        <v>381</v>
      </c>
      <c r="C148" s="137"/>
    </row>
    <row r="149" spans="1:9" ht="12" customHeight="1">
      <c r="A149" s="13" t="s">
        <v>219</v>
      </c>
      <c r="B149" s="7" t="s">
        <v>387</v>
      </c>
      <c r="C149" s="137"/>
    </row>
    <row r="150" spans="1:9" ht="12" customHeight="1" thickBot="1">
      <c r="A150" s="13" t="s">
        <v>385</v>
      </c>
      <c r="B150" s="7" t="s">
        <v>388</v>
      </c>
      <c r="C150" s="137"/>
    </row>
    <row r="151" spans="1:9" ht="12" customHeight="1" thickBot="1">
      <c r="A151" s="18" t="s">
        <v>15</v>
      </c>
      <c r="B151" s="61" t="s">
        <v>389</v>
      </c>
      <c r="C151" s="297"/>
    </row>
    <row r="152" spans="1:9" ht="12" customHeight="1" thickBot="1">
      <c r="A152" s="18" t="s">
        <v>16</v>
      </c>
      <c r="B152" s="61" t="s">
        <v>390</v>
      </c>
      <c r="C152" s="297"/>
    </row>
    <row r="153" spans="1:9" ht="15" customHeight="1" thickBot="1">
      <c r="A153" s="18" t="s">
        <v>17</v>
      </c>
      <c r="B153" s="61" t="s">
        <v>392</v>
      </c>
      <c r="C153" s="251">
        <f>+C129+C133+C140+C145+C151+C152</f>
        <v>0</v>
      </c>
      <c r="F153" s="252"/>
      <c r="G153" s="253"/>
      <c r="H153" s="253"/>
      <c r="I153" s="253"/>
    </row>
    <row r="154" spans="1:9" s="240" customFormat="1" ht="12.95" customHeight="1" thickBot="1">
      <c r="A154" s="142" t="s">
        <v>18</v>
      </c>
      <c r="B154" s="218" t="s">
        <v>391</v>
      </c>
      <c r="C154" s="251">
        <f>+C128+C153</f>
        <v>267111</v>
      </c>
    </row>
    <row r="155" spans="1:9" ht="7.5" customHeight="1"/>
    <row r="156" spans="1:9">
      <c r="A156" s="308" t="s">
        <v>294</v>
      </c>
      <c r="B156" s="308"/>
      <c r="C156" s="308"/>
    </row>
    <row r="157" spans="1:9" ht="15" customHeight="1" thickBot="1">
      <c r="A157" s="306" t="s">
        <v>93</v>
      </c>
      <c r="B157" s="306"/>
      <c r="C157" s="154" t="s">
        <v>150</v>
      </c>
    </row>
    <row r="158" spans="1:9" ht="13.5" customHeight="1" thickBot="1">
      <c r="A158" s="18">
        <v>1</v>
      </c>
      <c r="B158" s="25" t="s">
        <v>393</v>
      </c>
      <c r="C158" s="144">
        <f>+C62-C128</f>
        <v>0</v>
      </c>
      <c r="D158" s="254"/>
    </row>
    <row r="159" spans="1:9" ht="27.75" customHeight="1" thickBot="1">
      <c r="A159" s="18" t="s">
        <v>9</v>
      </c>
      <c r="B159" s="25" t="s">
        <v>399</v>
      </c>
      <c r="C159" s="144">
        <f>+C86-C153</f>
        <v>0</v>
      </c>
    </row>
  </sheetData>
  <mergeCells count="6">
    <mergeCell ref="A157:B157"/>
    <mergeCell ref="A1:C1"/>
    <mergeCell ref="A2:B2"/>
    <mergeCell ref="A89:C89"/>
    <mergeCell ref="A90:B90"/>
    <mergeCell ref="A156:C156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 alignWithMargins="0">
    <oddHeader>&amp;C&amp;"Times New Roman CE,Félkövér"&amp;12
Mezőzombor Önkormányzat
2016. ÉVI KÖLTSÉGVETÉS
KÖTELEZŐ FELADATAINAK MÉRLEGE &amp;R&amp;"Times New Roman CE,Félkövér dőlt"&amp;11 1.2. melléklet a 1/2016. (II. 15.) önkormányzati rendelethez</oddHeader>
  </headerFooter>
  <rowBreaks count="1" manualBreakCount="1">
    <brk id="88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I159"/>
  <sheetViews>
    <sheetView view="pageLayout" zoomScaleNormal="130" zoomScaleSheetLayoutView="100" workbookViewId="0">
      <selection activeCell="B108" sqref="B108"/>
    </sheetView>
  </sheetViews>
  <sheetFormatPr defaultRowHeight="15.75"/>
  <cols>
    <col min="1" max="1" width="9.5" style="219" customWidth="1"/>
    <col min="2" max="2" width="91.6640625" style="219" customWidth="1"/>
    <col min="3" max="3" width="21.6640625" style="220" customWidth="1"/>
    <col min="4" max="4" width="9" style="238" customWidth="1"/>
    <col min="5" max="16384" width="9.33203125" style="238"/>
  </cols>
  <sheetData>
    <row r="1" spans="1:3" ht="15.95" customHeight="1">
      <c r="A1" s="305" t="s">
        <v>5</v>
      </c>
      <c r="B1" s="305"/>
      <c r="C1" s="305"/>
    </row>
    <row r="2" spans="1:3" ht="15.95" customHeight="1" thickBot="1">
      <c r="A2" s="306" t="s">
        <v>91</v>
      </c>
      <c r="B2" s="306"/>
      <c r="C2" s="154" t="s">
        <v>150</v>
      </c>
    </row>
    <row r="3" spans="1:3" ht="38.1" customHeight="1" thickBot="1">
      <c r="A3" s="21" t="s">
        <v>56</v>
      </c>
      <c r="B3" s="22" t="s">
        <v>7</v>
      </c>
      <c r="C3" s="30" t="s">
        <v>452</v>
      </c>
    </row>
    <row r="4" spans="1:3" s="239" customFormat="1" ht="12" customHeight="1" thickBot="1">
      <c r="A4" s="233"/>
      <c r="B4" s="234" t="s">
        <v>406</v>
      </c>
      <c r="C4" s="235" t="s">
        <v>407</v>
      </c>
    </row>
    <row r="5" spans="1:3" s="240" customFormat="1" ht="12" customHeight="1" thickBot="1">
      <c r="A5" s="18" t="s">
        <v>8</v>
      </c>
      <c r="B5" s="19" t="s">
        <v>171</v>
      </c>
      <c r="C5" s="144">
        <f>+C6+C7+C8+C9+C10+C11</f>
        <v>0</v>
      </c>
    </row>
    <row r="6" spans="1:3" s="240" customFormat="1" ht="12" customHeight="1">
      <c r="A6" s="13" t="s">
        <v>68</v>
      </c>
      <c r="B6" s="241" t="s">
        <v>172</v>
      </c>
      <c r="C6" s="147"/>
    </row>
    <row r="7" spans="1:3" s="240" customFormat="1" ht="12" customHeight="1">
      <c r="A7" s="12" t="s">
        <v>69</v>
      </c>
      <c r="B7" s="242" t="s">
        <v>173</v>
      </c>
      <c r="C7" s="146"/>
    </row>
    <row r="8" spans="1:3" s="240" customFormat="1" ht="12" customHeight="1">
      <c r="A8" s="12" t="s">
        <v>70</v>
      </c>
      <c r="B8" s="242" t="s">
        <v>436</v>
      </c>
      <c r="C8" s="146"/>
    </row>
    <row r="9" spans="1:3" s="240" customFormat="1" ht="12" customHeight="1">
      <c r="A9" s="12" t="s">
        <v>71</v>
      </c>
      <c r="B9" s="242" t="s">
        <v>174</v>
      </c>
      <c r="C9" s="146"/>
    </row>
    <row r="10" spans="1:3" s="240" customFormat="1" ht="12" customHeight="1">
      <c r="A10" s="12" t="s">
        <v>88</v>
      </c>
      <c r="B10" s="140" t="s">
        <v>351</v>
      </c>
      <c r="C10" s="146"/>
    </row>
    <row r="11" spans="1:3" s="240" customFormat="1" ht="12" customHeight="1" thickBot="1">
      <c r="A11" s="14" t="s">
        <v>72</v>
      </c>
      <c r="B11" s="141" t="s">
        <v>352</v>
      </c>
      <c r="C11" s="146"/>
    </row>
    <row r="12" spans="1:3" s="240" customFormat="1" ht="12" customHeight="1" thickBot="1">
      <c r="A12" s="18" t="s">
        <v>9</v>
      </c>
      <c r="B12" s="139" t="s">
        <v>175</v>
      </c>
      <c r="C12" s="144">
        <f>+C13+C14+C15+C16+C17</f>
        <v>0</v>
      </c>
    </row>
    <row r="13" spans="1:3" s="240" customFormat="1" ht="12" customHeight="1">
      <c r="A13" s="13" t="s">
        <v>74</v>
      </c>
      <c r="B13" s="241" t="s">
        <v>176</v>
      </c>
      <c r="C13" s="147"/>
    </row>
    <row r="14" spans="1:3" s="240" customFormat="1" ht="12" customHeight="1">
      <c r="A14" s="12" t="s">
        <v>75</v>
      </c>
      <c r="B14" s="242" t="s">
        <v>177</v>
      </c>
      <c r="C14" s="146"/>
    </row>
    <row r="15" spans="1:3" s="240" customFormat="1" ht="12" customHeight="1">
      <c r="A15" s="12" t="s">
        <v>76</v>
      </c>
      <c r="B15" s="242" t="s">
        <v>342</v>
      </c>
      <c r="C15" s="146"/>
    </row>
    <row r="16" spans="1:3" s="240" customFormat="1" ht="12" customHeight="1">
      <c r="A16" s="12" t="s">
        <v>77</v>
      </c>
      <c r="B16" s="242" t="s">
        <v>343</v>
      </c>
      <c r="C16" s="146"/>
    </row>
    <row r="17" spans="1:3" s="240" customFormat="1" ht="12" customHeight="1">
      <c r="A17" s="12" t="s">
        <v>78</v>
      </c>
      <c r="B17" s="242" t="s">
        <v>178</v>
      </c>
      <c r="C17" s="146"/>
    </row>
    <row r="18" spans="1:3" s="240" customFormat="1" ht="12" customHeight="1" thickBot="1">
      <c r="A18" s="14" t="s">
        <v>84</v>
      </c>
      <c r="B18" s="141" t="s">
        <v>179</v>
      </c>
      <c r="C18" s="148"/>
    </row>
    <row r="19" spans="1:3" s="240" customFormat="1" ht="12" customHeight="1" thickBot="1">
      <c r="A19" s="18" t="s">
        <v>10</v>
      </c>
      <c r="B19" s="19" t="s">
        <v>180</v>
      </c>
      <c r="C19" s="144">
        <f>+C20+C21+C22+C23+C24</f>
        <v>0</v>
      </c>
    </row>
    <row r="20" spans="1:3" s="240" customFormat="1" ht="12" customHeight="1">
      <c r="A20" s="13" t="s">
        <v>57</v>
      </c>
      <c r="B20" s="241" t="s">
        <v>181</v>
      </c>
      <c r="C20" s="147"/>
    </row>
    <row r="21" spans="1:3" s="240" customFormat="1" ht="12" customHeight="1">
      <c r="A21" s="12" t="s">
        <v>58</v>
      </c>
      <c r="B21" s="242" t="s">
        <v>182</v>
      </c>
      <c r="C21" s="146"/>
    </row>
    <row r="22" spans="1:3" s="240" customFormat="1" ht="12" customHeight="1">
      <c r="A22" s="12" t="s">
        <v>59</v>
      </c>
      <c r="B22" s="242" t="s">
        <v>344</v>
      </c>
      <c r="C22" s="146"/>
    </row>
    <row r="23" spans="1:3" s="240" customFormat="1" ht="12" customHeight="1">
      <c r="A23" s="12" t="s">
        <v>60</v>
      </c>
      <c r="B23" s="242" t="s">
        <v>345</v>
      </c>
      <c r="C23" s="146"/>
    </row>
    <row r="24" spans="1:3" s="240" customFormat="1" ht="12" customHeight="1">
      <c r="A24" s="12" t="s">
        <v>100</v>
      </c>
      <c r="B24" s="242" t="s">
        <v>183</v>
      </c>
      <c r="C24" s="146"/>
    </row>
    <row r="25" spans="1:3" s="240" customFormat="1" ht="12" customHeight="1" thickBot="1">
      <c r="A25" s="14" t="s">
        <v>101</v>
      </c>
      <c r="B25" s="243" t="s">
        <v>184</v>
      </c>
      <c r="C25" s="148"/>
    </row>
    <row r="26" spans="1:3" s="240" customFormat="1" ht="12" customHeight="1" thickBot="1">
      <c r="A26" s="18" t="s">
        <v>102</v>
      </c>
      <c r="B26" s="19" t="s">
        <v>437</v>
      </c>
      <c r="C26" s="150">
        <f>SUM(C27:C33)</f>
        <v>1860</v>
      </c>
    </row>
    <row r="27" spans="1:3" s="240" customFormat="1" ht="12" customHeight="1">
      <c r="A27" s="13" t="s">
        <v>186</v>
      </c>
      <c r="B27" s="241" t="s">
        <v>441</v>
      </c>
      <c r="C27" s="147"/>
    </row>
    <row r="28" spans="1:3" s="240" customFormat="1" ht="12" customHeight="1">
      <c r="A28" s="12" t="s">
        <v>187</v>
      </c>
      <c r="B28" s="242" t="s">
        <v>442</v>
      </c>
      <c r="C28" s="146"/>
    </row>
    <row r="29" spans="1:3" s="240" customFormat="1" ht="12" customHeight="1">
      <c r="A29" s="12" t="s">
        <v>188</v>
      </c>
      <c r="B29" s="242" t="s">
        <v>443</v>
      </c>
      <c r="C29" s="146">
        <v>1860</v>
      </c>
    </row>
    <row r="30" spans="1:3" s="240" customFormat="1" ht="12" customHeight="1">
      <c r="A30" s="12" t="s">
        <v>189</v>
      </c>
      <c r="B30" s="242" t="s">
        <v>444</v>
      </c>
      <c r="C30" s="146"/>
    </row>
    <row r="31" spans="1:3" s="240" customFormat="1" ht="12" customHeight="1">
      <c r="A31" s="12" t="s">
        <v>438</v>
      </c>
      <c r="B31" s="242" t="s">
        <v>190</v>
      </c>
      <c r="C31" s="146"/>
    </row>
    <row r="32" spans="1:3" s="240" customFormat="1" ht="12" customHeight="1">
      <c r="A32" s="12" t="s">
        <v>439</v>
      </c>
      <c r="B32" s="242" t="s">
        <v>191</v>
      </c>
      <c r="C32" s="146"/>
    </row>
    <row r="33" spans="1:3" s="240" customFormat="1" ht="12" customHeight="1" thickBot="1">
      <c r="A33" s="14" t="s">
        <v>440</v>
      </c>
      <c r="B33" s="302" t="s">
        <v>192</v>
      </c>
      <c r="C33" s="148"/>
    </row>
    <row r="34" spans="1:3" s="240" customFormat="1" ht="12" customHeight="1" thickBot="1">
      <c r="A34" s="18" t="s">
        <v>12</v>
      </c>
      <c r="B34" s="19" t="s">
        <v>353</v>
      </c>
      <c r="C34" s="144">
        <f>SUM(C35:C45)</f>
        <v>0</v>
      </c>
    </row>
    <row r="35" spans="1:3" s="240" customFormat="1" ht="12" customHeight="1">
      <c r="A35" s="13" t="s">
        <v>61</v>
      </c>
      <c r="B35" s="241" t="s">
        <v>195</v>
      </c>
      <c r="C35" s="147"/>
    </row>
    <row r="36" spans="1:3" s="240" customFormat="1" ht="12" customHeight="1">
      <c r="A36" s="12" t="s">
        <v>62</v>
      </c>
      <c r="B36" s="242" t="s">
        <v>196</v>
      </c>
      <c r="C36" s="146"/>
    </row>
    <row r="37" spans="1:3" s="240" customFormat="1" ht="12" customHeight="1">
      <c r="A37" s="12" t="s">
        <v>63</v>
      </c>
      <c r="B37" s="242" t="s">
        <v>197</v>
      </c>
      <c r="C37" s="146"/>
    </row>
    <row r="38" spans="1:3" s="240" customFormat="1" ht="12" customHeight="1">
      <c r="A38" s="12" t="s">
        <v>104</v>
      </c>
      <c r="B38" s="242" t="s">
        <v>198</v>
      </c>
      <c r="C38" s="146"/>
    </row>
    <row r="39" spans="1:3" s="240" customFormat="1" ht="12" customHeight="1">
      <c r="A39" s="12" t="s">
        <v>105</v>
      </c>
      <c r="B39" s="242" t="s">
        <v>199</v>
      </c>
      <c r="C39" s="146"/>
    </row>
    <row r="40" spans="1:3" s="240" customFormat="1" ht="12" customHeight="1">
      <c r="A40" s="12" t="s">
        <v>106</v>
      </c>
      <c r="B40" s="242" t="s">
        <v>200</v>
      </c>
      <c r="C40" s="146"/>
    </row>
    <row r="41" spans="1:3" s="240" customFormat="1" ht="12" customHeight="1">
      <c r="A41" s="12" t="s">
        <v>107</v>
      </c>
      <c r="B41" s="242" t="s">
        <v>201</v>
      </c>
      <c r="C41" s="146"/>
    </row>
    <row r="42" spans="1:3" s="240" customFormat="1" ht="12" customHeight="1">
      <c r="A42" s="12" t="s">
        <v>108</v>
      </c>
      <c r="B42" s="242" t="s">
        <v>445</v>
      </c>
      <c r="C42" s="146"/>
    </row>
    <row r="43" spans="1:3" s="240" customFormat="1" ht="12" customHeight="1">
      <c r="A43" s="12" t="s">
        <v>193</v>
      </c>
      <c r="B43" s="242" t="s">
        <v>203</v>
      </c>
      <c r="C43" s="149"/>
    </row>
    <row r="44" spans="1:3" s="240" customFormat="1" ht="12" customHeight="1">
      <c r="A44" s="14" t="s">
        <v>194</v>
      </c>
      <c r="B44" s="243" t="s">
        <v>355</v>
      </c>
      <c r="C44" s="230"/>
    </row>
    <row r="45" spans="1:3" s="240" customFormat="1" ht="12" customHeight="1" thickBot="1">
      <c r="A45" s="14" t="s">
        <v>354</v>
      </c>
      <c r="B45" s="141" t="s">
        <v>204</v>
      </c>
      <c r="C45" s="230"/>
    </row>
    <row r="46" spans="1:3" s="240" customFormat="1" ht="12" customHeight="1" thickBot="1">
      <c r="A46" s="18" t="s">
        <v>13</v>
      </c>
      <c r="B46" s="19" t="s">
        <v>205</v>
      </c>
      <c r="C46" s="144">
        <f>SUM(C47:C51)</f>
        <v>0</v>
      </c>
    </row>
    <row r="47" spans="1:3" s="240" customFormat="1" ht="12" customHeight="1">
      <c r="A47" s="13" t="s">
        <v>64</v>
      </c>
      <c r="B47" s="241" t="s">
        <v>209</v>
      </c>
      <c r="C47" s="284"/>
    </row>
    <row r="48" spans="1:3" s="240" customFormat="1" ht="12" customHeight="1">
      <c r="A48" s="12" t="s">
        <v>65</v>
      </c>
      <c r="B48" s="242" t="s">
        <v>210</v>
      </c>
      <c r="C48" s="149"/>
    </row>
    <row r="49" spans="1:3" s="240" customFormat="1" ht="12" customHeight="1">
      <c r="A49" s="12" t="s">
        <v>206</v>
      </c>
      <c r="B49" s="242" t="s">
        <v>211</v>
      </c>
      <c r="C49" s="149"/>
    </row>
    <row r="50" spans="1:3" s="240" customFormat="1" ht="12" customHeight="1">
      <c r="A50" s="12" t="s">
        <v>207</v>
      </c>
      <c r="B50" s="242" t="s">
        <v>212</v>
      </c>
      <c r="C50" s="149"/>
    </row>
    <row r="51" spans="1:3" s="240" customFormat="1" ht="12" customHeight="1" thickBot="1">
      <c r="A51" s="14" t="s">
        <v>208</v>
      </c>
      <c r="B51" s="141" t="s">
        <v>213</v>
      </c>
      <c r="C51" s="230"/>
    </row>
    <row r="52" spans="1:3" s="240" customFormat="1" ht="12" customHeight="1" thickBot="1">
      <c r="A52" s="18" t="s">
        <v>109</v>
      </c>
      <c r="B52" s="19" t="s">
        <v>214</v>
      </c>
      <c r="C52" s="144">
        <f>SUM(C53:C55)</f>
        <v>0</v>
      </c>
    </row>
    <row r="53" spans="1:3" s="240" customFormat="1" ht="12" customHeight="1">
      <c r="A53" s="13" t="s">
        <v>66</v>
      </c>
      <c r="B53" s="241" t="s">
        <v>215</v>
      </c>
      <c r="C53" s="147"/>
    </row>
    <row r="54" spans="1:3" s="240" customFormat="1" ht="12" customHeight="1">
      <c r="A54" s="12" t="s">
        <v>67</v>
      </c>
      <c r="B54" s="242" t="s">
        <v>346</v>
      </c>
      <c r="C54" s="146"/>
    </row>
    <row r="55" spans="1:3" s="240" customFormat="1" ht="12" customHeight="1">
      <c r="A55" s="12" t="s">
        <v>218</v>
      </c>
      <c r="B55" s="242" t="s">
        <v>216</v>
      </c>
      <c r="C55" s="146"/>
    </row>
    <row r="56" spans="1:3" s="240" customFormat="1" ht="12" customHeight="1" thickBot="1">
      <c r="A56" s="14" t="s">
        <v>219</v>
      </c>
      <c r="B56" s="141" t="s">
        <v>217</v>
      </c>
      <c r="C56" s="148"/>
    </row>
    <row r="57" spans="1:3" s="240" customFormat="1" ht="12" customHeight="1" thickBot="1">
      <c r="A57" s="18" t="s">
        <v>15</v>
      </c>
      <c r="B57" s="139" t="s">
        <v>220</v>
      </c>
      <c r="C57" s="144">
        <f>SUM(C58:C60)</f>
        <v>0</v>
      </c>
    </row>
    <row r="58" spans="1:3" s="240" customFormat="1" ht="12" customHeight="1">
      <c r="A58" s="13" t="s">
        <v>110</v>
      </c>
      <c r="B58" s="241" t="s">
        <v>222</v>
      </c>
      <c r="C58" s="149"/>
    </row>
    <row r="59" spans="1:3" s="240" customFormat="1" ht="12" customHeight="1">
      <c r="A59" s="12" t="s">
        <v>111</v>
      </c>
      <c r="B59" s="242" t="s">
        <v>347</v>
      </c>
      <c r="C59" s="149"/>
    </row>
    <row r="60" spans="1:3" s="240" customFormat="1" ht="12" customHeight="1">
      <c r="A60" s="12" t="s">
        <v>151</v>
      </c>
      <c r="B60" s="242" t="s">
        <v>223</v>
      </c>
      <c r="C60" s="149"/>
    </row>
    <row r="61" spans="1:3" s="240" customFormat="1" ht="12" customHeight="1" thickBot="1">
      <c r="A61" s="14" t="s">
        <v>221</v>
      </c>
      <c r="B61" s="141" t="s">
        <v>224</v>
      </c>
      <c r="C61" s="149"/>
    </row>
    <row r="62" spans="1:3" s="240" customFormat="1" ht="12" customHeight="1" thickBot="1">
      <c r="A62" s="298" t="s">
        <v>395</v>
      </c>
      <c r="B62" s="19" t="s">
        <v>225</v>
      </c>
      <c r="C62" s="150">
        <f>+C5+C12+C19+C26+C34+C46+C52+C57</f>
        <v>1860</v>
      </c>
    </row>
    <row r="63" spans="1:3" s="240" customFormat="1" ht="12" customHeight="1" thickBot="1">
      <c r="A63" s="286" t="s">
        <v>226</v>
      </c>
      <c r="B63" s="139" t="s">
        <v>227</v>
      </c>
      <c r="C63" s="144">
        <f>SUM(C64:C66)</f>
        <v>0</v>
      </c>
    </row>
    <row r="64" spans="1:3" s="240" customFormat="1" ht="12" customHeight="1">
      <c r="A64" s="13" t="s">
        <v>258</v>
      </c>
      <c r="B64" s="241" t="s">
        <v>228</v>
      </c>
      <c r="C64" s="149"/>
    </row>
    <row r="65" spans="1:3" s="240" customFormat="1" ht="12" customHeight="1">
      <c r="A65" s="12" t="s">
        <v>267</v>
      </c>
      <c r="B65" s="242" t="s">
        <v>229</v>
      </c>
      <c r="C65" s="149"/>
    </row>
    <row r="66" spans="1:3" s="240" customFormat="1" ht="12" customHeight="1" thickBot="1">
      <c r="A66" s="14" t="s">
        <v>268</v>
      </c>
      <c r="B66" s="292" t="s">
        <v>380</v>
      </c>
      <c r="C66" s="149"/>
    </row>
    <row r="67" spans="1:3" s="240" customFormat="1" ht="12" customHeight="1" thickBot="1">
      <c r="A67" s="286" t="s">
        <v>231</v>
      </c>
      <c r="B67" s="139" t="s">
        <v>232</v>
      </c>
      <c r="C67" s="144">
        <f>SUM(C68:C71)</f>
        <v>0</v>
      </c>
    </row>
    <row r="68" spans="1:3" s="240" customFormat="1" ht="12" customHeight="1">
      <c r="A68" s="13" t="s">
        <v>89</v>
      </c>
      <c r="B68" s="241" t="s">
        <v>233</v>
      </c>
      <c r="C68" s="149"/>
    </row>
    <row r="69" spans="1:3" s="240" customFormat="1" ht="12" customHeight="1">
      <c r="A69" s="12" t="s">
        <v>90</v>
      </c>
      <c r="B69" s="242" t="s">
        <v>234</v>
      </c>
      <c r="C69" s="149"/>
    </row>
    <row r="70" spans="1:3" s="240" customFormat="1" ht="12" customHeight="1">
      <c r="A70" s="12" t="s">
        <v>259</v>
      </c>
      <c r="B70" s="242" t="s">
        <v>235</v>
      </c>
      <c r="C70" s="149"/>
    </row>
    <row r="71" spans="1:3" s="240" customFormat="1" ht="12" customHeight="1" thickBot="1">
      <c r="A71" s="14" t="s">
        <v>260</v>
      </c>
      <c r="B71" s="141" t="s">
        <v>236</v>
      </c>
      <c r="C71" s="149"/>
    </row>
    <row r="72" spans="1:3" s="240" customFormat="1" ht="12" customHeight="1" thickBot="1">
      <c r="A72" s="286" t="s">
        <v>237</v>
      </c>
      <c r="B72" s="139" t="s">
        <v>238</v>
      </c>
      <c r="C72" s="144">
        <f>SUM(C73:C74)</f>
        <v>0</v>
      </c>
    </row>
    <row r="73" spans="1:3" s="240" customFormat="1" ht="12" customHeight="1">
      <c r="A73" s="13" t="s">
        <v>261</v>
      </c>
      <c r="B73" s="241" t="s">
        <v>239</v>
      </c>
      <c r="C73" s="149"/>
    </row>
    <row r="74" spans="1:3" s="240" customFormat="1" ht="12" customHeight="1" thickBot="1">
      <c r="A74" s="14" t="s">
        <v>262</v>
      </c>
      <c r="B74" s="141" t="s">
        <v>240</v>
      </c>
      <c r="C74" s="149"/>
    </row>
    <row r="75" spans="1:3" s="240" customFormat="1" ht="12" customHeight="1" thickBot="1">
      <c r="A75" s="286" t="s">
        <v>241</v>
      </c>
      <c r="B75" s="139" t="s">
        <v>242</v>
      </c>
      <c r="C75" s="144">
        <f>SUM(C76:C78)</f>
        <v>0</v>
      </c>
    </row>
    <row r="76" spans="1:3" s="240" customFormat="1" ht="12" customHeight="1">
      <c r="A76" s="13" t="s">
        <v>263</v>
      </c>
      <c r="B76" s="241" t="s">
        <v>243</v>
      </c>
      <c r="C76" s="149"/>
    </row>
    <row r="77" spans="1:3" s="240" customFormat="1" ht="12" customHeight="1">
      <c r="A77" s="12" t="s">
        <v>264</v>
      </c>
      <c r="B77" s="242" t="s">
        <v>244</v>
      </c>
      <c r="C77" s="149"/>
    </row>
    <row r="78" spans="1:3" s="240" customFormat="1" ht="12" customHeight="1" thickBot="1">
      <c r="A78" s="14" t="s">
        <v>265</v>
      </c>
      <c r="B78" s="141" t="s">
        <v>245</v>
      </c>
      <c r="C78" s="149"/>
    </row>
    <row r="79" spans="1:3" s="240" customFormat="1" ht="12" customHeight="1" thickBot="1">
      <c r="A79" s="286" t="s">
        <v>246</v>
      </c>
      <c r="B79" s="139" t="s">
        <v>266</v>
      </c>
      <c r="C79" s="144">
        <f>SUM(C80:C83)</f>
        <v>0</v>
      </c>
    </row>
    <row r="80" spans="1:3" s="240" customFormat="1" ht="12" customHeight="1">
      <c r="A80" s="245" t="s">
        <v>247</v>
      </c>
      <c r="B80" s="241" t="s">
        <v>248</v>
      </c>
      <c r="C80" s="149"/>
    </row>
    <row r="81" spans="1:3" s="240" customFormat="1" ht="12" customHeight="1">
      <c r="A81" s="246" t="s">
        <v>249</v>
      </c>
      <c r="B81" s="242" t="s">
        <v>250</v>
      </c>
      <c r="C81" s="149"/>
    </row>
    <row r="82" spans="1:3" s="240" customFormat="1" ht="12" customHeight="1">
      <c r="A82" s="246" t="s">
        <v>251</v>
      </c>
      <c r="B82" s="242" t="s">
        <v>252</v>
      </c>
      <c r="C82" s="149"/>
    </row>
    <row r="83" spans="1:3" s="240" customFormat="1" ht="12" customHeight="1" thickBot="1">
      <c r="A83" s="247" t="s">
        <v>253</v>
      </c>
      <c r="B83" s="141" t="s">
        <v>254</v>
      </c>
      <c r="C83" s="149"/>
    </row>
    <row r="84" spans="1:3" s="240" customFormat="1" ht="12" customHeight="1" thickBot="1">
      <c r="A84" s="286" t="s">
        <v>255</v>
      </c>
      <c r="B84" s="139" t="s">
        <v>394</v>
      </c>
      <c r="C84" s="285"/>
    </row>
    <row r="85" spans="1:3" s="240" customFormat="1" ht="13.5" customHeight="1" thickBot="1">
      <c r="A85" s="286" t="s">
        <v>257</v>
      </c>
      <c r="B85" s="139" t="s">
        <v>256</v>
      </c>
      <c r="C85" s="285"/>
    </row>
    <row r="86" spans="1:3" s="240" customFormat="1" ht="15.75" customHeight="1" thickBot="1">
      <c r="A86" s="286" t="s">
        <v>269</v>
      </c>
      <c r="B86" s="248" t="s">
        <v>397</v>
      </c>
      <c r="C86" s="150">
        <f>+C63+C67+C72+C75+C79+C85+C84</f>
        <v>0</v>
      </c>
    </row>
    <row r="87" spans="1:3" s="240" customFormat="1" ht="16.5" customHeight="1" thickBot="1">
      <c r="A87" s="287" t="s">
        <v>396</v>
      </c>
      <c r="B87" s="249" t="s">
        <v>398</v>
      </c>
      <c r="C87" s="150">
        <f>+C62+C86</f>
        <v>1860</v>
      </c>
    </row>
    <row r="88" spans="1:3" s="240" customFormat="1" ht="83.25" customHeight="1">
      <c r="A88" s="3"/>
      <c r="B88" s="4"/>
      <c r="C88" s="151"/>
    </row>
    <row r="89" spans="1:3" ht="16.5" customHeight="1">
      <c r="A89" s="305" t="s">
        <v>36</v>
      </c>
      <c r="B89" s="305"/>
      <c r="C89" s="305"/>
    </row>
    <row r="90" spans="1:3" s="250" customFormat="1" ht="16.5" customHeight="1" thickBot="1">
      <c r="A90" s="307" t="s">
        <v>92</v>
      </c>
      <c r="B90" s="307"/>
      <c r="C90" s="63" t="s">
        <v>150</v>
      </c>
    </row>
    <row r="91" spans="1:3" ht="38.1" customHeight="1" thickBot="1">
      <c r="A91" s="21" t="s">
        <v>56</v>
      </c>
      <c r="B91" s="22" t="s">
        <v>37</v>
      </c>
      <c r="C91" s="30" t="str">
        <f>+C3</f>
        <v>2016. évi előirányzat</v>
      </c>
    </row>
    <row r="92" spans="1:3" s="239" customFormat="1" ht="12" customHeight="1" thickBot="1">
      <c r="A92" s="27"/>
      <c r="B92" s="28" t="s">
        <v>406</v>
      </c>
      <c r="C92" s="29" t="s">
        <v>407</v>
      </c>
    </row>
    <row r="93" spans="1:3" ht="12" customHeight="1" thickBot="1">
      <c r="A93" s="20" t="s">
        <v>8</v>
      </c>
      <c r="B93" s="26" t="s">
        <v>356</v>
      </c>
      <c r="C93" s="143">
        <f>C94+C95+C96+C97+C98+C111</f>
        <v>1860</v>
      </c>
    </row>
    <row r="94" spans="1:3" ht="12" customHeight="1">
      <c r="A94" s="15" t="s">
        <v>68</v>
      </c>
      <c r="B94" s="8" t="s">
        <v>38</v>
      </c>
      <c r="C94" s="145"/>
    </row>
    <row r="95" spans="1:3" ht="12" customHeight="1">
      <c r="A95" s="12" t="s">
        <v>69</v>
      </c>
      <c r="B95" s="6" t="s">
        <v>112</v>
      </c>
      <c r="C95" s="146"/>
    </row>
    <row r="96" spans="1:3" ht="12" customHeight="1">
      <c r="A96" s="12" t="s">
        <v>70</v>
      </c>
      <c r="B96" s="6" t="s">
        <v>87</v>
      </c>
      <c r="C96" s="148"/>
    </row>
    <row r="97" spans="1:3" ht="12" customHeight="1">
      <c r="A97" s="12" t="s">
        <v>71</v>
      </c>
      <c r="B97" s="9" t="s">
        <v>113</v>
      </c>
      <c r="C97" s="148"/>
    </row>
    <row r="98" spans="1:3" ht="12" customHeight="1">
      <c r="A98" s="12" t="s">
        <v>79</v>
      </c>
      <c r="B98" s="17" t="s">
        <v>114</v>
      </c>
      <c r="C98" s="148">
        <v>1860</v>
      </c>
    </row>
    <row r="99" spans="1:3" ht="12" customHeight="1">
      <c r="A99" s="12" t="s">
        <v>72</v>
      </c>
      <c r="B99" s="6" t="s">
        <v>361</v>
      </c>
      <c r="C99" s="148"/>
    </row>
    <row r="100" spans="1:3" ht="12" customHeight="1">
      <c r="A100" s="12" t="s">
        <v>73</v>
      </c>
      <c r="B100" s="67" t="s">
        <v>360</v>
      </c>
      <c r="C100" s="148"/>
    </row>
    <row r="101" spans="1:3" ht="12" customHeight="1">
      <c r="A101" s="12" t="s">
        <v>80</v>
      </c>
      <c r="B101" s="67" t="s">
        <v>359</v>
      </c>
      <c r="C101" s="148"/>
    </row>
    <row r="102" spans="1:3" ht="12" customHeight="1">
      <c r="A102" s="12" t="s">
        <v>81</v>
      </c>
      <c r="B102" s="65" t="s">
        <v>272</v>
      </c>
      <c r="C102" s="148"/>
    </row>
    <row r="103" spans="1:3" ht="12" customHeight="1">
      <c r="A103" s="12" t="s">
        <v>82</v>
      </c>
      <c r="B103" s="66" t="s">
        <v>273</v>
      </c>
      <c r="C103" s="148"/>
    </row>
    <row r="104" spans="1:3" ht="12" customHeight="1">
      <c r="A104" s="12" t="s">
        <v>83</v>
      </c>
      <c r="B104" s="66" t="s">
        <v>274</v>
      </c>
      <c r="C104" s="148"/>
    </row>
    <row r="105" spans="1:3" ht="12" customHeight="1">
      <c r="A105" s="12" t="s">
        <v>85</v>
      </c>
      <c r="B105" s="65" t="s">
        <v>275</v>
      </c>
      <c r="C105" s="148"/>
    </row>
    <row r="106" spans="1:3" ht="12" customHeight="1">
      <c r="A106" s="12" t="s">
        <v>115</v>
      </c>
      <c r="B106" s="65" t="s">
        <v>276</v>
      </c>
      <c r="C106" s="148"/>
    </row>
    <row r="107" spans="1:3" ht="12" customHeight="1">
      <c r="A107" s="12" t="s">
        <v>270</v>
      </c>
      <c r="B107" s="66" t="s">
        <v>277</v>
      </c>
      <c r="C107" s="148"/>
    </row>
    <row r="108" spans="1:3" ht="12" customHeight="1">
      <c r="A108" s="11" t="s">
        <v>271</v>
      </c>
      <c r="B108" s="67" t="s">
        <v>278</v>
      </c>
      <c r="C108" s="148"/>
    </row>
    <row r="109" spans="1:3" ht="12" customHeight="1">
      <c r="A109" s="12" t="s">
        <v>357</v>
      </c>
      <c r="B109" s="67" t="s">
        <v>279</v>
      </c>
      <c r="C109" s="148"/>
    </row>
    <row r="110" spans="1:3" ht="12" customHeight="1">
      <c r="A110" s="14" t="s">
        <v>358</v>
      </c>
      <c r="B110" s="67" t="s">
        <v>280</v>
      </c>
      <c r="C110" s="148"/>
    </row>
    <row r="111" spans="1:3" ht="12" customHeight="1">
      <c r="A111" s="12" t="s">
        <v>362</v>
      </c>
      <c r="B111" s="9" t="s">
        <v>39</v>
      </c>
      <c r="C111" s="146"/>
    </row>
    <row r="112" spans="1:3" ht="12" customHeight="1">
      <c r="A112" s="12" t="s">
        <v>363</v>
      </c>
      <c r="B112" s="6" t="s">
        <v>365</v>
      </c>
      <c r="C112" s="146"/>
    </row>
    <row r="113" spans="1:3" ht="12" customHeight="1" thickBot="1">
      <c r="A113" s="16" t="s">
        <v>364</v>
      </c>
      <c r="B113" s="296" t="s">
        <v>366</v>
      </c>
      <c r="C113" s="152"/>
    </row>
    <row r="114" spans="1:3" ht="12" customHeight="1" thickBot="1">
      <c r="A114" s="293" t="s">
        <v>9</v>
      </c>
      <c r="B114" s="294" t="s">
        <v>281</v>
      </c>
      <c r="C114" s="295">
        <f>+C115+C117+C119</f>
        <v>0</v>
      </c>
    </row>
    <row r="115" spans="1:3" ht="12" customHeight="1">
      <c r="A115" s="13" t="s">
        <v>74</v>
      </c>
      <c r="B115" s="6" t="s">
        <v>149</v>
      </c>
      <c r="C115" s="147"/>
    </row>
    <row r="116" spans="1:3" ht="12" customHeight="1">
      <c r="A116" s="13" t="s">
        <v>75</v>
      </c>
      <c r="B116" s="10" t="s">
        <v>285</v>
      </c>
      <c r="C116" s="147"/>
    </row>
    <row r="117" spans="1:3" ht="12" customHeight="1">
      <c r="A117" s="13" t="s">
        <v>76</v>
      </c>
      <c r="B117" s="10" t="s">
        <v>116</v>
      </c>
      <c r="C117" s="146"/>
    </row>
    <row r="118" spans="1:3" ht="12" customHeight="1">
      <c r="A118" s="13" t="s">
        <v>77</v>
      </c>
      <c r="B118" s="10" t="s">
        <v>286</v>
      </c>
      <c r="C118" s="137"/>
    </row>
    <row r="119" spans="1:3" ht="12" customHeight="1">
      <c r="A119" s="13" t="s">
        <v>78</v>
      </c>
      <c r="B119" s="141" t="s">
        <v>152</v>
      </c>
      <c r="C119" s="137"/>
    </row>
    <row r="120" spans="1:3" ht="12" customHeight="1">
      <c r="A120" s="13" t="s">
        <v>84</v>
      </c>
      <c r="B120" s="140" t="s">
        <v>348</v>
      </c>
      <c r="C120" s="137"/>
    </row>
    <row r="121" spans="1:3" ht="12" customHeight="1">
      <c r="A121" s="13" t="s">
        <v>86</v>
      </c>
      <c r="B121" s="237" t="s">
        <v>291</v>
      </c>
      <c r="C121" s="137"/>
    </row>
    <row r="122" spans="1:3">
      <c r="A122" s="13" t="s">
        <v>117</v>
      </c>
      <c r="B122" s="66" t="s">
        <v>274</v>
      </c>
      <c r="C122" s="137"/>
    </row>
    <row r="123" spans="1:3" ht="12" customHeight="1">
      <c r="A123" s="13" t="s">
        <v>118</v>
      </c>
      <c r="B123" s="66" t="s">
        <v>290</v>
      </c>
      <c r="C123" s="137"/>
    </row>
    <row r="124" spans="1:3" ht="12" customHeight="1">
      <c r="A124" s="13" t="s">
        <v>119</v>
      </c>
      <c r="B124" s="66" t="s">
        <v>289</v>
      </c>
      <c r="C124" s="137"/>
    </row>
    <row r="125" spans="1:3" ht="12" customHeight="1">
      <c r="A125" s="13" t="s">
        <v>282</v>
      </c>
      <c r="B125" s="66" t="s">
        <v>277</v>
      </c>
      <c r="C125" s="137"/>
    </row>
    <row r="126" spans="1:3" ht="12" customHeight="1">
      <c r="A126" s="13" t="s">
        <v>283</v>
      </c>
      <c r="B126" s="66" t="s">
        <v>288</v>
      </c>
      <c r="C126" s="137"/>
    </row>
    <row r="127" spans="1:3" ht="16.5" thickBot="1">
      <c r="A127" s="11" t="s">
        <v>284</v>
      </c>
      <c r="B127" s="66" t="s">
        <v>287</v>
      </c>
      <c r="C127" s="138"/>
    </row>
    <row r="128" spans="1:3" ht="12" customHeight="1" thickBot="1">
      <c r="A128" s="18" t="s">
        <v>10</v>
      </c>
      <c r="B128" s="61" t="s">
        <v>367</v>
      </c>
      <c r="C128" s="144">
        <f>+C93+C114</f>
        <v>1860</v>
      </c>
    </row>
    <row r="129" spans="1:3" ht="12" customHeight="1" thickBot="1">
      <c r="A129" s="18" t="s">
        <v>11</v>
      </c>
      <c r="B129" s="61" t="s">
        <v>368</v>
      </c>
      <c r="C129" s="144">
        <f>+C130+C131+C132</f>
        <v>0</v>
      </c>
    </row>
    <row r="130" spans="1:3" ht="12" customHeight="1">
      <c r="A130" s="13" t="s">
        <v>186</v>
      </c>
      <c r="B130" s="10" t="s">
        <v>375</v>
      </c>
      <c r="C130" s="137"/>
    </row>
    <row r="131" spans="1:3" ht="12" customHeight="1">
      <c r="A131" s="13" t="s">
        <v>187</v>
      </c>
      <c r="B131" s="10" t="s">
        <v>376</v>
      </c>
      <c r="C131" s="137"/>
    </row>
    <row r="132" spans="1:3" ht="12" customHeight="1" thickBot="1">
      <c r="A132" s="11" t="s">
        <v>188</v>
      </c>
      <c r="B132" s="10" t="s">
        <v>377</v>
      </c>
      <c r="C132" s="137"/>
    </row>
    <row r="133" spans="1:3" ht="12" customHeight="1" thickBot="1">
      <c r="A133" s="18" t="s">
        <v>12</v>
      </c>
      <c r="B133" s="61" t="s">
        <v>369</v>
      </c>
      <c r="C133" s="144">
        <f>SUM(C134:C139)</f>
        <v>0</v>
      </c>
    </row>
    <row r="134" spans="1:3" ht="12" customHeight="1">
      <c r="A134" s="13" t="s">
        <v>61</v>
      </c>
      <c r="B134" s="7" t="s">
        <v>378</v>
      </c>
      <c r="C134" s="137"/>
    </row>
    <row r="135" spans="1:3" ht="12" customHeight="1">
      <c r="A135" s="13" t="s">
        <v>62</v>
      </c>
      <c r="B135" s="7" t="s">
        <v>370</v>
      </c>
      <c r="C135" s="137"/>
    </row>
    <row r="136" spans="1:3" ht="12" customHeight="1">
      <c r="A136" s="13" t="s">
        <v>63</v>
      </c>
      <c r="B136" s="7" t="s">
        <v>371</v>
      </c>
      <c r="C136" s="137"/>
    </row>
    <row r="137" spans="1:3" ht="12" customHeight="1">
      <c r="A137" s="13" t="s">
        <v>104</v>
      </c>
      <c r="B137" s="7" t="s">
        <v>372</v>
      </c>
      <c r="C137" s="137"/>
    </row>
    <row r="138" spans="1:3" ht="12" customHeight="1">
      <c r="A138" s="13" t="s">
        <v>105</v>
      </c>
      <c r="B138" s="7" t="s">
        <v>373</v>
      </c>
      <c r="C138" s="137"/>
    </row>
    <row r="139" spans="1:3" ht="12" customHeight="1" thickBot="1">
      <c r="A139" s="11" t="s">
        <v>106</v>
      </c>
      <c r="B139" s="7" t="s">
        <v>374</v>
      </c>
      <c r="C139" s="137"/>
    </row>
    <row r="140" spans="1:3" ht="12" customHeight="1" thickBot="1">
      <c r="A140" s="18" t="s">
        <v>13</v>
      </c>
      <c r="B140" s="61" t="s">
        <v>382</v>
      </c>
      <c r="C140" s="150">
        <f>+C141+C142+C143+C144</f>
        <v>0</v>
      </c>
    </row>
    <row r="141" spans="1:3" ht="12" customHeight="1">
      <c r="A141" s="13" t="s">
        <v>64</v>
      </c>
      <c r="B141" s="7" t="s">
        <v>292</v>
      </c>
      <c r="C141" s="137"/>
    </row>
    <row r="142" spans="1:3" ht="12" customHeight="1">
      <c r="A142" s="13" t="s">
        <v>65</v>
      </c>
      <c r="B142" s="7" t="s">
        <v>293</v>
      </c>
      <c r="C142" s="137"/>
    </row>
    <row r="143" spans="1:3" ht="12" customHeight="1">
      <c r="A143" s="13" t="s">
        <v>206</v>
      </c>
      <c r="B143" s="7" t="s">
        <v>383</v>
      </c>
      <c r="C143" s="137"/>
    </row>
    <row r="144" spans="1:3" ht="12" customHeight="1" thickBot="1">
      <c r="A144" s="11" t="s">
        <v>207</v>
      </c>
      <c r="B144" s="5" t="s">
        <v>312</v>
      </c>
      <c r="C144" s="137"/>
    </row>
    <row r="145" spans="1:9" ht="12" customHeight="1" thickBot="1">
      <c r="A145" s="18" t="s">
        <v>14</v>
      </c>
      <c r="B145" s="61" t="s">
        <v>384</v>
      </c>
      <c r="C145" s="153">
        <f>SUM(C146:C150)</f>
        <v>0</v>
      </c>
    </row>
    <row r="146" spans="1:9" ht="12" customHeight="1">
      <c r="A146" s="13" t="s">
        <v>66</v>
      </c>
      <c r="B146" s="7" t="s">
        <v>379</v>
      </c>
      <c r="C146" s="137"/>
    </row>
    <row r="147" spans="1:9" ht="12" customHeight="1">
      <c r="A147" s="13" t="s">
        <v>67</v>
      </c>
      <c r="B147" s="7" t="s">
        <v>386</v>
      </c>
      <c r="C147" s="137"/>
    </row>
    <row r="148" spans="1:9" ht="12" customHeight="1">
      <c r="A148" s="13" t="s">
        <v>218</v>
      </c>
      <c r="B148" s="7" t="s">
        <v>381</v>
      </c>
      <c r="C148" s="137"/>
    </row>
    <row r="149" spans="1:9" ht="12" customHeight="1">
      <c r="A149" s="13" t="s">
        <v>219</v>
      </c>
      <c r="B149" s="7" t="s">
        <v>387</v>
      </c>
      <c r="C149" s="137"/>
    </row>
    <row r="150" spans="1:9" ht="12" customHeight="1" thickBot="1">
      <c r="A150" s="13" t="s">
        <v>385</v>
      </c>
      <c r="B150" s="7" t="s">
        <v>388</v>
      </c>
      <c r="C150" s="137"/>
    </row>
    <row r="151" spans="1:9" ht="12" customHeight="1" thickBot="1">
      <c r="A151" s="18" t="s">
        <v>15</v>
      </c>
      <c r="B151" s="61" t="s">
        <v>389</v>
      </c>
      <c r="C151" s="297"/>
    </row>
    <row r="152" spans="1:9" ht="12" customHeight="1" thickBot="1">
      <c r="A152" s="18" t="s">
        <v>16</v>
      </c>
      <c r="B152" s="61" t="s">
        <v>390</v>
      </c>
      <c r="C152" s="297"/>
    </row>
    <row r="153" spans="1:9" ht="15" customHeight="1" thickBot="1">
      <c r="A153" s="18" t="s">
        <v>17</v>
      </c>
      <c r="B153" s="61" t="s">
        <v>392</v>
      </c>
      <c r="C153" s="251">
        <f>+C129+C133+C140+C145+C151+C152</f>
        <v>0</v>
      </c>
      <c r="F153" s="252"/>
      <c r="G153" s="253"/>
      <c r="H153" s="253"/>
      <c r="I153" s="253"/>
    </row>
    <row r="154" spans="1:9" s="240" customFormat="1" ht="12.95" customHeight="1" thickBot="1">
      <c r="A154" s="142" t="s">
        <v>18</v>
      </c>
      <c r="B154" s="218" t="s">
        <v>391</v>
      </c>
      <c r="C154" s="251">
        <f>+C128+C153</f>
        <v>1860</v>
      </c>
    </row>
    <row r="155" spans="1:9" ht="7.5" customHeight="1"/>
    <row r="156" spans="1:9">
      <c r="A156" s="308" t="s">
        <v>294</v>
      </c>
      <c r="B156" s="308"/>
      <c r="C156" s="308"/>
    </row>
    <row r="157" spans="1:9" ht="15" customHeight="1" thickBot="1">
      <c r="A157" s="306" t="s">
        <v>93</v>
      </c>
      <c r="B157" s="306"/>
      <c r="C157" s="154" t="s">
        <v>150</v>
      </c>
    </row>
    <row r="158" spans="1:9" ht="13.5" customHeight="1" thickBot="1">
      <c r="A158" s="18">
        <v>1</v>
      </c>
      <c r="B158" s="25" t="s">
        <v>393</v>
      </c>
      <c r="C158" s="144">
        <f>+C62-C128</f>
        <v>0</v>
      </c>
      <c r="D158" s="254"/>
    </row>
    <row r="159" spans="1:9" ht="27.75" customHeight="1" thickBot="1">
      <c r="A159" s="18" t="s">
        <v>9</v>
      </c>
      <c r="B159" s="25" t="s">
        <v>399</v>
      </c>
      <c r="C159" s="144">
        <f>+C86-C153</f>
        <v>0</v>
      </c>
    </row>
  </sheetData>
  <mergeCells count="6">
    <mergeCell ref="A157:B157"/>
    <mergeCell ref="A1:C1"/>
    <mergeCell ref="A2:B2"/>
    <mergeCell ref="A89:C89"/>
    <mergeCell ref="A90:B90"/>
    <mergeCell ref="A156:C156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>
    <oddHeader>&amp;C&amp;"Times New Roman CE,Félkövér"&amp;12
Mezőzombor Önkormányzat
2016. ÉVI KÖLTSÉGVETÉS
ÖNKÉNT VÁLLALT FELADATAINAK MÉRLEGE
&amp;R&amp;"Times New Roman CE,Félkövér dőlt"&amp;11 1.3. melléklet a  1/2016. (II. 15.) önkormányzati rendelethez</oddHeader>
  </headerFooter>
  <rowBreaks count="1" manualBreakCount="1">
    <brk id="88" max="2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F33"/>
  <sheetViews>
    <sheetView topLeftCell="C10" zoomScale="115" zoomScaleNormal="115" zoomScaleSheetLayoutView="100" workbookViewId="0">
      <selection activeCell="D39" sqref="D39"/>
    </sheetView>
  </sheetViews>
  <sheetFormatPr defaultRowHeight="12.75"/>
  <cols>
    <col min="1" max="1" width="6.83203125" style="40" customWidth="1"/>
    <col min="2" max="2" width="55.1640625" style="80" customWidth="1"/>
    <col min="3" max="3" width="16.33203125" style="40" customWidth="1"/>
    <col min="4" max="4" width="55.1640625" style="40" customWidth="1"/>
    <col min="5" max="5" width="16.33203125" style="40" customWidth="1"/>
    <col min="6" max="6" width="4.83203125" style="40" customWidth="1"/>
    <col min="7" max="16384" width="9.33203125" style="40"/>
  </cols>
  <sheetData>
    <row r="1" spans="1:6" ht="39.75" customHeight="1">
      <c r="B1" s="166" t="s">
        <v>96</v>
      </c>
      <c r="C1" s="167"/>
      <c r="D1" s="167"/>
      <c r="E1" s="167"/>
      <c r="F1" s="311" t="s">
        <v>460</v>
      </c>
    </row>
    <row r="2" spans="1:6" ht="14.25" thickBot="1">
      <c r="E2" s="168" t="s">
        <v>49</v>
      </c>
      <c r="F2" s="311"/>
    </row>
    <row r="3" spans="1:6" ht="18" customHeight="1" thickBot="1">
      <c r="A3" s="309" t="s">
        <v>56</v>
      </c>
      <c r="B3" s="169" t="s">
        <v>44</v>
      </c>
      <c r="C3" s="170"/>
      <c r="D3" s="169" t="s">
        <v>45</v>
      </c>
      <c r="E3" s="171"/>
      <c r="F3" s="311"/>
    </row>
    <row r="4" spans="1:6" s="172" customFormat="1" ht="35.25" customHeight="1" thickBot="1">
      <c r="A4" s="310"/>
      <c r="B4" s="81" t="s">
        <v>50</v>
      </c>
      <c r="C4" s="82" t="str">
        <f>+'1.1.sz.mell.'!C3</f>
        <v>2016 .évi előirányzat</v>
      </c>
      <c r="D4" s="81" t="s">
        <v>50</v>
      </c>
      <c r="E4" s="37" t="str">
        <f>+C4</f>
        <v>2016 .évi előirányzat</v>
      </c>
      <c r="F4" s="311"/>
    </row>
    <row r="5" spans="1:6" s="177" customFormat="1" ht="12" customHeight="1" thickBot="1">
      <c r="A5" s="173"/>
      <c r="B5" s="174" t="s">
        <v>406</v>
      </c>
      <c r="C5" s="175" t="s">
        <v>407</v>
      </c>
      <c r="D5" s="174" t="s">
        <v>408</v>
      </c>
      <c r="E5" s="176" t="s">
        <v>410</v>
      </c>
      <c r="F5" s="311"/>
    </row>
    <row r="6" spans="1:6" ht="12.95" customHeight="1">
      <c r="A6" s="178" t="s">
        <v>8</v>
      </c>
      <c r="B6" s="179" t="s">
        <v>295</v>
      </c>
      <c r="C6" s="155">
        <v>196961</v>
      </c>
      <c r="D6" s="179" t="s">
        <v>51</v>
      </c>
      <c r="E6" s="161">
        <v>118757</v>
      </c>
      <c r="F6" s="311"/>
    </row>
    <row r="7" spans="1:6" ht="12.95" customHeight="1">
      <c r="A7" s="180" t="s">
        <v>9</v>
      </c>
      <c r="B7" s="181" t="s">
        <v>296</v>
      </c>
      <c r="C7" s="156">
        <v>20492</v>
      </c>
      <c r="D7" s="181" t="s">
        <v>112</v>
      </c>
      <c r="E7" s="162">
        <v>31778</v>
      </c>
      <c r="F7" s="311"/>
    </row>
    <row r="8" spans="1:6" ht="12.95" customHeight="1">
      <c r="A8" s="180" t="s">
        <v>10</v>
      </c>
      <c r="B8" s="181" t="s">
        <v>317</v>
      </c>
      <c r="C8" s="156"/>
      <c r="D8" s="181" t="s">
        <v>155</v>
      </c>
      <c r="E8" s="162">
        <v>84434</v>
      </c>
      <c r="F8" s="311"/>
    </row>
    <row r="9" spans="1:6" ht="12.95" customHeight="1">
      <c r="A9" s="180" t="s">
        <v>11</v>
      </c>
      <c r="B9" s="181" t="s">
        <v>103</v>
      </c>
      <c r="C9" s="156">
        <v>39000</v>
      </c>
      <c r="D9" s="181" t="s">
        <v>113</v>
      </c>
      <c r="E9" s="162">
        <v>30782</v>
      </c>
      <c r="F9" s="311"/>
    </row>
    <row r="10" spans="1:6" ht="12.95" customHeight="1">
      <c r="A10" s="180" t="s">
        <v>12</v>
      </c>
      <c r="B10" s="182" t="s">
        <v>341</v>
      </c>
      <c r="C10" s="156">
        <v>9518</v>
      </c>
      <c r="D10" s="181" t="s">
        <v>114</v>
      </c>
      <c r="E10" s="162">
        <v>1860</v>
      </c>
      <c r="F10" s="311"/>
    </row>
    <row r="11" spans="1:6" ht="12.95" customHeight="1">
      <c r="A11" s="180" t="s">
        <v>13</v>
      </c>
      <c r="B11" s="181" t="s">
        <v>297</v>
      </c>
      <c r="C11" s="157"/>
      <c r="D11" s="181" t="s">
        <v>39</v>
      </c>
      <c r="E11" s="162"/>
      <c r="F11" s="311"/>
    </row>
    <row r="12" spans="1:6" ht="12.95" customHeight="1">
      <c r="A12" s="180" t="s">
        <v>14</v>
      </c>
      <c r="B12" s="181" t="s">
        <v>400</v>
      </c>
      <c r="C12" s="156"/>
      <c r="D12" s="34"/>
      <c r="E12" s="162"/>
      <c r="F12" s="311"/>
    </row>
    <row r="13" spans="1:6" ht="12.95" customHeight="1">
      <c r="A13" s="180" t="s">
        <v>15</v>
      </c>
      <c r="B13" s="34"/>
      <c r="C13" s="156"/>
      <c r="D13" s="34"/>
      <c r="E13" s="162"/>
      <c r="F13" s="311"/>
    </row>
    <row r="14" spans="1:6" ht="12.95" customHeight="1">
      <c r="A14" s="180" t="s">
        <v>16</v>
      </c>
      <c r="B14" s="255"/>
      <c r="C14" s="157"/>
      <c r="D14" s="34"/>
      <c r="E14" s="162"/>
      <c r="F14" s="311"/>
    </row>
    <row r="15" spans="1:6" ht="12.95" customHeight="1">
      <c r="A15" s="180" t="s">
        <v>17</v>
      </c>
      <c r="B15" s="34"/>
      <c r="C15" s="156"/>
      <c r="D15" s="34"/>
      <c r="E15" s="162"/>
      <c r="F15" s="311"/>
    </row>
    <row r="16" spans="1:6" ht="12.95" customHeight="1">
      <c r="A16" s="180" t="s">
        <v>18</v>
      </c>
      <c r="B16" s="34"/>
      <c r="C16" s="156"/>
      <c r="D16" s="34"/>
      <c r="E16" s="162"/>
      <c r="F16" s="311"/>
    </row>
    <row r="17" spans="1:6" ht="12.95" customHeight="1" thickBot="1">
      <c r="A17" s="180" t="s">
        <v>19</v>
      </c>
      <c r="B17" s="42"/>
      <c r="C17" s="158"/>
      <c r="D17" s="34"/>
      <c r="E17" s="163"/>
      <c r="F17" s="311"/>
    </row>
    <row r="18" spans="1:6" ht="15.95" customHeight="1" thickBot="1">
      <c r="A18" s="183" t="s">
        <v>20</v>
      </c>
      <c r="B18" s="62" t="s">
        <v>401</v>
      </c>
      <c r="C18" s="159">
        <f>SUM(C6:C17)</f>
        <v>265971</v>
      </c>
      <c r="D18" s="62" t="s">
        <v>303</v>
      </c>
      <c r="E18" s="164">
        <f>SUM(E6:E17)</f>
        <v>267611</v>
      </c>
      <c r="F18" s="311"/>
    </row>
    <row r="19" spans="1:6" ht="12.95" customHeight="1">
      <c r="A19" s="184" t="s">
        <v>21</v>
      </c>
      <c r="B19" s="185" t="s">
        <v>300</v>
      </c>
      <c r="C19" s="299">
        <f>+C20+C21+C22+C23</f>
        <v>0</v>
      </c>
      <c r="D19" s="186" t="s">
        <v>120</v>
      </c>
      <c r="E19" s="165"/>
      <c r="F19" s="311"/>
    </row>
    <row r="20" spans="1:6" ht="12.95" customHeight="1">
      <c r="A20" s="187" t="s">
        <v>22</v>
      </c>
      <c r="B20" s="186" t="s">
        <v>147</v>
      </c>
      <c r="C20" s="50"/>
      <c r="D20" s="186" t="s">
        <v>302</v>
      </c>
      <c r="E20" s="51"/>
      <c r="F20" s="311"/>
    </row>
    <row r="21" spans="1:6" ht="12.95" customHeight="1">
      <c r="A21" s="187" t="s">
        <v>23</v>
      </c>
      <c r="B21" s="186" t="s">
        <v>148</v>
      </c>
      <c r="C21" s="50"/>
      <c r="D21" s="186" t="s">
        <v>94</v>
      </c>
      <c r="E21" s="51"/>
      <c r="F21" s="311"/>
    </row>
    <row r="22" spans="1:6" ht="12.95" customHeight="1">
      <c r="A22" s="187" t="s">
        <v>24</v>
      </c>
      <c r="B22" s="186" t="s">
        <v>153</v>
      </c>
      <c r="C22" s="50"/>
      <c r="D22" s="186" t="s">
        <v>95</v>
      </c>
      <c r="E22" s="51"/>
      <c r="F22" s="311"/>
    </row>
    <row r="23" spans="1:6" ht="12.95" customHeight="1">
      <c r="A23" s="187" t="s">
        <v>25</v>
      </c>
      <c r="B23" s="186" t="s">
        <v>154</v>
      </c>
      <c r="C23" s="50"/>
      <c r="D23" s="185" t="s">
        <v>156</v>
      </c>
      <c r="E23" s="51"/>
      <c r="F23" s="311"/>
    </row>
    <row r="24" spans="1:6" ht="12.95" customHeight="1">
      <c r="A24" s="187" t="s">
        <v>26</v>
      </c>
      <c r="B24" s="186" t="s">
        <v>301</v>
      </c>
      <c r="C24" s="188">
        <f>+C25+C26</f>
        <v>0</v>
      </c>
      <c r="D24" s="186" t="s">
        <v>121</v>
      </c>
      <c r="E24" s="51"/>
      <c r="F24" s="311"/>
    </row>
    <row r="25" spans="1:6" ht="12.95" customHeight="1">
      <c r="A25" s="184" t="s">
        <v>27</v>
      </c>
      <c r="B25" s="185" t="s">
        <v>298</v>
      </c>
      <c r="C25" s="160"/>
      <c r="D25" s="179" t="s">
        <v>383</v>
      </c>
      <c r="E25" s="165"/>
      <c r="F25" s="311"/>
    </row>
    <row r="26" spans="1:6" ht="12.95" customHeight="1">
      <c r="A26" s="187" t="s">
        <v>28</v>
      </c>
      <c r="B26" s="186" t="s">
        <v>299</v>
      </c>
      <c r="C26" s="50"/>
      <c r="D26" s="181" t="s">
        <v>389</v>
      </c>
      <c r="E26" s="51"/>
      <c r="F26" s="311"/>
    </row>
    <row r="27" spans="1:6" ht="12.95" customHeight="1">
      <c r="A27" s="180" t="s">
        <v>29</v>
      </c>
      <c r="B27" s="186" t="s">
        <v>394</v>
      </c>
      <c r="C27" s="50"/>
      <c r="D27" s="181" t="s">
        <v>390</v>
      </c>
      <c r="E27" s="51"/>
      <c r="F27" s="311"/>
    </row>
    <row r="28" spans="1:6" ht="12.95" customHeight="1" thickBot="1">
      <c r="A28" s="227" t="s">
        <v>30</v>
      </c>
      <c r="B28" s="185" t="s">
        <v>256</v>
      </c>
      <c r="C28" s="160"/>
      <c r="D28" s="257"/>
      <c r="E28" s="165"/>
      <c r="F28" s="311"/>
    </row>
    <row r="29" spans="1:6" ht="15.95" customHeight="1" thickBot="1">
      <c r="A29" s="183" t="s">
        <v>31</v>
      </c>
      <c r="B29" s="62" t="s">
        <v>402</v>
      </c>
      <c r="C29" s="159">
        <f>+C19+C24+C27+C28</f>
        <v>0</v>
      </c>
      <c r="D29" s="62" t="s">
        <v>404</v>
      </c>
      <c r="E29" s="164">
        <f>SUM(E19:E28)</f>
        <v>0</v>
      </c>
      <c r="F29" s="311"/>
    </row>
    <row r="30" spans="1:6" ht="13.5" thickBot="1">
      <c r="A30" s="183" t="s">
        <v>32</v>
      </c>
      <c r="B30" s="189" t="s">
        <v>403</v>
      </c>
      <c r="C30" s="190">
        <f>+C18+C29</f>
        <v>265971</v>
      </c>
      <c r="D30" s="189" t="s">
        <v>405</v>
      </c>
      <c r="E30" s="190">
        <f>+E18+E29</f>
        <v>267611</v>
      </c>
      <c r="F30" s="311"/>
    </row>
    <row r="31" spans="1:6" ht="13.5" thickBot="1">
      <c r="A31" s="183" t="s">
        <v>33</v>
      </c>
      <c r="B31" s="189" t="s">
        <v>98</v>
      </c>
      <c r="C31" s="190">
        <f>IF(C18-E18&lt;0,E18-C18,"-")</f>
        <v>1640</v>
      </c>
      <c r="D31" s="189" t="s">
        <v>99</v>
      </c>
      <c r="E31" s="190" t="str">
        <f>IF(C18-E18&gt;0,C18-E18,"-")</f>
        <v>-</v>
      </c>
      <c r="F31" s="311"/>
    </row>
    <row r="32" spans="1:6" ht="13.5" thickBot="1">
      <c r="A32" s="183" t="s">
        <v>34</v>
      </c>
      <c r="B32" s="189" t="s">
        <v>157</v>
      </c>
      <c r="C32" s="190">
        <f>IF(C18+C29-E30&lt;0,E30-(C18+C29),"-")</f>
        <v>1640</v>
      </c>
      <c r="D32" s="189" t="s">
        <v>158</v>
      </c>
      <c r="E32" s="190" t="str">
        <f>IF(C18+C29-E30&gt;0,C18+C29-E30,"-")</f>
        <v>-</v>
      </c>
      <c r="F32" s="311"/>
    </row>
    <row r="33" spans="2:4" ht="18.75">
      <c r="B33" s="312"/>
      <c r="C33" s="312"/>
      <c r="D33" s="312"/>
    </row>
  </sheetData>
  <mergeCells count="3">
    <mergeCell ref="A3:A4"/>
    <mergeCell ref="F1:F32"/>
    <mergeCell ref="B33:D33"/>
  </mergeCells>
  <phoneticPr fontId="0" type="noConversion"/>
  <printOptions horizontalCentered="1"/>
  <pageMargins left="0.33" right="0.48" top="0.9055118110236221" bottom="0.5" header="0.6692913385826772" footer="0.28000000000000003"/>
  <pageSetup paperSize="9" orientation="landscape" verticalDpi="300" r:id="rId1"/>
  <headerFooter alignWithMargins="0">
    <oddHeader xml:space="preserve">&amp;R&amp;"Times New Roman CE,Félkövér dőlt"&amp;11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1:F33"/>
  <sheetViews>
    <sheetView topLeftCell="A7" zoomScaleSheetLayoutView="115" workbookViewId="0">
      <selection activeCell="E24" sqref="E24"/>
    </sheetView>
  </sheetViews>
  <sheetFormatPr defaultRowHeight="12.75"/>
  <cols>
    <col min="1" max="1" width="6.83203125" style="40" customWidth="1"/>
    <col min="2" max="2" width="55.1640625" style="80" customWidth="1"/>
    <col min="3" max="3" width="16.33203125" style="40" customWidth="1"/>
    <col min="4" max="4" width="55.1640625" style="40" customWidth="1"/>
    <col min="5" max="5" width="16.33203125" style="40" customWidth="1"/>
    <col min="6" max="6" width="4.83203125" style="40" customWidth="1"/>
    <col min="7" max="16384" width="9.33203125" style="40"/>
  </cols>
  <sheetData>
    <row r="1" spans="1:6" ht="31.5">
      <c r="B1" s="166" t="s">
        <v>97</v>
      </c>
      <c r="C1" s="167"/>
      <c r="D1" s="167"/>
      <c r="E1" s="167"/>
      <c r="F1" s="311" t="s">
        <v>461</v>
      </c>
    </row>
    <row r="2" spans="1:6" ht="14.25" thickBot="1">
      <c r="E2" s="168" t="s">
        <v>49</v>
      </c>
      <c r="F2" s="311"/>
    </row>
    <row r="3" spans="1:6" ht="13.5" thickBot="1">
      <c r="A3" s="313" t="s">
        <v>56</v>
      </c>
      <c r="B3" s="169" t="s">
        <v>44</v>
      </c>
      <c r="C3" s="170"/>
      <c r="D3" s="169" t="s">
        <v>45</v>
      </c>
      <c r="E3" s="171"/>
      <c r="F3" s="311"/>
    </row>
    <row r="4" spans="1:6" s="172" customFormat="1" ht="24.75" thickBot="1">
      <c r="A4" s="314"/>
      <c r="B4" s="81" t="s">
        <v>50</v>
      </c>
      <c r="C4" s="82" t="str">
        <f>+'2.1.sz.mell  '!C4</f>
        <v>2016 .évi előirányzat</v>
      </c>
      <c r="D4" s="81" t="s">
        <v>50</v>
      </c>
      <c r="E4" s="82" t="str">
        <f>+'2.1.sz.mell  '!C4</f>
        <v>2016 .évi előirányzat</v>
      </c>
      <c r="F4" s="311"/>
    </row>
    <row r="5" spans="1:6" s="172" customFormat="1" ht="13.5" thickBot="1">
      <c r="A5" s="173"/>
      <c r="B5" s="174" t="s">
        <v>406</v>
      </c>
      <c r="C5" s="175" t="s">
        <v>407</v>
      </c>
      <c r="D5" s="174" t="s">
        <v>408</v>
      </c>
      <c r="E5" s="176" t="s">
        <v>410</v>
      </c>
      <c r="F5" s="311"/>
    </row>
    <row r="6" spans="1:6" ht="12.95" customHeight="1">
      <c r="A6" s="178" t="s">
        <v>8</v>
      </c>
      <c r="B6" s="179" t="s">
        <v>304</v>
      </c>
      <c r="C6" s="155"/>
      <c r="D6" s="179" t="s">
        <v>149</v>
      </c>
      <c r="E6" s="161">
        <v>700</v>
      </c>
      <c r="F6" s="311"/>
    </row>
    <row r="7" spans="1:6">
      <c r="A7" s="180" t="s">
        <v>9</v>
      </c>
      <c r="B7" s="181" t="s">
        <v>305</v>
      </c>
      <c r="C7" s="156"/>
      <c r="D7" s="181" t="s">
        <v>310</v>
      </c>
      <c r="E7" s="162"/>
      <c r="F7" s="311"/>
    </row>
    <row r="8" spans="1:6" ht="12.95" customHeight="1">
      <c r="A8" s="180" t="s">
        <v>10</v>
      </c>
      <c r="B8" s="181" t="s">
        <v>3</v>
      </c>
      <c r="C8" s="156">
        <v>3000</v>
      </c>
      <c r="D8" s="181" t="s">
        <v>116</v>
      </c>
      <c r="E8" s="162"/>
      <c r="F8" s="311"/>
    </row>
    <row r="9" spans="1:6" ht="12.95" customHeight="1">
      <c r="A9" s="180" t="s">
        <v>11</v>
      </c>
      <c r="B9" s="181" t="s">
        <v>306</v>
      </c>
      <c r="C9" s="156"/>
      <c r="D9" s="181" t="s">
        <v>311</v>
      </c>
      <c r="E9" s="162"/>
      <c r="F9" s="311"/>
    </row>
    <row r="10" spans="1:6" ht="12.75" customHeight="1">
      <c r="A10" s="180" t="s">
        <v>12</v>
      </c>
      <c r="B10" s="181" t="s">
        <v>307</v>
      </c>
      <c r="C10" s="156"/>
      <c r="D10" s="181" t="s">
        <v>152</v>
      </c>
      <c r="E10" s="162">
        <v>660</v>
      </c>
      <c r="F10" s="311"/>
    </row>
    <row r="11" spans="1:6" ht="12.95" customHeight="1">
      <c r="A11" s="180" t="s">
        <v>13</v>
      </c>
      <c r="B11" s="181" t="s">
        <v>308</v>
      </c>
      <c r="C11" s="157"/>
      <c r="D11" s="258"/>
      <c r="E11" s="162"/>
      <c r="F11" s="311"/>
    </row>
    <row r="12" spans="1:6" ht="12.95" customHeight="1">
      <c r="A12" s="180" t="s">
        <v>14</v>
      </c>
      <c r="B12" s="34"/>
      <c r="C12" s="156"/>
      <c r="D12" s="258"/>
      <c r="E12" s="162"/>
      <c r="F12" s="311"/>
    </row>
    <row r="13" spans="1:6" ht="12.95" customHeight="1">
      <c r="A13" s="180" t="s">
        <v>15</v>
      </c>
      <c r="B13" s="34"/>
      <c r="C13" s="156"/>
      <c r="D13" s="259"/>
      <c r="E13" s="162"/>
      <c r="F13" s="311"/>
    </row>
    <row r="14" spans="1:6" ht="12.95" customHeight="1">
      <c r="A14" s="180" t="s">
        <v>16</v>
      </c>
      <c r="B14" s="256"/>
      <c r="C14" s="157"/>
      <c r="D14" s="258"/>
      <c r="E14" s="162"/>
      <c r="F14" s="311"/>
    </row>
    <row r="15" spans="1:6">
      <c r="A15" s="180" t="s">
        <v>17</v>
      </c>
      <c r="B15" s="34"/>
      <c r="C15" s="157"/>
      <c r="D15" s="258"/>
      <c r="E15" s="162"/>
      <c r="F15" s="311"/>
    </row>
    <row r="16" spans="1:6" ht="12.95" customHeight="1" thickBot="1">
      <c r="A16" s="227" t="s">
        <v>18</v>
      </c>
      <c r="B16" s="257"/>
      <c r="C16" s="229"/>
      <c r="D16" s="228" t="s">
        <v>39</v>
      </c>
      <c r="E16" s="207"/>
      <c r="F16" s="311"/>
    </row>
    <row r="17" spans="1:6" ht="15.95" customHeight="1" thickBot="1">
      <c r="A17" s="183" t="s">
        <v>19</v>
      </c>
      <c r="B17" s="62" t="s">
        <v>318</v>
      </c>
      <c r="C17" s="159">
        <f>+C6+C8+C9+C11+C12+C13+C14+C15+C16</f>
        <v>3000</v>
      </c>
      <c r="D17" s="62" t="s">
        <v>319</v>
      </c>
      <c r="E17" s="164">
        <f>+E6+E8+E10+E11+E12+E13+E14+E15+E16</f>
        <v>1360</v>
      </c>
      <c r="F17" s="311"/>
    </row>
    <row r="18" spans="1:6" ht="12.95" customHeight="1">
      <c r="A18" s="178" t="s">
        <v>20</v>
      </c>
      <c r="B18" s="193" t="s">
        <v>170</v>
      </c>
      <c r="C18" s="200">
        <f>+C19+C20+C21+C22+C23</f>
        <v>0</v>
      </c>
      <c r="D18" s="186" t="s">
        <v>120</v>
      </c>
      <c r="E18" s="49"/>
      <c r="F18" s="311"/>
    </row>
    <row r="19" spans="1:6" ht="12.95" customHeight="1">
      <c r="A19" s="180" t="s">
        <v>21</v>
      </c>
      <c r="B19" s="194" t="s">
        <v>159</v>
      </c>
      <c r="C19" s="50"/>
      <c r="D19" s="186" t="s">
        <v>123</v>
      </c>
      <c r="E19" s="51"/>
      <c r="F19" s="311"/>
    </row>
    <row r="20" spans="1:6" ht="12.95" customHeight="1">
      <c r="A20" s="178" t="s">
        <v>22</v>
      </c>
      <c r="B20" s="194" t="s">
        <v>160</v>
      </c>
      <c r="C20" s="50"/>
      <c r="D20" s="186" t="s">
        <v>94</v>
      </c>
      <c r="E20" s="51"/>
      <c r="F20" s="311"/>
    </row>
    <row r="21" spans="1:6" ht="12.95" customHeight="1">
      <c r="A21" s="180" t="s">
        <v>23</v>
      </c>
      <c r="B21" s="194" t="s">
        <v>161</v>
      </c>
      <c r="C21" s="50"/>
      <c r="D21" s="186" t="s">
        <v>95</v>
      </c>
      <c r="E21" s="51"/>
      <c r="F21" s="311"/>
    </row>
    <row r="22" spans="1:6" ht="12.95" customHeight="1">
      <c r="A22" s="178" t="s">
        <v>24</v>
      </c>
      <c r="B22" s="194" t="s">
        <v>162</v>
      </c>
      <c r="C22" s="50"/>
      <c r="D22" s="185" t="s">
        <v>156</v>
      </c>
      <c r="E22" s="51"/>
      <c r="F22" s="311"/>
    </row>
    <row r="23" spans="1:6" ht="12.95" customHeight="1">
      <c r="A23" s="180" t="s">
        <v>25</v>
      </c>
      <c r="B23" s="195" t="s">
        <v>163</v>
      </c>
      <c r="C23" s="50"/>
      <c r="D23" s="186" t="s">
        <v>124</v>
      </c>
      <c r="E23" s="51"/>
      <c r="F23" s="311"/>
    </row>
    <row r="24" spans="1:6" ht="12.95" customHeight="1">
      <c r="A24" s="178" t="s">
        <v>26</v>
      </c>
      <c r="B24" s="196" t="s">
        <v>164</v>
      </c>
      <c r="C24" s="188">
        <f>+C25+C26+C27+C28+C29</f>
        <v>0</v>
      </c>
      <c r="D24" s="197" t="s">
        <v>122</v>
      </c>
      <c r="E24" s="51"/>
      <c r="F24" s="311"/>
    </row>
    <row r="25" spans="1:6" ht="12.95" customHeight="1">
      <c r="A25" s="180" t="s">
        <v>27</v>
      </c>
      <c r="B25" s="195" t="s">
        <v>165</v>
      </c>
      <c r="C25" s="50"/>
      <c r="D25" s="197" t="s">
        <v>312</v>
      </c>
      <c r="E25" s="51"/>
      <c r="F25" s="311"/>
    </row>
    <row r="26" spans="1:6" ht="12.95" customHeight="1">
      <c r="A26" s="178" t="s">
        <v>28</v>
      </c>
      <c r="B26" s="195" t="s">
        <v>166</v>
      </c>
      <c r="C26" s="50"/>
      <c r="D26" s="192"/>
      <c r="E26" s="51"/>
      <c r="F26" s="311"/>
    </row>
    <row r="27" spans="1:6" ht="12.95" customHeight="1">
      <c r="A27" s="180" t="s">
        <v>29</v>
      </c>
      <c r="B27" s="194" t="s">
        <v>167</v>
      </c>
      <c r="C27" s="50"/>
      <c r="D27" s="60"/>
      <c r="E27" s="51"/>
      <c r="F27" s="311"/>
    </row>
    <row r="28" spans="1:6" ht="12.95" customHeight="1">
      <c r="A28" s="178" t="s">
        <v>30</v>
      </c>
      <c r="B28" s="198" t="s">
        <v>168</v>
      </c>
      <c r="C28" s="50"/>
      <c r="D28" s="34"/>
      <c r="E28" s="51"/>
      <c r="F28" s="311"/>
    </row>
    <row r="29" spans="1:6" ht="12.95" customHeight="1" thickBot="1">
      <c r="A29" s="180" t="s">
        <v>31</v>
      </c>
      <c r="B29" s="199" t="s">
        <v>169</v>
      </c>
      <c r="C29" s="50"/>
      <c r="D29" s="60"/>
      <c r="E29" s="51"/>
      <c r="F29" s="311"/>
    </row>
    <row r="30" spans="1:6" ht="21.75" customHeight="1" thickBot="1">
      <c r="A30" s="183" t="s">
        <v>32</v>
      </c>
      <c r="B30" s="62" t="s">
        <v>309</v>
      </c>
      <c r="C30" s="159">
        <f>+C18+C24</f>
        <v>0</v>
      </c>
      <c r="D30" s="62" t="s">
        <v>313</v>
      </c>
      <c r="E30" s="164">
        <f>SUM(E18:E29)</f>
        <v>0</v>
      </c>
      <c r="F30" s="311"/>
    </row>
    <row r="31" spans="1:6" ht="13.5" thickBot="1">
      <c r="A31" s="183" t="s">
        <v>33</v>
      </c>
      <c r="B31" s="189" t="s">
        <v>314</v>
      </c>
      <c r="C31" s="190">
        <f>+C17+C30</f>
        <v>3000</v>
      </c>
      <c r="D31" s="189" t="s">
        <v>315</v>
      </c>
      <c r="E31" s="190">
        <f>+E17+E30</f>
        <v>1360</v>
      </c>
      <c r="F31" s="311"/>
    </row>
    <row r="32" spans="1:6" ht="13.5" thickBot="1">
      <c r="A32" s="183" t="s">
        <v>34</v>
      </c>
      <c r="B32" s="189" t="s">
        <v>98</v>
      </c>
      <c r="C32" s="190" t="str">
        <f>IF(C17-E17&lt;0,E17-C17,"-")</f>
        <v>-</v>
      </c>
      <c r="D32" s="189" t="s">
        <v>99</v>
      </c>
      <c r="E32" s="190">
        <f>IF(C17-E17&gt;0,C17-E17,"-")</f>
        <v>1640</v>
      </c>
      <c r="F32" s="311"/>
    </row>
    <row r="33" spans="1:6" ht="13.5" thickBot="1">
      <c r="A33" s="183" t="s">
        <v>35</v>
      </c>
      <c r="B33" s="189" t="s">
        <v>157</v>
      </c>
      <c r="C33" s="190" t="str">
        <f>IF(C17+C30-E26&lt;0,E26-(C17+C30),"-")</f>
        <v>-</v>
      </c>
      <c r="D33" s="189" t="s">
        <v>158</v>
      </c>
      <c r="E33" s="190">
        <f>IF(C17+C30-E26&gt;0,C17+C30-E26,"-")</f>
        <v>3000</v>
      </c>
      <c r="F33" s="311"/>
    </row>
  </sheetData>
  <mergeCells count="2">
    <mergeCell ref="A3:A4"/>
    <mergeCell ref="F1:F33"/>
  </mergeCells>
  <phoneticPr fontId="0" type="noConversion"/>
  <printOptions horizontalCentered="1"/>
  <pageMargins left="0.78740157480314965" right="0.78740157480314965" top="0.49" bottom="0.79" header="0.49" footer="0.78740157480314965"/>
  <pageSetup paperSize="9" scale="93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F23"/>
  <sheetViews>
    <sheetView view="pageLayout" topLeftCell="B1" workbookViewId="0">
      <selection activeCell="F19" sqref="F19"/>
    </sheetView>
  </sheetViews>
  <sheetFormatPr defaultRowHeight="12.75"/>
  <cols>
    <col min="1" max="1" width="47.1640625" style="32" customWidth="1"/>
    <col min="2" max="2" width="15.6640625" style="31" customWidth="1"/>
    <col min="3" max="3" width="16.33203125" style="31" customWidth="1"/>
    <col min="4" max="4" width="18" style="31" customWidth="1"/>
    <col min="5" max="5" width="16.6640625" style="31" customWidth="1"/>
    <col min="6" max="6" width="18.83203125" style="40" customWidth="1"/>
    <col min="7" max="8" width="12.83203125" style="31" customWidth="1"/>
    <col min="9" max="9" width="13.83203125" style="31" customWidth="1"/>
    <col min="10" max="16384" width="9.33203125" style="31"/>
  </cols>
  <sheetData>
    <row r="1" spans="1:6" ht="25.5" customHeight="1">
      <c r="A1" s="315" t="s">
        <v>0</v>
      </c>
      <c r="B1" s="315"/>
      <c r="C1" s="315"/>
      <c r="D1" s="315"/>
      <c r="E1" s="315"/>
      <c r="F1" s="315"/>
    </row>
    <row r="2" spans="1:6" ht="22.5" customHeight="1" thickBot="1">
      <c r="A2" s="80"/>
      <c r="B2" s="40"/>
      <c r="C2" s="40"/>
      <c r="D2" s="40"/>
      <c r="E2" s="40"/>
      <c r="F2" s="36" t="s">
        <v>49</v>
      </c>
    </row>
    <row r="3" spans="1:6" s="33" customFormat="1" ht="44.25" customHeight="1" thickBot="1">
      <c r="A3" s="81" t="s">
        <v>53</v>
      </c>
      <c r="B3" s="82" t="s">
        <v>54</v>
      </c>
      <c r="C3" s="82" t="s">
        <v>55</v>
      </c>
      <c r="D3" s="82" t="s">
        <v>453</v>
      </c>
      <c r="E3" s="82" t="str">
        <f>+'1.1.sz.mell.'!C3</f>
        <v>2016 .évi előirányzat</v>
      </c>
      <c r="F3" s="37" t="s">
        <v>454</v>
      </c>
    </row>
    <row r="4" spans="1:6" s="40" customFormat="1" ht="12" customHeight="1" thickBot="1">
      <c r="A4" s="38" t="s">
        <v>406</v>
      </c>
      <c r="B4" s="39" t="s">
        <v>407</v>
      </c>
      <c r="C4" s="39" t="s">
        <v>408</v>
      </c>
      <c r="D4" s="39" t="s">
        <v>410</v>
      </c>
      <c r="E4" s="39" t="s">
        <v>409</v>
      </c>
      <c r="F4" s="303" t="s">
        <v>448</v>
      </c>
    </row>
    <row r="5" spans="1:6" ht="15.95" customHeight="1">
      <c r="A5" s="288" t="s">
        <v>455</v>
      </c>
      <c r="B5" s="23">
        <v>700</v>
      </c>
      <c r="C5" s="290" t="s">
        <v>456</v>
      </c>
      <c r="D5" s="23">
        <v>0</v>
      </c>
      <c r="E5" s="23">
        <v>700</v>
      </c>
      <c r="F5" s="41">
        <f t="shared" ref="F5:F22" si="0">B5-D5-E5</f>
        <v>0</v>
      </c>
    </row>
    <row r="6" spans="1:6" ht="15.95" customHeight="1">
      <c r="A6" s="288"/>
      <c r="B6" s="23"/>
      <c r="C6" s="290"/>
      <c r="D6" s="23"/>
      <c r="E6" s="23"/>
      <c r="F6" s="41">
        <f t="shared" si="0"/>
        <v>0</v>
      </c>
    </row>
    <row r="7" spans="1:6" ht="15.95" customHeight="1">
      <c r="A7" s="288"/>
      <c r="B7" s="23"/>
      <c r="C7" s="290"/>
      <c r="D7" s="23"/>
      <c r="E7" s="23"/>
      <c r="F7" s="41">
        <f t="shared" si="0"/>
        <v>0</v>
      </c>
    </row>
    <row r="8" spans="1:6" ht="15.95" customHeight="1">
      <c r="A8" s="289"/>
      <c r="B8" s="23"/>
      <c r="C8" s="290"/>
      <c r="D8" s="23"/>
      <c r="E8" s="23"/>
      <c r="F8" s="41">
        <f t="shared" si="0"/>
        <v>0</v>
      </c>
    </row>
    <row r="9" spans="1:6" ht="15.95" customHeight="1">
      <c r="A9" s="288"/>
      <c r="B9" s="23"/>
      <c r="C9" s="290"/>
      <c r="D9" s="23"/>
      <c r="E9" s="23"/>
      <c r="F9" s="41">
        <f t="shared" si="0"/>
        <v>0</v>
      </c>
    </row>
    <row r="10" spans="1:6" ht="15.95" customHeight="1">
      <c r="A10" s="289"/>
      <c r="B10" s="23"/>
      <c r="C10" s="290"/>
      <c r="D10" s="23"/>
      <c r="E10" s="23"/>
      <c r="F10" s="41">
        <f t="shared" si="0"/>
        <v>0</v>
      </c>
    </row>
    <row r="11" spans="1:6" ht="15.95" customHeight="1">
      <c r="A11" s="288"/>
      <c r="B11" s="23"/>
      <c r="C11" s="290"/>
      <c r="D11" s="23"/>
      <c r="E11" s="23"/>
      <c r="F11" s="41">
        <f t="shared" si="0"/>
        <v>0</v>
      </c>
    </row>
    <row r="12" spans="1:6" ht="15.95" customHeight="1">
      <c r="A12" s="288"/>
      <c r="B12" s="23"/>
      <c r="C12" s="290"/>
      <c r="D12" s="23"/>
      <c r="E12" s="23"/>
      <c r="F12" s="41">
        <f t="shared" si="0"/>
        <v>0</v>
      </c>
    </row>
    <row r="13" spans="1:6" ht="15.95" customHeight="1">
      <c r="A13" s="288"/>
      <c r="B13" s="23"/>
      <c r="C13" s="290"/>
      <c r="D13" s="23"/>
      <c r="E13" s="23"/>
      <c r="F13" s="41">
        <f t="shared" si="0"/>
        <v>0</v>
      </c>
    </row>
    <row r="14" spans="1:6" ht="15.95" customHeight="1">
      <c r="A14" s="288"/>
      <c r="B14" s="23"/>
      <c r="C14" s="290"/>
      <c r="D14" s="23"/>
      <c r="E14" s="23"/>
      <c r="F14" s="41">
        <f t="shared" si="0"/>
        <v>0</v>
      </c>
    </row>
    <row r="15" spans="1:6" ht="15.95" customHeight="1">
      <c r="A15" s="288"/>
      <c r="B15" s="23"/>
      <c r="C15" s="290"/>
      <c r="D15" s="23"/>
      <c r="E15" s="23"/>
      <c r="F15" s="41">
        <f t="shared" si="0"/>
        <v>0</v>
      </c>
    </row>
    <row r="16" spans="1:6" ht="15.95" customHeight="1">
      <c r="A16" s="288"/>
      <c r="B16" s="23"/>
      <c r="C16" s="290"/>
      <c r="D16" s="23"/>
      <c r="E16" s="23"/>
      <c r="F16" s="41">
        <f t="shared" si="0"/>
        <v>0</v>
      </c>
    </row>
    <row r="17" spans="1:6" ht="15.95" customHeight="1">
      <c r="A17" s="288"/>
      <c r="B17" s="23"/>
      <c r="C17" s="290"/>
      <c r="D17" s="23"/>
      <c r="E17" s="23"/>
      <c r="F17" s="41">
        <f t="shared" si="0"/>
        <v>0</v>
      </c>
    </row>
    <row r="18" spans="1:6" ht="15.95" customHeight="1">
      <c r="A18" s="288"/>
      <c r="B18" s="23"/>
      <c r="C18" s="290"/>
      <c r="D18" s="23"/>
      <c r="E18" s="23"/>
      <c r="F18" s="41">
        <f t="shared" si="0"/>
        <v>0</v>
      </c>
    </row>
    <row r="19" spans="1:6" ht="15.95" customHeight="1">
      <c r="A19" s="288"/>
      <c r="B19" s="23"/>
      <c r="C19" s="290"/>
      <c r="D19" s="23"/>
      <c r="E19" s="23"/>
      <c r="F19" s="41">
        <f t="shared" si="0"/>
        <v>0</v>
      </c>
    </row>
    <row r="20" spans="1:6" ht="15.95" customHeight="1">
      <c r="A20" s="288"/>
      <c r="B20" s="23"/>
      <c r="C20" s="290"/>
      <c r="D20" s="23"/>
      <c r="E20" s="23"/>
      <c r="F20" s="41">
        <f t="shared" si="0"/>
        <v>0</v>
      </c>
    </row>
    <row r="21" spans="1:6" ht="15.95" customHeight="1">
      <c r="A21" s="288"/>
      <c r="B21" s="23"/>
      <c r="C21" s="290"/>
      <c r="D21" s="23"/>
      <c r="E21" s="23"/>
      <c r="F21" s="41">
        <f t="shared" si="0"/>
        <v>0</v>
      </c>
    </row>
    <row r="22" spans="1:6" ht="15.95" customHeight="1" thickBot="1">
      <c r="A22" s="42"/>
      <c r="B22" s="24"/>
      <c r="C22" s="291"/>
      <c r="D22" s="24"/>
      <c r="E22" s="24"/>
      <c r="F22" s="43">
        <f t="shared" si="0"/>
        <v>0</v>
      </c>
    </row>
    <row r="23" spans="1:6" s="46" customFormat="1" ht="18" customHeight="1" thickBot="1">
      <c r="A23" s="83" t="s">
        <v>52</v>
      </c>
      <c r="B23" s="44">
        <f>SUM(B5:B22)</f>
        <v>700</v>
      </c>
      <c r="C23" s="58"/>
      <c r="D23" s="44">
        <f>SUM(D5:D22)</f>
        <v>0</v>
      </c>
      <c r="E23" s="44">
        <f>SUM(E5:E22)</f>
        <v>700</v>
      </c>
      <c r="F23" s="45">
        <f>SUM(F5:F22)</f>
        <v>0</v>
      </c>
    </row>
  </sheetData>
  <mergeCells count="1">
    <mergeCell ref="A1:F1"/>
  </mergeCells>
  <phoneticPr fontId="0" type="noConversion"/>
  <printOptions horizontalCentered="1"/>
  <pageMargins left="0.78740157480314965" right="0.78740157480314965" top="1.0236220472440944" bottom="0.98425196850393704" header="0.78740157480314965" footer="0.78740157480314965"/>
  <pageSetup paperSize="9" scale="105" orientation="landscape" horizontalDpi="300" verticalDpi="300" r:id="rId1"/>
  <headerFooter alignWithMargins="0">
    <oddHeader>&amp;R&amp;"Times New Roman CE,Félkövér dőlt"&amp;11 3. melléklet a 1/2016. (II.15.) önkormányzati rendelethez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Munka4">
    <tabColor rgb="FF92D050"/>
  </sheetPr>
  <dimension ref="A1:K158"/>
  <sheetViews>
    <sheetView view="pageLayout" topLeftCell="A124" zoomScaleNormal="130" zoomScaleSheetLayoutView="85" workbookViewId="0">
      <selection activeCell="D158" sqref="C158:D158"/>
    </sheetView>
  </sheetViews>
  <sheetFormatPr defaultRowHeight="12.75"/>
  <cols>
    <col min="1" max="1" width="19.5" style="224" customWidth="1"/>
    <col min="2" max="2" width="72" style="225" customWidth="1"/>
    <col min="3" max="3" width="25" style="226" customWidth="1"/>
    <col min="4" max="16384" width="9.33203125" style="2"/>
  </cols>
  <sheetData>
    <row r="1" spans="1:3" s="1" customFormat="1" ht="16.5" customHeight="1" thickBot="1">
      <c r="A1" s="94"/>
      <c r="B1" s="96"/>
      <c r="C1" s="119" t="s">
        <v>462</v>
      </c>
    </row>
    <row r="2" spans="1:3" s="53" customFormat="1" ht="21" customHeight="1">
      <c r="A2" s="231" t="s">
        <v>50</v>
      </c>
      <c r="B2" s="201" t="s">
        <v>146</v>
      </c>
      <c r="C2" s="203"/>
    </row>
    <row r="3" spans="1:3" s="53" customFormat="1" ht="16.5" thickBot="1">
      <c r="A3" s="97" t="s">
        <v>125</v>
      </c>
      <c r="B3" s="202" t="s">
        <v>320</v>
      </c>
      <c r="C3" s="300"/>
    </row>
    <row r="4" spans="1:3" s="54" customFormat="1" ht="15.95" customHeight="1" thickBot="1">
      <c r="A4" s="98"/>
      <c r="B4" s="98"/>
      <c r="C4" s="99" t="s">
        <v>42</v>
      </c>
    </row>
    <row r="5" spans="1:3" ht="13.5" thickBot="1">
      <c r="A5" s="232" t="s">
        <v>127</v>
      </c>
      <c r="B5" s="100" t="s">
        <v>449</v>
      </c>
      <c r="C5" s="204" t="s">
        <v>43</v>
      </c>
    </row>
    <row r="6" spans="1:3" s="47" customFormat="1" ht="12.95" customHeight="1" thickBot="1">
      <c r="A6" s="87"/>
      <c r="B6" s="88" t="s">
        <v>406</v>
      </c>
      <c r="C6" s="89" t="s">
        <v>407</v>
      </c>
    </row>
    <row r="7" spans="1:3" s="47" customFormat="1" ht="15.95" customHeight="1" thickBot="1">
      <c r="A7" s="102"/>
      <c r="B7" s="103" t="s">
        <v>44</v>
      </c>
      <c r="C7" s="205"/>
    </row>
    <row r="8" spans="1:3" s="47" customFormat="1" ht="12" customHeight="1" thickBot="1">
      <c r="A8" s="27" t="s">
        <v>8</v>
      </c>
      <c r="B8" s="19" t="s">
        <v>171</v>
      </c>
      <c r="C8" s="144">
        <f>+C9+C10+C11+C12+C13+C14</f>
        <v>107943</v>
      </c>
    </row>
    <row r="9" spans="1:3" s="55" customFormat="1" ht="12" customHeight="1">
      <c r="A9" s="260" t="s">
        <v>68</v>
      </c>
      <c r="B9" s="241" t="s">
        <v>172</v>
      </c>
      <c r="C9" s="147">
        <v>22513</v>
      </c>
    </row>
    <row r="10" spans="1:3" s="56" customFormat="1" ht="12" customHeight="1">
      <c r="A10" s="261" t="s">
        <v>69</v>
      </c>
      <c r="B10" s="242" t="s">
        <v>173</v>
      </c>
      <c r="C10" s="146"/>
    </row>
    <row r="11" spans="1:3" s="56" customFormat="1" ht="12" customHeight="1">
      <c r="A11" s="261" t="s">
        <v>70</v>
      </c>
      <c r="B11" s="242" t="s">
        <v>436</v>
      </c>
      <c r="C11" s="146">
        <v>82591</v>
      </c>
    </row>
    <row r="12" spans="1:3" s="56" customFormat="1" ht="12" customHeight="1">
      <c r="A12" s="261" t="s">
        <v>71</v>
      </c>
      <c r="B12" s="242" t="s">
        <v>174</v>
      </c>
      <c r="C12" s="146">
        <v>2839</v>
      </c>
    </row>
    <row r="13" spans="1:3" s="56" customFormat="1" ht="12" customHeight="1">
      <c r="A13" s="261" t="s">
        <v>88</v>
      </c>
      <c r="B13" s="242" t="s">
        <v>411</v>
      </c>
      <c r="C13" s="146"/>
    </row>
    <row r="14" spans="1:3" s="55" customFormat="1" ht="12" customHeight="1" thickBot="1">
      <c r="A14" s="262" t="s">
        <v>72</v>
      </c>
      <c r="B14" s="243" t="s">
        <v>352</v>
      </c>
      <c r="C14" s="146"/>
    </row>
    <row r="15" spans="1:3" s="55" customFormat="1" ht="12" customHeight="1" thickBot="1">
      <c r="A15" s="27" t="s">
        <v>9</v>
      </c>
      <c r="B15" s="139" t="s">
        <v>175</v>
      </c>
      <c r="C15" s="144">
        <f>+C16+C17+C18+C19+C20</f>
        <v>20492</v>
      </c>
    </row>
    <row r="16" spans="1:3" s="55" customFormat="1" ht="12" customHeight="1">
      <c r="A16" s="260" t="s">
        <v>74</v>
      </c>
      <c r="B16" s="241" t="s">
        <v>176</v>
      </c>
      <c r="C16" s="147"/>
    </row>
    <row r="17" spans="1:3" s="55" customFormat="1" ht="12" customHeight="1">
      <c r="A17" s="261" t="s">
        <v>75</v>
      </c>
      <c r="B17" s="242" t="s">
        <v>177</v>
      </c>
      <c r="C17" s="146"/>
    </row>
    <row r="18" spans="1:3" s="55" customFormat="1" ht="12" customHeight="1">
      <c r="A18" s="261" t="s">
        <v>76</v>
      </c>
      <c r="B18" s="242" t="s">
        <v>342</v>
      </c>
      <c r="C18" s="146"/>
    </row>
    <row r="19" spans="1:3" s="55" customFormat="1" ht="12" customHeight="1">
      <c r="A19" s="261" t="s">
        <v>77</v>
      </c>
      <c r="B19" s="242" t="s">
        <v>343</v>
      </c>
      <c r="C19" s="146"/>
    </row>
    <row r="20" spans="1:3" s="55" customFormat="1" ht="12" customHeight="1">
      <c r="A20" s="261" t="s">
        <v>78</v>
      </c>
      <c r="B20" s="242" t="s">
        <v>178</v>
      </c>
      <c r="C20" s="146">
        <v>20492</v>
      </c>
    </row>
    <row r="21" spans="1:3" s="56" customFormat="1" ht="12" customHeight="1" thickBot="1">
      <c r="A21" s="262" t="s">
        <v>84</v>
      </c>
      <c r="B21" s="243" t="s">
        <v>179</v>
      </c>
      <c r="C21" s="148"/>
    </row>
    <row r="22" spans="1:3" s="56" customFormat="1" ht="12" customHeight="1" thickBot="1">
      <c r="A22" s="27" t="s">
        <v>10</v>
      </c>
      <c r="B22" s="19" t="s">
        <v>180</v>
      </c>
      <c r="C22" s="144">
        <f>+C23+C24+C25+C26+C27</f>
        <v>0</v>
      </c>
    </row>
    <row r="23" spans="1:3" s="56" customFormat="1" ht="12" customHeight="1">
      <c r="A23" s="260" t="s">
        <v>57</v>
      </c>
      <c r="B23" s="241" t="s">
        <v>181</v>
      </c>
      <c r="C23" s="147"/>
    </row>
    <row r="24" spans="1:3" s="55" customFormat="1" ht="12" customHeight="1">
      <c r="A24" s="261" t="s">
        <v>58</v>
      </c>
      <c r="B24" s="242" t="s">
        <v>182</v>
      </c>
      <c r="C24" s="146"/>
    </row>
    <row r="25" spans="1:3" s="56" customFormat="1" ht="12" customHeight="1">
      <c r="A25" s="261" t="s">
        <v>59</v>
      </c>
      <c r="B25" s="242" t="s">
        <v>344</v>
      </c>
      <c r="C25" s="146"/>
    </row>
    <row r="26" spans="1:3" s="56" customFormat="1" ht="12" customHeight="1">
      <c r="A26" s="261" t="s">
        <v>60</v>
      </c>
      <c r="B26" s="242" t="s">
        <v>345</v>
      </c>
      <c r="C26" s="146"/>
    </row>
    <row r="27" spans="1:3" s="56" customFormat="1" ht="12" customHeight="1">
      <c r="A27" s="261" t="s">
        <v>100</v>
      </c>
      <c r="B27" s="242" t="s">
        <v>183</v>
      </c>
      <c r="C27" s="146"/>
    </row>
    <row r="28" spans="1:3" s="56" customFormat="1" ht="12" customHeight="1" thickBot="1">
      <c r="A28" s="262" t="s">
        <v>101</v>
      </c>
      <c r="B28" s="243" t="s">
        <v>184</v>
      </c>
      <c r="C28" s="148"/>
    </row>
    <row r="29" spans="1:3" s="56" customFormat="1" ht="12" customHeight="1" thickBot="1">
      <c r="A29" s="27" t="s">
        <v>102</v>
      </c>
      <c r="B29" s="19" t="s">
        <v>446</v>
      </c>
      <c r="C29" s="150">
        <v>27660</v>
      </c>
    </row>
    <row r="30" spans="1:3" s="56" customFormat="1" ht="12" customHeight="1">
      <c r="A30" s="260" t="s">
        <v>186</v>
      </c>
      <c r="B30" s="241" t="s">
        <v>441</v>
      </c>
      <c r="C30" s="236">
        <v>5000</v>
      </c>
    </row>
    <row r="31" spans="1:3" s="56" customFormat="1" ht="12" customHeight="1">
      <c r="A31" s="261" t="s">
        <v>187</v>
      </c>
      <c r="B31" s="242" t="s">
        <v>442</v>
      </c>
      <c r="C31" s="146"/>
    </row>
    <row r="32" spans="1:3" s="56" customFormat="1" ht="12" customHeight="1">
      <c r="A32" s="261" t="s">
        <v>188</v>
      </c>
      <c r="B32" s="242" t="s">
        <v>443</v>
      </c>
      <c r="C32" s="146">
        <v>13860</v>
      </c>
    </row>
    <row r="33" spans="1:3" s="56" customFormat="1" ht="12" customHeight="1">
      <c r="A33" s="261" t="s">
        <v>189</v>
      </c>
      <c r="B33" s="242" t="s">
        <v>444</v>
      </c>
      <c r="C33" s="146"/>
    </row>
    <row r="34" spans="1:3" s="56" customFormat="1" ht="12" customHeight="1">
      <c r="A34" s="261" t="s">
        <v>438</v>
      </c>
      <c r="B34" s="242" t="s">
        <v>190</v>
      </c>
      <c r="C34" s="146">
        <v>4000</v>
      </c>
    </row>
    <row r="35" spans="1:3" s="56" customFormat="1" ht="12" customHeight="1">
      <c r="A35" s="261" t="s">
        <v>439</v>
      </c>
      <c r="B35" s="242" t="s">
        <v>450</v>
      </c>
      <c r="C35" s="146">
        <v>4500</v>
      </c>
    </row>
    <row r="36" spans="1:3" s="56" customFormat="1" ht="12" customHeight="1" thickBot="1">
      <c r="A36" s="262" t="s">
        <v>440</v>
      </c>
      <c r="B36" s="302" t="s">
        <v>192</v>
      </c>
      <c r="C36" s="148">
        <v>300</v>
      </c>
    </row>
    <row r="37" spans="1:3" s="56" customFormat="1" ht="12" customHeight="1" thickBot="1">
      <c r="A37" s="27" t="s">
        <v>12</v>
      </c>
      <c r="B37" s="19" t="s">
        <v>353</v>
      </c>
      <c r="C37" s="144">
        <f>SUM(C38:C48)</f>
        <v>0</v>
      </c>
    </row>
    <row r="38" spans="1:3" s="56" customFormat="1" ht="12" customHeight="1">
      <c r="A38" s="260" t="s">
        <v>61</v>
      </c>
      <c r="B38" s="241" t="s">
        <v>195</v>
      </c>
      <c r="C38" s="147"/>
    </row>
    <row r="39" spans="1:3" s="56" customFormat="1" ht="12" customHeight="1">
      <c r="A39" s="261" t="s">
        <v>62</v>
      </c>
      <c r="B39" s="242" t="s">
        <v>196</v>
      </c>
      <c r="C39" s="146"/>
    </row>
    <row r="40" spans="1:3" s="56" customFormat="1" ht="12" customHeight="1">
      <c r="A40" s="261" t="s">
        <v>63</v>
      </c>
      <c r="B40" s="242" t="s">
        <v>197</v>
      </c>
      <c r="C40" s="146"/>
    </row>
    <row r="41" spans="1:3" s="56" customFormat="1" ht="12" customHeight="1">
      <c r="A41" s="261" t="s">
        <v>104</v>
      </c>
      <c r="B41" s="242" t="s">
        <v>198</v>
      </c>
      <c r="C41" s="146"/>
    </row>
    <row r="42" spans="1:3" s="56" customFormat="1" ht="12" customHeight="1">
      <c r="A42" s="261" t="s">
        <v>105</v>
      </c>
      <c r="B42" s="242" t="s">
        <v>199</v>
      </c>
      <c r="C42" s="146"/>
    </row>
    <row r="43" spans="1:3" s="56" customFormat="1" ht="12" customHeight="1">
      <c r="A43" s="261" t="s">
        <v>106</v>
      </c>
      <c r="B43" s="242" t="s">
        <v>200</v>
      </c>
      <c r="C43" s="146"/>
    </row>
    <row r="44" spans="1:3" s="56" customFormat="1" ht="12" customHeight="1">
      <c r="A44" s="261" t="s">
        <v>107</v>
      </c>
      <c r="B44" s="242" t="s">
        <v>201</v>
      </c>
      <c r="C44" s="146"/>
    </row>
    <row r="45" spans="1:3" s="56" customFormat="1" ht="12" customHeight="1">
      <c r="A45" s="261" t="s">
        <v>108</v>
      </c>
      <c r="B45" s="242" t="s">
        <v>445</v>
      </c>
      <c r="C45" s="146"/>
    </row>
    <row r="46" spans="1:3" s="56" customFormat="1" ht="12" customHeight="1">
      <c r="A46" s="261" t="s">
        <v>193</v>
      </c>
      <c r="B46" s="242" t="s">
        <v>203</v>
      </c>
      <c r="C46" s="149"/>
    </row>
    <row r="47" spans="1:3" s="56" customFormat="1" ht="12" customHeight="1">
      <c r="A47" s="262" t="s">
        <v>194</v>
      </c>
      <c r="B47" s="243" t="s">
        <v>355</v>
      </c>
      <c r="C47" s="230"/>
    </row>
    <row r="48" spans="1:3" s="56" customFormat="1" ht="12" customHeight="1" thickBot="1">
      <c r="A48" s="262" t="s">
        <v>354</v>
      </c>
      <c r="B48" s="243" t="s">
        <v>204</v>
      </c>
      <c r="C48" s="230"/>
    </row>
    <row r="49" spans="1:3" s="56" customFormat="1" ht="12" customHeight="1" thickBot="1">
      <c r="A49" s="27" t="s">
        <v>13</v>
      </c>
      <c r="B49" s="19" t="s">
        <v>205</v>
      </c>
      <c r="C49" s="144">
        <f>SUM(C50:C54)</f>
        <v>3000</v>
      </c>
    </row>
    <row r="50" spans="1:3" s="56" customFormat="1" ht="12" customHeight="1">
      <c r="A50" s="260" t="s">
        <v>64</v>
      </c>
      <c r="B50" s="241" t="s">
        <v>209</v>
      </c>
      <c r="C50" s="284"/>
    </row>
    <row r="51" spans="1:3" s="56" customFormat="1" ht="12" customHeight="1">
      <c r="A51" s="261" t="s">
        <v>65</v>
      </c>
      <c r="B51" s="242" t="s">
        <v>210</v>
      </c>
      <c r="C51" s="149">
        <v>3000</v>
      </c>
    </row>
    <row r="52" spans="1:3" s="56" customFormat="1" ht="12" customHeight="1">
      <c r="A52" s="261" t="s">
        <v>206</v>
      </c>
      <c r="B52" s="242" t="s">
        <v>211</v>
      </c>
      <c r="C52" s="149"/>
    </row>
    <row r="53" spans="1:3" s="56" customFormat="1" ht="12" customHeight="1">
      <c r="A53" s="261" t="s">
        <v>207</v>
      </c>
      <c r="B53" s="242" t="s">
        <v>212</v>
      </c>
      <c r="C53" s="149"/>
    </row>
    <row r="54" spans="1:3" s="56" customFormat="1" ht="12" customHeight="1" thickBot="1">
      <c r="A54" s="262" t="s">
        <v>208</v>
      </c>
      <c r="B54" s="243" t="s">
        <v>213</v>
      </c>
      <c r="C54" s="230"/>
    </row>
    <row r="55" spans="1:3" s="56" customFormat="1" ht="12" customHeight="1" thickBot="1">
      <c r="A55" s="27" t="s">
        <v>109</v>
      </c>
      <c r="B55" s="19" t="s">
        <v>214</v>
      </c>
      <c r="C55" s="144">
        <f>SUM(C56:C58)</f>
        <v>0</v>
      </c>
    </row>
    <row r="56" spans="1:3" s="56" customFormat="1" ht="12" customHeight="1">
      <c r="A56" s="260" t="s">
        <v>66</v>
      </c>
      <c r="B56" s="241" t="s">
        <v>215</v>
      </c>
      <c r="C56" s="147"/>
    </row>
    <row r="57" spans="1:3" s="56" customFormat="1" ht="12" customHeight="1">
      <c r="A57" s="261" t="s">
        <v>67</v>
      </c>
      <c r="B57" s="242" t="s">
        <v>346</v>
      </c>
      <c r="C57" s="146"/>
    </row>
    <row r="58" spans="1:3" s="56" customFormat="1" ht="12" customHeight="1">
      <c r="A58" s="261" t="s">
        <v>218</v>
      </c>
      <c r="B58" s="242" t="s">
        <v>216</v>
      </c>
      <c r="C58" s="146"/>
    </row>
    <row r="59" spans="1:3" s="56" customFormat="1" ht="12" customHeight="1" thickBot="1">
      <c r="A59" s="262" t="s">
        <v>219</v>
      </c>
      <c r="B59" s="243" t="s">
        <v>217</v>
      </c>
      <c r="C59" s="148"/>
    </row>
    <row r="60" spans="1:3" s="56" customFormat="1" ht="12" customHeight="1" thickBot="1">
      <c r="A60" s="27" t="s">
        <v>15</v>
      </c>
      <c r="B60" s="139" t="s">
        <v>220</v>
      </c>
      <c r="C60" s="144">
        <f>SUM(C61:C63)</f>
        <v>0</v>
      </c>
    </row>
    <row r="61" spans="1:3" s="56" customFormat="1" ht="12" customHeight="1">
      <c r="A61" s="260" t="s">
        <v>110</v>
      </c>
      <c r="B61" s="241" t="s">
        <v>222</v>
      </c>
      <c r="C61" s="149"/>
    </row>
    <row r="62" spans="1:3" s="56" customFormat="1" ht="12" customHeight="1">
      <c r="A62" s="261" t="s">
        <v>111</v>
      </c>
      <c r="B62" s="242" t="s">
        <v>347</v>
      </c>
      <c r="C62" s="149"/>
    </row>
    <row r="63" spans="1:3" s="56" customFormat="1" ht="12" customHeight="1">
      <c r="A63" s="261" t="s">
        <v>151</v>
      </c>
      <c r="B63" s="242" t="s">
        <v>223</v>
      </c>
      <c r="C63" s="149"/>
    </row>
    <row r="64" spans="1:3" s="56" customFormat="1" ht="12" customHeight="1" thickBot="1">
      <c r="A64" s="262" t="s">
        <v>221</v>
      </c>
      <c r="B64" s="243" t="s">
        <v>224</v>
      </c>
      <c r="C64" s="149"/>
    </row>
    <row r="65" spans="1:3" s="56" customFormat="1" ht="12" customHeight="1" thickBot="1">
      <c r="A65" s="27" t="s">
        <v>16</v>
      </c>
      <c r="B65" s="19" t="s">
        <v>225</v>
      </c>
      <c r="C65" s="150">
        <f>+C8+C15+C22+C29+C37+C49+C55+C60</f>
        <v>159095</v>
      </c>
    </row>
    <row r="66" spans="1:3" s="56" customFormat="1" ht="12" customHeight="1" thickBot="1">
      <c r="A66" s="263" t="s">
        <v>316</v>
      </c>
      <c r="B66" s="139" t="s">
        <v>227</v>
      </c>
      <c r="C66" s="144">
        <f>SUM(C67:C69)</f>
        <v>0</v>
      </c>
    </row>
    <row r="67" spans="1:3" s="56" customFormat="1" ht="12" customHeight="1">
      <c r="A67" s="260" t="s">
        <v>258</v>
      </c>
      <c r="B67" s="241" t="s">
        <v>228</v>
      </c>
      <c r="C67" s="149"/>
    </row>
    <row r="68" spans="1:3" s="56" customFormat="1" ht="12" customHeight="1">
      <c r="A68" s="261" t="s">
        <v>267</v>
      </c>
      <c r="B68" s="242" t="s">
        <v>229</v>
      </c>
      <c r="C68" s="149"/>
    </row>
    <row r="69" spans="1:3" s="56" customFormat="1" ht="12" customHeight="1" thickBot="1">
      <c r="A69" s="262" t="s">
        <v>268</v>
      </c>
      <c r="B69" s="244" t="s">
        <v>230</v>
      </c>
      <c r="C69" s="149"/>
    </row>
    <row r="70" spans="1:3" s="56" customFormat="1" ht="12" customHeight="1" thickBot="1">
      <c r="A70" s="263" t="s">
        <v>231</v>
      </c>
      <c r="B70" s="139" t="s">
        <v>232</v>
      </c>
      <c r="C70" s="144">
        <f>SUM(C71:C74)</f>
        <v>0</v>
      </c>
    </row>
    <row r="71" spans="1:3" s="56" customFormat="1" ht="12" customHeight="1">
      <c r="A71" s="260" t="s">
        <v>89</v>
      </c>
      <c r="B71" s="241" t="s">
        <v>233</v>
      </c>
      <c r="C71" s="149"/>
    </row>
    <row r="72" spans="1:3" s="56" customFormat="1" ht="12" customHeight="1">
      <c r="A72" s="261" t="s">
        <v>90</v>
      </c>
      <c r="B72" s="242" t="s">
        <v>234</v>
      </c>
      <c r="C72" s="149"/>
    </row>
    <row r="73" spans="1:3" s="56" customFormat="1" ht="12" customHeight="1">
      <c r="A73" s="261" t="s">
        <v>259</v>
      </c>
      <c r="B73" s="242" t="s">
        <v>235</v>
      </c>
      <c r="C73" s="149"/>
    </row>
    <row r="74" spans="1:3" s="56" customFormat="1" ht="12" customHeight="1" thickBot="1">
      <c r="A74" s="262" t="s">
        <v>260</v>
      </c>
      <c r="B74" s="243" t="s">
        <v>236</v>
      </c>
      <c r="C74" s="149"/>
    </row>
    <row r="75" spans="1:3" s="56" customFormat="1" ht="12" customHeight="1" thickBot="1">
      <c r="A75" s="263" t="s">
        <v>237</v>
      </c>
      <c r="B75" s="139" t="s">
        <v>238</v>
      </c>
      <c r="C75" s="144">
        <f>SUM(C76:C77)</f>
        <v>0</v>
      </c>
    </row>
    <row r="76" spans="1:3" s="56" customFormat="1" ht="12" customHeight="1">
      <c r="A76" s="260" t="s">
        <v>261</v>
      </c>
      <c r="B76" s="241" t="s">
        <v>239</v>
      </c>
      <c r="C76" s="149"/>
    </row>
    <row r="77" spans="1:3" s="56" customFormat="1" ht="12" customHeight="1" thickBot="1">
      <c r="A77" s="262" t="s">
        <v>262</v>
      </c>
      <c r="B77" s="243" t="s">
        <v>240</v>
      </c>
      <c r="C77" s="149"/>
    </row>
    <row r="78" spans="1:3" s="55" customFormat="1" ht="12" customHeight="1" thickBot="1">
      <c r="A78" s="263" t="s">
        <v>241</v>
      </c>
      <c r="B78" s="139" t="s">
        <v>242</v>
      </c>
      <c r="C78" s="144">
        <f>SUM(C79:C81)</f>
        <v>0</v>
      </c>
    </row>
    <row r="79" spans="1:3" s="56" customFormat="1" ht="12" customHeight="1">
      <c r="A79" s="260" t="s">
        <v>263</v>
      </c>
      <c r="B79" s="241" t="s">
        <v>243</v>
      </c>
      <c r="C79" s="149"/>
    </row>
    <row r="80" spans="1:3" s="56" customFormat="1" ht="12" customHeight="1">
      <c r="A80" s="261" t="s">
        <v>264</v>
      </c>
      <c r="B80" s="242" t="s">
        <v>244</v>
      </c>
      <c r="C80" s="149"/>
    </row>
    <row r="81" spans="1:3" s="56" customFormat="1" ht="12" customHeight="1" thickBot="1">
      <c r="A81" s="262" t="s">
        <v>265</v>
      </c>
      <c r="B81" s="243" t="s">
        <v>245</v>
      </c>
      <c r="C81" s="149"/>
    </row>
    <row r="82" spans="1:3" s="56" customFormat="1" ht="12" customHeight="1" thickBot="1">
      <c r="A82" s="263" t="s">
        <v>246</v>
      </c>
      <c r="B82" s="139" t="s">
        <v>266</v>
      </c>
      <c r="C82" s="144">
        <f>SUM(C83:C86)</f>
        <v>0</v>
      </c>
    </row>
    <row r="83" spans="1:3" s="56" customFormat="1" ht="12" customHeight="1">
      <c r="A83" s="264" t="s">
        <v>247</v>
      </c>
      <c r="B83" s="241" t="s">
        <v>248</v>
      </c>
      <c r="C83" s="149"/>
    </row>
    <row r="84" spans="1:3" s="56" customFormat="1" ht="12" customHeight="1">
      <c r="A84" s="265" t="s">
        <v>249</v>
      </c>
      <c r="B84" s="242" t="s">
        <v>250</v>
      </c>
      <c r="C84" s="149"/>
    </row>
    <row r="85" spans="1:3" s="56" customFormat="1" ht="12" customHeight="1">
      <c r="A85" s="265" t="s">
        <v>251</v>
      </c>
      <c r="B85" s="242" t="s">
        <v>252</v>
      </c>
      <c r="C85" s="149"/>
    </row>
    <row r="86" spans="1:3" s="55" customFormat="1" ht="12" customHeight="1" thickBot="1">
      <c r="A86" s="266" t="s">
        <v>253</v>
      </c>
      <c r="B86" s="243" t="s">
        <v>254</v>
      </c>
      <c r="C86" s="149"/>
    </row>
    <row r="87" spans="1:3" s="55" customFormat="1" ht="12" customHeight="1" thickBot="1">
      <c r="A87" s="263" t="s">
        <v>255</v>
      </c>
      <c r="B87" s="139" t="s">
        <v>394</v>
      </c>
      <c r="C87" s="285"/>
    </row>
    <row r="88" spans="1:3" s="55" customFormat="1" ht="12" customHeight="1" thickBot="1">
      <c r="A88" s="263" t="s">
        <v>412</v>
      </c>
      <c r="B88" s="139" t="s">
        <v>256</v>
      </c>
      <c r="C88" s="285"/>
    </row>
    <row r="89" spans="1:3" s="55" customFormat="1" ht="12" customHeight="1" thickBot="1">
      <c r="A89" s="263" t="s">
        <v>413</v>
      </c>
      <c r="B89" s="248" t="s">
        <v>397</v>
      </c>
      <c r="C89" s="150">
        <f>+C66+C70+C75+C78+C82+C88+C87</f>
        <v>0</v>
      </c>
    </row>
    <row r="90" spans="1:3" s="55" customFormat="1" ht="12" customHeight="1" thickBot="1">
      <c r="A90" s="267" t="s">
        <v>414</v>
      </c>
      <c r="B90" s="249" t="s">
        <v>415</v>
      </c>
      <c r="C90" s="150">
        <f>+C65+C89</f>
        <v>159095</v>
      </c>
    </row>
    <row r="91" spans="1:3" s="56" customFormat="1" ht="15" customHeight="1" thickBot="1">
      <c r="A91" s="108"/>
      <c r="B91" s="109"/>
      <c r="C91" s="210"/>
    </row>
    <row r="92" spans="1:3" s="47" customFormat="1" ht="16.5" customHeight="1" thickBot="1">
      <c r="A92" s="112"/>
      <c r="B92" s="113" t="s">
        <v>45</v>
      </c>
      <c r="C92" s="212"/>
    </row>
    <row r="93" spans="1:3" s="57" customFormat="1" ht="12" customHeight="1" thickBot="1">
      <c r="A93" s="233" t="s">
        <v>8</v>
      </c>
      <c r="B93" s="26" t="s">
        <v>419</v>
      </c>
      <c r="C93" s="143">
        <f>+C94+C95+C96+C97+C98+C111</f>
        <v>157735</v>
      </c>
    </row>
    <row r="94" spans="1:3" ht="12" customHeight="1">
      <c r="A94" s="268" t="s">
        <v>68</v>
      </c>
      <c r="B94" s="8" t="s">
        <v>38</v>
      </c>
      <c r="C94" s="145">
        <v>41496</v>
      </c>
    </row>
    <row r="95" spans="1:3" ht="12" customHeight="1">
      <c r="A95" s="261" t="s">
        <v>69</v>
      </c>
      <c r="B95" s="6" t="s">
        <v>112</v>
      </c>
      <c r="C95" s="146">
        <v>11303</v>
      </c>
    </row>
    <row r="96" spans="1:3" ht="12" customHeight="1">
      <c r="A96" s="261" t="s">
        <v>70</v>
      </c>
      <c r="B96" s="6" t="s">
        <v>87</v>
      </c>
      <c r="C96" s="148">
        <v>72294</v>
      </c>
    </row>
    <row r="97" spans="1:3" ht="12" customHeight="1">
      <c r="A97" s="261" t="s">
        <v>71</v>
      </c>
      <c r="B97" s="9" t="s">
        <v>113</v>
      </c>
      <c r="C97" s="148">
        <v>30782</v>
      </c>
    </row>
    <row r="98" spans="1:3" ht="12" customHeight="1">
      <c r="A98" s="261" t="s">
        <v>79</v>
      </c>
      <c r="B98" s="17" t="s">
        <v>114</v>
      </c>
      <c r="C98" s="148">
        <v>1860</v>
      </c>
    </row>
    <row r="99" spans="1:3" ht="12" customHeight="1">
      <c r="A99" s="261" t="s">
        <v>72</v>
      </c>
      <c r="B99" s="6" t="s">
        <v>416</v>
      </c>
      <c r="C99" s="148"/>
    </row>
    <row r="100" spans="1:3" ht="12" customHeight="1">
      <c r="A100" s="261" t="s">
        <v>73</v>
      </c>
      <c r="B100" s="65" t="s">
        <v>360</v>
      </c>
      <c r="C100" s="148"/>
    </row>
    <row r="101" spans="1:3" ht="12" customHeight="1">
      <c r="A101" s="261" t="s">
        <v>80</v>
      </c>
      <c r="B101" s="65" t="s">
        <v>359</v>
      </c>
      <c r="C101" s="148"/>
    </row>
    <row r="102" spans="1:3" ht="12" customHeight="1">
      <c r="A102" s="261" t="s">
        <v>81</v>
      </c>
      <c r="B102" s="65" t="s">
        <v>272</v>
      </c>
      <c r="C102" s="148"/>
    </row>
    <row r="103" spans="1:3" ht="12" customHeight="1">
      <c r="A103" s="261" t="s">
        <v>82</v>
      </c>
      <c r="B103" s="66" t="s">
        <v>273</v>
      </c>
      <c r="C103" s="148"/>
    </row>
    <row r="104" spans="1:3" ht="12" customHeight="1">
      <c r="A104" s="261" t="s">
        <v>83</v>
      </c>
      <c r="B104" s="66" t="s">
        <v>274</v>
      </c>
      <c r="C104" s="148"/>
    </row>
    <row r="105" spans="1:3" ht="12" customHeight="1">
      <c r="A105" s="261" t="s">
        <v>85</v>
      </c>
      <c r="B105" s="65" t="s">
        <v>275</v>
      </c>
      <c r="C105" s="148"/>
    </row>
    <row r="106" spans="1:3" ht="12" customHeight="1">
      <c r="A106" s="261" t="s">
        <v>115</v>
      </c>
      <c r="B106" s="65" t="s">
        <v>276</v>
      </c>
      <c r="C106" s="148"/>
    </row>
    <row r="107" spans="1:3" ht="12" customHeight="1">
      <c r="A107" s="261" t="s">
        <v>270</v>
      </c>
      <c r="B107" s="66" t="s">
        <v>277</v>
      </c>
      <c r="C107" s="148"/>
    </row>
    <row r="108" spans="1:3" ht="12" customHeight="1">
      <c r="A108" s="269" t="s">
        <v>271</v>
      </c>
      <c r="B108" s="67" t="s">
        <v>278</v>
      </c>
      <c r="C108" s="148"/>
    </row>
    <row r="109" spans="1:3" ht="12" customHeight="1">
      <c r="A109" s="261" t="s">
        <v>357</v>
      </c>
      <c r="B109" s="67" t="s">
        <v>279</v>
      </c>
      <c r="C109" s="148"/>
    </row>
    <row r="110" spans="1:3" ht="12" customHeight="1">
      <c r="A110" s="261" t="s">
        <v>358</v>
      </c>
      <c r="B110" s="66" t="s">
        <v>280</v>
      </c>
      <c r="C110" s="146">
        <v>1860</v>
      </c>
    </row>
    <row r="111" spans="1:3" ht="12" customHeight="1">
      <c r="A111" s="261" t="s">
        <v>362</v>
      </c>
      <c r="B111" s="9" t="s">
        <v>39</v>
      </c>
      <c r="C111" s="146"/>
    </row>
    <row r="112" spans="1:3" ht="12" customHeight="1">
      <c r="A112" s="262" t="s">
        <v>363</v>
      </c>
      <c r="B112" s="6" t="s">
        <v>417</v>
      </c>
      <c r="C112" s="148"/>
    </row>
    <row r="113" spans="1:3" ht="12" customHeight="1" thickBot="1">
      <c r="A113" s="270" t="s">
        <v>364</v>
      </c>
      <c r="B113" s="68" t="s">
        <v>418</v>
      </c>
      <c r="C113" s="152"/>
    </row>
    <row r="114" spans="1:3" ht="12" customHeight="1" thickBot="1">
      <c r="A114" s="27" t="s">
        <v>9</v>
      </c>
      <c r="B114" s="25" t="s">
        <v>281</v>
      </c>
      <c r="C114" s="144">
        <f>+C115+C117+C119</f>
        <v>1360</v>
      </c>
    </row>
    <row r="115" spans="1:3" ht="12" customHeight="1">
      <c r="A115" s="260" t="s">
        <v>74</v>
      </c>
      <c r="B115" s="6" t="s">
        <v>149</v>
      </c>
      <c r="C115" s="147">
        <v>700</v>
      </c>
    </row>
    <row r="116" spans="1:3" ht="12" customHeight="1">
      <c r="A116" s="260" t="s">
        <v>75</v>
      </c>
      <c r="B116" s="10" t="s">
        <v>285</v>
      </c>
      <c r="C116" s="147"/>
    </row>
    <row r="117" spans="1:3" ht="12" customHeight="1">
      <c r="A117" s="260" t="s">
        <v>76</v>
      </c>
      <c r="B117" s="10" t="s">
        <v>116</v>
      </c>
      <c r="C117" s="146"/>
    </row>
    <row r="118" spans="1:3" ht="12" customHeight="1">
      <c r="A118" s="260" t="s">
        <v>77</v>
      </c>
      <c r="B118" s="10" t="s">
        <v>286</v>
      </c>
      <c r="C118" s="137"/>
    </row>
    <row r="119" spans="1:3" ht="12" customHeight="1">
      <c r="A119" s="260" t="s">
        <v>78</v>
      </c>
      <c r="B119" s="141" t="s">
        <v>152</v>
      </c>
      <c r="C119" s="137">
        <v>660</v>
      </c>
    </row>
    <row r="120" spans="1:3" ht="12" customHeight="1">
      <c r="A120" s="260" t="s">
        <v>84</v>
      </c>
      <c r="B120" s="140" t="s">
        <v>348</v>
      </c>
      <c r="C120" s="137"/>
    </row>
    <row r="121" spans="1:3" ht="12" customHeight="1">
      <c r="A121" s="260" t="s">
        <v>86</v>
      </c>
      <c r="B121" s="237" t="s">
        <v>291</v>
      </c>
      <c r="C121" s="137"/>
    </row>
    <row r="122" spans="1:3" ht="12" customHeight="1">
      <c r="A122" s="260" t="s">
        <v>117</v>
      </c>
      <c r="B122" s="66" t="s">
        <v>274</v>
      </c>
      <c r="C122" s="137"/>
    </row>
    <row r="123" spans="1:3" ht="12" customHeight="1">
      <c r="A123" s="260" t="s">
        <v>118</v>
      </c>
      <c r="B123" s="66" t="s">
        <v>290</v>
      </c>
      <c r="C123" s="137"/>
    </row>
    <row r="124" spans="1:3" ht="12" customHeight="1">
      <c r="A124" s="260" t="s">
        <v>119</v>
      </c>
      <c r="B124" s="66" t="s">
        <v>289</v>
      </c>
      <c r="C124" s="137"/>
    </row>
    <row r="125" spans="1:3" ht="12" customHeight="1">
      <c r="A125" s="260" t="s">
        <v>282</v>
      </c>
      <c r="B125" s="66" t="s">
        <v>277</v>
      </c>
      <c r="C125" s="137"/>
    </row>
    <row r="126" spans="1:3" ht="12" customHeight="1">
      <c r="A126" s="260" t="s">
        <v>283</v>
      </c>
      <c r="B126" s="66" t="s">
        <v>288</v>
      </c>
      <c r="C126" s="137"/>
    </row>
    <row r="127" spans="1:3" ht="12" customHeight="1" thickBot="1">
      <c r="A127" s="269" t="s">
        <v>284</v>
      </c>
      <c r="B127" s="66" t="s">
        <v>287</v>
      </c>
      <c r="C127" s="138"/>
    </row>
    <row r="128" spans="1:3" ht="12" customHeight="1" thickBot="1">
      <c r="A128" s="27" t="s">
        <v>10</v>
      </c>
      <c r="B128" s="61" t="s">
        <v>367</v>
      </c>
      <c r="C128" s="144">
        <f>+C93+C114</f>
        <v>159095</v>
      </c>
    </row>
    <row r="129" spans="1:11" ht="12" customHeight="1" thickBot="1">
      <c r="A129" s="27" t="s">
        <v>11</v>
      </c>
      <c r="B129" s="61" t="s">
        <v>368</v>
      </c>
      <c r="C129" s="144">
        <f>+C130+C131+C132</f>
        <v>0</v>
      </c>
    </row>
    <row r="130" spans="1:11" s="57" customFormat="1" ht="12" customHeight="1">
      <c r="A130" s="260" t="s">
        <v>186</v>
      </c>
      <c r="B130" s="7" t="s">
        <v>422</v>
      </c>
      <c r="C130" s="137"/>
    </row>
    <row r="131" spans="1:11" ht="12" customHeight="1">
      <c r="A131" s="260" t="s">
        <v>187</v>
      </c>
      <c r="B131" s="7" t="s">
        <v>376</v>
      </c>
      <c r="C131" s="137"/>
    </row>
    <row r="132" spans="1:11" ht="12" customHeight="1" thickBot="1">
      <c r="A132" s="269" t="s">
        <v>188</v>
      </c>
      <c r="B132" s="5" t="s">
        <v>421</v>
      </c>
      <c r="C132" s="137"/>
    </row>
    <row r="133" spans="1:11" ht="12" customHeight="1" thickBot="1">
      <c r="A133" s="27" t="s">
        <v>12</v>
      </c>
      <c r="B133" s="61" t="s">
        <v>369</v>
      </c>
      <c r="C133" s="144">
        <f>+C134+C135+C136+C137+C138+C139</f>
        <v>0</v>
      </c>
    </row>
    <row r="134" spans="1:11" ht="12" customHeight="1">
      <c r="A134" s="260" t="s">
        <v>61</v>
      </c>
      <c r="B134" s="7" t="s">
        <v>378</v>
      </c>
      <c r="C134" s="137"/>
    </row>
    <row r="135" spans="1:11" ht="12" customHeight="1">
      <c r="A135" s="260" t="s">
        <v>62</v>
      </c>
      <c r="B135" s="7" t="s">
        <v>370</v>
      </c>
      <c r="C135" s="137"/>
    </row>
    <row r="136" spans="1:11" ht="12" customHeight="1">
      <c r="A136" s="260" t="s">
        <v>63</v>
      </c>
      <c r="B136" s="7" t="s">
        <v>371</v>
      </c>
      <c r="C136" s="137"/>
    </row>
    <row r="137" spans="1:11" ht="12" customHeight="1">
      <c r="A137" s="260" t="s">
        <v>104</v>
      </c>
      <c r="B137" s="7" t="s">
        <v>420</v>
      </c>
      <c r="C137" s="137"/>
    </row>
    <row r="138" spans="1:11" ht="12" customHeight="1">
      <c r="A138" s="260" t="s">
        <v>105</v>
      </c>
      <c r="B138" s="7" t="s">
        <v>373</v>
      </c>
      <c r="C138" s="137"/>
    </row>
    <row r="139" spans="1:11" s="57" customFormat="1" ht="12" customHeight="1" thickBot="1">
      <c r="A139" s="269" t="s">
        <v>106</v>
      </c>
      <c r="B139" s="5" t="s">
        <v>374</v>
      </c>
      <c r="C139" s="137"/>
    </row>
    <row r="140" spans="1:11" ht="12" customHeight="1" thickBot="1">
      <c r="A140" s="27" t="s">
        <v>13</v>
      </c>
      <c r="B140" s="61" t="s">
        <v>435</v>
      </c>
      <c r="C140" s="150">
        <f>+C141+C142+C144+C145+C143</f>
        <v>0</v>
      </c>
      <c r="K140" s="120"/>
    </row>
    <row r="141" spans="1:11">
      <c r="A141" s="260" t="s">
        <v>64</v>
      </c>
      <c r="B141" s="7" t="s">
        <v>292</v>
      </c>
      <c r="C141" s="137"/>
    </row>
    <row r="142" spans="1:11" ht="12" customHeight="1">
      <c r="A142" s="260" t="s">
        <v>65</v>
      </c>
      <c r="B142" s="7" t="s">
        <v>293</v>
      </c>
      <c r="C142" s="137"/>
    </row>
    <row r="143" spans="1:11" ht="12" customHeight="1">
      <c r="A143" s="260" t="s">
        <v>206</v>
      </c>
      <c r="B143" s="7" t="s">
        <v>434</v>
      </c>
      <c r="C143" s="137"/>
    </row>
    <row r="144" spans="1:11" s="57" customFormat="1" ht="12" customHeight="1">
      <c r="A144" s="260" t="s">
        <v>207</v>
      </c>
      <c r="B144" s="7" t="s">
        <v>383</v>
      </c>
      <c r="C144" s="137"/>
    </row>
    <row r="145" spans="1:3" s="57" customFormat="1" ht="12" customHeight="1" thickBot="1">
      <c r="A145" s="269" t="s">
        <v>208</v>
      </c>
      <c r="B145" s="5" t="s">
        <v>312</v>
      </c>
      <c r="C145" s="137"/>
    </row>
    <row r="146" spans="1:3" s="57" customFormat="1" ht="12" customHeight="1" thickBot="1">
      <c r="A146" s="27" t="s">
        <v>14</v>
      </c>
      <c r="B146" s="61" t="s">
        <v>384</v>
      </c>
      <c r="C146" s="153">
        <f>+C147+C148+C149+C150+C151</f>
        <v>0</v>
      </c>
    </row>
    <row r="147" spans="1:3" s="57" customFormat="1" ht="12" customHeight="1">
      <c r="A147" s="260" t="s">
        <v>66</v>
      </c>
      <c r="B147" s="7" t="s">
        <v>379</v>
      </c>
      <c r="C147" s="137"/>
    </row>
    <row r="148" spans="1:3" s="57" customFormat="1" ht="12" customHeight="1">
      <c r="A148" s="260" t="s">
        <v>67</v>
      </c>
      <c r="B148" s="7" t="s">
        <v>386</v>
      </c>
      <c r="C148" s="137"/>
    </row>
    <row r="149" spans="1:3" s="57" customFormat="1" ht="12" customHeight="1">
      <c r="A149" s="260" t="s">
        <v>218</v>
      </c>
      <c r="B149" s="7" t="s">
        <v>381</v>
      </c>
      <c r="C149" s="137"/>
    </row>
    <row r="150" spans="1:3" s="57" customFormat="1" ht="12" customHeight="1">
      <c r="A150" s="260" t="s">
        <v>219</v>
      </c>
      <c r="B150" s="7" t="s">
        <v>423</v>
      </c>
      <c r="C150" s="137"/>
    </row>
    <row r="151" spans="1:3" ht="12.75" customHeight="1" thickBot="1">
      <c r="A151" s="269" t="s">
        <v>385</v>
      </c>
      <c r="B151" s="5" t="s">
        <v>388</v>
      </c>
      <c r="C151" s="138"/>
    </row>
    <row r="152" spans="1:3" ht="12.75" customHeight="1" thickBot="1">
      <c r="A152" s="301" t="s">
        <v>15</v>
      </c>
      <c r="B152" s="61" t="s">
        <v>389</v>
      </c>
      <c r="C152" s="153"/>
    </row>
    <row r="153" spans="1:3" ht="12.75" customHeight="1" thickBot="1">
      <c r="A153" s="301" t="s">
        <v>16</v>
      </c>
      <c r="B153" s="61" t="s">
        <v>390</v>
      </c>
      <c r="C153" s="153"/>
    </row>
    <row r="154" spans="1:3" ht="12" customHeight="1" thickBot="1">
      <c r="A154" s="27" t="s">
        <v>17</v>
      </c>
      <c r="B154" s="61" t="s">
        <v>392</v>
      </c>
      <c r="C154" s="251">
        <f>+C129+C133+C140+C146+C152+C153</f>
        <v>0</v>
      </c>
    </row>
    <row r="155" spans="1:3" ht="15" customHeight="1" thickBot="1">
      <c r="A155" s="271" t="s">
        <v>18</v>
      </c>
      <c r="B155" s="218" t="s">
        <v>391</v>
      </c>
      <c r="C155" s="251">
        <f>+C128+C154</f>
        <v>159095</v>
      </c>
    </row>
    <row r="156" spans="1:3" ht="13.5" thickBot="1">
      <c r="A156" s="221"/>
      <c r="B156" s="222"/>
      <c r="C156" s="223"/>
    </row>
    <row r="157" spans="1:3" ht="15" customHeight="1" thickBot="1">
      <c r="A157" s="117" t="s">
        <v>424</v>
      </c>
      <c r="B157" s="118"/>
      <c r="C157" s="59">
        <v>12</v>
      </c>
    </row>
    <row r="158" spans="1:3" ht="14.25" customHeight="1" thickBot="1">
      <c r="A158" s="117" t="s">
        <v>128</v>
      </c>
      <c r="B158" s="118"/>
      <c r="C158" s="59">
        <v>0</v>
      </c>
    </row>
  </sheetData>
  <sheetProtection formatCells="0"/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</sheetPr>
  <dimension ref="A1:K158"/>
  <sheetViews>
    <sheetView topLeftCell="A133" zoomScale="130" zoomScaleNormal="130" zoomScaleSheetLayoutView="85" workbookViewId="0">
      <selection activeCell="C159" sqref="C159"/>
    </sheetView>
  </sheetViews>
  <sheetFormatPr defaultRowHeight="12.75"/>
  <cols>
    <col min="1" max="1" width="19.5" style="224" customWidth="1"/>
    <col min="2" max="2" width="72" style="225" customWidth="1"/>
    <col min="3" max="3" width="25" style="226" customWidth="1"/>
    <col min="4" max="16384" width="9.33203125" style="2"/>
  </cols>
  <sheetData>
    <row r="1" spans="1:3" s="1" customFormat="1" ht="16.5" customHeight="1" thickBot="1">
      <c r="A1" s="94"/>
      <c r="B1" s="96"/>
      <c r="C1" s="119" t="s">
        <v>463</v>
      </c>
    </row>
    <row r="2" spans="1:3" s="53" customFormat="1" ht="21" customHeight="1">
      <c r="A2" s="231" t="s">
        <v>50</v>
      </c>
      <c r="B2" s="201" t="s">
        <v>146</v>
      </c>
      <c r="C2" s="203" t="s">
        <v>41</v>
      </c>
    </row>
    <row r="3" spans="1:3" s="53" customFormat="1" ht="16.5" thickBot="1">
      <c r="A3" s="97" t="s">
        <v>125</v>
      </c>
      <c r="B3" s="202" t="s">
        <v>349</v>
      </c>
      <c r="C3" s="300" t="s">
        <v>47</v>
      </c>
    </row>
    <row r="4" spans="1:3" s="54" customFormat="1" ht="15.95" customHeight="1" thickBot="1">
      <c r="A4" s="98"/>
      <c r="B4" s="98"/>
      <c r="C4" s="99" t="s">
        <v>42</v>
      </c>
    </row>
    <row r="5" spans="1:3" ht="13.5" thickBot="1">
      <c r="A5" s="232" t="s">
        <v>127</v>
      </c>
      <c r="B5" s="100" t="s">
        <v>449</v>
      </c>
      <c r="C5" s="204" t="s">
        <v>43</v>
      </c>
    </row>
    <row r="6" spans="1:3" s="47" customFormat="1" ht="12.95" customHeight="1" thickBot="1">
      <c r="A6" s="87"/>
      <c r="B6" s="88" t="s">
        <v>406</v>
      </c>
      <c r="C6" s="89" t="s">
        <v>407</v>
      </c>
    </row>
    <row r="7" spans="1:3" s="47" customFormat="1" ht="15.95" customHeight="1" thickBot="1">
      <c r="A7" s="102"/>
      <c r="B7" s="103" t="s">
        <v>44</v>
      </c>
      <c r="C7" s="205"/>
    </row>
    <row r="8" spans="1:3" s="47" customFormat="1" ht="12" customHeight="1" thickBot="1">
      <c r="A8" s="27" t="s">
        <v>8</v>
      </c>
      <c r="B8" s="19" t="s">
        <v>171</v>
      </c>
      <c r="C8" s="144">
        <f>+C9+C10+C11+C12+C13+C14</f>
        <v>107943</v>
      </c>
    </row>
    <row r="9" spans="1:3" s="55" customFormat="1" ht="12" customHeight="1">
      <c r="A9" s="260" t="s">
        <v>68</v>
      </c>
      <c r="B9" s="241" t="s">
        <v>172</v>
      </c>
      <c r="C9" s="147">
        <v>22513</v>
      </c>
    </row>
    <row r="10" spans="1:3" s="56" customFormat="1" ht="12" customHeight="1">
      <c r="A10" s="261" t="s">
        <v>69</v>
      </c>
      <c r="B10" s="242" t="s">
        <v>173</v>
      </c>
      <c r="C10" s="146"/>
    </row>
    <row r="11" spans="1:3" s="56" customFormat="1" ht="12" customHeight="1">
      <c r="A11" s="261" t="s">
        <v>70</v>
      </c>
      <c r="B11" s="242" t="s">
        <v>436</v>
      </c>
      <c r="C11" s="146">
        <v>82591</v>
      </c>
    </row>
    <row r="12" spans="1:3" s="56" customFormat="1" ht="12" customHeight="1">
      <c r="A12" s="261" t="s">
        <v>71</v>
      </c>
      <c r="B12" s="242" t="s">
        <v>174</v>
      </c>
      <c r="C12" s="146">
        <v>2839</v>
      </c>
    </row>
    <row r="13" spans="1:3" s="56" customFormat="1" ht="12" customHeight="1">
      <c r="A13" s="261" t="s">
        <v>88</v>
      </c>
      <c r="B13" s="242" t="s">
        <v>411</v>
      </c>
      <c r="C13" s="146"/>
    </row>
    <row r="14" spans="1:3" s="55" customFormat="1" ht="12" customHeight="1" thickBot="1">
      <c r="A14" s="262" t="s">
        <v>72</v>
      </c>
      <c r="B14" s="243" t="s">
        <v>352</v>
      </c>
      <c r="C14" s="146"/>
    </row>
    <row r="15" spans="1:3" s="55" customFormat="1" ht="12" customHeight="1" thickBot="1">
      <c r="A15" s="27" t="s">
        <v>9</v>
      </c>
      <c r="B15" s="139" t="s">
        <v>175</v>
      </c>
      <c r="C15" s="144">
        <f>+C16+C17+C18+C19+C20</f>
        <v>20492</v>
      </c>
    </row>
    <row r="16" spans="1:3" s="55" customFormat="1" ht="12" customHeight="1">
      <c r="A16" s="260" t="s">
        <v>74</v>
      </c>
      <c r="B16" s="241" t="s">
        <v>176</v>
      </c>
      <c r="C16" s="147"/>
    </row>
    <row r="17" spans="1:3" s="55" customFormat="1" ht="12" customHeight="1">
      <c r="A17" s="261" t="s">
        <v>75</v>
      </c>
      <c r="B17" s="242" t="s">
        <v>177</v>
      </c>
      <c r="C17" s="146"/>
    </row>
    <row r="18" spans="1:3" s="55" customFormat="1" ht="12" customHeight="1">
      <c r="A18" s="261" t="s">
        <v>76</v>
      </c>
      <c r="B18" s="242" t="s">
        <v>342</v>
      </c>
      <c r="C18" s="146"/>
    </row>
    <row r="19" spans="1:3" s="55" customFormat="1" ht="12" customHeight="1">
      <c r="A19" s="261" t="s">
        <v>77</v>
      </c>
      <c r="B19" s="242" t="s">
        <v>343</v>
      </c>
      <c r="C19" s="146"/>
    </row>
    <row r="20" spans="1:3" s="55" customFormat="1" ht="12" customHeight="1">
      <c r="A20" s="261" t="s">
        <v>78</v>
      </c>
      <c r="B20" s="242" t="s">
        <v>178</v>
      </c>
      <c r="C20" s="146">
        <v>20492</v>
      </c>
    </row>
    <row r="21" spans="1:3" s="56" customFormat="1" ht="12" customHeight="1" thickBot="1">
      <c r="A21" s="262" t="s">
        <v>84</v>
      </c>
      <c r="B21" s="243" t="s">
        <v>179</v>
      </c>
      <c r="C21" s="148"/>
    </row>
    <row r="22" spans="1:3" s="56" customFormat="1" ht="12" customHeight="1" thickBot="1">
      <c r="A22" s="27" t="s">
        <v>10</v>
      </c>
      <c r="B22" s="19" t="s">
        <v>180</v>
      </c>
      <c r="C22" s="144">
        <f>+C23+C24+C25+C26+C27</f>
        <v>0</v>
      </c>
    </row>
    <row r="23" spans="1:3" s="56" customFormat="1" ht="12" customHeight="1">
      <c r="A23" s="260" t="s">
        <v>57</v>
      </c>
      <c r="B23" s="241" t="s">
        <v>181</v>
      </c>
      <c r="C23" s="147"/>
    </row>
    <row r="24" spans="1:3" s="55" customFormat="1" ht="12" customHeight="1">
      <c r="A24" s="261" t="s">
        <v>58</v>
      </c>
      <c r="B24" s="242" t="s">
        <v>182</v>
      </c>
      <c r="C24" s="146"/>
    </row>
    <row r="25" spans="1:3" s="56" customFormat="1" ht="12" customHeight="1">
      <c r="A25" s="261" t="s">
        <v>59</v>
      </c>
      <c r="B25" s="242" t="s">
        <v>344</v>
      </c>
      <c r="C25" s="146"/>
    </row>
    <row r="26" spans="1:3" s="56" customFormat="1" ht="12" customHeight="1">
      <c r="A26" s="261" t="s">
        <v>60</v>
      </c>
      <c r="B26" s="242" t="s">
        <v>345</v>
      </c>
      <c r="C26" s="146"/>
    </row>
    <row r="27" spans="1:3" s="56" customFormat="1" ht="12" customHeight="1">
      <c r="A27" s="261" t="s">
        <v>100</v>
      </c>
      <c r="B27" s="242" t="s">
        <v>183</v>
      </c>
      <c r="C27" s="146"/>
    </row>
    <row r="28" spans="1:3" s="56" customFormat="1" ht="12" customHeight="1" thickBot="1">
      <c r="A28" s="262" t="s">
        <v>101</v>
      </c>
      <c r="B28" s="243" t="s">
        <v>184</v>
      </c>
      <c r="C28" s="148"/>
    </row>
    <row r="29" spans="1:3" s="56" customFormat="1" ht="12" customHeight="1" thickBot="1">
      <c r="A29" s="27" t="s">
        <v>102</v>
      </c>
      <c r="B29" s="19" t="s">
        <v>446</v>
      </c>
      <c r="C29" s="150">
        <f>SUM(C30:C36)</f>
        <v>25800</v>
      </c>
    </row>
    <row r="30" spans="1:3" s="56" customFormat="1" ht="12" customHeight="1">
      <c r="A30" s="260" t="s">
        <v>186</v>
      </c>
      <c r="B30" s="241" t="s">
        <v>441</v>
      </c>
      <c r="C30" s="147">
        <v>5000</v>
      </c>
    </row>
    <row r="31" spans="1:3" s="56" customFormat="1" ht="12" customHeight="1">
      <c r="A31" s="261" t="s">
        <v>187</v>
      </c>
      <c r="B31" s="242" t="s">
        <v>442</v>
      </c>
      <c r="C31" s="146"/>
    </row>
    <row r="32" spans="1:3" s="56" customFormat="1" ht="12" customHeight="1">
      <c r="A32" s="261" t="s">
        <v>188</v>
      </c>
      <c r="B32" s="242" t="s">
        <v>443</v>
      </c>
      <c r="C32" s="146">
        <v>12000</v>
      </c>
    </row>
    <row r="33" spans="1:3" s="56" customFormat="1" ht="12" customHeight="1">
      <c r="A33" s="261" t="s">
        <v>189</v>
      </c>
      <c r="B33" s="242" t="s">
        <v>444</v>
      </c>
      <c r="C33" s="146"/>
    </row>
    <row r="34" spans="1:3" s="56" customFormat="1" ht="12" customHeight="1">
      <c r="A34" s="261" t="s">
        <v>438</v>
      </c>
      <c r="B34" s="242" t="s">
        <v>190</v>
      </c>
      <c r="C34" s="146">
        <v>4000</v>
      </c>
    </row>
    <row r="35" spans="1:3" s="56" customFormat="1" ht="12" customHeight="1">
      <c r="A35" s="261" t="s">
        <v>439</v>
      </c>
      <c r="B35" s="242" t="s">
        <v>450</v>
      </c>
      <c r="C35" s="146">
        <v>4500</v>
      </c>
    </row>
    <row r="36" spans="1:3" s="56" customFormat="1" ht="12" customHeight="1" thickBot="1">
      <c r="A36" s="262" t="s">
        <v>440</v>
      </c>
      <c r="B36" s="302" t="s">
        <v>192</v>
      </c>
      <c r="C36" s="148">
        <v>300</v>
      </c>
    </row>
    <row r="37" spans="1:3" s="56" customFormat="1" ht="12" customHeight="1" thickBot="1">
      <c r="A37" s="27" t="s">
        <v>12</v>
      </c>
      <c r="B37" s="19" t="s">
        <v>353</v>
      </c>
      <c r="C37" s="144">
        <f>SUM(C38:C48)</f>
        <v>0</v>
      </c>
    </row>
    <row r="38" spans="1:3" s="56" customFormat="1" ht="12" customHeight="1">
      <c r="A38" s="260" t="s">
        <v>61</v>
      </c>
      <c r="B38" s="241" t="s">
        <v>195</v>
      </c>
      <c r="C38" s="147"/>
    </row>
    <row r="39" spans="1:3" s="56" customFormat="1" ht="12" customHeight="1">
      <c r="A39" s="261" t="s">
        <v>62</v>
      </c>
      <c r="B39" s="242" t="s">
        <v>196</v>
      </c>
      <c r="C39" s="146"/>
    </row>
    <row r="40" spans="1:3" s="56" customFormat="1" ht="12" customHeight="1">
      <c r="A40" s="261" t="s">
        <v>63</v>
      </c>
      <c r="B40" s="242" t="s">
        <v>197</v>
      </c>
      <c r="C40" s="146"/>
    </row>
    <row r="41" spans="1:3" s="56" customFormat="1" ht="12" customHeight="1">
      <c r="A41" s="261" t="s">
        <v>104</v>
      </c>
      <c r="B41" s="242" t="s">
        <v>198</v>
      </c>
      <c r="C41" s="146"/>
    </row>
    <row r="42" spans="1:3" s="56" customFormat="1" ht="12" customHeight="1">
      <c r="A42" s="261" t="s">
        <v>105</v>
      </c>
      <c r="B42" s="242" t="s">
        <v>199</v>
      </c>
      <c r="C42" s="146"/>
    </row>
    <row r="43" spans="1:3" s="56" customFormat="1" ht="12" customHeight="1">
      <c r="A43" s="261" t="s">
        <v>106</v>
      </c>
      <c r="B43" s="242" t="s">
        <v>200</v>
      </c>
      <c r="C43" s="146"/>
    </row>
    <row r="44" spans="1:3" s="56" customFormat="1" ht="12" customHeight="1">
      <c r="A44" s="261" t="s">
        <v>107</v>
      </c>
      <c r="B44" s="242" t="s">
        <v>201</v>
      </c>
      <c r="C44" s="146"/>
    </row>
    <row r="45" spans="1:3" s="56" customFormat="1" ht="12" customHeight="1">
      <c r="A45" s="261" t="s">
        <v>108</v>
      </c>
      <c r="B45" s="242" t="s">
        <v>445</v>
      </c>
      <c r="C45" s="146"/>
    </row>
    <row r="46" spans="1:3" s="56" customFormat="1" ht="12" customHeight="1">
      <c r="A46" s="261" t="s">
        <v>193</v>
      </c>
      <c r="B46" s="242" t="s">
        <v>203</v>
      </c>
      <c r="C46" s="149"/>
    </row>
    <row r="47" spans="1:3" s="56" customFormat="1" ht="12" customHeight="1">
      <c r="A47" s="262" t="s">
        <v>194</v>
      </c>
      <c r="B47" s="243" t="s">
        <v>355</v>
      </c>
      <c r="C47" s="230"/>
    </row>
    <row r="48" spans="1:3" s="56" customFormat="1" ht="12" customHeight="1" thickBot="1">
      <c r="A48" s="262" t="s">
        <v>354</v>
      </c>
      <c r="B48" s="243" t="s">
        <v>204</v>
      </c>
      <c r="C48" s="230"/>
    </row>
    <row r="49" spans="1:3" s="56" customFormat="1" ht="12" customHeight="1" thickBot="1">
      <c r="A49" s="27" t="s">
        <v>13</v>
      </c>
      <c r="B49" s="19" t="s">
        <v>205</v>
      </c>
      <c r="C49" s="144">
        <f>SUM(C50:C54)</f>
        <v>3000</v>
      </c>
    </row>
    <row r="50" spans="1:3" s="56" customFormat="1" ht="12" customHeight="1">
      <c r="A50" s="260" t="s">
        <v>64</v>
      </c>
      <c r="B50" s="241" t="s">
        <v>209</v>
      </c>
      <c r="C50" s="284"/>
    </row>
    <row r="51" spans="1:3" s="56" customFormat="1" ht="12" customHeight="1">
      <c r="A51" s="261" t="s">
        <v>65</v>
      </c>
      <c r="B51" s="242" t="s">
        <v>210</v>
      </c>
      <c r="C51" s="149">
        <v>3000</v>
      </c>
    </row>
    <row r="52" spans="1:3" s="56" customFormat="1" ht="12" customHeight="1">
      <c r="A52" s="261" t="s">
        <v>206</v>
      </c>
      <c r="B52" s="242" t="s">
        <v>211</v>
      </c>
      <c r="C52" s="149"/>
    </row>
    <row r="53" spans="1:3" s="56" customFormat="1" ht="12" customHeight="1">
      <c r="A53" s="261" t="s">
        <v>207</v>
      </c>
      <c r="B53" s="242" t="s">
        <v>212</v>
      </c>
      <c r="C53" s="149"/>
    </row>
    <row r="54" spans="1:3" s="56" customFormat="1" ht="12" customHeight="1" thickBot="1">
      <c r="A54" s="262" t="s">
        <v>208</v>
      </c>
      <c r="B54" s="243" t="s">
        <v>213</v>
      </c>
      <c r="C54" s="230"/>
    </row>
    <row r="55" spans="1:3" s="56" customFormat="1" ht="12" customHeight="1" thickBot="1">
      <c r="A55" s="27" t="s">
        <v>109</v>
      </c>
      <c r="B55" s="19" t="s">
        <v>214</v>
      </c>
      <c r="C55" s="144">
        <f>SUM(C56:C58)</f>
        <v>0</v>
      </c>
    </row>
    <row r="56" spans="1:3" s="56" customFormat="1" ht="12" customHeight="1">
      <c r="A56" s="260" t="s">
        <v>66</v>
      </c>
      <c r="B56" s="241" t="s">
        <v>215</v>
      </c>
      <c r="C56" s="147"/>
    </row>
    <row r="57" spans="1:3" s="56" customFormat="1" ht="12" customHeight="1">
      <c r="A57" s="261" t="s">
        <v>67</v>
      </c>
      <c r="B57" s="242" t="s">
        <v>346</v>
      </c>
      <c r="C57" s="146"/>
    </row>
    <row r="58" spans="1:3" s="56" customFormat="1" ht="12" customHeight="1">
      <c r="A58" s="261" t="s">
        <v>218</v>
      </c>
      <c r="B58" s="242" t="s">
        <v>216</v>
      </c>
      <c r="C58" s="146"/>
    </row>
    <row r="59" spans="1:3" s="56" customFormat="1" ht="12" customHeight="1" thickBot="1">
      <c r="A59" s="262" t="s">
        <v>219</v>
      </c>
      <c r="B59" s="243" t="s">
        <v>217</v>
      </c>
      <c r="C59" s="148"/>
    </row>
    <row r="60" spans="1:3" s="56" customFormat="1" ht="12" customHeight="1" thickBot="1">
      <c r="A60" s="27" t="s">
        <v>15</v>
      </c>
      <c r="B60" s="139" t="s">
        <v>220</v>
      </c>
      <c r="C60" s="144">
        <f>SUM(C61:C63)</f>
        <v>0</v>
      </c>
    </row>
    <row r="61" spans="1:3" s="56" customFormat="1" ht="12" customHeight="1">
      <c r="A61" s="260" t="s">
        <v>110</v>
      </c>
      <c r="B61" s="241" t="s">
        <v>222</v>
      </c>
      <c r="C61" s="149"/>
    </row>
    <row r="62" spans="1:3" s="56" customFormat="1" ht="12" customHeight="1">
      <c r="A62" s="261" t="s">
        <v>111</v>
      </c>
      <c r="B62" s="242" t="s">
        <v>347</v>
      </c>
      <c r="C62" s="149"/>
    </row>
    <row r="63" spans="1:3" s="56" customFormat="1" ht="12" customHeight="1">
      <c r="A63" s="261" t="s">
        <v>151</v>
      </c>
      <c r="B63" s="242" t="s">
        <v>223</v>
      </c>
      <c r="C63" s="149"/>
    </row>
    <row r="64" spans="1:3" s="56" customFormat="1" ht="12" customHeight="1" thickBot="1">
      <c r="A64" s="262" t="s">
        <v>221</v>
      </c>
      <c r="B64" s="243" t="s">
        <v>224</v>
      </c>
      <c r="C64" s="149"/>
    </row>
    <row r="65" spans="1:3" s="56" customFormat="1" ht="12" customHeight="1" thickBot="1">
      <c r="A65" s="27" t="s">
        <v>16</v>
      </c>
      <c r="B65" s="19" t="s">
        <v>225</v>
      </c>
      <c r="C65" s="150">
        <f>+C8+C15+C22+C29+C37+C49+C55+C60</f>
        <v>157235</v>
      </c>
    </row>
    <row r="66" spans="1:3" s="56" customFormat="1" ht="12" customHeight="1" thickBot="1">
      <c r="A66" s="263" t="s">
        <v>316</v>
      </c>
      <c r="B66" s="139" t="s">
        <v>227</v>
      </c>
      <c r="C66" s="144">
        <f>SUM(C67:C69)</f>
        <v>0</v>
      </c>
    </row>
    <row r="67" spans="1:3" s="56" customFormat="1" ht="12" customHeight="1">
      <c r="A67" s="260" t="s">
        <v>258</v>
      </c>
      <c r="B67" s="241" t="s">
        <v>228</v>
      </c>
      <c r="C67" s="149"/>
    </row>
    <row r="68" spans="1:3" s="56" customFormat="1" ht="12" customHeight="1">
      <c r="A68" s="261" t="s">
        <v>267</v>
      </c>
      <c r="B68" s="242" t="s">
        <v>229</v>
      </c>
      <c r="C68" s="149"/>
    </row>
    <row r="69" spans="1:3" s="56" customFormat="1" ht="12" customHeight="1" thickBot="1">
      <c r="A69" s="262" t="s">
        <v>268</v>
      </c>
      <c r="B69" s="244" t="s">
        <v>230</v>
      </c>
      <c r="C69" s="149"/>
    </row>
    <row r="70" spans="1:3" s="56" customFormat="1" ht="12" customHeight="1" thickBot="1">
      <c r="A70" s="263" t="s">
        <v>231</v>
      </c>
      <c r="B70" s="139" t="s">
        <v>232</v>
      </c>
      <c r="C70" s="144">
        <f>SUM(C71:C74)</f>
        <v>0</v>
      </c>
    </row>
    <row r="71" spans="1:3" s="56" customFormat="1" ht="12" customHeight="1">
      <c r="A71" s="260" t="s">
        <v>89</v>
      </c>
      <c r="B71" s="241" t="s">
        <v>233</v>
      </c>
      <c r="C71" s="149"/>
    </row>
    <row r="72" spans="1:3" s="56" customFormat="1" ht="12" customHeight="1">
      <c r="A72" s="261" t="s">
        <v>90</v>
      </c>
      <c r="B72" s="242" t="s">
        <v>234</v>
      </c>
      <c r="C72" s="149"/>
    </row>
    <row r="73" spans="1:3" s="56" customFormat="1" ht="12" customHeight="1">
      <c r="A73" s="261" t="s">
        <v>259</v>
      </c>
      <c r="B73" s="242" t="s">
        <v>235</v>
      </c>
      <c r="C73" s="149"/>
    </row>
    <row r="74" spans="1:3" s="56" customFormat="1" ht="12" customHeight="1" thickBot="1">
      <c r="A74" s="262" t="s">
        <v>260</v>
      </c>
      <c r="B74" s="243" t="s">
        <v>236</v>
      </c>
      <c r="C74" s="149"/>
    </row>
    <row r="75" spans="1:3" s="56" customFormat="1" ht="12" customHeight="1" thickBot="1">
      <c r="A75" s="263" t="s">
        <v>237</v>
      </c>
      <c r="B75" s="139" t="s">
        <v>238</v>
      </c>
      <c r="C75" s="144">
        <f>SUM(C76:C77)</f>
        <v>0</v>
      </c>
    </row>
    <row r="76" spans="1:3" s="56" customFormat="1" ht="12" customHeight="1">
      <c r="A76" s="260" t="s">
        <v>261</v>
      </c>
      <c r="B76" s="241" t="s">
        <v>239</v>
      </c>
      <c r="C76" s="149"/>
    </row>
    <row r="77" spans="1:3" s="56" customFormat="1" ht="12" customHeight="1" thickBot="1">
      <c r="A77" s="262" t="s">
        <v>262</v>
      </c>
      <c r="B77" s="243" t="s">
        <v>240</v>
      </c>
      <c r="C77" s="149"/>
    </row>
    <row r="78" spans="1:3" s="55" customFormat="1" ht="12" customHeight="1" thickBot="1">
      <c r="A78" s="263" t="s">
        <v>241</v>
      </c>
      <c r="B78" s="139" t="s">
        <v>242</v>
      </c>
      <c r="C78" s="144">
        <f>SUM(C79:C81)</f>
        <v>0</v>
      </c>
    </row>
    <row r="79" spans="1:3" s="56" customFormat="1" ht="12" customHeight="1">
      <c r="A79" s="260" t="s">
        <v>263</v>
      </c>
      <c r="B79" s="241" t="s">
        <v>243</v>
      </c>
      <c r="C79" s="149"/>
    </row>
    <row r="80" spans="1:3" s="56" customFormat="1" ht="12" customHeight="1">
      <c r="A80" s="261" t="s">
        <v>264</v>
      </c>
      <c r="B80" s="242" t="s">
        <v>244</v>
      </c>
      <c r="C80" s="149"/>
    </row>
    <row r="81" spans="1:3" s="56" customFormat="1" ht="12" customHeight="1" thickBot="1">
      <c r="A81" s="262" t="s">
        <v>265</v>
      </c>
      <c r="B81" s="243" t="s">
        <v>245</v>
      </c>
      <c r="C81" s="149"/>
    </row>
    <row r="82" spans="1:3" s="56" customFormat="1" ht="12" customHeight="1" thickBot="1">
      <c r="A82" s="263" t="s">
        <v>246</v>
      </c>
      <c r="B82" s="139" t="s">
        <v>266</v>
      </c>
      <c r="C82" s="144">
        <f>SUM(C83:C86)</f>
        <v>0</v>
      </c>
    </row>
    <row r="83" spans="1:3" s="56" customFormat="1" ht="12" customHeight="1">
      <c r="A83" s="264" t="s">
        <v>247</v>
      </c>
      <c r="B83" s="241" t="s">
        <v>248</v>
      </c>
      <c r="C83" s="149"/>
    </row>
    <row r="84" spans="1:3" s="56" customFormat="1" ht="12" customHeight="1">
      <c r="A84" s="265" t="s">
        <v>249</v>
      </c>
      <c r="B84" s="242" t="s">
        <v>250</v>
      </c>
      <c r="C84" s="149"/>
    </row>
    <row r="85" spans="1:3" s="56" customFormat="1" ht="12" customHeight="1">
      <c r="A85" s="265" t="s">
        <v>251</v>
      </c>
      <c r="B85" s="242" t="s">
        <v>252</v>
      </c>
      <c r="C85" s="149"/>
    </row>
    <row r="86" spans="1:3" s="55" customFormat="1" ht="12" customHeight="1" thickBot="1">
      <c r="A86" s="266" t="s">
        <v>253</v>
      </c>
      <c r="B86" s="243" t="s">
        <v>254</v>
      </c>
      <c r="C86" s="149"/>
    </row>
    <row r="87" spans="1:3" s="55" customFormat="1" ht="12" customHeight="1" thickBot="1">
      <c r="A87" s="263" t="s">
        <v>255</v>
      </c>
      <c r="B87" s="139" t="s">
        <v>394</v>
      </c>
      <c r="C87" s="285"/>
    </row>
    <row r="88" spans="1:3" s="55" customFormat="1" ht="12" customHeight="1" thickBot="1">
      <c r="A88" s="263" t="s">
        <v>412</v>
      </c>
      <c r="B88" s="139" t="s">
        <v>256</v>
      </c>
      <c r="C88" s="285"/>
    </row>
    <row r="89" spans="1:3" s="55" customFormat="1" ht="12" customHeight="1" thickBot="1">
      <c r="A89" s="263" t="s">
        <v>413</v>
      </c>
      <c r="B89" s="248" t="s">
        <v>397</v>
      </c>
      <c r="C89" s="150">
        <f>+C66+C70+C75+C78+C82+C88+C87</f>
        <v>0</v>
      </c>
    </row>
    <row r="90" spans="1:3" s="55" customFormat="1" ht="12" customHeight="1" thickBot="1">
      <c r="A90" s="267" t="s">
        <v>414</v>
      </c>
      <c r="B90" s="249" t="s">
        <v>415</v>
      </c>
      <c r="C90" s="150">
        <f>+C65+C89</f>
        <v>157235</v>
      </c>
    </row>
    <row r="91" spans="1:3" s="56" customFormat="1" ht="15" customHeight="1" thickBot="1">
      <c r="A91" s="108"/>
      <c r="B91" s="109"/>
      <c r="C91" s="210"/>
    </row>
    <row r="92" spans="1:3" s="47" customFormat="1" ht="16.5" customHeight="1" thickBot="1">
      <c r="A92" s="112"/>
      <c r="B92" s="113" t="s">
        <v>45</v>
      </c>
      <c r="C92" s="212"/>
    </row>
    <row r="93" spans="1:3" s="57" customFormat="1" ht="12" customHeight="1" thickBot="1">
      <c r="A93" s="233" t="s">
        <v>8</v>
      </c>
      <c r="B93" s="26" t="s">
        <v>419</v>
      </c>
      <c r="C93" s="143">
        <f>+C94+C95+C96+C97+C98+C111</f>
        <v>155875</v>
      </c>
    </row>
    <row r="94" spans="1:3" ht="12" customHeight="1">
      <c r="A94" s="268" t="s">
        <v>68</v>
      </c>
      <c r="B94" s="8" t="s">
        <v>38</v>
      </c>
      <c r="C94" s="145">
        <v>41496</v>
      </c>
    </row>
    <row r="95" spans="1:3" ht="12" customHeight="1">
      <c r="A95" s="261" t="s">
        <v>69</v>
      </c>
      <c r="B95" s="6" t="s">
        <v>112</v>
      </c>
      <c r="C95" s="146">
        <v>11303</v>
      </c>
    </row>
    <row r="96" spans="1:3" ht="12" customHeight="1">
      <c r="A96" s="261" t="s">
        <v>70</v>
      </c>
      <c r="B96" s="6" t="s">
        <v>87</v>
      </c>
      <c r="C96" s="148">
        <v>72294</v>
      </c>
    </row>
    <row r="97" spans="1:3" ht="12" customHeight="1">
      <c r="A97" s="261" t="s">
        <v>71</v>
      </c>
      <c r="B97" s="9" t="s">
        <v>113</v>
      </c>
      <c r="C97" s="148">
        <v>30782</v>
      </c>
    </row>
    <row r="98" spans="1:3" ht="12" customHeight="1">
      <c r="A98" s="261" t="s">
        <v>79</v>
      </c>
      <c r="B98" s="17" t="s">
        <v>114</v>
      </c>
      <c r="C98" s="148"/>
    </row>
    <row r="99" spans="1:3" ht="12" customHeight="1">
      <c r="A99" s="261" t="s">
        <v>72</v>
      </c>
      <c r="B99" s="6" t="s">
        <v>416</v>
      </c>
      <c r="C99" s="148"/>
    </row>
    <row r="100" spans="1:3" ht="12" customHeight="1">
      <c r="A100" s="261" t="s">
        <v>73</v>
      </c>
      <c r="B100" s="65" t="s">
        <v>360</v>
      </c>
      <c r="C100" s="148"/>
    </row>
    <row r="101" spans="1:3" ht="12" customHeight="1">
      <c r="A101" s="261" t="s">
        <v>80</v>
      </c>
      <c r="B101" s="65" t="s">
        <v>359</v>
      </c>
      <c r="C101" s="148"/>
    </row>
    <row r="102" spans="1:3" ht="12" customHeight="1">
      <c r="A102" s="261" t="s">
        <v>81</v>
      </c>
      <c r="B102" s="65" t="s">
        <v>272</v>
      </c>
      <c r="C102" s="148"/>
    </row>
    <row r="103" spans="1:3" ht="12" customHeight="1">
      <c r="A103" s="261" t="s">
        <v>82</v>
      </c>
      <c r="B103" s="66" t="s">
        <v>273</v>
      </c>
      <c r="C103" s="148"/>
    </row>
    <row r="104" spans="1:3" ht="12" customHeight="1">
      <c r="A104" s="261" t="s">
        <v>83</v>
      </c>
      <c r="B104" s="66" t="s">
        <v>274</v>
      </c>
      <c r="C104" s="148"/>
    </row>
    <row r="105" spans="1:3" ht="12" customHeight="1">
      <c r="A105" s="261" t="s">
        <v>85</v>
      </c>
      <c r="B105" s="65" t="s">
        <v>275</v>
      </c>
      <c r="C105" s="148"/>
    </row>
    <row r="106" spans="1:3" ht="12" customHeight="1">
      <c r="A106" s="261" t="s">
        <v>115</v>
      </c>
      <c r="B106" s="65" t="s">
        <v>276</v>
      </c>
      <c r="C106" s="148"/>
    </row>
    <row r="107" spans="1:3" ht="12" customHeight="1">
      <c r="A107" s="261" t="s">
        <v>270</v>
      </c>
      <c r="B107" s="66" t="s">
        <v>277</v>
      </c>
      <c r="C107" s="148"/>
    </row>
    <row r="108" spans="1:3" ht="12" customHeight="1">
      <c r="A108" s="269" t="s">
        <v>271</v>
      </c>
      <c r="B108" s="67" t="s">
        <v>278</v>
      </c>
      <c r="C108" s="148"/>
    </row>
    <row r="109" spans="1:3" ht="12" customHeight="1">
      <c r="A109" s="261" t="s">
        <v>357</v>
      </c>
      <c r="B109" s="67" t="s">
        <v>279</v>
      </c>
      <c r="C109" s="148"/>
    </row>
    <row r="110" spans="1:3" ht="12" customHeight="1">
      <c r="A110" s="261" t="s">
        <v>358</v>
      </c>
      <c r="B110" s="66" t="s">
        <v>280</v>
      </c>
      <c r="C110" s="146"/>
    </row>
    <row r="111" spans="1:3" ht="12" customHeight="1">
      <c r="A111" s="261" t="s">
        <v>362</v>
      </c>
      <c r="B111" s="9" t="s">
        <v>39</v>
      </c>
      <c r="C111" s="146"/>
    </row>
    <row r="112" spans="1:3" ht="12" customHeight="1">
      <c r="A112" s="262" t="s">
        <v>363</v>
      </c>
      <c r="B112" s="6" t="s">
        <v>417</v>
      </c>
      <c r="C112" s="148"/>
    </row>
    <row r="113" spans="1:3" ht="12" customHeight="1" thickBot="1">
      <c r="A113" s="270" t="s">
        <v>364</v>
      </c>
      <c r="B113" s="68" t="s">
        <v>418</v>
      </c>
      <c r="C113" s="152"/>
    </row>
    <row r="114" spans="1:3" ht="12" customHeight="1" thickBot="1">
      <c r="A114" s="27" t="s">
        <v>9</v>
      </c>
      <c r="B114" s="25" t="s">
        <v>281</v>
      </c>
      <c r="C114" s="144">
        <f>+C115+C117+C119</f>
        <v>1360</v>
      </c>
    </row>
    <row r="115" spans="1:3" ht="12" customHeight="1">
      <c r="A115" s="260" t="s">
        <v>74</v>
      </c>
      <c r="B115" s="6" t="s">
        <v>149</v>
      </c>
      <c r="C115" s="147">
        <v>700</v>
      </c>
    </row>
    <row r="116" spans="1:3" ht="12" customHeight="1">
      <c r="A116" s="260" t="s">
        <v>75</v>
      </c>
      <c r="B116" s="10" t="s">
        <v>285</v>
      </c>
      <c r="C116" s="147"/>
    </row>
    <row r="117" spans="1:3" ht="12" customHeight="1">
      <c r="A117" s="260" t="s">
        <v>76</v>
      </c>
      <c r="B117" s="10" t="s">
        <v>116</v>
      </c>
      <c r="C117" s="146"/>
    </row>
    <row r="118" spans="1:3" ht="12" customHeight="1">
      <c r="A118" s="260" t="s">
        <v>77</v>
      </c>
      <c r="B118" s="10" t="s">
        <v>286</v>
      </c>
      <c r="C118" s="137"/>
    </row>
    <row r="119" spans="1:3" ht="12" customHeight="1">
      <c r="A119" s="260" t="s">
        <v>78</v>
      </c>
      <c r="B119" s="141" t="s">
        <v>152</v>
      </c>
      <c r="C119" s="137">
        <v>660</v>
      </c>
    </row>
    <row r="120" spans="1:3" ht="12" customHeight="1">
      <c r="A120" s="260" t="s">
        <v>84</v>
      </c>
      <c r="B120" s="140" t="s">
        <v>348</v>
      </c>
      <c r="C120" s="137"/>
    </row>
    <row r="121" spans="1:3" ht="12" customHeight="1">
      <c r="A121" s="260" t="s">
        <v>86</v>
      </c>
      <c r="B121" s="237" t="s">
        <v>291</v>
      </c>
      <c r="C121" s="137"/>
    </row>
    <row r="122" spans="1:3" ht="12" customHeight="1">
      <c r="A122" s="260" t="s">
        <v>117</v>
      </c>
      <c r="B122" s="66" t="s">
        <v>274</v>
      </c>
      <c r="C122" s="137"/>
    </row>
    <row r="123" spans="1:3" ht="12" customHeight="1">
      <c r="A123" s="260" t="s">
        <v>118</v>
      </c>
      <c r="B123" s="66" t="s">
        <v>290</v>
      </c>
      <c r="C123" s="137"/>
    </row>
    <row r="124" spans="1:3" ht="12" customHeight="1">
      <c r="A124" s="260" t="s">
        <v>119</v>
      </c>
      <c r="B124" s="66" t="s">
        <v>289</v>
      </c>
      <c r="C124" s="137"/>
    </row>
    <row r="125" spans="1:3" ht="12" customHeight="1">
      <c r="A125" s="260" t="s">
        <v>282</v>
      </c>
      <c r="B125" s="66" t="s">
        <v>277</v>
      </c>
      <c r="C125" s="137"/>
    </row>
    <row r="126" spans="1:3" ht="12" customHeight="1">
      <c r="A126" s="260" t="s">
        <v>283</v>
      </c>
      <c r="B126" s="66" t="s">
        <v>288</v>
      </c>
      <c r="C126" s="137"/>
    </row>
    <row r="127" spans="1:3" ht="12" customHeight="1" thickBot="1">
      <c r="A127" s="269" t="s">
        <v>284</v>
      </c>
      <c r="B127" s="66" t="s">
        <v>287</v>
      </c>
      <c r="C127" s="138"/>
    </row>
    <row r="128" spans="1:3" ht="12" customHeight="1" thickBot="1">
      <c r="A128" s="27" t="s">
        <v>10</v>
      </c>
      <c r="B128" s="61" t="s">
        <v>367</v>
      </c>
      <c r="C128" s="144">
        <f>+C93+C114</f>
        <v>157235</v>
      </c>
    </row>
    <row r="129" spans="1:11" ht="12" customHeight="1" thickBot="1">
      <c r="A129" s="27" t="s">
        <v>11</v>
      </c>
      <c r="B129" s="61" t="s">
        <v>368</v>
      </c>
      <c r="C129" s="144">
        <f>+C130+C131+C132</f>
        <v>0</v>
      </c>
    </row>
    <row r="130" spans="1:11" s="57" customFormat="1" ht="12" customHeight="1">
      <c r="A130" s="260" t="s">
        <v>186</v>
      </c>
      <c r="B130" s="7" t="s">
        <v>422</v>
      </c>
      <c r="C130" s="137"/>
    </row>
    <row r="131" spans="1:11" ht="12" customHeight="1">
      <c r="A131" s="260" t="s">
        <v>187</v>
      </c>
      <c r="B131" s="7" t="s">
        <v>376</v>
      </c>
      <c r="C131" s="137"/>
    </row>
    <row r="132" spans="1:11" ht="12" customHeight="1" thickBot="1">
      <c r="A132" s="269" t="s">
        <v>188</v>
      </c>
      <c r="B132" s="5" t="s">
        <v>421</v>
      </c>
      <c r="C132" s="137"/>
    </row>
    <row r="133" spans="1:11" ht="12" customHeight="1" thickBot="1">
      <c r="A133" s="27" t="s">
        <v>12</v>
      </c>
      <c r="B133" s="61" t="s">
        <v>369</v>
      </c>
      <c r="C133" s="144">
        <f>+C134+C135+C136+C137+C138+C139</f>
        <v>0</v>
      </c>
    </row>
    <row r="134" spans="1:11" ht="12" customHeight="1">
      <c r="A134" s="260" t="s">
        <v>61</v>
      </c>
      <c r="B134" s="7" t="s">
        <v>378</v>
      </c>
      <c r="C134" s="137"/>
    </row>
    <row r="135" spans="1:11" ht="12" customHeight="1">
      <c r="A135" s="260" t="s">
        <v>62</v>
      </c>
      <c r="B135" s="7" t="s">
        <v>370</v>
      </c>
      <c r="C135" s="137"/>
    </row>
    <row r="136" spans="1:11" ht="12" customHeight="1">
      <c r="A136" s="260" t="s">
        <v>63</v>
      </c>
      <c r="B136" s="7" t="s">
        <v>371</v>
      </c>
      <c r="C136" s="137"/>
    </row>
    <row r="137" spans="1:11" ht="12" customHeight="1">
      <c r="A137" s="260" t="s">
        <v>104</v>
      </c>
      <c r="B137" s="7" t="s">
        <v>420</v>
      </c>
      <c r="C137" s="137"/>
    </row>
    <row r="138" spans="1:11" ht="12" customHeight="1">
      <c r="A138" s="260" t="s">
        <v>105</v>
      </c>
      <c r="B138" s="7" t="s">
        <v>373</v>
      </c>
      <c r="C138" s="137"/>
    </row>
    <row r="139" spans="1:11" s="57" customFormat="1" ht="12" customHeight="1" thickBot="1">
      <c r="A139" s="269" t="s">
        <v>106</v>
      </c>
      <c r="B139" s="5" t="s">
        <v>374</v>
      </c>
      <c r="C139" s="137"/>
    </row>
    <row r="140" spans="1:11" ht="12" customHeight="1" thickBot="1">
      <c r="A140" s="27" t="s">
        <v>13</v>
      </c>
      <c r="B140" s="61" t="s">
        <v>435</v>
      </c>
      <c r="C140" s="150">
        <f>+C141+C142+C144+C145+C143</f>
        <v>0</v>
      </c>
      <c r="K140" s="120"/>
    </row>
    <row r="141" spans="1:11">
      <c r="A141" s="260" t="s">
        <v>64</v>
      </c>
      <c r="B141" s="7" t="s">
        <v>292</v>
      </c>
      <c r="C141" s="137"/>
    </row>
    <row r="142" spans="1:11" ht="12" customHeight="1">
      <c r="A142" s="260" t="s">
        <v>65</v>
      </c>
      <c r="B142" s="7" t="s">
        <v>293</v>
      </c>
      <c r="C142" s="137"/>
    </row>
    <row r="143" spans="1:11" s="57" customFormat="1" ht="12" customHeight="1">
      <c r="A143" s="260" t="s">
        <v>206</v>
      </c>
      <c r="B143" s="7" t="s">
        <v>434</v>
      </c>
      <c r="C143" s="137"/>
    </row>
    <row r="144" spans="1:11" s="57" customFormat="1" ht="12" customHeight="1">
      <c r="A144" s="260" t="s">
        <v>207</v>
      </c>
      <c r="B144" s="7" t="s">
        <v>383</v>
      </c>
      <c r="C144" s="137"/>
    </row>
    <row r="145" spans="1:3" s="57" customFormat="1" ht="12" customHeight="1" thickBot="1">
      <c r="A145" s="269" t="s">
        <v>208</v>
      </c>
      <c r="B145" s="5" t="s">
        <v>312</v>
      </c>
      <c r="C145" s="137"/>
    </row>
    <row r="146" spans="1:3" s="57" customFormat="1" ht="12" customHeight="1" thickBot="1">
      <c r="A146" s="27" t="s">
        <v>14</v>
      </c>
      <c r="B146" s="61" t="s">
        <v>384</v>
      </c>
      <c r="C146" s="153">
        <f>+C147+C148+C149+C150+C151</f>
        <v>0</v>
      </c>
    </row>
    <row r="147" spans="1:3" s="57" customFormat="1" ht="12" customHeight="1">
      <c r="A147" s="260" t="s">
        <v>66</v>
      </c>
      <c r="B147" s="7" t="s">
        <v>379</v>
      </c>
      <c r="C147" s="137"/>
    </row>
    <row r="148" spans="1:3" s="57" customFormat="1" ht="12" customHeight="1">
      <c r="A148" s="260" t="s">
        <v>67</v>
      </c>
      <c r="B148" s="7" t="s">
        <v>386</v>
      </c>
      <c r="C148" s="137"/>
    </row>
    <row r="149" spans="1:3" s="57" customFormat="1" ht="12" customHeight="1">
      <c r="A149" s="260" t="s">
        <v>218</v>
      </c>
      <c r="B149" s="7" t="s">
        <v>381</v>
      </c>
      <c r="C149" s="137"/>
    </row>
    <row r="150" spans="1:3" ht="12.75" customHeight="1">
      <c r="A150" s="260" t="s">
        <v>219</v>
      </c>
      <c r="B150" s="7" t="s">
        <v>423</v>
      </c>
      <c r="C150" s="137"/>
    </row>
    <row r="151" spans="1:3" ht="12.75" customHeight="1" thickBot="1">
      <c r="A151" s="269" t="s">
        <v>385</v>
      </c>
      <c r="B151" s="5" t="s">
        <v>388</v>
      </c>
      <c r="C151" s="138"/>
    </row>
    <row r="152" spans="1:3" ht="12.75" customHeight="1" thickBot="1">
      <c r="A152" s="301" t="s">
        <v>15</v>
      </c>
      <c r="B152" s="61" t="s">
        <v>389</v>
      </c>
      <c r="C152" s="153"/>
    </row>
    <row r="153" spans="1:3" ht="12" customHeight="1" thickBot="1">
      <c r="A153" s="301" t="s">
        <v>16</v>
      </c>
      <c r="B153" s="61" t="s">
        <v>390</v>
      </c>
      <c r="C153" s="153"/>
    </row>
    <row r="154" spans="1:3" ht="15" customHeight="1" thickBot="1">
      <c r="A154" s="27" t="s">
        <v>17</v>
      </c>
      <c r="B154" s="61" t="s">
        <v>392</v>
      </c>
      <c r="C154" s="251">
        <f>+C129+C133+C140+C146+C152+C153</f>
        <v>0</v>
      </c>
    </row>
    <row r="155" spans="1:3" ht="13.5" thickBot="1">
      <c r="A155" s="271" t="s">
        <v>18</v>
      </c>
      <c r="B155" s="218" t="s">
        <v>391</v>
      </c>
      <c r="C155" s="251">
        <f>+C128+C154</f>
        <v>157235</v>
      </c>
    </row>
    <row r="156" spans="1:3" ht="15" customHeight="1" thickBot="1">
      <c r="A156" s="221"/>
      <c r="B156" s="222"/>
      <c r="C156" s="223"/>
    </row>
    <row r="157" spans="1:3" ht="14.25" customHeight="1" thickBot="1">
      <c r="A157" s="117" t="s">
        <v>424</v>
      </c>
      <c r="B157" s="118"/>
      <c r="C157" s="59">
        <v>12</v>
      </c>
    </row>
    <row r="158" spans="1:3" ht="13.5" thickBot="1">
      <c r="A158" s="117" t="s">
        <v>128</v>
      </c>
      <c r="B158" s="118"/>
      <c r="C158" s="59">
        <v>0</v>
      </c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K158"/>
  <sheetViews>
    <sheetView topLeftCell="A133" zoomScale="130" zoomScaleNormal="130" zoomScaleSheetLayoutView="85" workbookViewId="0">
      <selection activeCell="C159" sqref="C159"/>
    </sheetView>
  </sheetViews>
  <sheetFormatPr defaultRowHeight="12.75"/>
  <cols>
    <col min="1" max="1" width="19.5" style="224" customWidth="1"/>
    <col min="2" max="2" width="72" style="225" customWidth="1"/>
    <col min="3" max="3" width="25" style="226" customWidth="1"/>
    <col min="4" max="16384" width="9.33203125" style="2"/>
  </cols>
  <sheetData>
    <row r="1" spans="1:3" s="1" customFormat="1" ht="16.5" customHeight="1" thickBot="1">
      <c r="A1" s="94"/>
      <c r="B1" s="96"/>
      <c r="C1" s="304" t="s">
        <v>464</v>
      </c>
    </row>
    <row r="2" spans="1:3" s="53" customFormat="1" ht="21" customHeight="1">
      <c r="A2" s="231" t="s">
        <v>50</v>
      </c>
      <c r="B2" s="201" t="s">
        <v>146</v>
      </c>
      <c r="C2" s="203"/>
    </row>
    <row r="3" spans="1:3" s="53" customFormat="1" ht="16.5" thickBot="1">
      <c r="A3" s="97" t="s">
        <v>125</v>
      </c>
      <c r="B3" s="202" t="s">
        <v>350</v>
      </c>
      <c r="C3" s="300"/>
    </row>
    <row r="4" spans="1:3" s="54" customFormat="1" ht="15.95" customHeight="1" thickBot="1">
      <c r="A4" s="98"/>
      <c r="B4" s="98"/>
      <c r="C4" s="99"/>
    </row>
    <row r="5" spans="1:3" ht="13.5" thickBot="1">
      <c r="A5" s="232" t="s">
        <v>127</v>
      </c>
      <c r="B5" s="100" t="s">
        <v>449</v>
      </c>
      <c r="C5" s="204" t="s">
        <v>43</v>
      </c>
    </row>
    <row r="6" spans="1:3" s="47" customFormat="1" ht="12.95" customHeight="1" thickBot="1">
      <c r="A6" s="87"/>
      <c r="B6" s="88" t="s">
        <v>406</v>
      </c>
      <c r="C6" s="89" t="s">
        <v>407</v>
      </c>
    </row>
    <row r="7" spans="1:3" s="47" customFormat="1" ht="15.95" customHeight="1" thickBot="1">
      <c r="A7" s="102"/>
      <c r="B7" s="103" t="s">
        <v>44</v>
      </c>
      <c r="C7" s="205"/>
    </row>
    <row r="8" spans="1:3" s="47" customFormat="1" ht="12" customHeight="1" thickBot="1">
      <c r="A8" s="27" t="s">
        <v>8</v>
      </c>
      <c r="B8" s="19" t="s">
        <v>171</v>
      </c>
      <c r="C8" s="144">
        <f>+C9+C10+C11+C12+C13+C14</f>
        <v>0</v>
      </c>
    </row>
    <row r="9" spans="1:3" s="55" customFormat="1" ht="12" customHeight="1">
      <c r="A9" s="260" t="s">
        <v>68</v>
      </c>
      <c r="B9" s="241" t="s">
        <v>172</v>
      </c>
      <c r="C9" s="147"/>
    </row>
    <row r="10" spans="1:3" s="56" customFormat="1" ht="12" customHeight="1">
      <c r="A10" s="261" t="s">
        <v>69</v>
      </c>
      <c r="B10" s="242" t="s">
        <v>173</v>
      </c>
      <c r="C10" s="146"/>
    </row>
    <row r="11" spans="1:3" s="56" customFormat="1" ht="12" customHeight="1">
      <c r="A11" s="261" t="s">
        <v>70</v>
      </c>
      <c r="B11" s="242" t="s">
        <v>436</v>
      </c>
      <c r="C11" s="146"/>
    </row>
    <row r="12" spans="1:3" s="56" customFormat="1" ht="12" customHeight="1">
      <c r="A12" s="261" t="s">
        <v>71</v>
      </c>
      <c r="B12" s="242" t="s">
        <v>174</v>
      </c>
      <c r="C12" s="146"/>
    </row>
    <row r="13" spans="1:3" s="56" customFormat="1" ht="12" customHeight="1">
      <c r="A13" s="261" t="s">
        <v>88</v>
      </c>
      <c r="B13" s="242" t="s">
        <v>411</v>
      </c>
      <c r="C13" s="146"/>
    </row>
    <row r="14" spans="1:3" s="55" customFormat="1" ht="12" customHeight="1" thickBot="1">
      <c r="A14" s="262" t="s">
        <v>72</v>
      </c>
      <c r="B14" s="243" t="s">
        <v>352</v>
      </c>
      <c r="C14" s="146"/>
    </row>
    <row r="15" spans="1:3" s="55" customFormat="1" ht="12" customHeight="1" thickBot="1">
      <c r="A15" s="27" t="s">
        <v>9</v>
      </c>
      <c r="B15" s="139" t="s">
        <v>175</v>
      </c>
      <c r="C15" s="144">
        <f>+C16+C17+C18+C19+C20</f>
        <v>0</v>
      </c>
    </row>
    <row r="16" spans="1:3" s="55" customFormat="1" ht="12" customHeight="1">
      <c r="A16" s="260" t="s">
        <v>74</v>
      </c>
      <c r="B16" s="241" t="s">
        <v>176</v>
      </c>
      <c r="C16" s="147"/>
    </row>
    <row r="17" spans="1:3" s="55" customFormat="1" ht="12" customHeight="1">
      <c r="A17" s="261" t="s">
        <v>75</v>
      </c>
      <c r="B17" s="242" t="s">
        <v>177</v>
      </c>
      <c r="C17" s="146"/>
    </row>
    <row r="18" spans="1:3" s="55" customFormat="1" ht="12" customHeight="1">
      <c r="A18" s="261" t="s">
        <v>76</v>
      </c>
      <c r="B18" s="242" t="s">
        <v>342</v>
      </c>
      <c r="C18" s="146"/>
    </row>
    <row r="19" spans="1:3" s="55" customFormat="1" ht="12" customHeight="1">
      <c r="A19" s="261" t="s">
        <v>77</v>
      </c>
      <c r="B19" s="242" t="s">
        <v>343</v>
      </c>
      <c r="C19" s="146"/>
    </row>
    <row r="20" spans="1:3" s="55" customFormat="1" ht="12" customHeight="1">
      <c r="A20" s="261" t="s">
        <v>78</v>
      </c>
      <c r="B20" s="242" t="s">
        <v>178</v>
      </c>
      <c r="C20" s="146"/>
    </row>
    <row r="21" spans="1:3" s="56" customFormat="1" ht="12" customHeight="1" thickBot="1">
      <c r="A21" s="262" t="s">
        <v>84</v>
      </c>
      <c r="B21" s="243" t="s">
        <v>179</v>
      </c>
      <c r="C21" s="148"/>
    </row>
    <row r="22" spans="1:3" s="56" customFormat="1" ht="12" customHeight="1" thickBot="1">
      <c r="A22" s="27" t="s">
        <v>10</v>
      </c>
      <c r="B22" s="19" t="s">
        <v>180</v>
      </c>
      <c r="C22" s="144">
        <f>+C23+C24+C25+C26+C27</f>
        <v>0</v>
      </c>
    </row>
    <row r="23" spans="1:3" s="56" customFormat="1" ht="12" customHeight="1">
      <c r="A23" s="260" t="s">
        <v>57</v>
      </c>
      <c r="B23" s="241" t="s">
        <v>181</v>
      </c>
      <c r="C23" s="147"/>
    </row>
    <row r="24" spans="1:3" s="55" customFormat="1" ht="12" customHeight="1">
      <c r="A24" s="261" t="s">
        <v>58</v>
      </c>
      <c r="B24" s="242" t="s">
        <v>182</v>
      </c>
      <c r="C24" s="146"/>
    </row>
    <row r="25" spans="1:3" s="56" customFormat="1" ht="12" customHeight="1">
      <c r="A25" s="261" t="s">
        <v>59</v>
      </c>
      <c r="B25" s="242" t="s">
        <v>344</v>
      </c>
      <c r="C25" s="146"/>
    </row>
    <row r="26" spans="1:3" s="56" customFormat="1" ht="12" customHeight="1">
      <c r="A26" s="261" t="s">
        <v>60</v>
      </c>
      <c r="B26" s="242" t="s">
        <v>345</v>
      </c>
      <c r="C26" s="146"/>
    </row>
    <row r="27" spans="1:3" s="56" customFormat="1" ht="12" customHeight="1">
      <c r="A27" s="261" t="s">
        <v>100</v>
      </c>
      <c r="B27" s="242" t="s">
        <v>183</v>
      </c>
      <c r="C27" s="146"/>
    </row>
    <row r="28" spans="1:3" s="56" customFormat="1" ht="12" customHeight="1" thickBot="1">
      <c r="A28" s="262" t="s">
        <v>101</v>
      </c>
      <c r="B28" s="243" t="s">
        <v>184</v>
      </c>
      <c r="C28" s="148"/>
    </row>
    <row r="29" spans="1:3" s="56" customFormat="1" ht="12" customHeight="1" thickBot="1">
      <c r="A29" s="27" t="s">
        <v>102</v>
      </c>
      <c r="B29" s="19" t="s">
        <v>185</v>
      </c>
      <c r="C29" s="150">
        <f>SUM(C30:C36)</f>
        <v>1860</v>
      </c>
    </row>
    <row r="30" spans="1:3" s="56" customFormat="1" ht="12" customHeight="1">
      <c r="A30" s="260" t="s">
        <v>186</v>
      </c>
      <c r="B30" s="241" t="s">
        <v>441</v>
      </c>
      <c r="C30" s="147"/>
    </row>
    <row r="31" spans="1:3" s="56" customFormat="1" ht="12" customHeight="1">
      <c r="A31" s="261" t="s">
        <v>187</v>
      </c>
      <c r="B31" s="242" t="s">
        <v>442</v>
      </c>
      <c r="C31" s="146"/>
    </row>
    <row r="32" spans="1:3" s="56" customFormat="1" ht="12" customHeight="1">
      <c r="A32" s="261" t="s">
        <v>188</v>
      </c>
      <c r="B32" s="242" t="s">
        <v>443</v>
      </c>
      <c r="C32" s="146">
        <v>1860</v>
      </c>
    </row>
    <row r="33" spans="1:3" s="56" customFormat="1" ht="12" customHeight="1">
      <c r="A33" s="261" t="s">
        <v>189</v>
      </c>
      <c r="B33" s="242" t="s">
        <v>444</v>
      </c>
      <c r="C33" s="146"/>
    </row>
    <row r="34" spans="1:3" s="56" customFormat="1" ht="12" customHeight="1">
      <c r="A34" s="261" t="s">
        <v>438</v>
      </c>
      <c r="B34" s="242" t="s">
        <v>190</v>
      </c>
      <c r="C34" s="146"/>
    </row>
    <row r="35" spans="1:3" s="56" customFormat="1" ht="12" customHeight="1">
      <c r="A35" s="261" t="s">
        <v>439</v>
      </c>
      <c r="B35" s="242" t="s">
        <v>191</v>
      </c>
      <c r="C35" s="146"/>
    </row>
    <row r="36" spans="1:3" s="56" customFormat="1" ht="12" customHeight="1" thickBot="1">
      <c r="A36" s="262" t="s">
        <v>440</v>
      </c>
      <c r="B36" s="243" t="s">
        <v>192</v>
      </c>
      <c r="C36" s="148"/>
    </row>
    <row r="37" spans="1:3" s="56" customFormat="1" ht="12" customHeight="1" thickBot="1">
      <c r="A37" s="27" t="s">
        <v>12</v>
      </c>
      <c r="B37" s="19" t="s">
        <v>353</v>
      </c>
      <c r="C37" s="144">
        <f>SUM(C38:C48)</f>
        <v>0</v>
      </c>
    </row>
    <row r="38" spans="1:3" s="56" customFormat="1" ht="12" customHeight="1">
      <c r="A38" s="260" t="s">
        <v>61</v>
      </c>
      <c r="B38" s="241" t="s">
        <v>195</v>
      </c>
      <c r="C38" s="147"/>
    </row>
    <row r="39" spans="1:3" s="56" customFormat="1" ht="12" customHeight="1">
      <c r="A39" s="261" t="s">
        <v>62</v>
      </c>
      <c r="B39" s="242" t="s">
        <v>196</v>
      </c>
      <c r="C39" s="146"/>
    </row>
    <row r="40" spans="1:3" s="56" customFormat="1" ht="12" customHeight="1">
      <c r="A40" s="261" t="s">
        <v>63</v>
      </c>
      <c r="B40" s="242" t="s">
        <v>197</v>
      </c>
      <c r="C40" s="146"/>
    </row>
    <row r="41" spans="1:3" s="56" customFormat="1" ht="12" customHeight="1">
      <c r="A41" s="261" t="s">
        <v>104</v>
      </c>
      <c r="B41" s="242" t="s">
        <v>198</v>
      </c>
      <c r="C41" s="146"/>
    </row>
    <row r="42" spans="1:3" s="56" customFormat="1" ht="12" customHeight="1">
      <c r="A42" s="261" t="s">
        <v>105</v>
      </c>
      <c r="B42" s="242" t="s">
        <v>199</v>
      </c>
      <c r="C42" s="146"/>
    </row>
    <row r="43" spans="1:3" s="56" customFormat="1" ht="12" customHeight="1">
      <c r="A43" s="261" t="s">
        <v>106</v>
      </c>
      <c r="B43" s="242" t="s">
        <v>200</v>
      </c>
      <c r="C43" s="146"/>
    </row>
    <row r="44" spans="1:3" s="56" customFormat="1" ht="12" customHeight="1">
      <c r="A44" s="261" t="s">
        <v>107</v>
      </c>
      <c r="B44" s="242" t="s">
        <v>201</v>
      </c>
      <c r="C44" s="146"/>
    </row>
    <row r="45" spans="1:3" s="56" customFormat="1" ht="12" customHeight="1">
      <c r="A45" s="261" t="s">
        <v>108</v>
      </c>
      <c r="B45" s="242" t="s">
        <v>447</v>
      </c>
      <c r="C45" s="146"/>
    </row>
    <row r="46" spans="1:3" s="56" customFormat="1" ht="12" customHeight="1">
      <c r="A46" s="261" t="s">
        <v>193</v>
      </c>
      <c r="B46" s="242" t="s">
        <v>203</v>
      </c>
      <c r="C46" s="149"/>
    </row>
    <row r="47" spans="1:3" s="56" customFormat="1" ht="12" customHeight="1">
      <c r="A47" s="262" t="s">
        <v>194</v>
      </c>
      <c r="B47" s="243" t="s">
        <v>355</v>
      </c>
      <c r="C47" s="230"/>
    </row>
    <row r="48" spans="1:3" s="56" customFormat="1" ht="12" customHeight="1" thickBot="1">
      <c r="A48" s="262" t="s">
        <v>354</v>
      </c>
      <c r="B48" s="243" t="s">
        <v>204</v>
      </c>
      <c r="C48" s="230"/>
    </row>
    <row r="49" spans="1:3" s="56" customFormat="1" ht="12" customHeight="1" thickBot="1">
      <c r="A49" s="27" t="s">
        <v>13</v>
      </c>
      <c r="B49" s="19" t="s">
        <v>205</v>
      </c>
      <c r="C49" s="144">
        <f>SUM(C50:C54)</f>
        <v>0</v>
      </c>
    </row>
    <row r="50" spans="1:3" s="56" customFormat="1" ht="12" customHeight="1">
      <c r="A50" s="260" t="s">
        <v>64</v>
      </c>
      <c r="B50" s="241" t="s">
        <v>209</v>
      </c>
      <c r="C50" s="284"/>
    </row>
    <row r="51" spans="1:3" s="56" customFormat="1" ht="12" customHeight="1">
      <c r="A51" s="261" t="s">
        <v>65</v>
      </c>
      <c r="B51" s="242" t="s">
        <v>210</v>
      </c>
      <c r="C51" s="149"/>
    </row>
    <row r="52" spans="1:3" s="56" customFormat="1" ht="12" customHeight="1">
      <c r="A52" s="261" t="s">
        <v>206</v>
      </c>
      <c r="B52" s="242" t="s">
        <v>211</v>
      </c>
      <c r="C52" s="149"/>
    </row>
    <row r="53" spans="1:3" s="56" customFormat="1" ht="12" customHeight="1">
      <c r="A53" s="261" t="s">
        <v>207</v>
      </c>
      <c r="B53" s="242" t="s">
        <v>212</v>
      </c>
      <c r="C53" s="149"/>
    </row>
    <row r="54" spans="1:3" s="56" customFormat="1" ht="12" customHeight="1" thickBot="1">
      <c r="A54" s="262" t="s">
        <v>208</v>
      </c>
      <c r="B54" s="243" t="s">
        <v>213</v>
      </c>
      <c r="C54" s="230"/>
    </row>
    <row r="55" spans="1:3" s="56" customFormat="1" ht="12" customHeight="1" thickBot="1">
      <c r="A55" s="27" t="s">
        <v>109</v>
      </c>
      <c r="B55" s="19" t="s">
        <v>214</v>
      </c>
      <c r="C55" s="144">
        <f>SUM(C56:C58)</f>
        <v>0</v>
      </c>
    </row>
    <row r="56" spans="1:3" s="56" customFormat="1" ht="12" customHeight="1">
      <c r="A56" s="260" t="s">
        <v>66</v>
      </c>
      <c r="B56" s="241" t="s">
        <v>215</v>
      </c>
      <c r="C56" s="147"/>
    </row>
    <row r="57" spans="1:3" s="56" customFormat="1" ht="12" customHeight="1">
      <c r="A57" s="261" t="s">
        <v>67</v>
      </c>
      <c r="B57" s="242" t="s">
        <v>346</v>
      </c>
      <c r="C57" s="146"/>
    </row>
    <row r="58" spans="1:3" s="56" customFormat="1" ht="12" customHeight="1">
      <c r="A58" s="261" t="s">
        <v>218</v>
      </c>
      <c r="B58" s="242" t="s">
        <v>216</v>
      </c>
      <c r="C58" s="146"/>
    </row>
    <row r="59" spans="1:3" s="56" customFormat="1" ht="12" customHeight="1" thickBot="1">
      <c r="A59" s="262" t="s">
        <v>219</v>
      </c>
      <c r="B59" s="243" t="s">
        <v>217</v>
      </c>
      <c r="C59" s="148"/>
    </row>
    <row r="60" spans="1:3" s="56" customFormat="1" ht="12" customHeight="1" thickBot="1">
      <c r="A60" s="27" t="s">
        <v>15</v>
      </c>
      <c r="B60" s="139" t="s">
        <v>220</v>
      </c>
      <c r="C60" s="144">
        <f>SUM(C61:C63)</f>
        <v>0</v>
      </c>
    </row>
    <row r="61" spans="1:3" s="56" customFormat="1" ht="12" customHeight="1">
      <c r="A61" s="260" t="s">
        <v>110</v>
      </c>
      <c r="B61" s="241" t="s">
        <v>222</v>
      </c>
      <c r="C61" s="149"/>
    </row>
    <row r="62" spans="1:3" s="56" customFormat="1" ht="12" customHeight="1">
      <c r="A62" s="261" t="s">
        <v>111</v>
      </c>
      <c r="B62" s="242" t="s">
        <v>347</v>
      </c>
      <c r="C62" s="149"/>
    </row>
    <row r="63" spans="1:3" s="56" customFormat="1" ht="12" customHeight="1">
      <c r="A63" s="261" t="s">
        <v>151</v>
      </c>
      <c r="B63" s="242" t="s">
        <v>223</v>
      </c>
      <c r="C63" s="149"/>
    </row>
    <row r="64" spans="1:3" s="56" customFormat="1" ht="12" customHeight="1" thickBot="1">
      <c r="A64" s="262" t="s">
        <v>221</v>
      </c>
      <c r="B64" s="243" t="s">
        <v>224</v>
      </c>
      <c r="C64" s="149"/>
    </row>
    <row r="65" spans="1:3" s="56" customFormat="1" ht="12" customHeight="1" thickBot="1">
      <c r="A65" s="27" t="s">
        <v>16</v>
      </c>
      <c r="B65" s="19" t="s">
        <v>225</v>
      </c>
      <c r="C65" s="150">
        <f>+C8+C15+C22+C29+C37+C49+C55+C60</f>
        <v>1860</v>
      </c>
    </row>
    <row r="66" spans="1:3" s="56" customFormat="1" ht="12" customHeight="1" thickBot="1">
      <c r="A66" s="263" t="s">
        <v>316</v>
      </c>
      <c r="B66" s="139" t="s">
        <v>227</v>
      </c>
      <c r="C66" s="144">
        <f>SUM(C67:C69)</f>
        <v>0</v>
      </c>
    </row>
    <row r="67" spans="1:3" s="56" customFormat="1" ht="12" customHeight="1">
      <c r="A67" s="260" t="s">
        <v>258</v>
      </c>
      <c r="B67" s="241" t="s">
        <v>228</v>
      </c>
      <c r="C67" s="149"/>
    </row>
    <row r="68" spans="1:3" s="56" customFormat="1" ht="12" customHeight="1">
      <c r="A68" s="261" t="s">
        <v>267</v>
      </c>
      <c r="B68" s="242" t="s">
        <v>229</v>
      </c>
      <c r="C68" s="149"/>
    </row>
    <row r="69" spans="1:3" s="56" customFormat="1" ht="12" customHeight="1" thickBot="1">
      <c r="A69" s="262" t="s">
        <v>268</v>
      </c>
      <c r="B69" s="244" t="s">
        <v>230</v>
      </c>
      <c r="C69" s="149"/>
    </row>
    <row r="70" spans="1:3" s="56" customFormat="1" ht="12" customHeight="1" thickBot="1">
      <c r="A70" s="263" t="s">
        <v>231</v>
      </c>
      <c r="B70" s="139" t="s">
        <v>232</v>
      </c>
      <c r="C70" s="144">
        <f>SUM(C71:C74)</f>
        <v>0</v>
      </c>
    </row>
    <row r="71" spans="1:3" s="56" customFormat="1" ht="12" customHeight="1">
      <c r="A71" s="260" t="s">
        <v>89</v>
      </c>
      <c r="B71" s="241" t="s">
        <v>233</v>
      </c>
      <c r="C71" s="149"/>
    </row>
    <row r="72" spans="1:3" s="56" customFormat="1" ht="12" customHeight="1">
      <c r="A72" s="261" t="s">
        <v>90</v>
      </c>
      <c r="B72" s="242" t="s">
        <v>234</v>
      </c>
      <c r="C72" s="149"/>
    </row>
    <row r="73" spans="1:3" s="56" customFormat="1" ht="12" customHeight="1">
      <c r="A73" s="261" t="s">
        <v>259</v>
      </c>
      <c r="B73" s="242" t="s">
        <v>235</v>
      </c>
      <c r="C73" s="149"/>
    </row>
    <row r="74" spans="1:3" s="56" customFormat="1" ht="12" customHeight="1" thickBot="1">
      <c r="A74" s="262" t="s">
        <v>260</v>
      </c>
      <c r="B74" s="243" t="s">
        <v>236</v>
      </c>
      <c r="C74" s="149"/>
    </row>
    <row r="75" spans="1:3" s="56" customFormat="1" ht="12" customHeight="1" thickBot="1">
      <c r="A75" s="263" t="s">
        <v>237</v>
      </c>
      <c r="B75" s="139" t="s">
        <v>238</v>
      </c>
      <c r="C75" s="144">
        <f>SUM(C76:C77)</f>
        <v>0</v>
      </c>
    </row>
    <row r="76" spans="1:3" s="56" customFormat="1" ht="12" customHeight="1">
      <c r="A76" s="260" t="s">
        <v>261</v>
      </c>
      <c r="B76" s="241" t="s">
        <v>239</v>
      </c>
      <c r="C76" s="149"/>
    </row>
    <row r="77" spans="1:3" s="56" customFormat="1" ht="12" customHeight="1" thickBot="1">
      <c r="A77" s="262" t="s">
        <v>262</v>
      </c>
      <c r="B77" s="243" t="s">
        <v>240</v>
      </c>
      <c r="C77" s="149"/>
    </row>
    <row r="78" spans="1:3" s="55" customFormat="1" ht="12" customHeight="1" thickBot="1">
      <c r="A78" s="263" t="s">
        <v>241</v>
      </c>
      <c r="B78" s="139" t="s">
        <v>242</v>
      </c>
      <c r="C78" s="144">
        <f>SUM(C79:C81)</f>
        <v>0</v>
      </c>
    </row>
    <row r="79" spans="1:3" s="56" customFormat="1" ht="12" customHeight="1">
      <c r="A79" s="260" t="s">
        <v>263</v>
      </c>
      <c r="B79" s="241" t="s">
        <v>243</v>
      </c>
      <c r="C79" s="149"/>
    </row>
    <row r="80" spans="1:3" s="56" customFormat="1" ht="12" customHeight="1">
      <c r="A80" s="261" t="s">
        <v>264</v>
      </c>
      <c r="B80" s="242" t="s">
        <v>244</v>
      </c>
      <c r="C80" s="149"/>
    </row>
    <row r="81" spans="1:3" s="56" customFormat="1" ht="12" customHeight="1" thickBot="1">
      <c r="A81" s="262" t="s">
        <v>265</v>
      </c>
      <c r="B81" s="243" t="s">
        <v>245</v>
      </c>
      <c r="C81" s="149"/>
    </row>
    <row r="82" spans="1:3" s="56" customFormat="1" ht="12" customHeight="1" thickBot="1">
      <c r="A82" s="263" t="s">
        <v>246</v>
      </c>
      <c r="B82" s="139" t="s">
        <v>266</v>
      </c>
      <c r="C82" s="144">
        <f>SUM(C83:C86)</f>
        <v>0</v>
      </c>
    </row>
    <row r="83" spans="1:3" s="56" customFormat="1" ht="12" customHeight="1">
      <c r="A83" s="264" t="s">
        <v>247</v>
      </c>
      <c r="B83" s="241" t="s">
        <v>248</v>
      </c>
      <c r="C83" s="149"/>
    </row>
    <row r="84" spans="1:3" s="56" customFormat="1" ht="12" customHeight="1">
      <c r="A84" s="265" t="s">
        <v>249</v>
      </c>
      <c r="B84" s="242" t="s">
        <v>250</v>
      </c>
      <c r="C84" s="149"/>
    </row>
    <row r="85" spans="1:3" s="56" customFormat="1" ht="12" customHeight="1">
      <c r="A85" s="265" t="s">
        <v>251</v>
      </c>
      <c r="B85" s="242" t="s">
        <v>252</v>
      </c>
      <c r="C85" s="149"/>
    </row>
    <row r="86" spans="1:3" s="55" customFormat="1" ht="12" customHeight="1" thickBot="1">
      <c r="A86" s="266" t="s">
        <v>253</v>
      </c>
      <c r="B86" s="243" t="s">
        <v>254</v>
      </c>
      <c r="C86" s="149"/>
    </row>
    <row r="87" spans="1:3" s="55" customFormat="1" ht="12" customHeight="1" thickBot="1">
      <c r="A87" s="263" t="s">
        <v>255</v>
      </c>
      <c r="B87" s="139" t="s">
        <v>394</v>
      </c>
      <c r="C87" s="285"/>
    </row>
    <row r="88" spans="1:3" s="55" customFormat="1" ht="12" customHeight="1" thickBot="1">
      <c r="A88" s="263" t="s">
        <v>412</v>
      </c>
      <c r="B88" s="139" t="s">
        <v>256</v>
      </c>
      <c r="C88" s="285"/>
    </row>
    <row r="89" spans="1:3" s="55" customFormat="1" ht="12" customHeight="1" thickBot="1">
      <c r="A89" s="263" t="s">
        <v>413</v>
      </c>
      <c r="B89" s="248" t="s">
        <v>397</v>
      </c>
      <c r="C89" s="150">
        <f>+C66+C70+C75+C78+C82+C88+C87</f>
        <v>0</v>
      </c>
    </row>
    <row r="90" spans="1:3" s="55" customFormat="1" ht="12" customHeight="1" thickBot="1">
      <c r="A90" s="267" t="s">
        <v>414</v>
      </c>
      <c r="B90" s="249" t="s">
        <v>415</v>
      </c>
      <c r="C90" s="150">
        <f>+C65+C89</f>
        <v>1860</v>
      </c>
    </row>
    <row r="91" spans="1:3" s="56" customFormat="1" ht="15" customHeight="1" thickBot="1">
      <c r="A91" s="108"/>
      <c r="B91" s="109"/>
      <c r="C91" s="210"/>
    </row>
    <row r="92" spans="1:3" s="47" customFormat="1" ht="16.5" customHeight="1" thickBot="1">
      <c r="A92" s="112"/>
      <c r="B92" s="113" t="s">
        <v>45</v>
      </c>
      <c r="C92" s="212"/>
    </row>
    <row r="93" spans="1:3" s="57" customFormat="1" ht="12" customHeight="1" thickBot="1">
      <c r="A93" s="233" t="s">
        <v>8</v>
      </c>
      <c r="B93" s="26" t="s">
        <v>419</v>
      </c>
      <c r="C93" s="143">
        <f>+C94+C95+C96+C97+C98+C111</f>
        <v>1860</v>
      </c>
    </row>
    <row r="94" spans="1:3" ht="12" customHeight="1">
      <c r="A94" s="268" t="s">
        <v>68</v>
      </c>
      <c r="B94" s="8" t="s">
        <v>38</v>
      </c>
      <c r="C94" s="145"/>
    </row>
    <row r="95" spans="1:3" ht="12" customHeight="1">
      <c r="A95" s="261" t="s">
        <v>69</v>
      </c>
      <c r="B95" s="6" t="s">
        <v>112</v>
      </c>
      <c r="C95" s="146"/>
    </row>
    <row r="96" spans="1:3" ht="12" customHeight="1">
      <c r="A96" s="261" t="s">
        <v>70</v>
      </c>
      <c r="B96" s="6" t="s">
        <v>87</v>
      </c>
      <c r="C96" s="148"/>
    </row>
    <row r="97" spans="1:3" ht="12" customHeight="1">
      <c r="A97" s="261" t="s">
        <v>71</v>
      </c>
      <c r="B97" s="9" t="s">
        <v>113</v>
      </c>
      <c r="C97" s="148"/>
    </row>
    <row r="98" spans="1:3" ht="12" customHeight="1">
      <c r="A98" s="261" t="s">
        <v>79</v>
      </c>
      <c r="B98" s="17" t="s">
        <v>114</v>
      </c>
      <c r="C98" s="148">
        <v>1860</v>
      </c>
    </row>
    <row r="99" spans="1:3" ht="12" customHeight="1">
      <c r="A99" s="261" t="s">
        <v>72</v>
      </c>
      <c r="B99" s="6" t="s">
        <v>416</v>
      </c>
      <c r="C99" s="148"/>
    </row>
    <row r="100" spans="1:3" ht="12" customHeight="1">
      <c r="A100" s="261" t="s">
        <v>73</v>
      </c>
      <c r="B100" s="65" t="s">
        <v>360</v>
      </c>
      <c r="C100" s="148"/>
    </row>
    <row r="101" spans="1:3" ht="12" customHeight="1">
      <c r="A101" s="261" t="s">
        <v>80</v>
      </c>
      <c r="B101" s="65" t="s">
        <v>359</v>
      </c>
      <c r="C101" s="148"/>
    </row>
    <row r="102" spans="1:3" ht="12" customHeight="1">
      <c r="A102" s="261" t="s">
        <v>81</v>
      </c>
      <c r="B102" s="65" t="s">
        <v>272</v>
      </c>
      <c r="C102" s="148"/>
    </row>
    <row r="103" spans="1:3" ht="12" customHeight="1">
      <c r="A103" s="261" t="s">
        <v>82</v>
      </c>
      <c r="B103" s="66" t="s">
        <v>273</v>
      </c>
      <c r="C103" s="148"/>
    </row>
    <row r="104" spans="1:3" ht="12" customHeight="1">
      <c r="A104" s="261" t="s">
        <v>83</v>
      </c>
      <c r="B104" s="66" t="s">
        <v>274</v>
      </c>
      <c r="C104" s="148"/>
    </row>
    <row r="105" spans="1:3" ht="12" customHeight="1">
      <c r="A105" s="261" t="s">
        <v>85</v>
      </c>
      <c r="B105" s="65" t="s">
        <v>275</v>
      </c>
      <c r="C105" s="148"/>
    </row>
    <row r="106" spans="1:3" ht="12" customHeight="1">
      <c r="A106" s="261" t="s">
        <v>115</v>
      </c>
      <c r="B106" s="65" t="s">
        <v>276</v>
      </c>
      <c r="C106" s="148"/>
    </row>
    <row r="107" spans="1:3" ht="12" customHeight="1">
      <c r="A107" s="261" t="s">
        <v>270</v>
      </c>
      <c r="B107" s="66" t="s">
        <v>277</v>
      </c>
      <c r="C107" s="148"/>
    </row>
    <row r="108" spans="1:3" ht="12" customHeight="1">
      <c r="A108" s="269" t="s">
        <v>271</v>
      </c>
      <c r="B108" s="67" t="s">
        <v>278</v>
      </c>
      <c r="C108" s="148"/>
    </row>
    <row r="109" spans="1:3" ht="12" customHeight="1">
      <c r="A109" s="261" t="s">
        <v>357</v>
      </c>
      <c r="B109" s="67" t="s">
        <v>279</v>
      </c>
      <c r="C109" s="148"/>
    </row>
    <row r="110" spans="1:3" ht="12" customHeight="1">
      <c r="A110" s="261" t="s">
        <v>358</v>
      </c>
      <c r="B110" s="66" t="s">
        <v>280</v>
      </c>
      <c r="C110" s="146"/>
    </row>
    <row r="111" spans="1:3" ht="12" customHeight="1">
      <c r="A111" s="261" t="s">
        <v>362</v>
      </c>
      <c r="B111" s="9" t="s">
        <v>39</v>
      </c>
      <c r="C111" s="146"/>
    </row>
    <row r="112" spans="1:3" ht="12" customHeight="1">
      <c r="A112" s="262" t="s">
        <v>363</v>
      </c>
      <c r="B112" s="6" t="s">
        <v>417</v>
      </c>
      <c r="C112" s="148"/>
    </row>
    <row r="113" spans="1:3" ht="12" customHeight="1" thickBot="1">
      <c r="A113" s="270" t="s">
        <v>364</v>
      </c>
      <c r="B113" s="68" t="s">
        <v>418</v>
      </c>
      <c r="C113" s="152"/>
    </row>
    <row r="114" spans="1:3" ht="12" customHeight="1" thickBot="1">
      <c r="A114" s="27" t="s">
        <v>9</v>
      </c>
      <c r="B114" s="25" t="s">
        <v>281</v>
      </c>
      <c r="C114" s="144">
        <f>+C115+C117+C119</f>
        <v>0</v>
      </c>
    </row>
    <row r="115" spans="1:3" ht="12" customHeight="1">
      <c r="A115" s="260" t="s">
        <v>74</v>
      </c>
      <c r="B115" s="6" t="s">
        <v>149</v>
      </c>
      <c r="C115" s="147"/>
    </row>
    <row r="116" spans="1:3" ht="12" customHeight="1">
      <c r="A116" s="260" t="s">
        <v>75</v>
      </c>
      <c r="B116" s="10" t="s">
        <v>285</v>
      </c>
      <c r="C116" s="147"/>
    </row>
    <row r="117" spans="1:3" ht="12" customHeight="1">
      <c r="A117" s="260" t="s">
        <v>76</v>
      </c>
      <c r="B117" s="10" t="s">
        <v>116</v>
      </c>
      <c r="C117" s="146"/>
    </row>
    <row r="118" spans="1:3" ht="12" customHeight="1">
      <c r="A118" s="260" t="s">
        <v>77</v>
      </c>
      <c r="B118" s="10" t="s">
        <v>286</v>
      </c>
      <c r="C118" s="137"/>
    </row>
    <row r="119" spans="1:3" ht="12" customHeight="1">
      <c r="A119" s="260" t="s">
        <v>78</v>
      </c>
      <c r="B119" s="141" t="s">
        <v>152</v>
      </c>
      <c r="C119" s="137"/>
    </row>
    <row r="120" spans="1:3" ht="12" customHeight="1">
      <c r="A120" s="260" t="s">
        <v>84</v>
      </c>
      <c r="B120" s="140" t="s">
        <v>348</v>
      </c>
      <c r="C120" s="137"/>
    </row>
    <row r="121" spans="1:3" ht="12" customHeight="1">
      <c r="A121" s="260" t="s">
        <v>86</v>
      </c>
      <c r="B121" s="237" t="s">
        <v>291</v>
      </c>
      <c r="C121" s="137"/>
    </row>
    <row r="122" spans="1:3" ht="12" customHeight="1">
      <c r="A122" s="260" t="s">
        <v>117</v>
      </c>
      <c r="B122" s="66" t="s">
        <v>274</v>
      </c>
      <c r="C122" s="137"/>
    </row>
    <row r="123" spans="1:3" ht="12" customHeight="1">
      <c r="A123" s="260" t="s">
        <v>118</v>
      </c>
      <c r="B123" s="66" t="s">
        <v>290</v>
      </c>
      <c r="C123" s="137"/>
    </row>
    <row r="124" spans="1:3" ht="12" customHeight="1">
      <c r="A124" s="260" t="s">
        <v>119</v>
      </c>
      <c r="B124" s="66" t="s">
        <v>289</v>
      </c>
      <c r="C124" s="137"/>
    </row>
    <row r="125" spans="1:3" ht="12" customHeight="1">
      <c r="A125" s="260" t="s">
        <v>282</v>
      </c>
      <c r="B125" s="66" t="s">
        <v>277</v>
      </c>
      <c r="C125" s="137"/>
    </row>
    <row r="126" spans="1:3" ht="12" customHeight="1">
      <c r="A126" s="260" t="s">
        <v>283</v>
      </c>
      <c r="B126" s="66" t="s">
        <v>288</v>
      </c>
      <c r="C126" s="137"/>
    </row>
    <row r="127" spans="1:3" ht="12" customHeight="1" thickBot="1">
      <c r="A127" s="269" t="s">
        <v>284</v>
      </c>
      <c r="B127" s="66" t="s">
        <v>287</v>
      </c>
      <c r="C127" s="138"/>
    </row>
    <row r="128" spans="1:3" ht="12" customHeight="1" thickBot="1">
      <c r="A128" s="27" t="s">
        <v>10</v>
      </c>
      <c r="B128" s="61" t="s">
        <v>367</v>
      </c>
      <c r="C128" s="144">
        <f>+C93+C114</f>
        <v>1860</v>
      </c>
    </row>
    <row r="129" spans="1:11" ht="12" customHeight="1" thickBot="1">
      <c r="A129" s="27" t="s">
        <v>11</v>
      </c>
      <c r="B129" s="61" t="s">
        <v>368</v>
      </c>
      <c r="C129" s="144">
        <f>+C130+C131+C132</f>
        <v>0</v>
      </c>
    </row>
    <row r="130" spans="1:11" s="57" customFormat="1" ht="12" customHeight="1">
      <c r="A130" s="260" t="s">
        <v>186</v>
      </c>
      <c r="B130" s="7" t="s">
        <v>422</v>
      </c>
      <c r="C130" s="137"/>
    </row>
    <row r="131" spans="1:11" ht="12" customHeight="1">
      <c r="A131" s="260" t="s">
        <v>187</v>
      </c>
      <c r="B131" s="7" t="s">
        <v>376</v>
      </c>
      <c r="C131" s="137"/>
    </row>
    <row r="132" spans="1:11" ht="12" customHeight="1" thickBot="1">
      <c r="A132" s="269" t="s">
        <v>188</v>
      </c>
      <c r="B132" s="5" t="s">
        <v>421</v>
      </c>
      <c r="C132" s="137"/>
    </row>
    <row r="133" spans="1:11" ht="12" customHeight="1" thickBot="1">
      <c r="A133" s="27" t="s">
        <v>12</v>
      </c>
      <c r="B133" s="61" t="s">
        <v>369</v>
      </c>
      <c r="C133" s="144">
        <f>+C134+C135+C136+C137+C138+C139</f>
        <v>0</v>
      </c>
    </row>
    <row r="134" spans="1:11" ht="12" customHeight="1">
      <c r="A134" s="260" t="s">
        <v>61</v>
      </c>
      <c r="B134" s="7" t="s">
        <v>378</v>
      </c>
      <c r="C134" s="137"/>
    </row>
    <row r="135" spans="1:11" ht="12" customHeight="1">
      <c r="A135" s="260" t="s">
        <v>62</v>
      </c>
      <c r="B135" s="7" t="s">
        <v>370</v>
      </c>
      <c r="C135" s="137"/>
    </row>
    <row r="136" spans="1:11" ht="12" customHeight="1">
      <c r="A136" s="260" t="s">
        <v>63</v>
      </c>
      <c r="B136" s="7" t="s">
        <v>371</v>
      </c>
      <c r="C136" s="137"/>
    </row>
    <row r="137" spans="1:11" ht="12" customHeight="1">
      <c r="A137" s="260" t="s">
        <v>104</v>
      </c>
      <c r="B137" s="7" t="s">
        <v>420</v>
      </c>
      <c r="C137" s="137"/>
    </row>
    <row r="138" spans="1:11" ht="12" customHeight="1">
      <c r="A138" s="260" t="s">
        <v>105</v>
      </c>
      <c r="B138" s="7" t="s">
        <v>373</v>
      </c>
      <c r="C138" s="137"/>
    </row>
    <row r="139" spans="1:11" s="57" customFormat="1" ht="12" customHeight="1" thickBot="1">
      <c r="A139" s="269" t="s">
        <v>106</v>
      </c>
      <c r="B139" s="5" t="s">
        <v>374</v>
      </c>
      <c r="C139" s="137"/>
    </row>
    <row r="140" spans="1:11" ht="12" customHeight="1" thickBot="1">
      <c r="A140" s="27" t="s">
        <v>13</v>
      </c>
      <c r="B140" s="61" t="s">
        <v>435</v>
      </c>
      <c r="C140" s="150">
        <f>+C141+C142+C144+C145+C143</f>
        <v>0</v>
      </c>
      <c r="K140" s="120"/>
    </row>
    <row r="141" spans="1:11">
      <c r="A141" s="260" t="s">
        <v>64</v>
      </c>
      <c r="B141" s="7" t="s">
        <v>292</v>
      </c>
      <c r="C141" s="137"/>
    </row>
    <row r="142" spans="1:11" ht="12" customHeight="1">
      <c r="A142" s="260" t="s">
        <v>65</v>
      </c>
      <c r="B142" s="7" t="s">
        <v>293</v>
      </c>
      <c r="C142" s="137"/>
    </row>
    <row r="143" spans="1:11" s="57" customFormat="1" ht="12" customHeight="1">
      <c r="A143" s="260" t="s">
        <v>206</v>
      </c>
      <c r="B143" s="7" t="s">
        <v>434</v>
      </c>
      <c r="C143" s="137"/>
    </row>
    <row r="144" spans="1:11" s="57" customFormat="1" ht="12" customHeight="1">
      <c r="A144" s="260" t="s">
        <v>207</v>
      </c>
      <c r="B144" s="7" t="s">
        <v>383</v>
      </c>
      <c r="C144" s="137"/>
    </row>
    <row r="145" spans="1:3" s="57" customFormat="1" ht="12" customHeight="1" thickBot="1">
      <c r="A145" s="269" t="s">
        <v>208</v>
      </c>
      <c r="B145" s="5" t="s">
        <v>312</v>
      </c>
      <c r="C145" s="137"/>
    </row>
    <row r="146" spans="1:3" s="57" customFormat="1" ht="12" customHeight="1" thickBot="1">
      <c r="A146" s="27" t="s">
        <v>14</v>
      </c>
      <c r="B146" s="61" t="s">
        <v>384</v>
      </c>
      <c r="C146" s="153">
        <f>+C147+C148+C149+C150+C151</f>
        <v>0</v>
      </c>
    </row>
    <row r="147" spans="1:3" s="57" customFormat="1" ht="12" customHeight="1">
      <c r="A147" s="260" t="s">
        <v>66</v>
      </c>
      <c r="B147" s="7" t="s">
        <v>379</v>
      </c>
      <c r="C147" s="137"/>
    </row>
    <row r="148" spans="1:3" s="57" customFormat="1" ht="12" customHeight="1">
      <c r="A148" s="260" t="s">
        <v>67</v>
      </c>
      <c r="B148" s="7" t="s">
        <v>386</v>
      </c>
      <c r="C148" s="137"/>
    </row>
    <row r="149" spans="1:3" s="57" customFormat="1" ht="12" customHeight="1">
      <c r="A149" s="260" t="s">
        <v>218</v>
      </c>
      <c r="B149" s="7" t="s">
        <v>381</v>
      </c>
      <c r="C149" s="137"/>
    </row>
    <row r="150" spans="1:3" ht="12.75" customHeight="1">
      <c r="A150" s="260" t="s">
        <v>219</v>
      </c>
      <c r="B150" s="7" t="s">
        <v>423</v>
      </c>
      <c r="C150" s="137"/>
    </row>
    <row r="151" spans="1:3" ht="12.75" customHeight="1" thickBot="1">
      <c r="A151" s="269" t="s">
        <v>385</v>
      </c>
      <c r="B151" s="5" t="s">
        <v>388</v>
      </c>
      <c r="C151" s="138"/>
    </row>
    <row r="152" spans="1:3" ht="12.75" customHeight="1" thickBot="1">
      <c r="A152" s="301" t="s">
        <v>15</v>
      </c>
      <c r="B152" s="61" t="s">
        <v>389</v>
      </c>
      <c r="C152" s="153"/>
    </row>
    <row r="153" spans="1:3" ht="12" customHeight="1" thickBot="1">
      <c r="A153" s="301" t="s">
        <v>16</v>
      </c>
      <c r="B153" s="61" t="s">
        <v>390</v>
      </c>
      <c r="C153" s="153"/>
    </row>
    <row r="154" spans="1:3" ht="15" customHeight="1" thickBot="1">
      <c r="A154" s="27" t="s">
        <v>17</v>
      </c>
      <c r="B154" s="61" t="s">
        <v>392</v>
      </c>
      <c r="C154" s="251">
        <f>+C129+C133+C140+C146+C152+C153</f>
        <v>0</v>
      </c>
    </row>
    <row r="155" spans="1:3" ht="13.5" thickBot="1">
      <c r="A155" s="271" t="s">
        <v>18</v>
      </c>
      <c r="B155" s="218" t="s">
        <v>391</v>
      </c>
      <c r="C155" s="251">
        <f>+C128+C154</f>
        <v>1860</v>
      </c>
    </row>
    <row r="156" spans="1:3" ht="15" customHeight="1" thickBot="1">
      <c r="A156" s="221"/>
      <c r="B156" s="222"/>
      <c r="C156" s="223"/>
    </row>
    <row r="157" spans="1:3" ht="14.25" customHeight="1" thickBot="1">
      <c r="A157" s="117" t="s">
        <v>424</v>
      </c>
      <c r="B157" s="118"/>
      <c r="C157" s="59">
        <v>0</v>
      </c>
    </row>
    <row r="158" spans="1:3" ht="13.5" thickBot="1">
      <c r="A158" s="117" t="s">
        <v>128</v>
      </c>
      <c r="B158" s="118"/>
      <c r="C158" s="59">
        <v>0</v>
      </c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</sheetPr>
  <dimension ref="A1:C61"/>
  <sheetViews>
    <sheetView topLeftCell="A36" zoomScale="130" zoomScaleNormal="130" workbookViewId="0">
      <selection activeCell="C62" sqref="C62"/>
    </sheetView>
  </sheetViews>
  <sheetFormatPr defaultRowHeight="12.75"/>
  <cols>
    <col min="1" max="1" width="13.83203125" style="115" customWidth="1"/>
    <col min="2" max="2" width="79.1640625" style="116" customWidth="1"/>
    <col min="3" max="3" width="25" style="116" customWidth="1"/>
    <col min="4" max="16384" width="9.33203125" style="116"/>
  </cols>
  <sheetData>
    <row r="1" spans="1:3" s="95" customFormat="1" ht="21" customHeight="1" thickBot="1">
      <c r="A1" s="94"/>
      <c r="B1" s="96"/>
      <c r="C1" s="278" t="s">
        <v>466</v>
      </c>
    </row>
    <row r="2" spans="1:3" s="279" customFormat="1" ht="25.5" customHeight="1">
      <c r="A2" s="231" t="s">
        <v>126</v>
      </c>
      <c r="B2" s="201" t="s">
        <v>321</v>
      </c>
      <c r="C2" s="215"/>
    </row>
    <row r="3" spans="1:3" s="279" customFormat="1" ht="24.75" thickBot="1">
      <c r="A3" s="272" t="s">
        <v>125</v>
      </c>
      <c r="B3" s="202" t="s">
        <v>320</v>
      </c>
      <c r="C3" s="216"/>
    </row>
    <row r="4" spans="1:3" s="280" customFormat="1" ht="15.95" customHeight="1" thickBot="1">
      <c r="A4" s="98"/>
      <c r="B4" s="98"/>
      <c r="C4" s="99" t="s">
        <v>42</v>
      </c>
    </row>
    <row r="5" spans="1:3" ht="13.5" thickBot="1">
      <c r="A5" s="232" t="s">
        <v>127</v>
      </c>
      <c r="B5" s="100" t="s">
        <v>449</v>
      </c>
      <c r="C5" s="101" t="s">
        <v>43</v>
      </c>
    </row>
    <row r="6" spans="1:3" s="281" customFormat="1" ht="12.95" customHeight="1" thickBot="1">
      <c r="A6" s="87"/>
      <c r="B6" s="88" t="s">
        <v>406</v>
      </c>
      <c r="C6" s="89" t="s">
        <v>407</v>
      </c>
    </row>
    <row r="7" spans="1:3" s="281" customFormat="1" ht="15.95" customHeight="1" thickBot="1">
      <c r="A7" s="102"/>
      <c r="B7" s="103" t="s">
        <v>44</v>
      </c>
      <c r="C7" s="104"/>
    </row>
    <row r="8" spans="1:3" s="217" customFormat="1" ht="12" customHeight="1" thickBot="1">
      <c r="A8" s="87" t="s">
        <v>8</v>
      </c>
      <c r="B8" s="105" t="s">
        <v>425</v>
      </c>
      <c r="C8" s="164">
        <f>SUM(C9:C19)</f>
        <v>0</v>
      </c>
    </row>
    <row r="9" spans="1:3" s="217" customFormat="1" ht="12" customHeight="1">
      <c r="A9" s="273" t="s">
        <v>68</v>
      </c>
      <c r="B9" s="8" t="s">
        <v>195</v>
      </c>
      <c r="C9" s="206"/>
    </row>
    <row r="10" spans="1:3" s="217" customFormat="1" ht="12" customHeight="1">
      <c r="A10" s="274" t="s">
        <v>69</v>
      </c>
      <c r="B10" s="6" t="s">
        <v>196</v>
      </c>
      <c r="C10" s="162"/>
    </row>
    <row r="11" spans="1:3" s="217" customFormat="1" ht="12" customHeight="1">
      <c r="A11" s="274" t="s">
        <v>70</v>
      </c>
      <c r="B11" s="6" t="s">
        <v>197</v>
      </c>
      <c r="C11" s="162"/>
    </row>
    <row r="12" spans="1:3" s="217" customFormat="1" ht="12" customHeight="1">
      <c r="A12" s="274" t="s">
        <v>71</v>
      </c>
      <c r="B12" s="6" t="s">
        <v>198</v>
      </c>
      <c r="C12" s="162"/>
    </row>
    <row r="13" spans="1:3" s="217" customFormat="1" ht="12" customHeight="1">
      <c r="A13" s="274" t="s">
        <v>88</v>
      </c>
      <c r="B13" s="6" t="s">
        <v>199</v>
      </c>
      <c r="C13" s="162"/>
    </row>
    <row r="14" spans="1:3" s="217" customFormat="1" ht="12" customHeight="1">
      <c r="A14" s="274" t="s">
        <v>72</v>
      </c>
      <c r="B14" s="6" t="s">
        <v>322</v>
      </c>
      <c r="C14" s="162"/>
    </row>
    <row r="15" spans="1:3" s="217" customFormat="1" ht="12" customHeight="1">
      <c r="A15" s="274" t="s">
        <v>73</v>
      </c>
      <c r="B15" s="5" t="s">
        <v>323</v>
      </c>
      <c r="C15" s="162"/>
    </row>
    <row r="16" spans="1:3" s="217" customFormat="1" ht="12" customHeight="1">
      <c r="A16" s="274" t="s">
        <v>80</v>
      </c>
      <c r="B16" s="6" t="s">
        <v>202</v>
      </c>
      <c r="C16" s="207"/>
    </row>
    <row r="17" spans="1:3" s="282" customFormat="1" ht="12" customHeight="1">
      <c r="A17" s="274" t="s">
        <v>81</v>
      </c>
      <c r="B17" s="6" t="s">
        <v>203</v>
      </c>
      <c r="C17" s="162"/>
    </row>
    <row r="18" spans="1:3" s="282" customFormat="1" ht="12" customHeight="1">
      <c r="A18" s="274" t="s">
        <v>82</v>
      </c>
      <c r="B18" s="6" t="s">
        <v>355</v>
      </c>
      <c r="C18" s="163"/>
    </row>
    <row r="19" spans="1:3" s="282" customFormat="1" ht="12" customHeight="1" thickBot="1">
      <c r="A19" s="274" t="s">
        <v>83</v>
      </c>
      <c r="B19" s="5" t="s">
        <v>204</v>
      </c>
      <c r="C19" s="163"/>
    </row>
    <row r="20" spans="1:3" s="217" customFormat="1" ht="12" customHeight="1" thickBot="1">
      <c r="A20" s="87" t="s">
        <v>9</v>
      </c>
      <c r="B20" s="105" t="s">
        <v>324</v>
      </c>
      <c r="C20" s="164">
        <f>SUM(C21:C23)</f>
        <v>0</v>
      </c>
    </row>
    <row r="21" spans="1:3" s="282" customFormat="1" ht="12" customHeight="1">
      <c r="A21" s="274" t="s">
        <v>74</v>
      </c>
      <c r="B21" s="7" t="s">
        <v>176</v>
      </c>
      <c r="C21" s="162"/>
    </row>
    <row r="22" spans="1:3" s="282" customFormat="1" ht="12" customHeight="1">
      <c r="A22" s="274" t="s">
        <v>75</v>
      </c>
      <c r="B22" s="6" t="s">
        <v>325</v>
      </c>
      <c r="C22" s="162"/>
    </row>
    <row r="23" spans="1:3" s="282" customFormat="1" ht="12" customHeight="1">
      <c r="A23" s="274" t="s">
        <v>76</v>
      </c>
      <c r="B23" s="6" t="s">
        <v>326</v>
      </c>
      <c r="C23" s="162"/>
    </row>
    <row r="24" spans="1:3" s="282" customFormat="1" ht="12" customHeight="1" thickBot="1">
      <c r="A24" s="274" t="s">
        <v>77</v>
      </c>
      <c r="B24" s="6" t="s">
        <v>426</v>
      </c>
      <c r="C24" s="162"/>
    </row>
    <row r="25" spans="1:3" s="282" customFormat="1" ht="12" customHeight="1" thickBot="1">
      <c r="A25" s="92" t="s">
        <v>10</v>
      </c>
      <c r="B25" s="61" t="s">
        <v>103</v>
      </c>
      <c r="C25" s="191"/>
    </row>
    <row r="26" spans="1:3" s="282" customFormat="1" ht="12" customHeight="1" thickBot="1">
      <c r="A26" s="92" t="s">
        <v>11</v>
      </c>
      <c r="B26" s="61" t="s">
        <v>427</v>
      </c>
      <c r="C26" s="164">
        <f>+C27+C28+C29</f>
        <v>0</v>
      </c>
    </row>
    <row r="27" spans="1:3" s="282" customFormat="1" ht="12" customHeight="1">
      <c r="A27" s="275" t="s">
        <v>186</v>
      </c>
      <c r="B27" s="276" t="s">
        <v>181</v>
      </c>
      <c r="C27" s="49"/>
    </row>
    <row r="28" spans="1:3" s="282" customFormat="1" ht="12" customHeight="1">
      <c r="A28" s="275" t="s">
        <v>187</v>
      </c>
      <c r="B28" s="276" t="s">
        <v>325</v>
      </c>
      <c r="C28" s="162"/>
    </row>
    <row r="29" spans="1:3" s="282" customFormat="1" ht="12" customHeight="1">
      <c r="A29" s="275" t="s">
        <v>188</v>
      </c>
      <c r="B29" s="277" t="s">
        <v>328</v>
      </c>
      <c r="C29" s="162"/>
    </row>
    <row r="30" spans="1:3" s="282" customFormat="1" ht="12" customHeight="1" thickBot="1">
      <c r="A30" s="274" t="s">
        <v>189</v>
      </c>
      <c r="B30" s="64" t="s">
        <v>428</v>
      </c>
      <c r="C30" s="52"/>
    </row>
    <row r="31" spans="1:3" s="282" customFormat="1" ht="12" customHeight="1" thickBot="1">
      <c r="A31" s="92" t="s">
        <v>12</v>
      </c>
      <c r="B31" s="61" t="s">
        <v>329</v>
      </c>
      <c r="C31" s="164">
        <f>+C32+C33+C34</f>
        <v>0</v>
      </c>
    </row>
    <row r="32" spans="1:3" s="282" customFormat="1" ht="12" customHeight="1">
      <c r="A32" s="275" t="s">
        <v>61</v>
      </c>
      <c r="B32" s="276" t="s">
        <v>209</v>
      </c>
      <c r="C32" s="49"/>
    </row>
    <row r="33" spans="1:3" s="282" customFormat="1" ht="12" customHeight="1">
      <c r="A33" s="275" t="s">
        <v>62</v>
      </c>
      <c r="B33" s="277" t="s">
        <v>210</v>
      </c>
      <c r="C33" s="165"/>
    </row>
    <row r="34" spans="1:3" s="282" customFormat="1" ht="12" customHeight="1" thickBot="1">
      <c r="A34" s="274" t="s">
        <v>63</v>
      </c>
      <c r="B34" s="64" t="s">
        <v>211</v>
      </c>
      <c r="C34" s="52"/>
    </row>
    <row r="35" spans="1:3" s="217" customFormat="1" ht="12" customHeight="1" thickBot="1">
      <c r="A35" s="92" t="s">
        <v>13</v>
      </c>
      <c r="B35" s="61" t="s">
        <v>297</v>
      </c>
      <c r="C35" s="191"/>
    </row>
    <row r="36" spans="1:3" s="217" customFormat="1" ht="12" customHeight="1" thickBot="1">
      <c r="A36" s="92" t="s">
        <v>14</v>
      </c>
      <c r="B36" s="61" t="s">
        <v>330</v>
      </c>
      <c r="C36" s="208"/>
    </row>
    <row r="37" spans="1:3" s="217" customFormat="1" ht="12" customHeight="1" thickBot="1">
      <c r="A37" s="87" t="s">
        <v>15</v>
      </c>
      <c r="B37" s="61" t="s">
        <v>331</v>
      </c>
      <c r="C37" s="209">
        <f>+C8+C20+C25+C26+C31+C35+C36</f>
        <v>0</v>
      </c>
    </row>
    <row r="38" spans="1:3" s="217" customFormat="1" ht="12" customHeight="1" thickBot="1">
      <c r="A38" s="106" t="s">
        <v>16</v>
      </c>
      <c r="B38" s="61" t="s">
        <v>332</v>
      </c>
      <c r="C38" s="209">
        <f>+C39+C40+C41</f>
        <v>47631</v>
      </c>
    </row>
    <row r="39" spans="1:3" s="217" customFormat="1" ht="12" customHeight="1">
      <c r="A39" s="275" t="s">
        <v>333</v>
      </c>
      <c r="B39" s="276" t="s">
        <v>159</v>
      </c>
      <c r="C39" s="49"/>
    </row>
    <row r="40" spans="1:3" s="217" customFormat="1" ht="12" customHeight="1">
      <c r="A40" s="275" t="s">
        <v>334</v>
      </c>
      <c r="B40" s="277" t="s">
        <v>1</v>
      </c>
      <c r="C40" s="165"/>
    </row>
    <row r="41" spans="1:3" s="282" customFormat="1" ht="12" customHeight="1" thickBot="1">
      <c r="A41" s="274" t="s">
        <v>335</v>
      </c>
      <c r="B41" s="64" t="s">
        <v>336</v>
      </c>
      <c r="C41" s="52">
        <v>47631</v>
      </c>
    </row>
    <row r="42" spans="1:3" s="282" customFormat="1" ht="15" customHeight="1" thickBot="1">
      <c r="A42" s="106" t="s">
        <v>17</v>
      </c>
      <c r="B42" s="107" t="s">
        <v>337</v>
      </c>
      <c r="C42" s="212">
        <f>+C37+C38</f>
        <v>47631</v>
      </c>
    </row>
    <row r="43" spans="1:3" s="282" customFormat="1" ht="15" customHeight="1">
      <c r="A43" s="108"/>
      <c r="B43" s="109"/>
      <c r="C43" s="210"/>
    </row>
    <row r="44" spans="1:3" ht="13.5" thickBot="1">
      <c r="A44" s="110"/>
      <c r="B44" s="111"/>
      <c r="C44" s="211"/>
    </row>
    <row r="45" spans="1:3" s="281" customFormat="1" ht="16.5" customHeight="1" thickBot="1">
      <c r="A45" s="112"/>
      <c r="B45" s="113" t="s">
        <v>45</v>
      </c>
      <c r="C45" s="212"/>
    </row>
    <row r="46" spans="1:3" s="283" customFormat="1" ht="12" customHeight="1" thickBot="1">
      <c r="A46" s="92" t="s">
        <v>8</v>
      </c>
      <c r="B46" s="61" t="s">
        <v>338</v>
      </c>
      <c r="C46" s="164">
        <f>SUM(C47:C51)</f>
        <v>47631</v>
      </c>
    </row>
    <row r="47" spans="1:3" ht="12" customHeight="1">
      <c r="A47" s="274" t="s">
        <v>68</v>
      </c>
      <c r="B47" s="7" t="s">
        <v>38</v>
      </c>
      <c r="C47" s="49">
        <v>32842</v>
      </c>
    </row>
    <row r="48" spans="1:3" ht="12" customHeight="1">
      <c r="A48" s="274" t="s">
        <v>69</v>
      </c>
      <c r="B48" s="6" t="s">
        <v>112</v>
      </c>
      <c r="C48" s="51">
        <v>8376</v>
      </c>
    </row>
    <row r="49" spans="1:3" ht="12" customHeight="1">
      <c r="A49" s="274" t="s">
        <v>70</v>
      </c>
      <c r="B49" s="6" t="s">
        <v>87</v>
      </c>
      <c r="C49" s="51">
        <v>6413</v>
      </c>
    </row>
    <row r="50" spans="1:3" ht="12" customHeight="1">
      <c r="A50" s="274" t="s">
        <v>71</v>
      </c>
      <c r="B50" s="6" t="s">
        <v>113</v>
      </c>
      <c r="C50" s="51"/>
    </row>
    <row r="51" spans="1:3" ht="12" customHeight="1" thickBot="1">
      <c r="A51" s="274" t="s">
        <v>88</v>
      </c>
      <c r="B51" s="6" t="s">
        <v>114</v>
      </c>
      <c r="C51" s="51"/>
    </row>
    <row r="52" spans="1:3" ht="12" customHeight="1" thickBot="1">
      <c r="A52" s="92" t="s">
        <v>9</v>
      </c>
      <c r="B52" s="61" t="s">
        <v>339</v>
      </c>
      <c r="C52" s="164">
        <f>SUM(C53:C55)</f>
        <v>0</v>
      </c>
    </row>
    <row r="53" spans="1:3" s="283" customFormat="1" ht="12" customHeight="1">
      <c r="A53" s="274" t="s">
        <v>74</v>
      </c>
      <c r="B53" s="7" t="s">
        <v>149</v>
      </c>
      <c r="C53" s="49"/>
    </row>
    <row r="54" spans="1:3" ht="12" customHeight="1">
      <c r="A54" s="274" t="s">
        <v>75</v>
      </c>
      <c r="B54" s="6" t="s">
        <v>116</v>
      </c>
      <c r="C54" s="51"/>
    </row>
    <row r="55" spans="1:3" ht="12" customHeight="1">
      <c r="A55" s="274" t="s">
        <v>76</v>
      </c>
      <c r="B55" s="6" t="s">
        <v>46</v>
      </c>
      <c r="C55" s="51"/>
    </row>
    <row r="56" spans="1:3" ht="12" customHeight="1" thickBot="1">
      <c r="A56" s="274" t="s">
        <v>77</v>
      </c>
      <c r="B56" s="6" t="s">
        <v>429</v>
      </c>
      <c r="C56" s="51"/>
    </row>
    <row r="57" spans="1:3" ht="12" customHeight="1" thickBot="1">
      <c r="A57" s="92" t="s">
        <v>10</v>
      </c>
      <c r="B57" s="61" t="s">
        <v>4</v>
      </c>
      <c r="C57" s="191"/>
    </row>
    <row r="58" spans="1:3" ht="15" customHeight="1" thickBot="1">
      <c r="A58" s="92" t="s">
        <v>11</v>
      </c>
      <c r="B58" s="114" t="s">
        <v>433</v>
      </c>
      <c r="C58" s="213">
        <f>+C46+C52+C57</f>
        <v>47631</v>
      </c>
    </row>
    <row r="59" spans="1:3" ht="13.5" thickBot="1">
      <c r="C59" s="214"/>
    </row>
    <row r="60" spans="1:3" ht="15" customHeight="1" thickBot="1">
      <c r="A60" s="117" t="s">
        <v>424</v>
      </c>
      <c r="B60" s="118"/>
      <c r="C60" s="59">
        <v>8</v>
      </c>
    </row>
    <row r="61" spans="1:3" ht="14.25" customHeight="1" thickBot="1">
      <c r="A61" s="117" t="s">
        <v>128</v>
      </c>
      <c r="B61" s="118"/>
      <c r="C61" s="59">
        <v>0</v>
      </c>
    </row>
  </sheetData>
  <sheetProtection formatCells="0"/>
  <phoneticPr fontId="25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A1:C61"/>
  <sheetViews>
    <sheetView topLeftCell="A36" zoomScale="130" zoomScaleNormal="130" workbookViewId="0">
      <selection activeCell="B62" sqref="B62"/>
    </sheetView>
  </sheetViews>
  <sheetFormatPr defaultRowHeight="12.75"/>
  <cols>
    <col min="1" max="1" width="13.83203125" style="115" customWidth="1"/>
    <col min="2" max="2" width="79.1640625" style="116" customWidth="1"/>
    <col min="3" max="3" width="25" style="116" customWidth="1"/>
    <col min="4" max="16384" width="9.33203125" style="116"/>
  </cols>
  <sheetData>
    <row r="1" spans="1:3" s="95" customFormat="1" ht="21" customHeight="1" thickBot="1">
      <c r="A1" s="94"/>
      <c r="B1" s="96"/>
      <c r="C1" s="278" t="s">
        <v>465</v>
      </c>
    </row>
    <row r="2" spans="1:3" s="279" customFormat="1" ht="25.5" customHeight="1">
      <c r="A2" s="231" t="s">
        <v>126</v>
      </c>
      <c r="B2" s="201" t="s">
        <v>321</v>
      </c>
      <c r="C2" s="215"/>
    </row>
    <row r="3" spans="1:3" s="279" customFormat="1" ht="24.75" thickBot="1">
      <c r="A3" s="272" t="s">
        <v>125</v>
      </c>
      <c r="B3" s="202" t="s">
        <v>340</v>
      </c>
      <c r="C3" s="216"/>
    </row>
    <row r="4" spans="1:3" s="280" customFormat="1" ht="15.95" customHeight="1" thickBot="1">
      <c r="A4" s="98"/>
      <c r="B4" s="98"/>
      <c r="C4" s="99" t="s">
        <v>42</v>
      </c>
    </row>
    <row r="5" spans="1:3" ht="13.5" thickBot="1">
      <c r="A5" s="232" t="s">
        <v>127</v>
      </c>
      <c r="B5" s="100" t="s">
        <v>449</v>
      </c>
      <c r="C5" s="101" t="s">
        <v>43</v>
      </c>
    </row>
    <row r="6" spans="1:3" s="281" customFormat="1" ht="12.95" customHeight="1" thickBot="1">
      <c r="A6" s="87"/>
      <c r="B6" s="88" t="s">
        <v>406</v>
      </c>
      <c r="C6" s="89" t="s">
        <v>407</v>
      </c>
    </row>
    <row r="7" spans="1:3" s="281" customFormat="1" ht="15.95" customHeight="1" thickBot="1">
      <c r="A7" s="102"/>
      <c r="B7" s="103" t="s">
        <v>44</v>
      </c>
      <c r="C7" s="104"/>
    </row>
    <row r="8" spans="1:3" s="217" customFormat="1" ht="12" customHeight="1" thickBot="1">
      <c r="A8" s="87" t="s">
        <v>8</v>
      </c>
      <c r="B8" s="105" t="s">
        <v>425</v>
      </c>
      <c r="C8" s="164">
        <f>SUM(C9:C19)</f>
        <v>0</v>
      </c>
    </row>
    <row r="9" spans="1:3" s="217" customFormat="1" ht="12" customHeight="1">
      <c r="A9" s="273" t="s">
        <v>68</v>
      </c>
      <c r="B9" s="8" t="s">
        <v>195</v>
      </c>
      <c r="C9" s="206"/>
    </row>
    <row r="10" spans="1:3" s="217" customFormat="1" ht="12" customHeight="1">
      <c r="A10" s="274" t="s">
        <v>69</v>
      </c>
      <c r="B10" s="6" t="s">
        <v>196</v>
      </c>
      <c r="C10" s="162"/>
    </row>
    <row r="11" spans="1:3" s="217" customFormat="1" ht="12" customHeight="1">
      <c r="A11" s="274" t="s">
        <v>70</v>
      </c>
      <c r="B11" s="6" t="s">
        <v>197</v>
      </c>
      <c r="C11" s="162"/>
    </row>
    <row r="12" spans="1:3" s="217" customFormat="1" ht="12" customHeight="1">
      <c r="A12" s="274" t="s">
        <v>71</v>
      </c>
      <c r="B12" s="6" t="s">
        <v>198</v>
      </c>
      <c r="C12" s="162"/>
    </row>
    <row r="13" spans="1:3" s="217" customFormat="1" ht="12" customHeight="1">
      <c r="A13" s="274" t="s">
        <v>88</v>
      </c>
      <c r="B13" s="6" t="s">
        <v>199</v>
      </c>
      <c r="C13" s="162"/>
    </row>
    <row r="14" spans="1:3" s="217" customFormat="1" ht="12" customHeight="1">
      <c r="A14" s="274" t="s">
        <v>72</v>
      </c>
      <c r="B14" s="6" t="s">
        <v>322</v>
      </c>
      <c r="C14" s="162"/>
    </row>
    <row r="15" spans="1:3" s="217" customFormat="1" ht="12" customHeight="1">
      <c r="A15" s="274" t="s">
        <v>73</v>
      </c>
      <c r="B15" s="5" t="s">
        <v>323</v>
      </c>
      <c r="C15" s="162"/>
    </row>
    <row r="16" spans="1:3" s="217" customFormat="1" ht="12" customHeight="1">
      <c r="A16" s="274" t="s">
        <v>80</v>
      </c>
      <c r="B16" s="6" t="s">
        <v>202</v>
      </c>
      <c r="C16" s="207"/>
    </row>
    <row r="17" spans="1:3" s="282" customFormat="1" ht="12" customHeight="1">
      <c r="A17" s="274" t="s">
        <v>81</v>
      </c>
      <c r="B17" s="6" t="s">
        <v>203</v>
      </c>
      <c r="C17" s="162"/>
    </row>
    <row r="18" spans="1:3" s="282" customFormat="1" ht="12" customHeight="1">
      <c r="A18" s="274" t="s">
        <v>82</v>
      </c>
      <c r="B18" s="6" t="s">
        <v>355</v>
      </c>
      <c r="C18" s="163"/>
    </row>
    <row r="19" spans="1:3" s="282" customFormat="1" ht="12" customHeight="1" thickBot="1">
      <c r="A19" s="274" t="s">
        <v>83</v>
      </c>
      <c r="B19" s="5" t="s">
        <v>204</v>
      </c>
      <c r="C19" s="163"/>
    </row>
    <row r="20" spans="1:3" s="217" customFormat="1" ht="12" customHeight="1" thickBot="1">
      <c r="A20" s="87" t="s">
        <v>9</v>
      </c>
      <c r="B20" s="105" t="s">
        <v>324</v>
      </c>
      <c r="C20" s="164">
        <f>SUM(C21:C23)</f>
        <v>0</v>
      </c>
    </row>
    <row r="21" spans="1:3" s="282" customFormat="1" ht="12" customHeight="1">
      <c r="A21" s="274" t="s">
        <v>74</v>
      </c>
      <c r="B21" s="7" t="s">
        <v>176</v>
      </c>
      <c r="C21" s="162"/>
    </row>
    <row r="22" spans="1:3" s="282" customFormat="1" ht="12" customHeight="1">
      <c r="A22" s="274" t="s">
        <v>75</v>
      </c>
      <c r="B22" s="6" t="s">
        <v>325</v>
      </c>
      <c r="C22" s="162"/>
    </row>
    <row r="23" spans="1:3" s="282" customFormat="1" ht="12" customHeight="1">
      <c r="A23" s="274" t="s">
        <v>76</v>
      </c>
      <c r="B23" s="6" t="s">
        <v>326</v>
      </c>
      <c r="C23" s="162"/>
    </row>
    <row r="24" spans="1:3" s="282" customFormat="1" ht="12" customHeight="1" thickBot="1">
      <c r="A24" s="274" t="s">
        <v>77</v>
      </c>
      <c r="B24" s="6" t="s">
        <v>426</v>
      </c>
      <c r="C24" s="162"/>
    </row>
    <row r="25" spans="1:3" s="282" customFormat="1" ht="12" customHeight="1" thickBot="1">
      <c r="A25" s="92" t="s">
        <v>10</v>
      </c>
      <c r="B25" s="61" t="s">
        <v>103</v>
      </c>
      <c r="C25" s="191"/>
    </row>
    <row r="26" spans="1:3" s="282" customFormat="1" ht="12" customHeight="1" thickBot="1">
      <c r="A26" s="92" t="s">
        <v>11</v>
      </c>
      <c r="B26" s="61" t="s">
        <v>427</v>
      </c>
      <c r="C26" s="164">
        <f>+C27+C28+C29</f>
        <v>0</v>
      </c>
    </row>
    <row r="27" spans="1:3" s="282" customFormat="1" ht="12" customHeight="1">
      <c r="A27" s="275" t="s">
        <v>186</v>
      </c>
      <c r="B27" s="276" t="s">
        <v>181</v>
      </c>
      <c r="C27" s="49"/>
    </row>
    <row r="28" spans="1:3" s="282" customFormat="1" ht="12" customHeight="1">
      <c r="A28" s="275" t="s">
        <v>187</v>
      </c>
      <c r="B28" s="276" t="s">
        <v>325</v>
      </c>
      <c r="C28" s="162"/>
    </row>
    <row r="29" spans="1:3" s="282" customFormat="1" ht="12" customHeight="1">
      <c r="A29" s="275" t="s">
        <v>188</v>
      </c>
      <c r="B29" s="277" t="s">
        <v>328</v>
      </c>
      <c r="C29" s="162"/>
    </row>
    <row r="30" spans="1:3" s="282" customFormat="1" ht="12" customHeight="1" thickBot="1">
      <c r="A30" s="274" t="s">
        <v>189</v>
      </c>
      <c r="B30" s="64" t="s">
        <v>428</v>
      </c>
      <c r="C30" s="52"/>
    </row>
    <row r="31" spans="1:3" s="282" customFormat="1" ht="12" customHeight="1" thickBot="1">
      <c r="A31" s="92" t="s">
        <v>12</v>
      </c>
      <c r="B31" s="61" t="s">
        <v>329</v>
      </c>
      <c r="C31" s="164">
        <f>+C32+C33+C34</f>
        <v>0</v>
      </c>
    </row>
    <row r="32" spans="1:3" s="282" customFormat="1" ht="12" customHeight="1">
      <c r="A32" s="275" t="s">
        <v>61</v>
      </c>
      <c r="B32" s="276" t="s">
        <v>209</v>
      </c>
      <c r="C32" s="49"/>
    </row>
    <row r="33" spans="1:3" s="282" customFormat="1" ht="12" customHeight="1">
      <c r="A33" s="275" t="s">
        <v>62</v>
      </c>
      <c r="B33" s="277" t="s">
        <v>210</v>
      </c>
      <c r="C33" s="165"/>
    </row>
    <row r="34" spans="1:3" s="282" customFormat="1" ht="12" customHeight="1" thickBot="1">
      <c r="A34" s="274" t="s">
        <v>63</v>
      </c>
      <c r="B34" s="64" t="s">
        <v>211</v>
      </c>
      <c r="C34" s="52"/>
    </row>
    <row r="35" spans="1:3" s="217" customFormat="1" ht="12" customHeight="1" thickBot="1">
      <c r="A35" s="92" t="s">
        <v>13</v>
      </c>
      <c r="B35" s="61" t="s">
        <v>297</v>
      </c>
      <c r="C35" s="191"/>
    </row>
    <row r="36" spans="1:3" s="217" customFormat="1" ht="12" customHeight="1" thickBot="1">
      <c r="A36" s="92" t="s">
        <v>14</v>
      </c>
      <c r="B36" s="61" t="s">
        <v>330</v>
      </c>
      <c r="C36" s="208"/>
    </row>
    <row r="37" spans="1:3" s="217" customFormat="1" ht="12" customHeight="1" thickBot="1">
      <c r="A37" s="87" t="s">
        <v>15</v>
      </c>
      <c r="B37" s="61" t="s">
        <v>331</v>
      </c>
      <c r="C37" s="209">
        <f>+C8+C20+C25+C26+C31+C35+C36</f>
        <v>0</v>
      </c>
    </row>
    <row r="38" spans="1:3" s="217" customFormat="1" ht="12" customHeight="1" thickBot="1">
      <c r="A38" s="106" t="s">
        <v>16</v>
      </c>
      <c r="B38" s="61" t="s">
        <v>332</v>
      </c>
      <c r="C38" s="209">
        <f>+C39+C40+C41</f>
        <v>47631</v>
      </c>
    </row>
    <row r="39" spans="1:3" s="217" customFormat="1" ht="12" customHeight="1">
      <c r="A39" s="275" t="s">
        <v>333</v>
      </c>
      <c r="B39" s="276" t="s">
        <v>159</v>
      </c>
      <c r="C39" s="49"/>
    </row>
    <row r="40" spans="1:3" s="217" customFormat="1" ht="12" customHeight="1">
      <c r="A40" s="275" t="s">
        <v>334</v>
      </c>
      <c r="B40" s="277" t="s">
        <v>1</v>
      </c>
      <c r="C40" s="165"/>
    </row>
    <row r="41" spans="1:3" s="282" customFormat="1" ht="12" customHeight="1" thickBot="1">
      <c r="A41" s="274" t="s">
        <v>335</v>
      </c>
      <c r="B41" s="64" t="s">
        <v>336</v>
      </c>
      <c r="C41" s="52">
        <v>47631</v>
      </c>
    </row>
    <row r="42" spans="1:3" s="282" customFormat="1" ht="15" customHeight="1" thickBot="1">
      <c r="A42" s="106" t="s">
        <v>17</v>
      </c>
      <c r="B42" s="107" t="s">
        <v>337</v>
      </c>
      <c r="C42" s="212">
        <f>+C37+C38</f>
        <v>47631</v>
      </c>
    </row>
    <row r="43" spans="1:3" s="282" customFormat="1" ht="15" customHeight="1">
      <c r="A43" s="108"/>
      <c r="B43" s="109"/>
      <c r="C43" s="210"/>
    </row>
    <row r="44" spans="1:3" ht="13.5" thickBot="1">
      <c r="A44" s="110"/>
      <c r="B44" s="111"/>
      <c r="C44" s="211"/>
    </row>
    <row r="45" spans="1:3" s="281" customFormat="1" ht="16.5" customHeight="1" thickBot="1">
      <c r="A45" s="112"/>
      <c r="B45" s="113" t="s">
        <v>45</v>
      </c>
      <c r="C45" s="212"/>
    </row>
    <row r="46" spans="1:3" s="283" customFormat="1" ht="12" customHeight="1" thickBot="1">
      <c r="A46" s="92" t="s">
        <v>8</v>
      </c>
      <c r="B46" s="61" t="s">
        <v>338</v>
      </c>
      <c r="C46" s="164">
        <f>SUM(C47:C51)</f>
        <v>47631</v>
      </c>
    </row>
    <row r="47" spans="1:3" ht="12" customHeight="1">
      <c r="A47" s="274" t="s">
        <v>68</v>
      </c>
      <c r="B47" s="7" t="s">
        <v>38</v>
      </c>
      <c r="C47" s="49">
        <v>32842</v>
      </c>
    </row>
    <row r="48" spans="1:3" ht="12" customHeight="1">
      <c r="A48" s="274" t="s">
        <v>69</v>
      </c>
      <c r="B48" s="6" t="s">
        <v>112</v>
      </c>
      <c r="C48" s="51">
        <v>8376</v>
      </c>
    </row>
    <row r="49" spans="1:3" ht="12" customHeight="1">
      <c r="A49" s="274" t="s">
        <v>70</v>
      </c>
      <c r="B49" s="6" t="s">
        <v>87</v>
      </c>
      <c r="C49" s="51">
        <v>6413</v>
      </c>
    </row>
    <row r="50" spans="1:3" ht="12" customHeight="1">
      <c r="A50" s="274" t="s">
        <v>71</v>
      </c>
      <c r="B50" s="6" t="s">
        <v>113</v>
      </c>
      <c r="C50" s="51"/>
    </row>
    <row r="51" spans="1:3" ht="12" customHeight="1" thickBot="1">
      <c r="A51" s="274" t="s">
        <v>88</v>
      </c>
      <c r="B51" s="6" t="s">
        <v>114</v>
      </c>
      <c r="C51" s="51"/>
    </row>
    <row r="52" spans="1:3" ht="12" customHeight="1" thickBot="1">
      <c r="A52" s="92" t="s">
        <v>9</v>
      </c>
      <c r="B52" s="61" t="s">
        <v>339</v>
      </c>
      <c r="C52" s="164">
        <f>SUM(C53:C55)</f>
        <v>0</v>
      </c>
    </row>
    <row r="53" spans="1:3" s="283" customFormat="1" ht="12" customHeight="1">
      <c r="A53" s="274" t="s">
        <v>74</v>
      </c>
      <c r="B53" s="7" t="s">
        <v>149</v>
      </c>
      <c r="C53" s="49"/>
    </row>
    <row r="54" spans="1:3" ht="12" customHeight="1">
      <c r="A54" s="274" t="s">
        <v>75</v>
      </c>
      <c r="B54" s="6" t="s">
        <v>116</v>
      </c>
      <c r="C54" s="51"/>
    </row>
    <row r="55" spans="1:3" ht="12" customHeight="1">
      <c r="A55" s="274" t="s">
        <v>76</v>
      </c>
      <c r="B55" s="6" t="s">
        <v>46</v>
      </c>
      <c r="C55" s="51"/>
    </row>
    <row r="56" spans="1:3" ht="12" customHeight="1" thickBot="1">
      <c r="A56" s="274" t="s">
        <v>77</v>
      </c>
      <c r="B56" s="6" t="s">
        <v>429</v>
      </c>
      <c r="C56" s="51"/>
    </row>
    <row r="57" spans="1:3" ht="15" customHeight="1" thickBot="1">
      <c r="A57" s="92" t="s">
        <v>10</v>
      </c>
      <c r="B57" s="61" t="s">
        <v>4</v>
      </c>
      <c r="C57" s="191"/>
    </row>
    <row r="58" spans="1:3" ht="13.5" thickBot="1">
      <c r="A58" s="92" t="s">
        <v>11</v>
      </c>
      <c r="B58" s="114" t="s">
        <v>433</v>
      </c>
      <c r="C58" s="213">
        <f>+C46+C52+C57</f>
        <v>47631</v>
      </c>
    </row>
    <row r="59" spans="1:3" ht="15" customHeight="1" thickBot="1">
      <c r="C59" s="214"/>
    </row>
    <row r="60" spans="1:3" ht="14.25" customHeight="1" thickBot="1">
      <c r="A60" s="117" t="s">
        <v>424</v>
      </c>
      <c r="B60" s="118"/>
      <c r="C60" s="59">
        <v>8</v>
      </c>
    </row>
    <row r="61" spans="1:3" ht="13.5" thickBot="1">
      <c r="A61" s="117" t="s">
        <v>128</v>
      </c>
      <c r="B61" s="118"/>
      <c r="C61" s="59">
        <v>0</v>
      </c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92D050"/>
  </sheetPr>
  <dimension ref="A1:C60"/>
  <sheetViews>
    <sheetView topLeftCell="B37" zoomScale="145" zoomScaleNormal="145" workbookViewId="0">
      <selection activeCell="D19" sqref="D19"/>
    </sheetView>
  </sheetViews>
  <sheetFormatPr defaultRowHeight="12.75"/>
  <cols>
    <col min="1" max="1" width="13.83203125" style="115" customWidth="1"/>
    <col min="2" max="2" width="79.1640625" style="116" customWidth="1"/>
    <col min="3" max="3" width="25" style="116" customWidth="1"/>
    <col min="4" max="16384" width="9.33203125" style="116"/>
  </cols>
  <sheetData>
    <row r="1" spans="1:3" s="95" customFormat="1" ht="21" customHeight="1" thickBot="1">
      <c r="A1" s="94"/>
      <c r="B1" s="96"/>
      <c r="C1" s="278" t="s">
        <v>467</v>
      </c>
    </row>
    <row r="2" spans="1:3" s="279" customFormat="1" ht="25.5" customHeight="1">
      <c r="A2" s="231" t="s">
        <v>126</v>
      </c>
      <c r="B2" s="201" t="s">
        <v>457</v>
      </c>
      <c r="C2" s="215"/>
    </row>
    <row r="3" spans="1:3" s="279" customFormat="1" ht="24.75" thickBot="1">
      <c r="A3" s="272" t="s">
        <v>125</v>
      </c>
      <c r="B3" s="202" t="s">
        <v>320</v>
      </c>
      <c r="C3" s="216"/>
    </row>
    <row r="4" spans="1:3" s="280" customFormat="1" ht="15.95" customHeight="1" thickBot="1">
      <c r="A4" s="98"/>
      <c r="B4" s="98"/>
      <c r="C4" s="99" t="s">
        <v>42</v>
      </c>
    </row>
    <row r="5" spans="1:3" ht="13.5" thickBot="1">
      <c r="A5" s="232" t="s">
        <v>127</v>
      </c>
      <c r="B5" s="100" t="s">
        <v>449</v>
      </c>
      <c r="C5" s="101" t="s">
        <v>43</v>
      </c>
    </row>
    <row r="6" spans="1:3" s="281" customFormat="1" ht="12.95" customHeight="1" thickBot="1">
      <c r="A6" s="87"/>
      <c r="B6" s="88" t="s">
        <v>406</v>
      </c>
      <c r="C6" s="89" t="s">
        <v>407</v>
      </c>
    </row>
    <row r="7" spans="1:3" s="281" customFormat="1" ht="15.95" customHeight="1" thickBot="1">
      <c r="A7" s="102"/>
      <c r="B7" s="103" t="s">
        <v>44</v>
      </c>
      <c r="C7" s="104"/>
    </row>
    <row r="8" spans="1:3" s="217" customFormat="1" ht="12" customHeight="1" thickBot="1">
      <c r="A8" s="87" t="s">
        <v>8</v>
      </c>
      <c r="B8" s="105" t="s">
        <v>425</v>
      </c>
      <c r="C8" s="164">
        <f>SUM(C9:C19)</f>
        <v>0</v>
      </c>
    </row>
    <row r="9" spans="1:3" s="217" customFormat="1" ht="12" customHeight="1">
      <c r="A9" s="273" t="s">
        <v>68</v>
      </c>
      <c r="B9" s="8" t="s">
        <v>195</v>
      </c>
      <c r="C9" s="206"/>
    </row>
    <row r="10" spans="1:3" s="217" customFormat="1" ht="12" customHeight="1">
      <c r="A10" s="274" t="s">
        <v>69</v>
      </c>
      <c r="B10" s="6" t="s">
        <v>196</v>
      </c>
      <c r="C10" s="162"/>
    </row>
    <row r="11" spans="1:3" s="217" customFormat="1" ht="12" customHeight="1">
      <c r="A11" s="274" t="s">
        <v>70</v>
      </c>
      <c r="B11" s="6" t="s">
        <v>197</v>
      </c>
      <c r="C11" s="162"/>
    </row>
    <row r="12" spans="1:3" s="217" customFormat="1" ht="12" customHeight="1">
      <c r="A12" s="274" t="s">
        <v>71</v>
      </c>
      <c r="B12" s="6" t="s">
        <v>198</v>
      </c>
      <c r="C12" s="162"/>
    </row>
    <row r="13" spans="1:3" s="217" customFormat="1" ht="12" customHeight="1">
      <c r="A13" s="274" t="s">
        <v>88</v>
      </c>
      <c r="B13" s="6" t="s">
        <v>199</v>
      </c>
      <c r="C13" s="162"/>
    </row>
    <row r="14" spans="1:3" s="217" customFormat="1" ht="12" customHeight="1">
      <c r="A14" s="274" t="s">
        <v>72</v>
      </c>
      <c r="B14" s="6" t="s">
        <v>322</v>
      </c>
      <c r="C14" s="162"/>
    </row>
    <row r="15" spans="1:3" s="217" customFormat="1" ht="12" customHeight="1">
      <c r="A15" s="274" t="s">
        <v>73</v>
      </c>
      <c r="B15" s="5" t="s">
        <v>323</v>
      </c>
      <c r="C15" s="162"/>
    </row>
    <row r="16" spans="1:3" s="217" customFormat="1" ht="12" customHeight="1">
      <c r="A16" s="274" t="s">
        <v>80</v>
      </c>
      <c r="B16" s="6" t="s">
        <v>202</v>
      </c>
      <c r="C16" s="207"/>
    </row>
    <row r="17" spans="1:3" s="282" customFormat="1" ht="12" customHeight="1">
      <c r="A17" s="274" t="s">
        <v>81</v>
      </c>
      <c r="B17" s="6" t="s">
        <v>203</v>
      </c>
      <c r="C17" s="162"/>
    </row>
    <row r="18" spans="1:3" s="282" customFormat="1" ht="12" customHeight="1">
      <c r="A18" s="274" t="s">
        <v>82</v>
      </c>
      <c r="B18" s="6" t="s">
        <v>355</v>
      </c>
      <c r="C18" s="163"/>
    </row>
    <row r="19" spans="1:3" s="282" customFormat="1" ht="12" customHeight="1" thickBot="1">
      <c r="A19" s="274" t="s">
        <v>83</v>
      </c>
      <c r="B19" s="5" t="s">
        <v>204</v>
      </c>
      <c r="C19" s="163"/>
    </row>
    <row r="20" spans="1:3" s="217" customFormat="1" ht="12" customHeight="1" thickBot="1">
      <c r="A20" s="87" t="s">
        <v>9</v>
      </c>
      <c r="B20" s="105" t="s">
        <v>324</v>
      </c>
      <c r="C20" s="164">
        <f>SUM(C21:C23)</f>
        <v>0</v>
      </c>
    </row>
    <row r="21" spans="1:3" s="282" customFormat="1" ht="12" customHeight="1">
      <c r="A21" s="274" t="s">
        <v>74</v>
      </c>
      <c r="B21" s="7" t="s">
        <v>176</v>
      </c>
      <c r="C21" s="162"/>
    </row>
    <row r="22" spans="1:3" s="282" customFormat="1" ht="12" customHeight="1">
      <c r="A22" s="274" t="s">
        <v>75</v>
      </c>
      <c r="B22" s="6" t="s">
        <v>325</v>
      </c>
      <c r="C22" s="162"/>
    </row>
    <row r="23" spans="1:3" s="282" customFormat="1" ht="12" customHeight="1">
      <c r="A23" s="274" t="s">
        <v>76</v>
      </c>
      <c r="B23" s="6" t="s">
        <v>326</v>
      </c>
      <c r="C23" s="162"/>
    </row>
    <row r="24" spans="1:3" s="282" customFormat="1" ht="12" customHeight="1" thickBot="1">
      <c r="A24" s="274" t="s">
        <v>77</v>
      </c>
      <c r="B24" s="6" t="s">
        <v>430</v>
      </c>
      <c r="C24" s="162"/>
    </row>
    <row r="25" spans="1:3" s="282" customFormat="1" ht="12" customHeight="1" thickBot="1">
      <c r="A25" s="92" t="s">
        <v>10</v>
      </c>
      <c r="B25" s="61" t="s">
        <v>103</v>
      </c>
      <c r="C25" s="191"/>
    </row>
    <row r="26" spans="1:3" s="282" customFormat="1" ht="12" customHeight="1" thickBot="1">
      <c r="A26" s="92" t="s">
        <v>11</v>
      </c>
      <c r="B26" s="61" t="s">
        <v>327</v>
      </c>
      <c r="C26" s="164">
        <f>+C27+C28</f>
        <v>0</v>
      </c>
    </row>
    <row r="27" spans="1:3" s="282" customFormat="1" ht="12" customHeight="1">
      <c r="A27" s="275" t="s">
        <v>186</v>
      </c>
      <c r="B27" s="276" t="s">
        <v>325</v>
      </c>
      <c r="C27" s="49"/>
    </row>
    <row r="28" spans="1:3" s="282" customFormat="1" ht="12" customHeight="1">
      <c r="A28" s="275" t="s">
        <v>187</v>
      </c>
      <c r="B28" s="277" t="s">
        <v>328</v>
      </c>
      <c r="C28" s="165"/>
    </row>
    <row r="29" spans="1:3" s="282" customFormat="1" ht="12" customHeight="1" thickBot="1">
      <c r="A29" s="274" t="s">
        <v>188</v>
      </c>
      <c r="B29" s="64" t="s">
        <v>431</v>
      </c>
      <c r="C29" s="52"/>
    </row>
    <row r="30" spans="1:3" s="282" customFormat="1" ht="12" customHeight="1" thickBot="1">
      <c r="A30" s="92" t="s">
        <v>12</v>
      </c>
      <c r="B30" s="61" t="s">
        <v>329</v>
      </c>
      <c r="C30" s="164">
        <f>+C31+C32+C33</f>
        <v>0</v>
      </c>
    </row>
    <row r="31" spans="1:3" s="282" customFormat="1" ht="12" customHeight="1">
      <c r="A31" s="275" t="s">
        <v>61</v>
      </c>
      <c r="B31" s="276" t="s">
        <v>209</v>
      </c>
      <c r="C31" s="49"/>
    </row>
    <row r="32" spans="1:3" s="282" customFormat="1" ht="12" customHeight="1">
      <c r="A32" s="275" t="s">
        <v>62</v>
      </c>
      <c r="B32" s="277" t="s">
        <v>210</v>
      </c>
      <c r="C32" s="165"/>
    </row>
    <row r="33" spans="1:3" s="282" customFormat="1" ht="12" customHeight="1" thickBot="1">
      <c r="A33" s="274" t="s">
        <v>63</v>
      </c>
      <c r="B33" s="64" t="s">
        <v>211</v>
      </c>
      <c r="C33" s="52"/>
    </row>
    <row r="34" spans="1:3" s="217" customFormat="1" ht="12" customHeight="1" thickBot="1">
      <c r="A34" s="92" t="s">
        <v>13</v>
      </c>
      <c r="B34" s="61" t="s">
        <v>297</v>
      </c>
      <c r="C34" s="191"/>
    </row>
    <row r="35" spans="1:3" s="217" customFormat="1" ht="12" customHeight="1" thickBot="1">
      <c r="A35" s="92" t="s">
        <v>14</v>
      </c>
      <c r="B35" s="61" t="s">
        <v>330</v>
      </c>
      <c r="C35" s="208"/>
    </row>
    <row r="36" spans="1:3" s="217" customFormat="1" ht="12" customHeight="1" thickBot="1">
      <c r="A36" s="87" t="s">
        <v>15</v>
      </c>
      <c r="B36" s="61" t="s">
        <v>432</v>
      </c>
      <c r="C36" s="209">
        <f>+C8+C20+C25+C26+C30+C34+C35</f>
        <v>0</v>
      </c>
    </row>
    <row r="37" spans="1:3" s="217" customFormat="1" ht="12" customHeight="1" thickBot="1">
      <c r="A37" s="106" t="s">
        <v>16</v>
      </c>
      <c r="B37" s="61" t="s">
        <v>332</v>
      </c>
      <c r="C37" s="209">
        <f>+C38+C39+C40</f>
        <v>54329</v>
      </c>
    </row>
    <row r="38" spans="1:3" s="217" customFormat="1" ht="12" customHeight="1">
      <c r="A38" s="275" t="s">
        <v>333</v>
      </c>
      <c r="B38" s="276" t="s">
        <v>159</v>
      </c>
      <c r="C38" s="49"/>
    </row>
    <row r="39" spans="1:3" s="217" customFormat="1" ht="12" customHeight="1">
      <c r="A39" s="275" t="s">
        <v>334</v>
      </c>
      <c r="B39" s="277" t="s">
        <v>1</v>
      </c>
      <c r="C39" s="165"/>
    </row>
    <row r="40" spans="1:3" s="282" customFormat="1" ht="12" customHeight="1" thickBot="1">
      <c r="A40" s="274" t="s">
        <v>335</v>
      </c>
      <c r="B40" s="64" t="s">
        <v>336</v>
      </c>
      <c r="C40" s="52">
        <v>54329</v>
      </c>
    </row>
    <row r="41" spans="1:3" s="282" customFormat="1" ht="15" customHeight="1" thickBot="1">
      <c r="A41" s="106" t="s">
        <v>17</v>
      </c>
      <c r="B41" s="107" t="s">
        <v>337</v>
      </c>
      <c r="C41" s="212">
        <f>+C36+C37</f>
        <v>54329</v>
      </c>
    </row>
    <row r="42" spans="1:3" s="282" customFormat="1" ht="15" customHeight="1">
      <c r="A42" s="108"/>
      <c r="B42" s="109"/>
      <c r="C42" s="210"/>
    </row>
    <row r="43" spans="1:3" ht="13.5" thickBot="1">
      <c r="A43" s="110"/>
      <c r="B43" s="111"/>
      <c r="C43" s="211"/>
    </row>
    <row r="44" spans="1:3" s="281" customFormat="1" ht="16.5" customHeight="1" thickBot="1">
      <c r="A44" s="112"/>
      <c r="B44" s="113" t="s">
        <v>45</v>
      </c>
      <c r="C44" s="212"/>
    </row>
    <row r="45" spans="1:3" s="283" customFormat="1" ht="12" customHeight="1" thickBot="1">
      <c r="A45" s="92" t="s">
        <v>8</v>
      </c>
      <c r="B45" s="61" t="s">
        <v>338</v>
      </c>
      <c r="C45" s="164">
        <f>SUM(C46:C50)</f>
        <v>54329</v>
      </c>
    </row>
    <row r="46" spans="1:3" ht="12" customHeight="1">
      <c r="A46" s="274" t="s">
        <v>68</v>
      </c>
      <c r="B46" s="7" t="s">
        <v>38</v>
      </c>
      <c r="C46" s="49">
        <v>39483</v>
      </c>
    </row>
    <row r="47" spans="1:3" ht="12" customHeight="1">
      <c r="A47" s="274" t="s">
        <v>69</v>
      </c>
      <c r="B47" s="6" t="s">
        <v>112</v>
      </c>
      <c r="C47" s="51">
        <v>10769</v>
      </c>
    </row>
    <row r="48" spans="1:3" ht="12" customHeight="1">
      <c r="A48" s="274" t="s">
        <v>70</v>
      </c>
      <c r="B48" s="6" t="s">
        <v>87</v>
      </c>
      <c r="C48" s="51">
        <v>4077</v>
      </c>
    </row>
    <row r="49" spans="1:3" ht="12" customHeight="1">
      <c r="A49" s="274" t="s">
        <v>71</v>
      </c>
      <c r="B49" s="6" t="s">
        <v>113</v>
      </c>
      <c r="C49" s="51"/>
    </row>
    <row r="50" spans="1:3" ht="12" customHeight="1" thickBot="1">
      <c r="A50" s="274" t="s">
        <v>88</v>
      </c>
      <c r="B50" s="6" t="s">
        <v>114</v>
      </c>
      <c r="C50" s="51"/>
    </row>
    <row r="51" spans="1:3" ht="12" customHeight="1" thickBot="1">
      <c r="A51" s="92" t="s">
        <v>9</v>
      </c>
      <c r="B51" s="61" t="s">
        <v>339</v>
      </c>
      <c r="C51" s="164">
        <f>SUM(C52:C54)</f>
        <v>0</v>
      </c>
    </row>
    <row r="52" spans="1:3" s="283" customFormat="1" ht="12" customHeight="1">
      <c r="A52" s="274" t="s">
        <v>74</v>
      </c>
      <c r="B52" s="7" t="s">
        <v>149</v>
      </c>
      <c r="C52" s="49"/>
    </row>
    <row r="53" spans="1:3" ht="12" customHeight="1">
      <c r="A53" s="274" t="s">
        <v>75</v>
      </c>
      <c r="B53" s="6" t="s">
        <v>116</v>
      </c>
      <c r="C53" s="51"/>
    </row>
    <row r="54" spans="1:3" ht="12" customHeight="1">
      <c r="A54" s="274" t="s">
        <v>76</v>
      </c>
      <c r="B54" s="6" t="s">
        <v>46</v>
      </c>
      <c r="C54" s="51"/>
    </row>
    <row r="55" spans="1:3" ht="12" customHeight="1" thickBot="1">
      <c r="A55" s="274" t="s">
        <v>77</v>
      </c>
      <c r="B55" s="6" t="s">
        <v>429</v>
      </c>
      <c r="C55" s="51"/>
    </row>
    <row r="56" spans="1:3" ht="15" customHeight="1" thickBot="1">
      <c r="A56" s="92" t="s">
        <v>10</v>
      </c>
      <c r="B56" s="61" t="s">
        <v>4</v>
      </c>
      <c r="C56" s="191"/>
    </row>
    <row r="57" spans="1:3" ht="13.5" thickBot="1">
      <c r="A57" s="92" t="s">
        <v>11</v>
      </c>
      <c r="B57" s="114" t="s">
        <v>433</v>
      </c>
      <c r="C57" s="213">
        <f>+C45+C51+C56</f>
        <v>54329</v>
      </c>
    </row>
    <row r="58" spans="1:3" ht="15" customHeight="1" thickBot="1">
      <c r="C58" s="214"/>
    </row>
    <row r="59" spans="1:3" ht="14.25" customHeight="1" thickBot="1">
      <c r="A59" s="117" t="s">
        <v>424</v>
      </c>
      <c r="B59" s="118"/>
      <c r="C59" s="59">
        <v>13</v>
      </c>
    </row>
    <row r="60" spans="1:3" ht="13.5" thickBot="1">
      <c r="A60" s="117" t="s">
        <v>128</v>
      </c>
      <c r="B60" s="118"/>
      <c r="C60" s="59">
        <v>0</v>
      </c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92D050"/>
  </sheetPr>
  <dimension ref="A1:C60"/>
  <sheetViews>
    <sheetView tabSelected="1" topLeftCell="A37" zoomScale="145" zoomScaleNormal="145" workbookViewId="0">
      <selection activeCell="E52" sqref="E52"/>
    </sheetView>
  </sheetViews>
  <sheetFormatPr defaultRowHeight="12.75"/>
  <cols>
    <col min="1" max="1" width="13.83203125" style="115" customWidth="1"/>
    <col min="2" max="2" width="79.1640625" style="116" customWidth="1"/>
    <col min="3" max="3" width="25" style="116" customWidth="1"/>
    <col min="4" max="16384" width="9.33203125" style="116"/>
  </cols>
  <sheetData>
    <row r="1" spans="1:3" s="95" customFormat="1" ht="21" customHeight="1" thickBot="1">
      <c r="A1" s="94"/>
      <c r="B1" s="96"/>
      <c r="C1" s="278" t="s">
        <v>468</v>
      </c>
    </row>
    <row r="2" spans="1:3" s="279" customFormat="1" ht="25.5" customHeight="1">
      <c r="A2" s="231" t="s">
        <v>126</v>
      </c>
      <c r="B2" s="201" t="s">
        <v>458</v>
      </c>
      <c r="C2" s="215" t="s">
        <v>48</v>
      </c>
    </row>
    <row r="3" spans="1:3" s="279" customFormat="1" ht="24.75" thickBot="1">
      <c r="A3" s="272" t="s">
        <v>125</v>
      </c>
      <c r="B3" s="202" t="s">
        <v>340</v>
      </c>
      <c r="C3" s="216" t="s">
        <v>41</v>
      </c>
    </row>
    <row r="4" spans="1:3" s="280" customFormat="1" ht="15.95" customHeight="1" thickBot="1">
      <c r="A4" s="98"/>
      <c r="B4" s="98"/>
      <c r="C4" s="99" t="s">
        <v>42</v>
      </c>
    </row>
    <row r="5" spans="1:3" ht="13.5" thickBot="1">
      <c r="A5" s="232" t="s">
        <v>127</v>
      </c>
      <c r="B5" s="100" t="s">
        <v>449</v>
      </c>
      <c r="C5" s="101" t="s">
        <v>43</v>
      </c>
    </row>
    <row r="6" spans="1:3" s="281" customFormat="1" ht="12.95" customHeight="1" thickBot="1">
      <c r="A6" s="87"/>
      <c r="B6" s="88" t="s">
        <v>406</v>
      </c>
      <c r="C6" s="89" t="s">
        <v>407</v>
      </c>
    </row>
    <row r="7" spans="1:3" s="281" customFormat="1" ht="15.95" customHeight="1" thickBot="1">
      <c r="A7" s="102"/>
      <c r="B7" s="103" t="s">
        <v>44</v>
      </c>
      <c r="C7" s="104"/>
    </row>
    <row r="8" spans="1:3" s="217" customFormat="1" ht="12" customHeight="1" thickBot="1">
      <c r="A8" s="87" t="s">
        <v>8</v>
      </c>
      <c r="B8" s="105" t="s">
        <v>425</v>
      </c>
      <c r="C8" s="164">
        <f>SUM(C9:C19)</f>
        <v>0</v>
      </c>
    </row>
    <row r="9" spans="1:3" s="217" customFormat="1" ht="12" customHeight="1">
      <c r="A9" s="273" t="s">
        <v>68</v>
      </c>
      <c r="B9" s="8" t="s">
        <v>195</v>
      </c>
      <c r="C9" s="206"/>
    </row>
    <row r="10" spans="1:3" s="217" customFormat="1" ht="12" customHeight="1">
      <c r="A10" s="274" t="s">
        <v>69</v>
      </c>
      <c r="B10" s="6" t="s">
        <v>196</v>
      </c>
      <c r="C10" s="162"/>
    </row>
    <row r="11" spans="1:3" s="217" customFormat="1" ht="12" customHeight="1">
      <c r="A11" s="274" t="s">
        <v>70</v>
      </c>
      <c r="B11" s="6" t="s">
        <v>197</v>
      </c>
      <c r="C11" s="162"/>
    </row>
    <row r="12" spans="1:3" s="217" customFormat="1" ht="12" customHeight="1">
      <c r="A12" s="274" t="s">
        <v>71</v>
      </c>
      <c r="B12" s="6" t="s">
        <v>198</v>
      </c>
      <c r="C12" s="162"/>
    </row>
    <row r="13" spans="1:3" s="217" customFormat="1" ht="12" customHeight="1">
      <c r="A13" s="274" t="s">
        <v>88</v>
      </c>
      <c r="B13" s="6" t="s">
        <v>199</v>
      </c>
      <c r="C13" s="162"/>
    </row>
    <row r="14" spans="1:3" s="217" customFormat="1" ht="12" customHeight="1">
      <c r="A14" s="274" t="s">
        <v>72</v>
      </c>
      <c r="B14" s="6" t="s">
        <v>322</v>
      </c>
      <c r="C14" s="162"/>
    </row>
    <row r="15" spans="1:3" s="217" customFormat="1" ht="12" customHeight="1">
      <c r="A15" s="274" t="s">
        <v>73</v>
      </c>
      <c r="B15" s="5" t="s">
        <v>323</v>
      </c>
      <c r="C15" s="162"/>
    </row>
    <row r="16" spans="1:3" s="217" customFormat="1" ht="12" customHeight="1">
      <c r="A16" s="274" t="s">
        <v>80</v>
      </c>
      <c r="B16" s="6" t="s">
        <v>202</v>
      </c>
      <c r="C16" s="207"/>
    </row>
    <row r="17" spans="1:3" s="282" customFormat="1" ht="12" customHeight="1">
      <c r="A17" s="274" t="s">
        <v>81</v>
      </c>
      <c r="B17" s="6" t="s">
        <v>203</v>
      </c>
      <c r="C17" s="162"/>
    </row>
    <row r="18" spans="1:3" s="282" customFormat="1" ht="12" customHeight="1">
      <c r="A18" s="274" t="s">
        <v>82</v>
      </c>
      <c r="B18" s="6" t="s">
        <v>355</v>
      </c>
      <c r="C18" s="163"/>
    </row>
    <row r="19" spans="1:3" s="282" customFormat="1" ht="12" customHeight="1" thickBot="1">
      <c r="A19" s="274" t="s">
        <v>83</v>
      </c>
      <c r="B19" s="5" t="s">
        <v>204</v>
      </c>
      <c r="C19" s="163"/>
    </row>
    <row r="20" spans="1:3" s="217" customFormat="1" ht="12" customHeight="1" thickBot="1">
      <c r="A20" s="87" t="s">
        <v>9</v>
      </c>
      <c r="B20" s="105" t="s">
        <v>324</v>
      </c>
      <c r="C20" s="164">
        <f>SUM(C21:C23)</f>
        <v>0</v>
      </c>
    </row>
    <row r="21" spans="1:3" s="282" customFormat="1" ht="12" customHeight="1">
      <c r="A21" s="274" t="s">
        <v>74</v>
      </c>
      <c r="B21" s="7" t="s">
        <v>176</v>
      </c>
      <c r="C21" s="162"/>
    </row>
    <row r="22" spans="1:3" s="282" customFormat="1" ht="12" customHeight="1">
      <c r="A22" s="274" t="s">
        <v>75</v>
      </c>
      <c r="B22" s="6" t="s">
        <v>325</v>
      </c>
      <c r="C22" s="162"/>
    </row>
    <row r="23" spans="1:3" s="282" customFormat="1" ht="12" customHeight="1">
      <c r="A23" s="274" t="s">
        <v>76</v>
      </c>
      <c r="B23" s="6" t="s">
        <v>326</v>
      </c>
      <c r="C23" s="162"/>
    </row>
    <row r="24" spans="1:3" s="282" customFormat="1" ht="12" customHeight="1" thickBot="1">
      <c r="A24" s="274" t="s">
        <v>77</v>
      </c>
      <c r="B24" s="6" t="s">
        <v>430</v>
      </c>
      <c r="C24" s="162"/>
    </row>
    <row r="25" spans="1:3" s="282" customFormat="1" ht="12" customHeight="1" thickBot="1">
      <c r="A25" s="92" t="s">
        <v>10</v>
      </c>
      <c r="B25" s="61" t="s">
        <v>103</v>
      </c>
      <c r="C25" s="191"/>
    </row>
    <row r="26" spans="1:3" s="282" customFormat="1" ht="12" customHeight="1" thickBot="1">
      <c r="A26" s="92" t="s">
        <v>11</v>
      </c>
      <c r="B26" s="61" t="s">
        <v>327</v>
      </c>
      <c r="C26" s="164">
        <f>+C27+C28</f>
        <v>0</v>
      </c>
    </row>
    <row r="27" spans="1:3" s="282" customFormat="1" ht="12" customHeight="1">
      <c r="A27" s="275" t="s">
        <v>186</v>
      </c>
      <c r="B27" s="276" t="s">
        <v>325</v>
      </c>
      <c r="C27" s="49"/>
    </row>
    <row r="28" spans="1:3" s="282" customFormat="1" ht="12" customHeight="1">
      <c r="A28" s="275" t="s">
        <v>187</v>
      </c>
      <c r="B28" s="277" t="s">
        <v>328</v>
      </c>
      <c r="C28" s="165"/>
    </row>
    <row r="29" spans="1:3" s="282" customFormat="1" ht="12" customHeight="1" thickBot="1">
      <c r="A29" s="274" t="s">
        <v>188</v>
      </c>
      <c r="B29" s="64" t="s">
        <v>431</v>
      </c>
      <c r="C29" s="52"/>
    </row>
    <row r="30" spans="1:3" s="282" customFormat="1" ht="12" customHeight="1" thickBot="1">
      <c r="A30" s="92" t="s">
        <v>12</v>
      </c>
      <c r="B30" s="61" t="s">
        <v>329</v>
      </c>
      <c r="C30" s="164">
        <f>+C31+C32+C33</f>
        <v>0</v>
      </c>
    </row>
    <row r="31" spans="1:3" s="282" customFormat="1" ht="12" customHeight="1">
      <c r="A31" s="275" t="s">
        <v>61</v>
      </c>
      <c r="B31" s="276" t="s">
        <v>209</v>
      </c>
      <c r="C31" s="49"/>
    </row>
    <row r="32" spans="1:3" s="282" customFormat="1" ht="12" customHeight="1">
      <c r="A32" s="275" t="s">
        <v>62</v>
      </c>
      <c r="B32" s="277" t="s">
        <v>210</v>
      </c>
      <c r="C32" s="165"/>
    </row>
    <row r="33" spans="1:3" s="282" customFormat="1" ht="12" customHeight="1" thickBot="1">
      <c r="A33" s="274" t="s">
        <v>63</v>
      </c>
      <c r="B33" s="64" t="s">
        <v>211</v>
      </c>
      <c r="C33" s="52"/>
    </row>
    <row r="34" spans="1:3" s="217" customFormat="1" ht="12" customHeight="1" thickBot="1">
      <c r="A34" s="92" t="s">
        <v>13</v>
      </c>
      <c r="B34" s="61" t="s">
        <v>297</v>
      </c>
      <c r="C34" s="191"/>
    </row>
    <row r="35" spans="1:3" s="217" customFormat="1" ht="12" customHeight="1" thickBot="1">
      <c r="A35" s="92" t="s">
        <v>14</v>
      </c>
      <c r="B35" s="61" t="s">
        <v>330</v>
      </c>
      <c r="C35" s="208"/>
    </row>
    <row r="36" spans="1:3" s="217" customFormat="1" ht="12" customHeight="1" thickBot="1">
      <c r="A36" s="87" t="s">
        <v>15</v>
      </c>
      <c r="B36" s="61" t="s">
        <v>432</v>
      </c>
      <c r="C36" s="209">
        <f>+C8+C20+C25+C26+C30+C34+C35</f>
        <v>0</v>
      </c>
    </row>
    <row r="37" spans="1:3" s="217" customFormat="1" ht="12" customHeight="1" thickBot="1">
      <c r="A37" s="106" t="s">
        <v>16</v>
      </c>
      <c r="B37" s="61" t="s">
        <v>332</v>
      </c>
      <c r="C37" s="209">
        <f>+C38+C39+C40</f>
        <v>54329</v>
      </c>
    </row>
    <row r="38" spans="1:3" s="217" customFormat="1" ht="12" customHeight="1">
      <c r="A38" s="275" t="s">
        <v>333</v>
      </c>
      <c r="B38" s="276" t="s">
        <v>159</v>
      </c>
      <c r="C38" s="49"/>
    </row>
    <row r="39" spans="1:3" s="217" customFormat="1" ht="12" customHeight="1">
      <c r="A39" s="275" t="s">
        <v>334</v>
      </c>
      <c r="B39" s="277" t="s">
        <v>1</v>
      </c>
      <c r="C39" s="165"/>
    </row>
    <row r="40" spans="1:3" s="282" customFormat="1" ht="12" customHeight="1" thickBot="1">
      <c r="A40" s="274" t="s">
        <v>335</v>
      </c>
      <c r="B40" s="64" t="s">
        <v>336</v>
      </c>
      <c r="C40" s="52">
        <v>54329</v>
      </c>
    </row>
    <row r="41" spans="1:3" s="282" customFormat="1" ht="15" customHeight="1" thickBot="1">
      <c r="A41" s="106" t="s">
        <v>17</v>
      </c>
      <c r="B41" s="107" t="s">
        <v>337</v>
      </c>
      <c r="C41" s="212">
        <f>+C36+C37</f>
        <v>54329</v>
      </c>
    </row>
    <row r="42" spans="1:3" s="282" customFormat="1" ht="15" customHeight="1">
      <c r="A42" s="108"/>
      <c r="B42" s="109"/>
      <c r="C42" s="210"/>
    </row>
    <row r="43" spans="1:3" ht="13.5" thickBot="1">
      <c r="A43" s="110"/>
      <c r="B43" s="111"/>
      <c r="C43" s="211"/>
    </row>
    <row r="44" spans="1:3" s="281" customFormat="1" ht="16.5" customHeight="1" thickBot="1">
      <c r="A44" s="112"/>
      <c r="B44" s="113" t="s">
        <v>45</v>
      </c>
      <c r="C44" s="212"/>
    </row>
    <row r="45" spans="1:3" s="283" customFormat="1" ht="12" customHeight="1" thickBot="1">
      <c r="A45" s="92" t="s">
        <v>8</v>
      </c>
      <c r="B45" s="61" t="s">
        <v>338</v>
      </c>
      <c r="C45" s="164">
        <f>SUM(C46:C50)</f>
        <v>54329</v>
      </c>
    </row>
    <row r="46" spans="1:3" ht="12" customHeight="1">
      <c r="A46" s="274" t="s">
        <v>68</v>
      </c>
      <c r="B46" s="7" t="s">
        <v>38</v>
      </c>
      <c r="C46" s="49">
        <v>39483</v>
      </c>
    </row>
    <row r="47" spans="1:3" ht="12" customHeight="1">
      <c r="A47" s="274" t="s">
        <v>69</v>
      </c>
      <c r="B47" s="6" t="s">
        <v>112</v>
      </c>
      <c r="C47" s="51">
        <v>10769</v>
      </c>
    </row>
    <row r="48" spans="1:3" ht="12" customHeight="1">
      <c r="A48" s="274" t="s">
        <v>70</v>
      </c>
      <c r="B48" s="6" t="s">
        <v>87</v>
      </c>
      <c r="C48" s="51">
        <v>4077</v>
      </c>
    </row>
    <row r="49" spans="1:3" ht="12" customHeight="1">
      <c r="A49" s="274" t="s">
        <v>71</v>
      </c>
      <c r="B49" s="6" t="s">
        <v>113</v>
      </c>
      <c r="C49" s="51"/>
    </row>
    <row r="50" spans="1:3" ht="12" customHeight="1" thickBot="1">
      <c r="A50" s="274" t="s">
        <v>88</v>
      </c>
      <c r="B50" s="6" t="s">
        <v>114</v>
      </c>
      <c r="C50" s="51"/>
    </row>
    <row r="51" spans="1:3" ht="12" customHeight="1" thickBot="1">
      <c r="A51" s="92" t="s">
        <v>9</v>
      </c>
      <c r="B51" s="61" t="s">
        <v>339</v>
      </c>
      <c r="C51" s="164">
        <f>SUM(C52:C54)</f>
        <v>0</v>
      </c>
    </row>
    <row r="52" spans="1:3" s="283" customFormat="1" ht="12" customHeight="1">
      <c r="A52" s="274" t="s">
        <v>74</v>
      </c>
      <c r="B52" s="7" t="s">
        <v>149</v>
      </c>
      <c r="C52" s="49"/>
    </row>
    <row r="53" spans="1:3" ht="12" customHeight="1">
      <c r="A53" s="274" t="s">
        <v>75</v>
      </c>
      <c r="B53" s="6" t="s">
        <v>116</v>
      </c>
      <c r="C53" s="51"/>
    </row>
    <row r="54" spans="1:3" ht="12" customHeight="1">
      <c r="A54" s="274" t="s">
        <v>76</v>
      </c>
      <c r="B54" s="6" t="s">
        <v>46</v>
      </c>
      <c r="C54" s="51"/>
    </row>
    <row r="55" spans="1:3" ht="12" customHeight="1" thickBot="1">
      <c r="A55" s="274" t="s">
        <v>77</v>
      </c>
      <c r="B55" s="6" t="s">
        <v>429</v>
      </c>
      <c r="C55" s="51"/>
    </row>
    <row r="56" spans="1:3" ht="15" customHeight="1" thickBot="1">
      <c r="A56" s="92" t="s">
        <v>10</v>
      </c>
      <c r="B56" s="61" t="s">
        <v>4</v>
      </c>
      <c r="C56" s="191"/>
    </row>
    <row r="57" spans="1:3" ht="13.5" thickBot="1">
      <c r="A57" s="92" t="s">
        <v>11</v>
      </c>
      <c r="B57" s="114" t="s">
        <v>433</v>
      </c>
      <c r="C57" s="213">
        <f>+C45+C51+C56</f>
        <v>54329</v>
      </c>
    </row>
    <row r="58" spans="1:3" ht="15" customHeight="1" thickBot="1">
      <c r="C58" s="214"/>
    </row>
    <row r="59" spans="1:3" ht="14.25" customHeight="1" thickBot="1">
      <c r="A59" s="117" t="s">
        <v>424</v>
      </c>
      <c r="B59" s="118"/>
      <c r="C59" s="59">
        <v>13</v>
      </c>
    </row>
    <row r="60" spans="1:3" ht="13.5" thickBot="1">
      <c r="A60" s="117" t="s">
        <v>128</v>
      </c>
      <c r="B60" s="118"/>
      <c r="C60" s="59">
        <v>0</v>
      </c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00B0F0"/>
  </sheetPr>
  <dimension ref="A1:C60"/>
  <sheetViews>
    <sheetView zoomScale="145" zoomScaleNormal="145" workbookViewId="0">
      <selection activeCell="D18" sqref="D18"/>
    </sheetView>
  </sheetViews>
  <sheetFormatPr defaultRowHeight="12.75"/>
  <cols>
    <col min="1" max="1" width="13.83203125" style="115" customWidth="1"/>
    <col min="2" max="2" width="79.1640625" style="116" customWidth="1"/>
    <col min="3" max="3" width="25" style="116" customWidth="1"/>
    <col min="4" max="16384" width="9.33203125" style="116"/>
  </cols>
  <sheetData>
    <row r="1" spans="1:3" s="95" customFormat="1" ht="21" customHeight="1" thickBot="1">
      <c r="A1" s="94"/>
      <c r="B1" s="96"/>
      <c r="C1" s="278" t="s">
        <v>469</v>
      </c>
    </row>
    <row r="2" spans="1:3" s="279" customFormat="1" ht="25.5" customHeight="1">
      <c r="A2" s="231" t="s">
        <v>126</v>
      </c>
      <c r="B2" s="201" t="s">
        <v>459</v>
      </c>
      <c r="C2" s="215" t="s">
        <v>48</v>
      </c>
    </row>
    <row r="3" spans="1:3" s="279" customFormat="1" ht="24.75" thickBot="1">
      <c r="A3" s="272" t="s">
        <v>125</v>
      </c>
      <c r="B3" s="202" t="s">
        <v>320</v>
      </c>
      <c r="C3" s="216"/>
    </row>
    <row r="4" spans="1:3" s="280" customFormat="1" ht="15.95" customHeight="1" thickBot="1">
      <c r="A4" s="98"/>
      <c r="B4" s="98"/>
      <c r="C4" s="99" t="s">
        <v>42</v>
      </c>
    </row>
    <row r="5" spans="1:3" ht="13.5" thickBot="1">
      <c r="A5" s="232" t="s">
        <v>127</v>
      </c>
      <c r="B5" s="100" t="s">
        <v>449</v>
      </c>
      <c r="C5" s="101" t="s">
        <v>43</v>
      </c>
    </row>
    <row r="6" spans="1:3" s="281" customFormat="1" ht="12.95" customHeight="1" thickBot="1">
      <c r="A6" s="87"/>
      <c r="B6" s="88" t="s">
        <v>406</v>
      </c>
      <c r="C6" s="89" t="s">
        <v>407</v>
      </c>
    </row>
    <row r="7" spans="1:3" s="281" customFormat="1" ht="15.95" customHeight="1" thickBot="1">
      <c r="A7" s="102"/>
      <c r="B7" s="103" t="s">
        <v>44</v>
      </c>
      <c r="C7" s="104"/>
    </row>
    <row r="8" spans="1:3" s="217" customFormat="1" ht="12" customHeight="1" thickBot="1">
      <c r="A8" s="87" t="s">
        <v>8</v>
      </c>
      <c r="B8" s="105" t="s">
        <v>425</v>
      </c>
      <c r="C8" s="164">
        <f>SUM(C9:C19)</f>
        <v>0</v>
      </c>
    </row>
    <row r="9" spans="1:3" s="217" customFormat="1" ht="12" customHeight="1">
      <c r="A9" s="273" t="s">
        <v>68</v>
      </c>
      <c r="B9" s="8" t="s">
        <v>195</v>
      </c>
      <c r="C9" s="206"/>
    </row>
    <row r="10" spans="1:3" s="217" customFormat="1" ht="12" customHeight="1">
      <c r="A10" s="274" t="s">
        <v>69</v>
      </c>
      <c r="B10" s="6" t="s">
        <v>196</v>
      </c>
      <c r="C10" s="162"/>
    </row>
    <row r="11" spans="1:3" s="217" customFormat="1" ht="12" customHeight="1">
      <c r="A11" s="274" t="s">
        <v>70</v>
      </c>
      <c r="B11" s="6" t="s">
        <v>197</v>
      </c>
      <c r="C11" s="162"/>
    </row>
    <row r="12" spans="1:3" s="217" customFormat="1" ht="12" customHeight="1">
      <c r="A12" s="274" t="s">
        <v>71</v>
      </c>
      <c r="B12" s="6" t="s">
        <v>198</v>
      </c>
      <c r="C12" s="162"/>
    </row>
    <row r="13" spans="1:3" s="217" customFormat="1" ht="12" customHeight="1">
      <c r="A13" s="274" t="s">
        <v>88</v>
      </c>
      <c r="B13" s="6" t="s">
        <v>199</v>
      </c>
      <c r="C13" s="162"/>
    </row>
    <row r="14" spans="1:3" s="217" customFormat="1" ht="12" customHeight="1">
      <c r="A14" s="274" t="s">
        <v>72</v>
      </c>
      <c r="B14" s="6" t="s">
        <v>322</v>
      </c>
      <c r="C14" s="162"/>
    </row>
    <row r="15" spans="1:3" s="217" customFormat="1" ht="12" customHeight="1">
      <c r="A15" s="274" t="s">
        <v>73</v>
      </c>
      <c r="B15" s="5" t="s">
        <v>323</v>
      </c>
      <c r="C15" s="162"/>
    </row>
    <row r="16" spans="1:3" s="217" customFormat="1" ht="12" customHeight="1">
      <c r="A16" s="274" t="s">
        <v>80</v>
      </c>
      <c r="B16" s="6" t="s">
        <v>202</v>
      </c>
      <c r="C16" s="207"/>
    </row>
    <row r="17" spans="1:3" s="282" customFormat="1" ht="12" customHeight="1">
      <c r="A17" s="274" t="s">
        <v>81</v>
      </c>
      <c r="B17" s="6" t="s">
        <v>203</v>
      </c>
      <c r="C17" s="162"/>
    </row>
    <row r="18" spans="1:3" s="282" customFormat="1" ht="12" customHeight="1">
      <c r="A18" s="274" t="s">
        <v>82</v>
      </c>
      <c r="B18" s="6" t="s">
        <v>355</v>
      </c>
      <c r="C18" s="163"/>
    </row>
    <row r="19" spans="1:3" s="282" customFormat="1" ht="12" customHeight="1" thickBot="1">
      <c r="A19" s="274" t="s">
        <v>83</v>
      </c>
      <c r="B19" s="5" t="s">
        <v>204</v>
      </c>
      <c r="C19" s="163"/>
    </row>
    <row r="20" spans="1:3" s="217" customFormat="1" ht="12" customHeight="1" thickBot="1">
      <c r="A20" s="87" t="s">
        <v>9</v>
      </c>
      <c r="B20" s="105" t="s">
        <v>324</v>
      </c>
      <c r="C20" s="164">
        <f>SUM(C21:C23)</f>
        <v>0</v>
      </c>
    </row>
    <row r="21" spans="1:3" s="282" customFormat="1" ht="12" customHeight="1">
      <c r="A21" s="274" t="s">
        <v>74</v>
      </c>
      <c r="B21" s="7" t="s">
        <v>176</v>
      </c>
      <c r="C21" s="162"/>
    </row>
    <row r="22" spans="1:3" s="282" customFormat="1" ht="12" customHeight="1">
      <c r="A22" s="274" t="s">
        <v>75</v>
      </c>
      <c r="B22" s="6" t="s">
        <v>325</v>
      </c>
      <c r="C22" s="162"/>
    </row>
    <row r="23" spans="1:3" s="282" customFormat="1" ht="12" customHeight="1">
      <c r="A23" s="274" t="s">
        <v>76</v>
      </c>
      <c r="B23" s="6" t="s">
        <v>326</v>
      </c>
      <c r="C23" s="162"/>
    </row>
    <row r="24" spans="1:3" s="282" customFormat="1" ht="12" customHeight="1" thickBot="1">
      <c r="A24" s="274" t="s">
        <v>77</v>
      </c>
      <c r="B24" s="6" t="s">
        <v>430</v>
      </c>
      <c r="C24" s="162"/>
    </row>
    <row r="25" spans="1:3" s="282" customFormat="1" ht="12" customHeight="1" thickBot="1">
      <c r="A25" s="92" t="s">
        <v>10</v>
      </c>
      <c r="B25" s="61" t="s">
        <v>103</v>
      </c>
      <c r="C25" s="191"/>
    </row>
    <row r="26" spans="1:3" s="282" customFormat="1" ht="12" customHeight="1" thickBot="1">
      <c r="A26" s="92" t="s">
        <v>11</v>
      </c>
      <c r="B26" s="61" t="s">
        <v>327</v>
      </c>
      <c r="C26" s="164">
        <f>+C27+C28</f>
        <v>0</v>
      </c>
    </row>
    <row r="27" spans="1:3" s="282" customFormat="1" ht="12" customHeight="1">
      <c r="A27" s="275" t="s">
        <v>186</v>
      </c>
      <c r="B27" s="276" t="s">
        <v>325</v>
      </c>
      <c r="C27" s="49"/>
    </row>
    <row r="28" spans="1:3" s="282" customFormat="1" ht="12" customHeight="1">
      <c r="A28" s="275" t="s">
        <v>187</v>
      </c>
      <c r="B28" s="277" t="s">
        <v>328</v>
      </c>
      <c r="C28" s="165"/>
    </row>
    <row r="29" spans="1:3" s="282" customFormat="1" ht="12" customHeight="1" thickBot="1">
      <c r="A29" s="274" t="s">
        <v>188</v>
      </c>
      <c r="B29" s="64" t="s">
        <v>431</v>
      </c>
      <c r="C29" s="52"/>
    </row>
    <row r="30" spans="1:3" s="282" customFormat="1" ht="12" customHeight="1" thickBot="1">
      <c r="A30" s="92" t="s">
        <v>12</v>
      </c>
      <c r="B30" s="61" t="s">
        <v>329</v>
      </c>
      <c r="C30" s="164">
        <f>+C31+C32+C33</f>
        <v>0</v>
      </c>
    </row>
    <row r="31" spans="1:3" s="282" customFormat="1" ht="12" customHeight="1">
      <c r="A31" s="275" t="s">
        <v>61</v>
      </c>
      <c r="B31" s="276" t="s">
        <v>209</v>
      </c>
      <c r="C31" s="49"/>
    </row>
    <row r="32" spans="1:3" s="282" customFormat="1" ht="12" customHeight="1">
      <c r="A32" s="275" t="s">
        <v>62</v>
      </c>
      <c r="B32" s="277" t="s">
        <v>210</v>
      </c>
      <c r="C32" s="165"/>
    </row>
    <row r="33" spans="1:3" s="282" customFormat="1" ht="12" customHeight="1" thickBot="1">
      <c r="A33" s="274" t="s">
        <v>63</v>
      </c>
      <c r="B33" s="64" t="s">
        <v>211</v>
      </c>
      <c r="C33" s="52"/>
    </row>
    <row r="34" spans="1:3" s="217" customFormat="1" ht="12" customHeight="1" thickBot="1">
      <c r="A34" s="92" t="s">
        <v>13</v>
      </c>
      <c r="B34" s="61" t="s">
        <v>297</v>
      </c>
      <c r="C34" s="191"/>
    </row>
    <row r="35" spans="1:3" s="217" customFormat="1" ht="12" customHeight="1" thickBot="1">
      <c r="A35" s="92" t="s">
        <v>14</v>
      </c>
      <c r="B35" s="61" t="s">
        <v>330</v>
      </c>
      <c r="C35" s="208"/>
    </row>
    <row r="36" spans="1:3" s="217" customFormat="1" ht="12" customHeight="1" thickBot="1">
      <c r="A36" s="87" t="s">
        <v>15</v>
      </c>
      <c r="B36" s="61" t="s">
        <v>432</v>
      </c>
      <c r="C36" s="209">
        <f>+C8+C20+C25+C26+C30+C34+C35</f>
        <v>0</v>
      </c>
    </row>
    <row r="37" spans="1:3" s="217" customFormat="1" ht="12" customHeight="1" thickBot="1">
      <c r="A37" s="106" t="s">
        <v>16</v>
      </c>
      <c r="B37" s="61" t="s">
        <v>332</v>
      </c>
      <c r="C37" s="209">
        <f>+C38+C39+C40</f>
        <v>7916</v>
      </c>
    </row>
    <row r="38" spans="1:3" s="217" customFormat="1" ht="12" customHeight="1">
      <c r="A38" s="275" t="s">
        <v>333</v>
      </c>
      <c r="B38" s="276" t="s">
        <v>159</v>
      </c>
      <c r="C38" s="49"/>
    </row>
    <row r="39" spans="1:3" s="217" customFormat="1" ht="12" customHeight="1">
      <c r="A39" s="275" t="s">
        <v>334</v>
      </c>
      <c r="B39" s="277" t="s">
        <v>1</v>
      </c>
      <c r="C39" s="165"/>
    </row>
    <row r="40" spans="1:3" s="282" customFormat="1" ht="12" customHeight="1" thickBot="1">
      <c r="A40" s="274" t="s">
        <v>335</v>
      </c>
      <c r="B40" s="64" t="s">
        <v>336</v>
      </c>
      <c r="C40" s="52">
        <v>7916</v>
      </c>
    </row>
    <row r="41" spans="1:3" s="282" customFormat="1" ht="15" customHeight="1" thickBot="1">
      <c r="A41" s="106" t="s">
        <v>17</v>
      </c>
      <c r="B41" s="107" t="s">
        <v>337</v>
      </c>
      <c r="C41" s="212">
        <f>+C36+C37</f>
        <v>7916</v>
      </c>
    </row>
    <row r="42" spans="1:3" s="282" customFormat="1" ht="15" customHeight="1">
      <c r="A42" s="108"/>
      <c r="B42" s="109"/>
      <c r="C42" s="210"/>
    </row>
    <row r="43" spans="1:3" ht="13.5" thickBot="1">
      <c r="A43" s="110"/>
      <c r="B43" s="111"/>
      <c r="C43" s="211"/>
    </row>
    <row r="44" spans="1:3" s="281" customFormat="1" ht="16.5" customHeight="1" thickBot="1">
      <c r="A44" s="112"/>
      <c r="B44" s="113" t="s">
        <v>45</v>
      </c>
      <c r="C44" s="212"/>
    </row>
    <row r="45" spans="1:3" s="283" customFormat="1" ht="12" customHeight="1" thickBot="1">
      <c r="A45" s="92" t="s">
        <v>8</v>
      </c>
      <c r="B45" s="61" t="s">
        <v>338</v>
      </c>
      <c r="C45" s="164">
        <f>SUM(C46:C50)</f>
        <v>7916</v>
      </c>
    </row>
    <row r="46" spans="1:3" ht="12" customHeight="1">
      <c r="A46" s="274" t="s">
        <v>68</v>
      </c>
      <c r="B46" s="7" t="s">
        <v>38</v>
      </c>
      <c r="C46" s="49">
        <v>4936</v>
      </c>
    </row>
    <row r="47" spans="1:3" ht="12" customHeight="1">
      <c r="A47" s="274" t="s">
        <v>69</v>
      </c>
      <c r="B47" s="6" t="s">
        <v>112</v>
      </c>
      <c r="C47" s="51">
        <v>1330</v>
      </c>
    </row>
    <row r="48" spans="1:3" ht="12" customHeight="1">
      <c r="A48" s="274" t="s">
        <v>70</v>
      </c>
      <c r="B48" s="6" t="s">
        <v>87</v>
      </c>
      <c r="C48" s="51">
        <v>1650</v>
      </c>
    </row>
    <row r="49" spans="1:3" ht="12" customHeight="1">
      <c r="A49" s="274" t="s">
        <v>71</v>
      </c>
      <c r="B49" s="6" t="s">
        <v>113</v>
      </c>
      <c r="C49" s="51"/>
    </row>
    <row r="50" spans="1:3" ht="12" customHeight="1" thickBot="1">
      <c r="A50" s="274" t="s">
        <v>88</v>
      </c>
      <c r="B50" s="6" t="s">
        <v>114</v>
      </c>
      <c r="C50" s="51"/>
    </row>
    <row r="51" spans="1:3" ht="12" customHeight="1" thickBot="1">
      <c r="A51" s="92" t="s">
        <v>9</v>
      </c>
      <c r="B51" s="61" t="s">
        <v>339</v>
      </c>
      <c r="C51" s="164">
        <f>SUM(C52:C54)</f>
        <v>0</v>
      </c>
    </row>
    <row r="52" spans="1:3" s="283" customFormat="1" ht="12" customHeight="1">
      <c r="A52" s="274" t="s">
        <v>74</v>
      </c>
      <c r="B52" s="7" t="s">
        <v>149</v>
      </c>
      <c r="C52" s="49"/>
    </row>
    <row r="53" spans="1:3" ht="12" customHeight="1">
      <c r="A53" s="274" t="s">
        <v>75</v>
      </c>
      <c r="B53" s="6" t="s">
        <v>116</v>
      </c>
      <c r="C53" s="51"/>
    </row>
    <row r="54" spans="1:3" ht="12" customHeight="1">
      <c r="A54" s="274" t="s">
        <v>76</v>
      </c>
      <c r="B54" s="6" t="s">
        <v>46</v>
      </c>
      <c r="C54" s="51"/>
    </row>
    <row r="55" spans="1:3" ht="12" customHeight="1" thickBot="1">
      <c r="A55" s="274" t="s">
        <v>77</v>
      </c>
      <c r="B55" s="6" t="s">
        <v>429</v>
      </c>
      <c r="C55" s="51"/>
    </row>
    <row r="56" spans="1:3" ht="15" customHeight="1" thickBot="1">
      <c r="A56" s="92" t="s">
        <v>10</v>
      </c>
      <c r="B56" s="61" t="s">
        <v>4</v>
      </c>
      <c r="C56" s="191"/>
    </row>
    <row r="57" spans="1:3" ht="13.5" thickBot="1">
      <c r="A57" s="92" t="s">
        <v>11</v>
      </c>
      <c r="B57" s="114" t="s">
        <v>433</v>
      </c>
      <c r="C57" s="213">
        <f>+C45+C51+C56</f>
        <v>7916</v>
      </c>
    </row>
    <row r="58" spans="1:3" ht="15" customHeight="1" thickBot="1">
      <c r="C58" s="214"/>
    </row>
    <row r="59" spans="1:3" ht="14.25" customHeight="1" thickBot="1">
      <c r="A59" s="117" t="s">
        <v>424</v>
      </c>
      <c r="B59" s="118"/>
      <c r="C59" s="59">
        <v>2</v>
      </c>
    </row>
    <row r="60" spans="1:3" ht="13.5" thickBot="1">
      <c r="A60" s="117" t="s">
        <v>128</v>
      </c>
      <c r="B60" s="118"/>
      <c r="C60" s="59">
        <v>0</v>
      </c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00B0F0"/>
  </sheetPr>
  <dimension ref="A1:C60"/>
  <sheetViews>
    <sheetView topLeftCell="B1" zoomScale="145" zoomScaleNormal="145" workbookViewId="0">
      <selection activeCell="D19" sqref="D19"/>
    </sheetView>
  </sheetViews>
  <sheetFormatPr defaultRowHeight="12.75"/>
  <cols>
    <col min="1" max="1" width="13.83203125" style="115" customWidth="1"/>
    <col min="2" max="2" width="79.1640625" style="116" customWidth="1"/>
    <col min="3" max="3" width="25" style="116" customWidth="1"/>
    <col min="4" max="16384" width="9.33203125" style="116"/>
  </cols>
  <sheetData>
    <row r="1" spans="1:3" s="95" customFormat="1" ht="21" customHeight="1" thickBot="1">
      <c r="A1" s="94"/>
      <c r="B1" s="96"/>
      <c r="C1" s="278" t="s">
        <v>470</v>
      </c>
    </row>
    <row r="2" spans="1:3" s="279" customFormat="1" ht="25.5" customHeight="1">
      <c r="A2" s="231" t="s">
        <v>126</v>
      </c>
      <c r="B2" s="201" t="s">
        <v>459</v>
      </c>
      <c r="C2" s="215" t="s">
        <v>48</v>
      </c>
    </row>
    <row r="3" spans="1:3" s="279" customFormat="1" ht="24.75" thickBot="1">
      <c r="A3" s="272" t="s">
        <v>125</v>
      </c>
      <c r="B3" s="202" t="s">
        <v>340</v>
      </c>
      <c r="C3" s="216" t="s">
        <v>41</v>
      </c>
    </row>
    <row r="4" spans="1:3" s="280" customFormat="1" ht="15.95" customHeight="1" thickBot="1">
      <c r="A4" s="98"/>
      <c r="B4" s="98"/>
      <c r="C4" s="99" t="s">
        <v>42</v>
      </c>
    </row>
    <row r="5" spans="1:3" ht="13.5" thickBot="1">
      <c r="A5" s="232" t="s">
        <v>127</v>
      </c>
      <c r="B5" s="100" t="s">
        <v>449</v>
      </c>
      <c r="C5" s="101" t="s">
        <v>43</v>
      </c>
    </row>
    <row r="6" spans="1:3" s="281" customFormat="1" ht="12.95" customHeight="1" thickBot="1">
      <c r="A6" s="87"/>
      <c r="B6" s="88" t="s">
        <v>406</v>
      </c>
      <c r="C6" s="89" t="s">
        <v>407</v>
      </c>
    </row>
    <row r="7" spans="1:3" s="281" customFormat="1" ht="15.95" customHeight="1" thickBot="1">
      <c r="A7" s="102"/>
      <c r="B7" s="103" t="s">
        <v>44</v>
      </c>
      <c r="C7" s="104"/>
    </row>
    <row r="8" spans="1:3" s="217" customFormat="1" ht="12" customHeight="1" thickBot="1">
      <c r="A8" s="87" t="s">
        <v>8</v>
      </c>
      <c r="B8" s="105" t="s">
        <v>425</v>
      </c>
      <c r="C8" s="164">
        <f>SUM(C9:C19)</f>
        <v>0</v>
      </c>
    </row>
    <row r="9" spans="1:3" s="217" customFormat="1" ht="12" customHeight="1">
      <c r="A9" s="273" t="s">
        <v>68</v>
      </c>
      <c r="B9" s="8" t="s">
        <v>195</v>
      </c>
      <c r="C9" s="206"/>
    </row>
    <row r="10" spans="1:3" s="217" customFormat="1" ht="12" customHeight="1">
      <c r="A10" s="274" t="s">
        <v>69</v>
      </c>
      <c r="B10" s="6" t="s">
        <v>196</v>
      </c>
      <c r="C10" s="162"/>
    </row>
    <row r="11" spans="1:3" s="217" customFormat="1" ht="12" customHeight="1">
      <c r="A11" s="274" t="s">
        <v>70</v>
      </c>
      <c r="B11" s="6" t="s">
        <v>197</v>
      </c>
      <c r="C11" s="162"/>
    </row>
    <row r="12" spans="1:3" s="217" customFormat="1" ht="12" customHeight="1">
      <c r="A12" s="274" t="s">
        <v>71</v>
      </c>
      <c r="B12" s="6" t="s">
        <v>198</v>
      </c>
      <c r="C12" s="162"/>
    </row>
    <row r="13" spans="1:3" s="217" customFormat="1" ht="12" customHeight="1">
      <c r="A13" s="274" t="s">
        <v>88</v>
      </c>
      <c r="B13" s="6" t="s">
        <v>199</v>
      </c>
      <c r="C13" s="162"/>
    </row>
    <row r="14" spans="1:3" s="217" customFormat="1" ht="12" customHeight="1">
      <c r="A14" s="274" t="s">
        <v>72</v>
      </c>
      <c r="B14" s="6" t="s">
        <v>322</v>
      </c>
      <c r="C14" s="162"/>
    </row>
    <row r="15" spans="1:3" s="217" customFormat="1" ht="12" customHeight="1">
      <c r="A15" s="274" t="s">
        <v>73</v>
      </c>
      <c r="B15" s="5" t="s">
        <v>323</v>
      </c>
      <c r="C15" s="162"/>
    </row>
    <row r="16" spans="1:3" s="217" customFormat="1" ht="12" customHeight="1">
      <c r="A16" s="274" t="s">
        <v>80</v>
      </c>
      <c r="B16" s="6" t="s">
        <v>202</v>
      </c>
      <c r="C16" s="207"/>
    </row>
    <row r="17" spans="1:3" s="282" customFormat="1" ht="12" customHeight="1">
      <c r="A17" s="274" t="s">
        <v>81</v>
      </c>
      <c r="B17" s="6" t="s">
        <v>203</v>
      </c>
      <c r="C17" s="162"/>
    </row>
    <row r="18" spans="1:3" s="282" customFormat="1" ht="12" customHeight="1">
      <c r="A18" s="274" t="s">
        <v>82</v>
      </c>
      <c r="B18" s="6" t="s">
        <v>355</v>
      </c>
      <c r="C18" s="163"/>
    </row>
    <row r="19" spans="1:3" s="282" customFormat="1" ht="12" customHeight="1" thickBot="1">
      <c r="A19" s="274" t="s">
        <v>83</v>
      </c>
      <c r="B19" s="5" t="s">
        <v>204</v>
      </c>
      <c r="C19" s="163"/>
    </row>
    <row r="20" spans="1:3" s="217" customFormat="1" ht="12" customHeight="1" thickBot="1">
      <c r="A20" s="87" t="s">
        <v>9</v>
      </c>
      <c r="B20" s="105" t="s">
        <v>324</v>
      </c>
      <c r="C20" s="164">
        <f>SUM(C21:C23)</f>
        <v>0</v>
      </c>
    </row>
    <row r="21" spans="1:3" s="282" customFormat="1" ht="12" customHeight="1">
      <c r="A21" s="274" t="s">
        <v>74</v>
      </c>
      <c r="B21" s="7" t="s">
        <v>176</v>
      </c>
      <c r="C21" s="162"/>
    </row>
    <row r="22" spans="1:3" s="282" customFormat="1" ht="12" customHeight="1">
      <c r="A22" s="274" t="s">
        <v>75</v>
      </c>
      <c r="B22" s="6" t="s">
        <v>325</v>
      </c>
      <c r="C22" s="162"/>
    </row>
    <row r="23" spans="1:3" s="282" customFormat="1" ht="12" customHeight="1">
      <c r="A23" s="274" t="s">
        <v>76</v>
      </c>
      <c r="B23" s="6" t="s">
        <v>326</v>
      </c>
      <c r="C23" s="162"/>
    </row>
    <row r="24" spans="1:3" s="282" customFormat="1" ht="12" customHeight="1" thickBot="1">
      <c r="A24" s="274" t="s">
        <v>77</v>
      </c>
      <c r="B24" s="6" t="s">
        <v>430</v>
      </c>
      <c r="C24" s="162"/>
    </row>
    <row r="25" spans="1:3" s="282" customFormat="1" ht="12" customHeight="1" thickBot="1">
      <c r="A25" s="92" t="s">
        <v>10</v>
      </c>
      <c r="B25" s="61" t="s">
        <v>103</v>
      </c>
      <c r="C25" s="191"/>
    </row>
    <row r="26" spans="1:3" s="282" customFormat="1" ht="12" customHeight="1" thickBot="1">
      <c r="A26" s="92" t="s">
        <v>11</v>
      </c>
      <c r="B26" s="61" t="s">
        <v>327</v>
      </c>
      <c r="C26" s="164">
        <f>+C27+C28</f>
        <v>0</v>
      </c>
    </row>
    <row r="27" spans="1:3" s="282" customFormat="1" ht="12" customHeight="1">
      <c r="A27" s="275" t="s">
        <v>186</v>
      </c>
      <c r="B27" s="276" t="s">
        <v>325</v>
      </c>
      <c r="C27" s="49"/>
    </row>
    <row r="28" spans="1:3" s="282" customFormat="1" ht="12" customHeight="1">
      <c r="A28" s="275" t="s">
        <v>187</v>
      </c>
      <c r="B28" s="277" t="s">
        <v>328</v>
      </c>
      <c r="C28" s="165"/>
    </row>
    <row r="29" spans="1:3" s="282" customFormat="1" ht="12" customHeight="1" thickBot="1">
      <c r="A29" s="274" t="s">
        <v>188</v>
      </c>
      <c r="B29" s="64" t="s">
        <v>431</v>
      </c>
      <c r="C29" s="52"/>
    </row>
    <row r="30" spans="1:3" s="282" customFormat="1" ht="12" customHeight="1" thickBot="1">
      <c r="A30" s="92" t="s">
        <v>12</v>
      </c>
      <c r="B30" s="61" t="s">
        <v>329</v>
      </c>
      <c r="C30" s="164">
        <f>+C31+C32+C33</f>
        <v>0</v>
      </c>
    </row>
    <row r="31" spans="1:3" s="282" customFormat="1" ht="12" customHeight="1">
      <c r="A31" s="275" t="s">
        <v>61</v>
      </c>
      <c r="B31" s="276" t="s">
        <v>209</v>
      </c>
      <c r="C31" s="49"/>
    </row>
    <row r="32" spans="1:3" s="282" customFormat="1" ht="12" customHeight="1">
      <c r="A32" s="275" t="s">
        <v>62</v>
      </c>
      <c r="B32" s="277" t="s">
        <v>210</v>
      </c>
      <c r="C32" s="165"/>
    </row>
    <row r="33" spans="1:3" s="282" customFormat="1" ht="12" customHeight="1" thickBot="1">
      <c r="A33" s="274" t="s">
        <v>63</v>
      </c>
      <c r="B33" s="64" t="s">
        <v>211</v>
      </c>
      <c r="C33" s="52"/>
    </row>
    <row r="34" spans="1:3" s="217" customFormat="1" ht="12" customHeight="1" thickBot="1">
      <c r="A34" s="92" t="s">
        <v>13</v>
      </c>
      <c r="B34" s="61" t="s">
        <v>297</v>
      </c>
      <c r="C34" s="191"/>
    </row>
    <row r="35" spans="1:3" s="217" customFormat="1" ht="12" customHeight="1" thickBot="1">
      <c r="A35" s="92" t="s">
        <v>14</v>
      </c>
      <c r="B35" s="61" t="s">
        <v>330</v>
      </c>
      <c r="C35" s="208"/>
    </row>
    <row r="36" spans="1:3" s="217" customFormat="1" ht="12" customHeight="1" thickBot="1">
      <c r="A36" s="87" t="s">
        <v>15</v>
      </c>
      <c r="B36" s="61" t="s">
        <v>432</v>
      </c>
      <c r="C36" s="209">
        <f>+C8+C20+C25+C26+C30+C34+C35</f>
        <v>0</v>
      </c>
    </row>
    <row r="37" spans="1:3" s="217" customFormat="1" ht="12" customHeight="1" thickBot="1">
      <c r="A37" s="106" t="s">
        <v>16</v>
      </c>
      <c r="B37" s="61" t="s">
        <v>332</v>
      </c>
      <c r="C37" s="209">
        <f>+C38+C39+C40</f>
        <v>7916</v>
      </c>
    </row>
    <row r="38" spans="1:3" s="217" customFormat="1" ht="12" customHeight="1">
      <c r="A38" s="275" t="s">
        <v>333</v>
      </c>
      <c r="B38" s="276" t="s">
        <v>159</v>
      </c>
      <c r="C38" s="49"/>
    </row>
    <row r="39" spans="1:3" s="217" customFormat="1" ht="12" customHeight="1">
      <c r="A39" s="275" t="s">
        <v>334</v>
      </c>
      <c r="B39" s="277" t="s">
        <v>1</v>
      </c>
      <c r="C39" s="165"/>
    </row>
    <row r="40" spans="1:3" s="282" customFormat="1" ht="12" customHeight="1" thickBot="1">
      <c r="A40" s="274" t="s">
        <v>335</v>
      </c>
      <c r="B40" s="64" t="s">
        <v>336</v>
      </c>
      <c r="C40" s="52">
        <v>7916</v>
      </c>
    </row>
    <row r="41" spans="1:3" s="282" customFormat="1" ht="15" customHeight="1" thickBot="1">
      <c r="A41" s="106" t="s">
        <v>17</v>
      </c>
      <c r="B41" s="107" t="s">
        <v>337</v>
      </c>
      <c r="C41" s="212">
        <f>+C36+C37</f>
        <v>7916</v>
      </c>
    </row>
    <row r="42" spans="1:3" s="282" customFormat="1" ht="15" customHeight="1">
      <c r="A42" s="108"/>
      <c r="B42" s="109"/>
      <c r="C42" s="210"/>
    </row>
    <row r="43" spans="1:3" ht="13.5" thickBot="1">
      <c r="A43" s="110"/>
      <c r="B43" s="111"/>
      <c r="C43" s="211"/>
    </row>
    <row r="44" spans="1:3" s="281" customFormat="1" ht="16.5" customHeight="1" thickBot="1">
      <c r="A44" s="112"/>
      <c r="B44" s="113" t="s">
        <v>45</v>
      </c>
      <c r="C44" s="212"/>
    </row>
    <row r="45" spans="1:3" s="283" customFormat="1" ht="12" customHeight="1" thickBot="1">
      <c r="A45" s="92" t="s">
        <v>8</v>
      </c>
      <c r="B45" s="61" t="s">
        <v>338</v>
      </c>
      <c r="C45" s="164">
        <f>SUM(C46:C50)</f>
        <v>7916</v>
      </c>
    </row>
    <row r="46" spans="1:3" ht="12" customHeight="1">
      <c r="A46" s="274" t="s">
        <v>68</v>
      </c>
      <c r="B46" s="7" t="s">
        <v>38</v>
      </c>
      <c r="C46" s="49">
        <v>4936</v>
      </c>
    </row>
    <row r="47" spans="1:3" ht="12" customHeight="1">
      <c r="A47" s="274" t="s">
        <v>69</v>
      </c>
      <c r="B47" s="6" t="s">
        <v>112</v>
      </c>
      <c r="C47" s="51">
        <v>1330</v>
      </c>
    </row>
    <row r="48" spans="1:3" ht="12" customHeight="1">
      <c r="A48" s="274" t="s">
        <v>70</v>
      </c>
      <c r="B48" s="6" t="s">
        <v>87</v>
      </c>
      <c r="C48" s="51">
        <v>1650</v>
      </c>
    </row>
    <row r="49" spans="1:3" ht="12" customHeight="1">
      <c r="A49" s="274" t="s">
        <v>71</v>
      </c>
      <c r="B49" s="6" t="s">
        <v>113</v>
      </c>
      <c r="C49" s="51"/>
    </row>
    <row r="50" spans="1:3" ht="12" customHeight="1" thickBot="1">
      <c r="A50" s="274" t="s">
        <v>88</v>
      </c>
      <c r="B50" s="6" t="s">
        <v>114</v>
      </c>
      <c r="C50" s="51"/>
    </row>
    <row r="51" spans="1:3" ht="12" customHeight="1" thickBot="1">
      <c r="A51" s="92" t="s">
        <v>9</v>
      </c>
      <c r="B51" s="61" t="s">
        <v>339</v>
      </c>
      <c r="C51" s="164">
        <f>SUM(C52:C54)</f>
        <v>0</v>
      </c>
    </row>
    <row r="52" spans="1:3" s="283" customFormat="1" ht="12" customHeight="1">
      <c r="A52" s="274" t="s">
        <v>74</v>
      </c>
      <c r="B52" s="7" t="s">
        <v>149</v>
      </c>
      <c r="C52" s="49"/>
    </row>
    <row r="53" spans="1:3" ht="12" customHeight="1">
      <c r="A53" s="274" t="s">
        <v>75</v>
      </c>
      <c r="B53" s="6" t="s">
        <v>116</v>
      </c>
      <c r="C53" s="51"/>
    </row>
    <row r="54" spans="1:3" ht="12" customHeight="1">
      <c r="A54" s="274" t="s">
        <v>76</v>
      </c>
      <c r="B54" s="6" t="s">
        <v>46</v>
      </c>
      <c r="C54" s="51"/>
    </row>
    <row r="55" spans="1:3" ht="12" customHeight="1" thickBot="1">
      <c r="A55" s="274" t="s">
        <v>77</v>
      </c>
      <c r="B55" s="6" t="s">
        <v>429</v>
      </c>
      <c r="C55" s="51"/>
    </row>
    <row r="56" spans="1:3" ht="15" customHeight="1" thickBot="1">
      <c r="A56" s="92" t="s">
        <v>10</v>
      </c>
      <c r="B56" s="61" t="s">
        <v>4</v>
      </c>
      <c r="C56" s="191"/>
    </row>
    <row r="57" spans="1:3" ht="13.5" thickBot="1">
      <c r="A57" s="92" t="s">
        <v>11</v>
      </c>
      <c r="B57" s="114" t="s">
        <v>433</v>
      </c>
      <c r="C57" s="213">
        <f>+C45+C51+C56</f>
        <v>7916</v>
      </c>
    </row>
    <row r="58" spans="1:3" ht="15" customHeight="1" thickBot="1">
      <c r="C58" s="214"/>
    </row>
    <row r="59" spans="1:3" ht="14.25" customHeight="1" thickBot="1">
      <c r="A59" s="117" t="s">
        <v>424</v>
      </c>
      <c r="B59" s="118"/>
      <c r="C59" s="59">
        <v>2</v>
      </c>
    </row>
    <row r="60" spans="1:3" ht="13.5" thickBot="1">
      <c r="A60" s="117" t="s">
        <v>128</v>
      </c>
      <c r="B60" s="118"/>
      <c r="C60" s="59">
        <v>0</v>
      </c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92D050"/>
  </sheetPr>
  <dimension ref="A1:G26"/>
  <sheetViews>
    <sheetView view="pageLayout" topLeftCell="A6" workbookViewId="0">
      <selection activeCell="B23" sqref="B23"/>
    </sheetView>
  </sheetViews>
  <sheetFormatPr defaultRowHeight="12.75"/>
  <cols>
    <col min="1" max="1" width="5.5" style="35" customWidth="1"/>
    <col min="2" max="2" width="33.1640625" style="35" customWidth="1"/>
    <col min="3" max="3" width="12.33203125" style="35" customWidth="1"/>
    <col min="4" max="4" width="11.5" style="35" customWidth="1"/>
    <col min="5" max="5" width="11.33203125" style="35" customWidth="1"/>
    <col min="6" max="6" width="11" style="35" customWidth="1"/>
    <col min="7" max="7" width="14.33203125" style="35" customWidth="1"/>
    <col min="8" max="16384" width="9.33203125" style="35"/>
  </cols>
  <sheetData>
    <row r="1" spans="1:7" ht="43.5" customHeight="1">
      <c r="A1" s="317" t="s">
        <v>2</v>
      </c>
      <c r="B1" s="317"/>
      <c r="C1" s="317"/>
      <c r="D1" s="317"/>
      <c r="E1" s="317"/>
      <c r="F1" s="317"/>
      <c r="G1" s="317"/>
    </row>
    <row r="3" spans="1:7" s="71" customFormat="1" ht="27" customHeight="1">
      <c r="A3" s="69" t="s">
        <v>129</v>
      </c>
      <c r="B3" s="70"/>
      <c r="C3" s="316" t="s">
        <v>130</v>
      </c>
      <c r="D3" s="316"/>
      <c r="E3" s="316"/>
      <c r="F3" s="316"/>
      <c r="G3" s="316"/>
    </row>
    <row r="4" spans="1:7" s="71" customFormat="1" ht="15.75">
      <c r="A4" s="70"/>
      <c r="B4" s="70"/>
      <c r="C4" s="70"/>
      <c r="D4" s="70"/>
      <c r="E4" s="70"/>
      <c r="F4" s="70"/>
      <c r="G4" s="70"/>
    </row>
    <row r="5" spans="1:7" s="71" customFormat="1" ht="24.75" customHeight="1">
      <c r="A5" s="69" t="s">
        <v>131</v>
      </c>
      <c r="B5" s="70"/>
      <c r="C5" s="316" t="s">
        <v>130</v>
      </c>
      <c r="D5" s="316"/>
      <c r="E5" s="316"/>
      <c r="F5" s="316"/>
      <c r="G5" s="70"/>
    </row>
    <row r="6" spans="1:7" s="72" customFormat="1">
      <c r="A6" s="93"/>
      <c r="B6" s="93"/>
      <c r="C6" s="93"/>
      <c r="D6" s="93"/>
      <c r="E6" s="93"/>
      <c r="F6" s="93"/>
      <c r="G6" s="93"/>
    </row>
    <row r="7" spans="1:7" s="73" customFormat="1" ht="15" customHeight="1">
      <c r="A7" s="136" t="s">
        <v>132</v>
      </c>
      <c r="B7" s="135"/>
      <c r="C7" s="135"/>
      <c r="D7" s="121"/>
      <c r="E7" s="121"/>
      <c r="F7" s="121"/>
      <c r="G7" s="121"/>
    </row>
    <row r="8" spans="1:7" s="73" customFormat="1" ht="15" customHeight="1" thickBot="1">
      <c r="A8" s="136" t="s">
        <v>133</v>
      </c>
      <c r="B8" s="121"/>
      <c r="C8" s="121"/>
      <c r="D8" s="121"/>
      <c r="E8" s="121"/>
      <c r="F8" s="121"/>
      <c r="G8" s="121"/>
    </row>
    <row r="9" spans="1:7" s="48" customFormat="1" ht="42" customHeight="1" thickBot="1">
      <c r="A9" s="84" t="s">
        <v>6</v>
      </c>
      <c r="B9" s="85" t="s">
        <v>134</v>
      </c>
      <c r="C9" s="85" t="s">
        <v>135</v>
      </c>
      <c r="D9" s="85" t="s">
        <v>136</v>
      </c>
      <c r="E9" s="85" t="s">
        <v>137</v>
      </c>
      <c r="F9" s="85" t="s">
        <v>138</v>
      </c>
      <c r="G9" s="86" t="s">
        <v>40</v>
      </c>
    </row>
    <row r="10" spans="1:7" ht="24" customHeight="1">
      <c r="A10" s="122" t="s">
        <v>8</v>
      </c>
      <c r="B10" s="90" t="s">
        <v>139</v>
      </c>
      <c r="C10" s="74"/>
      <c r="D10" s="74"/>
      <c r="E10" s="74"/>
      <c r="F10" s="74"/>
      <c r="G10" s="123">
        <f>SUM(C10:F10)</f>
        <v>0</v>
      </c>
    </row>
    <row r="11" spans="1:7" ht="24" customHeight="1">
      <c r="A11" s="124" t="s">
        <v>9</v>
      </c>
      <c r="B11" s="91" t="s">
        <v>140</v>
      </c>
      <c r="C11" s="75"/>
      <c r="D11" s="75"/>
      <c r="E11" s="75"/>
      <c r="F11" s="75"/>
      <c r="G11" s="125">
        <f t="shared" ref="G11:G16" si="0">SUM(C11:F11)</f>
        <v>0</v>
      </c>
    </row>
    <row r="12" spans="1:7" ht="24" customHeight="1">
      <c r="A12" s="124" t="s">
        <v>10</v>
      </c>
      <c r="B12" s="91" t="s">
        <v>141</v>
      </c>
      <c r="C12" s="75"/>
      <c r="D12" s="75"/>
      <c r="E12" s="75"/>
      <c r="F12" s="75"/>
      <c r="G12" s="125">
        <f t="shared" si="0"/>
        <v>0</v>
      </c>
    </row>
    <row r="13" spans="1:7" ht="24" customHeight="1">
      <c r="A13" s="124" t="s">
        <v>11</v>
      </c>
      <c r="B13" s="91" t="s">
        <v>142</v>
      </c>
      <c r="C13" s="75"/>
      <c r="D13" s="75"/>
      <c r="E13" s="75"/>
      <c r="F13" s="75"/>
      <c r="G13" s="125">
        <f t="shared" si="0"/>
        <v>0</v>
      </c>
    </row>
    <row r="14" spans="1:7" ht="24" customHeight="1">
      <c r="A14" s="124" t="s">
        <v>12</v>
      </c>
      <c r="B14" s="91" t="s">
        <v>143</v>
      </c>
      <c r="C14" s="75"/>
      <c r="D14" s="75"/>
      <c r="E14" s="75"/>
      <c r="F14" s="75"/>
      <c r="G14" s="125">
        <f t="shared" si="0"/>
        <v>0</v>
      </c>
    </row>
    <row r="15" spans="1:7" ht="24" customHeight="1" thickBot="1">
      <c r="A15" s="126" t="s">
        <v>13</v>
      </c>
      <c r="B15" s="127" t="s">
        <v>144</v>
      </c>
      <c r="C15" s="76"/>
      <c r="D15" s="76"/>
      <c r="E15" s="76"/>
      <c r="F15" s="76"/>
      <c r="G15" s="128">
        <f t="shared" si="0"/>
        <v>0</v>
      </c>
    </row>
    <row r="16" spans="1:7" s="77" customFormat="1" ht="24" customHeight="1" thickBot="1">
      <c r="A16" s="129" t="s">
        <v>14</v>
      </c>
      <c r="B16" s="130" t="s">
        <v>40</v>
      </c>
      <c r="C16" s="131">
        <f>SUM(C10:C15)</f>
        <v>0</v>
      </c>
      <c r="D16" s="131">
        <f>SUM(D10:D15)</f>
        <v>0</v>
      </c>
      <c r="E16" s="131">
        <f>SUM(E10:E15)</f>
        <v>0</v>
      </c>
      <c r="F16" s="131">
        <f>SUM(F10:F15)</f>
        <v>0</v>
      </c>
      <c r="G16" s="132">
        <f t="shared" si="0"/>
        <v>0</v>
      </c>
    </row>
    <row r="17" spans="1:7" s="72" customFormat="1">
      <c r="A17" s="93"/>
      <c r="B17" s="93"/>
      <c r="C17" s="93"/>
      <c r="D17" s="93"/>
      <c r="E17" s="93"/>
      <c r="F17" s="93"/>
      <c r="G17" s="93"/>
    </row>
    <row r="18" spans="1:7" s="72" customFormat="1">
      <c r="A18" s="93"/>
      <c r="B18" s="93"/>
      <c r="C18" s="93"/>
      <c r="D18" s="93"/>
      <c r="E18" s="93"/>
      <c r="F18" s="93"/>
      <c r="G18" s="93"/>
    </row>
    <row r="19" spans="1:7" s="72" customFormat="1">
      <c r="A19" s="93"/>
      <c r="B19" s="93"/>
      <c r="C19" s="93"/>
      <c r="D19" s="93"/>
      <c r="E19" s="93"/>
      <c r="F19" s="93"/>
      <c r="G19" s="93"/>
    </row>
    <row r="20" spans="1:7" s="72" customFormat="1" ht="15.75">
      <c r="A20" s="71" t="s">
        <v>471</v>
      </c>
      <c r="B20" s="93"/>
      <c r="C20" s="93"/>
      <c r="D20" s="93"/>
      <c r="E20" s="93"/>
      <c r="F20" s="93"/>
      <c r="G20" s="93"/>
    </row>
    <row r="21" spans="1:7" s="72" customFormat="1">
      <c r="A21" s="93"/>
      <c r="B21" s="93"/>
      <c r="C21" s="93"/>
      <c r="D21" s="93"/>
      <c r="E21" s="93"/>
      <c r="F21" s="93"/>
      <c r="G21" s="93"/>
    </row>
    <row r="22" spans="1:7">
      <c r="A22" s="93"/>
      <c r="B22" s="93"/>
      <c r="C22" s="93"/>
      <c r="D22" s="93"/>
      <c r="E22" s="93"/>
      <c r="F22" s="93"/>
      <c r="G22" s="93"/>
    </row>
    <row r="23" spans="1:7">
      <c r="A23" s="93"/>
      <c r="B23" s="93"/>
      <c r="C23" s="72"/>
      <c r="D23" s="72"/>
      <c r="E23" s="72"/>
      <c r="F23" s="72"/>
      <c r="G23" s="93"/>
    </row>
    <row r="24" spans="1:7" ht="13.5">
      <c r="A24" s="93"/>
      <c r="B24" s="93"/>
      <c r="C24" s="133"/>
      <c r="D24" s="134" t="s">
        <v>145</v>
      </c>
      <c r="E24" s="134"/>
      <c r="F24" s="133"/>
      <c r="G24" s="93"/>
    </row>
    <row r="25" spans="1:7" ht="13.5">
      <c r="C25" s="78"/>
      <c r="D25" s="79"/>
      <c r="E25" s="79"/>
      <c r="F25" s="78"/>
    </row>
    <row r="26" spans="1:7" ht="13.5">
      <c r="C26" s="78"/>
      <c r="D26" s="79"/>
      <c r="E26" s="79"/>
      <c r="F26" s="78"/>
    </row>
  </sheetData>
  <sheetProtection sheet="1"/>
  <mergeCells count="3">
    <mergeCell ref="C3:G3"/>
    <mergeCell ref="C5:F5"/>
    <mergeCell ref="A1:G1"/>
  </mergeCells>
  <phoneticPr fontId="25" type="noConversion"/>
  <printOptions horizontalCentered="1"/>
  <pageMargins left="0.78740157480314965" right="0.78740157480314965" top="1.1417322834645669" bottom="0.98425196850393704" header="0.78740157480314965" footer="0.78740157480314965"/>
  <pageSetup paperSize="9" scale="95" orientation="portrait" horizontalDpi="300" verticalDpi="300" r:id="rId1"/>
  <headerFooter alignWithMargins="0">
    <oddHeader>&amp;C&amp;"Times New Roman CE,Félkövér"&amp;12
&amp;R&amp;"Times New Roman CE,Félkövér dőlt"&amp;11 5. melléklet a  1/2016.(II. 15.) önkormányzati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16</vt:i4>
      </vt:variant>
      <vt:variant>
        <vt:lpstr>Névvel ellátott tartományok</vt:lpstr>
      </vt:variant>
      <vt:variant>
        <vt:i4>12</vt:i4>
      </vt:variant>
    </vt:vector>
  </HeadingPairs>
  <TitlesOfParts>
    <vt:vector size="28" baseType="lpstr">
      <vt:lpstr>1.1.sz.mell.</vt:lpstr>
      <vt:lpstr>1.2.sz.mell.</vt:lpstr>
      <vt:lpstr>1.3.sz.mell.</vt:lpstr>
      <vt:lpstr>2.1.sz.mell  </vt:lpstr>
      <vt:lpstr>2.2.sz.mell  </vt:lpstr>
      <vt:lpstr>3.sz.mell.</vt:lpstr>
      <vt:lpstr>4.1. sz. mell</vt:lpstr>
      <vt:lpstr>4.1.1. sz. mell </vt:lpstr>
      <vt:lpstr>4.1.2. sz. mell </vt:lpstr>
      <vt:lpstr>4.2. sz. mell</vt:lpstr>
      <vt:lpstr>4.2.1. sz. mell</vt:lpstr>
      <vt:lpstr>4.3. sz. mell</vt:lpstr>
      <vt:lpstr>4.3.1. sz. mell</vt:lpstr>
      <vt:lpstr>4.4 sz. mell </vt:lpstr>
      <vt:lpstr>4.4.1 sz. mell </vt:lpstr>
      <vt:lpstr>5.sz.mell</vt:lpstr>
      <vt:lpstr>'4.1. sz. mell'!Nyomtatási_cím</vt:lpstr>
      <vt:lpstr>'4.1.1. sz. mell '!Nyomtatási_cím</vt:lpstr>
      <vt:lpstr>'4.1.2. sz. mell '!Nyomtatási_cím</vt:lpstr>
      <vt:lpstr>'4.2. sz. mell'!Nyomtatási_cím</vt:lpstr>
      <vt:lpstr>'4.2.1. sz. mell'!Nyomtatási_cím</vt:lpstr>
      <vt:lpstr>'4.3. sz. mell'!Nyomtatási_cím</vt:lpstr>
      <vt:lpstr>'4.3.1. sz. mell'!Nyomtatási_cím</vt:lpstr>
      <vt:lpstr>'4.4 sz. mell '!Nyomtatási_cím</vt:lpstr>
      <vt:lpstr>'4.4.1 sz. mell '!Nyomtatási_cím</vt:lpstr>
      <vt:lpstr>'1.1.sz.mell.'!Nyomtatási_terület</vt:lpstr>
      <vt:lpstr>'1.2.sz.mell.'!Nyomtatási_terület</vt:lpstr>
      <vt:lpstr>'1.3.sz.mell.'!Nyomtatási_terület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-</cp:lastModifiedBy>
  <cp:lastPrinted>2016-02-17T13:27:49Z</cp:lastPrinted>
  <dcterms:created xsi:type="dcterms:W3CDTF">1999-10-30T10:30:45Z</dcterms:created>
  <dcterms:modified xsi:type="dcterms:W3CDTF">2016-02-17T13:38:29Z</dcterms:modified>
</cp:coreProperties>
</file>