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0F381D12-A2BD-4CB6-A6F1-708C700FECAB}" xr6:coauthVersionLast="46" xr6:coauthVersionMax="46" xr10:uidLastSave="{00000000-0000-0000-0000-000000000000}"/>
  <bookViews>
    <workbookView xWindow="-120" yWindow="-120" windowWidth="21840" windowHeight="13290" xr2:uid="{FCE48114-CD6A-4B89-AB81-072C86E08987}"/>
  </bookViews>
  <sheets>
    <sheet name="12. melléklet" sheetId="1" r:id="rId1"/>
  </sheets>
  <definedNames>
    <definedName name="_xlnm.Print_Area" localSheetId="0">'12. melléklet'!$A$1:$K$44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J30" i="1"/>
  <c r="I30" i="1"/>
  <c r="H30" i="1"/>
  <c r="G30" i="1"/>
  <c r="F30" i="1"/>
  <c r="K28" i="1"/>
  <c r="J28" i="1"/>
  <c r="I28" i="1"/>
  <c r="H28" i="1"/>
  <c r="G28" i="1"/>
  <c r="F28" i="1"/>
  <c r="K23" i="1"/>
  <c r="J23" i="1"/>
  <c r="I23" i="1"/>
  <c r="H23" i="1"/>
  <c r="G23" i="1"/>
  <c r="F23" i="1"/>
  <c r="K22" i="1"/>
  <c r="J22" i="1"/>
  <c r="I22" i="1"/>
  <c r="H22" i="1"/>
  <c r="G22" i="1"/>
  <c r="F22" i="1"/>
  <c r="K21" i="1"/>
  <c r="J21" i="1"/>
  <c r="I21" i="1"/>
  <c r="H21" i="1"/>
  <c r="G21" i="1"/>
  <c r="G20" i="1" s="1"/>
  <c r="G10" i="1" s="1"/>
  <c r="F21" i="1"/>
  <c r="K20" i="1"/>
  <c r="J20" i="1"/>
  <c r="I20" i="1"/>
  <c r="I10" i="1" s="1"/>
  <c r="H20" i="1"/>
  <c r="F20" i="1"/>
  <c r="K15" i="1"/>
  <c r="J15" i="1"/>
  <c r="I15" i="1"/>
  <c r="H15" i="1"/>
  <c r="G15" i="1"/>
  <c r="K12" i="1"/>
  <c r="J12" i="1"/>
  <c r="J11" i="1" s="1"/>
  <c r="K11" i="1"/>
  <c r="I11" i="1"/>
  <c r="H11" i="1"/>
  <c r="G11" i="1"/>
  <c r="K10" i="1"/>
  <c r="J10" i="1"/>
  <c r="H10" i="1"/>
  <c r="F10" i="1"/>
  <c r="F17" i="1" s="1"/>
  <c r="F15" i="1" s="1"/>
  <c r="F11" i="1" s="1"/>
</calcChain>
</file>

<file path=xl/sharedStrings.xml><?xml version="1.0" encoding="utf-8"?>
<sst xmlns="http://schemas.openxmlformats.org/spreadsheetml/2006/main" count="120" uniqueCount="108">
  <si>
    <t xml:space="preserve"> </t>
  </si>
  <si>
    <t>Becsvölgyei Nyitnikék Óvoda intézmény költségvetési pénzügyi mérlege 2020. évben</t>
  </si>
  <si>
    <t>forintban</t>
  </si>
  <si>
    <t>Sor-  szám</t>
  </si>
  <si>
    <t>Társulás által fenntartott időszak (1-8.hó)</t>
  </si>
  <si>
    <t>Önkormányzat által fenntartott időszak               (9-12.hó)</t>
  </si>
  <si>
    <t>Összesen          (1-12.hó)</t>
  </si>
  <si>
    <t>Eredeti előirányzat</t>
  </si>
  <si>
    <t>Módosított előirányzat</t>
  </si>
  <si>
    <t>Módosított előirányzat II.</t>
  </si>
  <si>
    <t>Teljesített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</si>
  <si>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</si>
  <si>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</si>
  <si>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</si>
  <si>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</si>
  <si>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</si>
  <si>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</si>
  <si>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</si>
  <si>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</si>
  <si>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</si>
  <si>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</si>
  <si>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</si>
  <si>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1.</t>
  </si>
  <si>
    <t>Bevételek összesen</t>
  </si>
  <si>
    <t>2.</t>
  </si>
  <si>
    <t>Működési bevételek</t>
  </si>
  <si>
    <t>3.</t>
  </si>
  <si>
    <t>Költségvetési bevételek</t>
  </si>
  <si>
    <t>4.</t>
  </si>
  <si>
    <t>B4082</t>
  </si>
  <si>
    <t>Egyéb kapott kamatok és kamatjell.bevételek</t>
  </si>
  <si>
    <t>5.</t>
  </si>
  <si>
    <t>B411</t>
  </si>
  <si>
    <t>Egyéb működési bevételek teljesítése</t>
  </si>
  <si>
    <t>6.</t>
  </si>
  <si>
    <t>Finaszírozási bevételek</t>
  </si>
  <si>
    <t>7.</t>
  </si>
  <si>
    <t>B8131</t>
  </si>
  <si>
    <t>Előző év költségvetési maradványának igénybevétele</t>
  </si>
  <si>
    <t>8.</t>
  </si>
  <si>
    <t>B816</t>
  </si>
  <si>
    <t>Központi, irányító szervi támogatás előirányzata</t>
  </si>
  <si>
    <t>9.</t>
  </si>
  <si>
    <t xml:space="preserve">   -ebből önkormányzatok rendkívüli támogatása </t>
  </si>
  <si>
    <t>10.</t>
  </si>
  <si>
    <t>Felhalmozási bevételek</t>
  </si>
  <si>
    <t>11.</t>
  </si>
  <si>
    <t>Kiadások összesen</t>
  </si>
  <si>
    <t>12.</t>
  </si>
  <si>
    <t>Működési kiadások</t>
  </si>
  <si>
    <t>13.</t>
  </si>
  <si>
    <t>Költségvetési kiadások</t>
  </si>
  <si>
    <t>14.</t>
  </si>
  <si>
    <t xml:space="preserve">         Személyi juttatások</t>
  </si>
  <si>
    <t>15.</t>
  </si>
  <si>
    <t>K1101</t>
  </si>
  <si>
    <t>Törvény szerinti illetmények, munkabérek</t>
  </si>
  <si>
    <t>16.</t>
  </si>
  <si>
    <t>K1106</t>
  </si>
  <si>
    <t>Jubileumi jutalom</t>
  </si>
  <si>
    <t>17.</t>
  </si>
  <si>
    <t>K1109</t>
  </si>
  <si>
    <t>Közlekedési költségtérítés</t>
  </si>
  <si>
    <t>18.</t>
  </si>
  <si>
    <t>K1113</t>
  </si>
  <si>
    <t>Foglalkoztatottak egyéb személyi juttatásai</t>
  </si>
  <si>
    <t>19.</t>
  </si>
  <si>
    <t xml:space="preserve">        Munkaadókat terhelő járulékok</t>
  </si>
  <si>
    <t>20.</t>
  </si>
  <si>
    <t>K2</t>
  </si>
  <si>
    <t>Szociális hozzájárulási adó</t>
  </si>
  <si>
    <t>21.</t>
  </si>
  <si>
    <t xml:space="preserve">       Dologi kiadások </t>
  </si>
  <si>
    <t>22.</t>
  </si>
  <si>
    <t>K311</t>
  </si>
  <si>
    <t>Szakmai anyagok beszerzése</t>
  </si>
  <si>
    <t>23.</t>
  </si>
  <si>
    <t>K312</t>
  </si>
  <si>
    <t>Üzemeltetési anyagok beszerzése</t>
  </si>
  <si>
    <t>24.</t>
  </si>
  <si>
    <t>K322</t>
  </si>
  <si>
    <t>Egyéb kommunikációs szolgáltatások</t>
  </si>
  <si>
    <t>25.</t>
  </si>
  <si>
    <t>K331</t>
  </si>
  <si>
    <t>Közüzemi díjak</t>
  </si>
  <si>
    <t>26.</t>
  </si>
  <si>
    <t>K332</t>
  </si>
  <si>
    <t>Vásárolt élelmezés</t>
  </si>
  <si>
    <t>27.</t>
  </si>
  <si>
    <t>K334</t>
  </si>
  <si>
    <t>Karbantartási, kisjavítási szolgáltatások</t>
  </si>
  <si>
    <t>28.</t>
  </si>
  <si>
    <t>K336</t>
  </si>
  <si>
    <t>Szakmai tevékenységet segítő szolgáltatások</t>
  </si>
  <si>
    <t>29.</t>
  </si>
  <si>
    <t>K337</t>
  </si>
  <si>
    <t>Egyéb szolgáltatások</t>
  </si>
  <si>
    <t>30.</t>
  </si>
  <si>
    <t>K351</t>
  </si>
  <si>
    <t>Működési célú előzetesen felszámatott általános forgalmi adó</t>
  </si>
  <si>
    <t>31.</t>
  </si>
  <si>
    <t>K355</t>
  </si>
  <si>
    <t>Egyéb dologi kiadások teljesítése</t>
  </si>
  <si>
    <t>32.</t>
  </si>
  <si>
    <t>Finanszírozási kiadások</t>
  </si>
  <si>
    <t>33.</t>
  </si>
  <si>
    <t>Felhalmozási kiadások</t>
  </si>
  <si>
    <t>12.melléklet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</si>
</sst>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/>
    <xf numFmtId="0" fontId="0" fillId="0" borderId="9" xfId="0" applyBorder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7" xfId="0" applyBorder="1"/>
    <xf numFmtId="0" fontId="5" fillId="0" borderId="7" xfId="0" applyFont="1" applyBorder="1"/>
    <xf numFmtId="3" fontId="7" fillId="0" borderId="7" xfId="0" applyNumberFormat="1" applyFont="1" applyBorder="1"/>
    <xf numFmtId="0" fontId="7" fillId="0" borderId="2" xfId="0" applyFont="1" applyBorder="1"/>
    <xf numFmtId="3" fontId="0" fillId="0" borderId="7" xfId="0" applyNumberFormat="1" applyBorder="1"/>
    <xf numFmtId="0" fontId="9" fillId="0" borderId="6" xfId="0" applyFont="1" applyBorder="1"/>
    <xf numFmtId="0" fontId="0" fillId="0" borderId="6" xfId="0" applyBorder="1"/>
    <xf numFmtId="0" fontId="0" fillId="0" borderId="8" xfId="0" applyBorder="1"/>
    <xf numFmtId="0" fontId="7" fillId="0" borderId="8" xfId="0" applyFont="1" applyBorder="1"/>
    <xf numFmtId="1" fontId="0" fillId="0" borderId="7" xfId="0" applyNumberFormat="1" applyBorder="1"/>
    <xf numFmtId="0" fontId="7" fillId="0" borderId="7" xfId="0" applyFont="1" applyBorder="1"/>
    <xf numFmtId="0" fontId="9" fillId="0" borderId="7" xfId="0" applyFont="1" applyBorder="1"/>
    <xf numFmtId="0" fontId="7" fillId="0" borderId="0" xfId="0" applyFont="1"/>
    <xf numFmtId="0" fontId="9" fillId="0" borderId="0" xfId="0" applyFont="1"/>
    <xf numFmtId="3" fontId="0" fillId="0" borderId="0" xfId="0" applyNumberFormat="1"/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8077-DC0E-465F-9B4C-401AC8ED1509}">
  <sheetPr>
    <pageSetUpPr fitToPage="1"/>
  </sheetPr>
  <dimension ref="A1:K79"/>
  <sheetViews>
    <sheetView tabSelected="1" zoomScaleNormal="100" zoomScaleSheetLayoutView="80" workbookViewId="0">
      <selection activeCell="D2" sqref="D2:K2"/>
    </sheetView>
  </sheetViews>
  <sheetFormatPr defaultRowHeight="15" x14ac:dyDescent="0.25"/>
  <cols>
    <col min="1" max="1" width="5.140625" customWidth="1"/>
    <col min="2" max="2" width="4.85546875" customWidth="1"/>
    <col min="3" max="3" width="7.5703125" customWidth="1"/>
    <col min="4" max="4" width="6.7109375" customWidth="1"/>
    <col min="5" max="5" width="49.85546875" customWidth="1"/>
    <col min="6" max="11" width="12.7109375" customWidth="1"/>
  </cols>
  <sheetData>
    <row r="1" spans="1:11" x14ac:dyDescent="0.25">
      <c r="D1" s="1" t="s">
        <v>107</v>
      </c>
      <c r="E1" s="1"/>
      <c r="F1" s="1"/>
      <c r="G1" s="1"/>
      <c r="H1" s="1"/>
      <c r="I1" s="1"/>
      <c r="J1" s="1"/>
      <c r="K1" s="1"/>
    </row>
    <row r="2" spans="1:11" s="2" customFormat="1" ht="15.6" customHeight="1" x14ac:dyDescent="0.35">
      <c r="D2" s="3" t="s">
        <v>0</v>
      </c>
      <c r="E2" s="3"/>
      <c r="F2" s="3"/>
      <c r="G2" s="3"/>
      <c r="H2" s="3"/>
      <c r="I2" s="3"/>
      <c r="J2" s="3"/>
      <c r="K2" s="3"/>
    </row>
    <row r="3" spans="1:11" s="2" customFormat="1" ht="18" customHeight="1" x14ac:dyDescent="0.35">
      <c r="D3" s="4"/>
      <c r="E3" s="5"/>
      <c r="F3" s="5"/>
      <c r="G3" s="5"/>
      <c r="H3" s="5"/>
      <c r="I3" s="5"/>
      <c r="J3" s="5"/>
      <c r="K3" s="5"/>
    </row>
    <row r="4" spans="1:11" s="6" customFormat="1" ht="18.75" x14ac:dyDescent="0.3">
      <c r="D4" s="6" t="s">
        <v>1</v>
      </c>
    </row>
    <row r="5" spans="1:11" s="6" customFormat="1" ht="18.75" x14ac:dyDescent="0.3">
      <c r="D5" s="7" t="s">
        <v>0</v>
      </c>
      <c r="E5" s="7"/>
    </row>
    <row r="6" spans="1:11" x14ac:dyDescent="0.25">
      <c r="A6" s="8" t="s">
        <v>0</v>
      </c>
      <c r="B6" s="8"/>
      <c r="C6" s="8"/>
      <c r="D6" s="9"/>
      <c r="E6" s="10" t="s">
        <v>0</v>
      </c>
      <c r="G6" t="s">
        <v>0</v>
      </c>
      <c r="H6" t="s">
        <v>0</v>
      </c>
      <c r="I6" s="11" t="s">
        <v>0</v>
      </c>
      <c r="J6" s="11" t="s">
        <v>0</v>
      </c>
      <c r="K6" s="11" t="s">
        <v>2</v>
      </c>
    </row>
    <row r="7" spans="1:11" ht="64.5" customHeight="1" x14ac:dyDescent="0.25">
      <c r="A7" s="12" t="s">
        <v>3</v>
      </c>
      <c r="B7" s="13"/>
      <c r="C7" s="13"/>
      <c r="D7" s="13"/>
      <c r="E7" s="14"/>
      <c r="F7" s="15" t="s">
        <v>4</v>
      </c>
      <c r="G7" s="16"/>
      <c r="H7" s="17" t="s">
        <v>5</v>
      </c>
      <c r="I7" s="18" t="s">
        <v>6</v>
      </c>
      <c r="J7" s="18" t="s">
        <v>6</v>
      </c>
      <c r="K7" s="18" t="s">
        <v>6</v>
      </c>
    </row>
    <row r="8" spans="1:11" ht="49.5" customHeight="1" x14ac:dyDescent="0.25">
      <c r="A8" s="19"/>
      <c r="B8" s="20"/>
      <c r="C8" s="20"/>
      <c r="D8" s="20"/>
      <c r="E8" s="21"/>
      <c r="F8" s="22" t="s">
        <v>7</v>
      </c>
      <c r="G8" s="18" t="s">
        <v>8</v>
      </c>
      <c r="H8" s="18" t="s">
        <v>8</v>
      </c>
      <c r="I8" s="18" t="s">
        <v>8</v>
      </c>
      <c r="J8" s="18" t="s">
        <v>9</v>
      </c>
      <c r="K8" s="23" t="s">
        <v>10</v>
      </c>
    </row>
    <row r="9" spans="1:11" x14ac:dyDescent="0.25">
      <c r="A9" s="24" t="s">
        <v>11</v>
      </c>
      <c r="B9" s="24" t="s">
        <v>12</v>
      </c>
      <c r="C9" s="24" t="s">
        <v>13</v>
      </c>
      <c r="D9" s="24" t="s">
        <v>14</v>
      </c>
      <c r="E9" s="24" t="s">
        <v>15</v>
      </c>
      <c r="F9" s="25" t="s">
        <v>16</v>
      </c>
      <c r="G9" s="26" t="s">
        <v>17</v>
      </c>
      <c r="H9" s="26" t="s">
        <v>18</v>
      </c>
      <c r="I9" s="26" t="s">
        <v>19</v>
      </c>
      <c r="J9" s="26" t="s">
        <v>20</v>
      </c>
      <c r="K9" s="26" t="s">
        <v>21</v>
      </c>
    </row>
    <row r="10" spans="1:11" ht="18.75" x14ac:dyDescent="0.3">
      <c r="A10" s="27" t="s">
        <v>22</v>
      </c>
      <c r="B10" s="28" t="s">
        <v>23</v>
      </c>
      <c r="C10" s="27"/>
      <c r="D10" s="27"/>
      <c r="E10" s="27"/>
      <c r="F10" s="29">
        <f>F20</f>
        <v>21895071</v>
      </c>
      <c r="G10" s="29">
        <f>G20</f>
        <v>20861523</v>
      </c>
      <c r="H10" s="29">
        <f>H20</f>
        <v>10506141</v>
      </c>
      <c r="I10" s="29">
        <f>I20</f>
        <v>31367664</v>
      </c>
      <c r="J10" s="29">
        <f>J20</f>
        <v>29563450</v>
      </c>
      <c r="K10" s="29">
        <f>K11+K19</f>
        <v>29563450</v>
      </c>
    </row>
    <row r="11" spans="1:11" ht="15.75" x14ac:dyDescent="0.25">
      <c r="A11" s="27" t="s">
        <v>24</v>
      </c>
      <c r="B11" s="30" t="s">
        <v>25</v>
      </c>
      <c r="C11" s="27"/>
      <c r="D11" s="27"/>
      <c r="E11" s="27"/>
      <c r="F11" s="31">
        <f t="shared" ref="F11:K11" si="0">SUM(F12,F15)</f>
        <v>21895071</v>
      </c>
      <c r="G11" s="31">
        <f t="shared" si="0"/>
        <v>20861523</v>
      </c>
      <c r="H11" s="31">
        <f t="shared" si="0"/>
        <v>10506141</v>
      </c>
      <c r="I11" s="31">
        <f t="shared" si="0"/>
        <v>31367664</v>
      </c>
      <c r="J11" s="31">
        <f t="shared" si="0"/>
        <v>29563450</v>
      </c>
      <c r="K11" s="31">
        <f t="shared" si="0"/>
        <v>29563450</v>
      </c>
    </row>
    <row r="12" spans="1:11" ht="12.95" customHeight="1" x14ac:dyDescent="0.25">
      <c r="A12" s="27" t="s">
        <v>26</v>
      </c>
      <c r="B12" s="27"/>
      <c r="C12" s="32" t="s">
        <v>27</v>
      </c>
      <c r="D12" s="27"/>
      <c r="E12" s="27"/>
      <c r="F12" s="27">
        <v>100</v>
      </c>
      <c r="G12" s="27">
        <v>100</v>
      </c>
      <c r="H12" s="27">
        <v>0</v>
      </c>
      <c r="I12" s="27">
        <v>100</v>
      </c>
      <c r="J12" s="27">
        <f>SUM(J13:J14)</f>
        <v>5</v>
      </c>
      <c r="K12" s="27">
        <f>SUM(K13:K14)</f>
        <v>5</v>
      </c>
    </row>
    <row r="13" spans="1:11" ht="12.95" customHeight="1" x14ac:dyDescent="0.25">
      <c r="A13" s="27" t="s">
        <v>28</v>
      </c>
      <c r="B13" s="27"/>
      <c r="C13" s="33"/>
      <c r="D13" s="27" t="s">
        <v>29</v>
      </c>
      <c r="E13" s="27" t="s">
        <v>30</v>
      </c>
      <c r="F13" s="27">
        <v>100</v>
      </c>
      <c r="G13" s="27">
        <v>100</v>
      </c>
      <c r="H13" s="27">
        <v>0</v>
      </c>
      <c r="I13" s="27">
        <v>100</v>
      </c>
      <c r="J13" s="27">
        <v>0</v>
      </c>
      <c r="K13" s="27">
        <v>0</v>
      </c>
    </row>
    <row r="14" spans="1:11" ht="12.95" customHeight="1" x14ac:dyDescent="0.25">
      <c r="A14" s="27" t="s">
        <v>31</v>
      </c>
      <c r="B14" s="27"/>
      <c r="C14" s="33"/>
      <c r="D14" s="27" t="s">
        <v>32</v>
      </c>
      <c r="E14" s="27" t="s">
        <v>33</v>
      </c>
      <c r="F14" s="27">
        <v>0</v>
      </c>
      <c r="G14" s="27">
        <v>0</v>
      </c>
      <c r="H14" s="27">
        <v>0</v>
      </c>
      <c r="I14" s="27">
        <v>0</v>
      </c>
      <c r="J14" s="27">
        <v>5</v>
      </c>
      <c r="K14" s="27">
        <v>5</v>
      </c>
    </row>
    <row r="15" spans="1:11" ht="12.95" customHeight="1" x14ac:dyDescent="0.25">
      <c r="A15" s="27" t="s">
        <v>34</v>
      </c>
      <c r="B15" s="27"/>
      <c r="C15" s="32" t="s">
        <v>35</v>
      </c>
      <c r="D15" s="27"/>
      <c r="E15" s="27"/>
      <c r="F15" s="31">
        <f t="shared" ref="F15:K15" si="1">SUM(F16:F17)</f>
        <v>21894971</v>
      </c>
      <c r="G15" s="31">
        <f t="shared" si="1"/>
        <v>20861423</v>
      </c>
      <c r="H15" s="31">
        <f t="shared" si="1"/>
        <v>10506141</v>
      </c>
      <c r="I15" s="31">
        <f t="shared" si="1"/>
        <v>31367564</v>
      </c>
      <c r="J15" s="31">
        <f t="shared" si="1"/>
        <v>29563445</v>
      </c>
      <c r="K15" s="31">
        <f t="shared" si="1"/>
        <v>29563445</v>
      </c>
    </row>
    <row r="16" spans="1:11" ht="12.95" customHeight="1" x14ac:dyDescent="0.25">
      <c r="A16" s="27" t="s">
        <v>36</v>
      </c>
      <c r="B16" s="27"/>
      <c r="C16" s="33"/>
      <c r="D16" s="27" t="s">
        <v>37</v>
      </c>
      <c r="E16" s="27" t="s">
        <v>38</v>
      </c>
      <c r="F16" s="31">
        <v>5352</v>
      </c>
      <c r="G16" s="31">
        <v>5352</v>
      </c>
      <c r="H16" s="31">
        <v>0</v>
      </c>
      <c r="I16" s="31">
        <v>5352</v>
      </c>
      <c r="J16" s="31">
        <v>5401</v>
      </c>
      <c r="K16" s="31">
        <v>5401</v>
      </c>
    </row>
    <row r="17" spans="1:11" ht="12.95" customHeight="1" x14ac:dyDescent="0.25">
      <c r="A17" s="27" t="s">
        <v>39</v>
      </c>
      <c r="B17" s="27"/>
      <c r="C17" s="33"/>
      <c r="D17" s="27" t="s">
        <v>40</v>
      </c>
      <c r="E17" s="27" t="s">
        <v>41</v>
      </c>
      <c r="F17" s="31">
        <f>SUM(F10-F12-F16)</f>
        <v>21889619</v>
      </c>
      <c r="G17" s="31">
        <v>20856071</v>
      </c>
      <c r="H17" s="31">
        <v>10506141</v>
      </c>
      <c r="I17" s="31">
        <v>31362212</v>
      </c>
      <c r="J17" s="31">
        <v>29558044</v>
      </c>
      <c r="K17" s="31">
        <v>29558044</v>
      </c>
    </row>
    <row r="18" spans="1:11" ht="12.95" customHeight="1" x14ac:dyDescent="0.25">
      <c r="A18" s="27" t="s">
        <v>42</v>
      </c>
      <c r="B18" s="34"/>
      <c r="C18" s="33"/>
      <c r="D18" s="27"/>
      <c r="E18" s="27" t="s">
        <v>43</v>
      </c>
      <c r="F18" s="31"/>
      <c r="G18" s="31"/>
      <c r="H18" s="31"/>
      <c r="I18" s="31"/>
      <c r="J18" s="31">
        <v>1951921</v>
      </c>
      <c r="K18" s="31">
        <v>1951921</v>
      </c>
    </row>
    <row r="19" spans="1:11" ht="15.75" x14ac:dyDescent="0.25">
      <c r="A19" s="27" t="s">
        <v>44</v>
      </c>
      <c r="B19" s="35" t="s">
        <v>45</v>
      </c>
      <c r="C19" s="27"/>
      <c r="D19" s="27"/>
      <c r="E19" s="27"/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</row>
    <row r="20" spans="1:11" ht="18.75" x14ac:dyDescent="0.3">
      <c r="A20" s="27" t="s">
        <v>46</v>
      </c>
      <c r="B20" s="28" t="s">
        <v>47</v>
      </c>
      <c r="C20" s="27"/>
      <c r="D20" s="27"/>
      <c r="E20" s="27"/>
      <c r="F20" s="29">
        <f t="shared" ref="F20:K20" si="2">F21</f>
        <v>21895071</v>
      </c>
      <c r="G20" s="29">
        <f t="shared" si="2"/>
        <v>20861523</v>
      </c>
      <c r="H20" s="29">
        <f t="shared" si="2"/>
        <v>10506141</v>
      </c>
      <c r="I20" s="29">
        <f t="shared" si="2"/>
        <v>31367664</v>
      </c>
      <c r="J20" s="29">
        <f t="shared" si="2"/>
        <v>29563450</v>
      </c>
      <c r="K20" s="29">
        <f t="shared" si="2"/>
        <v>29499462</v>
      </c>
    </row>
    <row r="21" spans="1:11" ht="12.95" customHeight="1" x14ac:dyDescent="0.25">
      <c r="A21" s="27" t="s">
        <v>48</v>
      </c>
      <c r="B21" s="37" t="s">
        <v>49</v>
      </c>
      <c r="C21" s="27"/>
      <c r="D21" s="27"/>
      <c r="E21" s="27"/>
      <c r="F21" s="31">
        <f t="shared" ref="F21:K21" si="3">SUM(F23,F28,F30,F41)</f>
        <v>21895071</v>
      </c>
      <c r="G21" s="31">
        <f t="shared" si="3"/>
        <v>20861523</v>
      </c>
      <c r="H21" s="31">
        <f t="shared" si="3"/>
        <v>10506141</v>
      </c>
      <c r="I21" s="31">
        <f t="shared" si="3"/>
        <v>31367664</v>
      </c>
      <c r="J21" s="31">
        <f t="shared" si="3"/>
        <v>29563450</v>
      </c>
      <c r="K21" s="31">
        <f t="shared" si="3"/>
        <v>29499462</v>
      </c>
    </row>
    <row r="22" spans="1:11" ht="12.95" customHeight="1" x14ac:dyDescent="0.25">
      <c r="A22" s="27" t="s">
        <v>50</v>
      </c>
      <c r="B22" s="37"/>
      <c r="C22" s="38" t="s">
        <v>51</v>
      </c>
      <c r="D22" s="27"/>
      <c r="E22" s="27"/>
      <c r="F22" s="31">
        <f t="shared" ref="F22:K22" si="4">SUM(F23,F28,F30)</f>
        <v>21895071</v>
      </c>
      <c r="G22" s="31">
        <f t="shared" si="4"/>
        <v>20861523</v>
      </c>
      <c r="H22" s="31">
        <f t="shared" si="4"/>
        <v>10506141</v>
      </c>
      <c r="I22" s="31">
        <f t="shared" si="4"/>
        <v>31367664</v>
      </c>
      <c r="J22" s="31">
        <f t="shared" si="4"/>
        <v>29563450</v>
      </c>
      <c r="K22" s="31">
        <f t="shared" si="4"/>
        <v>29499462</v>
      </c>
    </row>
    <row r="23" spans="1:11" ht="12.95" customHeight="1" x14ac:dyDescent="0.25">
      <c r="A23" s="27" t="s">
        <v>52</v>
      </c>
      <c r="B23" s="27"/>
      <c r="C23" s="38" t="s">
        <v>53</v>
      </c>
      <c r="D23" s="27"/>
      <c r="E23" s="27"/>
      <c r="F23" s="31">
        <f t="shared" ref="F23:K23" si="5">SUM(F24:F27)</f>
        <v>13630451</v>
      </c>
      <c r="G23" s="31">
        <f t="shared" si="5"/>
        <v>14089686</v>
      </c>
      <c r="H23" s="31">
        <f t="shared" si="5"/>
        <v>6896766</v>
      </c>
      <c r="I23" s="31">
        <f t="shared" si="5"/>
        <v>20986452</v>
      </c>
      <c r="J23" s="31">
        <f t="shared" si="5"/>
        <v>20143338</v>
      </c>
      <c r="K23" s="31">
        <f t="shared" si="5"/>
        <v>20143338</v>
      </c>
    </row>
    <row r="24" spans="1:11" ht="12.95" customHeight="1" x14ac:dyDescent="0.25">
      <c r="A24" s="27" t="s">
        <v>54</v>
      </c>
      <c r="B24" s="27"/>
      <c r="C24" s="27"/>
      <c r="D24" s="27" t="s">
        <v>55</v>
      </c>
      <c r="E24" s="27" t="s">
        <v>56</v>
      </c>
      <c r="F24" s="31">
        <v>13453634</v>
      </c>
      <c r="G24" s="31">
        <v>13951042</v>
      </c>
      <c r="H24" s="31">
        <v>5206791</v>
      </c>
      <c r="I24" s="31">
        <v>19157833</v>
      </c>
      <c r="J24" s="31">
        <v>18246389</v>
      </c>
      <c r="K24" s="31">
        <v>18246389</v>
      </c>
    </row>
    <row r="25" spans="1:11" ht="12.95" customHeight="1" x14ac:dyDescent="0.25">
      <c r="A25" s="27" t="s">
        <v>57</v>
      </c>
      <c r="B25" s="27"/>
      <c r="C25" s="27"/>
      <c r="D25" s="27" t="s">
        <v>58</v>
      </c>
      <c r="E25" s="27" t="s">
        <v>59</v>
      </c>
      <c r="F25" s="31">
        <v>0</v>
      </c>
      <c r="G25" s="31">
        <v>0</v>
      </c>
      <c r="H25" s="31">
        <v>1689975</v>
      </c>
      <c r="I25" s="31">
        <v>1689975</v>
      </c>
      <c r="J25" s="31">
        <v>1689975</v>
      </c>
      <c r="K25" s="31">
        <v>1689975</v>
      </c>
    </row>
    <row r="26" spans="1:11" ht="12.95" customHeight="1" x14ac:dyDescent="0.25">
      <c r="A26" s="27" t="s">
        <v>60</v>
      </c>
      <c r="B26" s="27"/>
      <c r="C26" s="27"/>
      <c r="D26" s="27" t="s">
        <v>61</v>
      </c>
      <c r="E26" s="27" t="s">
        <v>62</v>
      </c>
      <c r="F26" s="31">
        <v>122464</v>
      </c>
      <c r="G26" s="31">
        <v>45924</v>
      </c>
      <c r="H26" s="31">
        <v>0</v>
      </c>
      <c r="I26" s="31">
        <v>45924</v>
      </c>
      <c r="J26" s="31">
        <v>45924</v>
      </c>
      <c r="K26" s="31">
        <v>45924</v>
      </c>
    </row>
    <row r="27" spans="1:11" ht="12.95" customHeight="1" x14ac:dyDescent="0.25">
      <c r="A27" s="27" t="s">
        <v>63</v>
      </c>
      <c r="B27" s="27"/>
      <c r="C27" s="27"/>
      <c r="D27" s="27" t="s">
        <v>64</v>
      </c>
      <c r="E27" s="27" t="s">
        <v>65</v>
      </c>
      <c r="F27" s="31">
        <v>54353</v>
      </c>
      <c r="G27" s="31">
        <v>92720</v>
      </c>
      <c r="H27" s="31">
        <v>0</v>
      </c>
      <c r="I27" s="31">
        <v>92720</v>
      </c>
      <c r="J27" s="31">
        <v>161050</v>
      </c>
      <c r="K27" s="31">
        <v>161050</v>
      </c>
    </row>
    <row r="28" spans="1:11" ht="12.95" customHeight="1" x14ac:dyDescent="0.25">
      <c r="A28" s="27" t="s">
        <v>66</v>
      </c>
      <c r="B28" s="27"/>
      <c r="C28" s="38" t="s">
        <v>67</v>
      </c>
      <c r="D28" s="27"/>
      <c r="E28" s="27"/>
      <c r="F28" s="31">
        <f t="shared" ref="F28:K28" si="6">F29</f>
        <v>2354396</v>
      </c>
      <c r="G28" s="31">
        <f t="shared" si="6"/>
        <v>2385492</v>
      </c>
      <c r="H28" s="31">
        <f t="shared" si="6"/>
        <v>1068999</v>
      </c>
      <c r="I28" s="31">
        <f t="shared" si="6"/>
        <v>3454491</v>
      </c>
      <c r="J28" s="31">
        <f t="shared" si="6"/>
        <v>3323810</v>
      </c>
      <c r="K28" s="31">
        <f t="shared" si="6"/>
        <v>3323810</v>
      </c>
    </row>
    <row r="29" spans="1:11" ht="12.95" customHeight="1" x14ac:dyDescent="0.25">
      <c r="A29" s="27" t="s">
        <v>68</v>
      </c>
      <c r="B29" s="27"/>
      <c r="C29" s="27"/>
      <c r="D29" s="27" t="s">
        <v>69</v>
      </c>
      <c r="E29" s="27" t="s">
        <v>70</v>
      </c>
      <c r="F29" s="31">
        <v>2354396</v>
      </c>
      <c r="G29" s="31">
        <v>2385492</v>
      </c>
      <c r="H29" s="31">
        <v>1068999</v>
      </c>
      <c r="I29" s="31">
        <v>3454491</v>
      </c>
      <c r="J29" s="31">
        <v>3323810</v>
      </c>
      <c r="K29" s="31">
        <v>3323810</v>
      </c>
    </row>
    <row r="30" spans="1:11" ht="12.95" customHeight="1" x14ac:dyDescent="0.25">
      <c r="A30" s="27" t="s">
        <v>71</v>
      </c>
      <c r="B30" s="27"/>
      <c r="C30" s="38" t="s">
        <v>72</v>
      </c>
      <c r="D30" s="27"/>
      <c r="E30" s="27"/>
      <c r="F30" s="31">
        <f t="shared" ref="F30:K30" si="7">SUM(F31:F40)</f>
        <v>5910224</v>
      </c>
      <c r="G30" s="31">
        <f t="shared" si="7"/>
        <v>4386345</v>
      </c>
      <c r="H30" s="31">
        <f t="shared" si="7"/>
        <v>2540376</v>
      </c>
      <c r="I30" s="31">
        <f t="shared" si="7"/>
        <v>6926721</v>
      </c>
      <c r="J30" s="31">
        <f t="shared" si="7"/>
        <v>6096302</v>
      </c>
      <c r="K30" s="31">
        <f t="shared" si="7"/>
        <v>6032314</v>
      </c>
    </row>
    <row r="31" spans="1:11" ht="12.95" customHeight="1" x14ac:dyDescent="0.25">
      <c r="A31" s="27" t="s">
        <v>73</v>
      </c>
      <c r="B31" s="27"/>
      <c r="C31" s="27"/>
      <c r="D31" s="27" t="s">
        <v>74</v>
      </c>
      <c r="E31" s="27" t="s">
        <v>75</v>
      </c>
      <c r="F31" s="31">
        <v>15000</v>
      </c>
      <c r="G31" s="31">
        <v>10000</v>
      </c>
      <c r="H31" s="31">
        <v>10000</v>
      </c>
      <c r="I31" s="31">
        <v>20000</v>
      </c>
      <c r="J31" s="31">
        <v>20000</v>
      </c>
      <c r="K31" s="31">
        <v>7657</v>
      </c>
    </row>
    <row r="32" spans="1:11" ht="12.95" customHeight="1" x14ac:dyDescent="0.25">
      <c r="A32" s="27" t="s">
        <v>76</v>
      </c>
      <c r="B32" s="27"/>
      <c r="C32" s="27"/>
      <c r="D32" s="27" t="s">
        <v>77</v>
      </c>
      <c r="E32" s="27" t="s">
        <v>78</v>
      </c>
      <c r="F32" s="31">
        <v>125000</v>
      </c>
      <c r="G32" s="31">
        <v>110000</v>
      </c>
      <c r="H32" s="31">
        <v>100000</v>
      </c>
      <c r="I32" s="31">
        <v>210000</v>
      </c>
      <c r="J32" s="31">
        <v>210000</v>
      </c>
      <c r="K32" s="31">
        <v>207959</v>
      </c>
    </row>
    <row r="33" spans="1:11" ht="12.95" customHeight="1" x14ac:dyDescent="0.25">
      <c r="A33" s="27" t="s">
        <v>79</v>
      </c>
      <c r="B33" s="27"/>
      <c r="C33" s="27"/>
      <c r="D33" s="27" t="s">
        <v>80</v>
      </c>
      <c r="E33" s="27" t="s">
        <v>81</v>
      </c>
      <c r="F33" s="31">
        <v>15000</v>
      </c>
      <c r="G33" s="31">
        <v>11200</v>
      </c>
      <c r="H33" s="31">
        <v>6400</v>
      </c>
      <c r="I33" s="31">
        <v>17600</v>
      </c>
      <c r="J33" s="31">
        <v>17600</v>
      </c>
      <c r="K33" s="31">
        <v>17600</v>
      </c>
    </row>
    <row r="34" spans="1:11" ht="12.95" customHeight="1" x14ac:dyDescent="0.25">
      <c r="A34" s="27" t="s">
        <v>82</v>
      </c>
      <c r="B34" s="27"/>
      <c r="C34" s="27"/>
      <c r="D34" s="27" t="s">
        <v>83</v>
      </c>
      <c r="E34" s="27" t="s">
        <v>84</v>
      </c>
      <c r="F34" s="31">
        <v>620000</v>
      </c>
      <c r="G34" s="31">
        <v>660000</v>
      </c>
      <c r="H34" s="31">
        <v>530000</v>
      </c>
      <c r="I34" s="31">
        <v>1190000</v>
      </c>
      <c r="J34" s="31">
        <v>758429</v>
      </c>
      <c r="K34" s="31">
        <v>758429</v>
      </c>
    </row>
    <row r="35" spans="1:11" ht="12.95" customHeight="1" x14ac:dyDescent="0.25">
      <c r="A35" s="27" t="s">
        <v>85</v>
      </c>
      <c r="B35" s="27"/>
      <c r="C35" s="27"/>
      <c r="D35" s="27" t="s">
        <v>86</v>
      </c>
      <c r="E35" s="27" t="s">
        <v>87</v>
      </c>
      <c r="F35" s="31">
        <v>3732870</v>
      </c>
      <c r="G35" s="31">
        <v>2489000</v>
      </c>
      <c r="H35" s="31">
        <v>1247400</v>
      </c>
      <c r="I35" s="31">
        <v>3736400</v>
      </c>
      <c r="J35" s="31">
        <v>3527184</v>
      </c>
      <c r="K35" s="31">
        <v>3527184</v>
      </c>
    </row>
    <row r="36" spans="1:11" ht="12.95" customHeight="1" x14ac:dyDescent="0.25">
      <c r="A36" s="27" t="s">
        <v>88</v>
      </c>
      <c r="B36" s="27"/>
      <c r="C36" s="27"/>
      <c r="D36" s="27" t="s">
        <v>89</v>
      </c>
      <c r="E36" s="27" t="s">
        <v>90</v>
      </c>
      <c r="F36" s="31">
        <v>20000</v>
      </c>
      <c r="G36" s="31">
        <v>4500</v>
      </c>
      <c r="H36" s="31">
        <v>25000</v>
      </c>
      <c r="I36" s="31">
        <v>29500</v>
      </c>
      <c r="J36" s="31">
        <v>29500</v>
      </c>
      <c r="K36" s="31">
        <v>4500</v>
      </c>
    </row>
    <row r="37" spans="1:11" ht="12.95" customHeight="1" x14ac:dyDescent="0.25">
      <c r="A37" s="27" t="s">
        <v>91</v>
      </c>
      <c r="B37" s="27"/>
      <c r="C37" s="27"/>
      <c r="D37" s="27" t="s">
        <v>92</v>
      </c>
      <c r="E37" s="27" t="s">
        <v>93</v>
      </c>
      <c r="F37" s="31">
        <v>50000</v>
      </c>
      <c r="G37" s="31">
        <v>100000</v>
      </c>
      <c r="H37" s="31">
        <v>20000</v>
      </c>
      <c r="I37" s="31">
        <v>120000</v>
      </c>
      <c r="J37" s="31">
        <v>120000</v>
      </c>
      <c r="K37" s="31">
        <v>110000</v>
      </c>
    </row>
    <row r="38" spans="1:11" ht="12.95" customHeight="1" x14ac:dyDescent="0.25">
      <c r="A38" s="27" t="s">
        <v>94</v>
      </c>
      <c r="B38" s="27"/>
      <c r="C38" s="27"/>
      <c r="D38" s="27" t="s">
        <v>95</v>
      </c>
      <c r="E38" s="27" t="s">
        <v>96</v>
      </c>
      <c r="F38" s="31">
        <v>50000</v>
      </c>
      <c r="G38" s="31">
        <v>50000</v>
      </c>
      <c r="H38" s="31">
        <v>50000</v>
      </c>
      <c r="I38" s="31">
        <v>100000</v>
      </c>
      <c r="J38" s="31">
        <v>111910</v>
      </c>
      <c r="K38" s="31">
        <v>111910</v>
      </c>
    </row>
    <row r="39" spans="1:11" ht="12.95" customHeight="1" x14ac:dyDescent="0.25">
      <c r="A39" s="27" t="s">
        <v>97</v>
      </c>
      <c r="B39" s="27"/>
      <c r="C39" s="27"/>
      <c r="D39" s="27" t="s">
        <v>98</v>
      </c>
      <c r="E39" s="27" t="s">
        <v>99</v>
      </c>
      <c r="F39" s="31">
        <v>1232354</v>
      </c>
      <c r="G39" s="31">
        <v>912440</v>
      </c>
      <c r="H39" s="31">
        <v>531576</v>
      </c>
      <c r="I39" s="31">
        <v>1444016</v>
      </c>
      <c r="J39" s="31">
        <v>1247863</v>
      </c>
      <c r="K39" s="31">
        <v>1247863</v>
      </c>
    </row>
    <row r="40" spans="1:11" ht="12.95" customHeight="1" x14ac:dyDescent="0.25">
      <c r="A40" s="27" t="s">
        <v>100</v>
      </c>
      <c r="B40" s="27"/>
      <c r="C40" s="27"/>
      <c r="D40" s="27" t="s">
        <v>101</v>
      </c>
      <c r="E40" s="27" t="s">
        <v>102</v>
      </c>
      <c r="F40" s="31">
        <v>50000</v>
      </c>
      <c r="G40" s="31">
        <v>39205</v>
      </c>
      <c r="H40" s="31">
        <v>20000</v>
      </c>
      <c r="I40" s="31">
        <v>59205</v>
      </c>
      <c r="J40" s="31">
        <v>53816</v>
      </c>
      <c r="K40" s="31">
        <v>39212</v>
      </c>
    </row>
    <row r="41" spans="1:11" ht="12.95" customHeight="1" x14ac:dyDescent="0.25">
      <c r="A41" s="27" t="s">
        <v>103</v>
      </c>
      <c r="B41" s="27"/>
      <c r="C41" s="38" t="s">
        <v>104</v>
      </c>
      <c r="D41" s="27"/>
      <c r="E41" s="27"/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</row>
    <row r="42" spans="1:11" ht="12.95" customHeight="1" x14ac:dyDescent="0.25">
      <c r="A42" s="27" t="s">
        <v>105</v>
      </c>
      <c r="B42" s="37" t="s">
        <v>106</v>
      </c>
      <c r="C42" s="38"/>
      <c r="D42" s="27"/>
      <c r="E42" s="27"/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</row>
    <row r="43" spans="1:11" ht="12.95" customHeight="1" x14ac:dyDescent="0.25">
      <c r="B43" s="39"/>
      <c r="C43" s="40"/>
      <c r="F43" s="41"/>
      <c r="G43" s="41"/>
      <c r="H43" s="41"/>
      <c r="I43" s="41"/>
      <c r="J43" s="41"/>
      <c r="K43" s="41"/>
    </row>
    <row r="79" spans="4:4" x14ac:dyDescent="0.25">
      <c r="D79" s="42" t="s">
        <v>0</v>
      </c>
    </row>
  </sheetData>
  <mergeCells count="6">
    <mergeCell ref="D1:K1"/>
    <mergeCell ref="D2:K2"/>
    <mergeCell ref="D5:E5"/>
    <mergeCell ref="A6:C6"/>
    <mergeCell ref="A7:A8"/>
    <mergeCell ref="F7:G7"/>
  </mergeCells>
  <pageMargins left="0.25" right="0.25" top="0.75" bottom="0.75" header="0.3" footer="0.3"/>
  <pageSetup paperSize="9" scale="6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12. melléklet</vt:lpstr>
      <vt:lpstr>'12.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2021-05-28T06:34:57Z</dcterms:created>
  <dcterms:modified xsi:type="dcterms:W3CDTF">2021-05-28T06:35:58Z</dcterms:modified>
</cp:coreProperties>
</file>