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FF69C974-5743-411A-A70C-84715DE11D67}" xr6:coauthVersionLast="44" xr6:coauthVersionMax="44" xr10:uidLastSave="{00000000-0000-0000-0000-000000000000}"/>
  <bookViews>
    <workbookView xWindow="-120" yWindow="-120" windowWidth="21840" windowHeight="13140" xr2:uid="{636C7586-27A5-4C68-9342-4425CE69609C}"/>
  </bookViews>
  <sheets>
    <sheet name="7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93" i="1" l="1"/>
  <c r="E91" i="1"/>
  <c r="F91" i="1" s="1"/>
  <c r="D91" i="1"/>
  <c r="F90" i="1"/>
  <c r="F89" i="1"/>
  <c r="E88" i="1"/>
  <c r="F88" i="1" s="1"/>
  <c r="D88" i="1"/>
  <c r="E86" i="1"/>
  <c r="D86" i="1"/>
  <c r="E84" i="1"/>
  <c r="D84" i="1"/>
  <c r="F83" i="1"/>
  <c r="F80" i="1"/>
  <c r="F79" i="1"/>
  <c r="F78" i="1"/>
  <c r="F77" i="1"/>
  <c r="F76" i="1"/>
  <c r="E75" i="1"/>
  <c r="F75" i="1" s="1"/>
  <c r="D75" i="1"/>
  <c r="F74" i="1"/>
  <c r="F73" i="1"/>
  <c r="F72" i="1"/>
  <c r="F71" i="1"/>
  <c r="E70" i="1"/>
  <c r="F70" i="1" s="1"/>
  <c r="D70" i="1"/>
  <c r="F69" i="1"/>
  <c r="E68" i="1"/>
  <c r="F68" i="1" s="1"/>
  <c r="D68" i="1"/>
  <c r="F67" i="1"/>
  <c r="E65" i="1"/>
  <c r="F65" i="1" s="1"/>
  <c r="D65" i="1"/>
  <c r="F64" i="1"/>
  <c r="F63" i="1"/>
  <c r="E62" i="1"/>
  <c r="E95" i="1" s="1"/>
  <c r="F95" i="1" s="1"/>
  <c r="D62" i="1"/>
  <c r="D95" i="1" s="1"/>
  <c r="H57" i="1"/>
  <c r="F54" i="1"/>
  <c r="F53" i="1"/>
  <c r="E52" i="1"/>
  <c r="D52" i="1"/>
  <c r="F52" i="1" s="1"/>
  <c r="F51" i="1"/>
  <c r="E48" i="1"/>
  <c r="D48" i="1"/>
  <c r="F48" i="1" s="1"/>
  <c r="F47" i="1"/>
  <c r="F46" i="1"/>
  <c r="E45" i="1"/>
  <c r="F45" i="1" s="1"/>
  <c r="D45" i="1"/>
  <c r="F44" i="1"/>
  <c r="F43" i="1"/>
  <c r="F42" i="1"/>
  <c r="F41" i="1"/>
  <c r="F40" i="1"/>
  <c r="E38" i="1"/>
  <c r="F38" i="1" s="1"/>
  <c r="D38" i="1"/>
  <c r="F37" i="1"/>
  <c r="F36" i="1"/>
  <c r="F35" i="1"/>
  <c r="F34" i="1"/>
  <c r="E33" i="1"/>
  <c r="D33" i="1"/>
  <c r="F33" i="1" s="1"/>
  <c r="F32" i="1"/>
  <c r="F31" i="1"/>
  <c r="F29" i="1"/>
  <c r="F28" i="1"/>
  <c r="F27" i="1"/>
  <c r="E26" i="1"/>
  <c r="F26" i="1" s="1"/>
  <c r="D26" i="1"/>
  <c r="D21" i="1" s="1"/>
  <c r="F25" i="1"/>
  <c r="F24" i="1"/>
  <c r="F23" i="1"/>
  <c r="F22" i="1"/>
  <c r="E21" i="1"/>
  <c r="F21" i="1" s="1"/>
  <c r="F20" i="1"/>
  <c r="F19" i="1"/>
  <c r="F18" i="1"/>
  <c r="F17" i="1"/>
  <c r="F16" i="1"/>
  <c r="E16" i="1"/>
  <c r="D16" i="1"/>
  <c r="F15" i="1"/>
  <c r="F13" i="1"/>
  <c r="F12" i="1"/>
  <c r="F11" i="1"/>
  <c r="F9" i="1"/>
  <c r="F8" i="1"/>
  <c r="E8" i="1"/>
  <c r="D8" i="1"/>
  <c r="D7" i="1" s="1"/>
  <c r="D55" i="1" s="1"/>
  <c r="E7" i="1"/>
  <c r="F7" i="1" s="1"/>
  <c r="H2" i="1"/>
  <c r="E55" i="1" l="1"/>
  <c r="F55" i="1" s="1"/>
  <c r="F62" i="1"/>
</calcChain>
</file>

<file path=xl/sharedStrings.xml><?xml version="1.0" encoding="utf-8"?>
<sst xmlns="http://schemas.openxmlformats.org/spreadsheetml/2006/main" count="257" uniqueCount="225">
  <si>
    <t>7. melléklet</t>
  </si>
  <si>
    <t>Balatonakali Önkormányzat 2019. évi kiadásai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</si>
  <si>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</si>
  <si>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</si>
  <si>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</si>
  <si>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</si>
  <si>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</si>
  <si>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</si>
  <si>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t>mód./eredeti előirány. (%)</t>
  </si>
  <si>
    <t>A.</t>
  </si>
  <si>
    <t>B.</t>
  </si>
  <si>
    <t>C.</t>
  </si>
  <si>
    <t>D.</t>
  </si>
  <si>
    <t>E.</t>
  </si>
  <si>
    <t>F.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</si>
  <si>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</si>
  <si>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</si>
  <si>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</si>
  <si>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</si>
  <si>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</si>
  <si>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</si>
  <si>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</si>
  <si>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</si>
  <si>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</si>
  <si>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</si>
  <si>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 Készenléti, ügyeleti, helyettesítési díj</t>
  </si>
  <si>
    <t>K1104</t>
  </si>
  <si>
    <t>1.1.4. Béren kívüli juttatások</t>
  </si>
  <si>
    <t>K1107</t>
  </si>
  <si>
    <t>1.1.5. Közlekedési költségtérítés</t>
  </si>
  <si>
    <t>K1109</t>
  </si>
  <si>
    <t>1.1.6. Egyéb költségtérítések</t>
  </si>
  <si>
    <t>K1110</t>
  </si>
  <si>
    <t>1.1.7.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</si>
  <si>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</si>
  <si>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</si>
  <si>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</si>
  <si>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</si>
  <si>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</si>
  <si>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</si>
  <si>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</si>
  <si>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</si>
  <si>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</si>
  <si>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</si>
  <si>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</si>
  <si>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</si>
  <si>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</si>
  <si>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</si>
  <si>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</si>
  <si>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</si>
  <si>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</si>
  <si>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</si>
  <si>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</si>
  <si>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</si>
  <si>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</si>
  <si>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</si>
  <si>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</si>
  <si>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</si>
  <si>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</si>
  <si>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</si>
  <si>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</si>
  <si>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</si>
  <si>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</si>
  <si>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</si>
  <si>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</si>
  <si>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</si>
  <si>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</si>
  <si>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</si>
  <si>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</si>
  <si>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</si>
  <si>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</si>
  <si>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pénzügyi műveletek kiadásai</t>
  </si>
  <si>
    <t>K354</t>
  </si>
  <si>
    <t>3.5.5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</si>
  <si>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</si>
  <si>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</si>
  <si>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</si>
  <si>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</si>
  <si>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</si>
  <si>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</si>
  <si>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</si>
  <si>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</si>
  <si>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</si>
  <si>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</si>
  <si>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</si>
  <si>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</si>
  <si>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</si>
  <si>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</si>
  <si>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Egyéb működési célú támogatások ÁH-n kívülre</t>
  </si>
  <si>
    <t>K512</t>
  </si>
  <si>
    <t>5.4</t>
  </si>
  <si>
    <t>Tartalékok</t>
  </si>
  <si>
    <t>K513</t>
  </si>
  <si>
    <t>6.</t>
  </si>
  <si>
    <t>Beruházások</t>
  </si>
  <si>
    <t>K6</t>
  </si>
  <si>
    <t>6.1</t>
  </si>
  <si>
    <t>Immateriális javak beszerzése, létesítése</t>
  </si>
  <si>
    <t>K61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</si>
  <si>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</si>
  <si>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</si>
  <si>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</si>
  <si>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</si>
  <si>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</si>
  <si>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</si>
  <si>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</si>
  <si>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</si>
  <si>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</si>
  <si>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</si>
  <si>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</si>
  <si>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K65</t>
  </si>
  <si>
    <t>6.6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</si>
  <si>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</si>
  <si>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</si>
  <si>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</si>
  <si>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</si>
  <si>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</si>
  <si>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</si>
  <si>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</si>
  <si>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</si>
  <si>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</si>
  <si>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</si>
  <si>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</si>
  <si>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</si>
  <si>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</si>
  <si>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</si>
  <si>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</si>
  <si>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Egyéb felhalmozási célú támogatások ÁH-n belülre</t>
  </si>
  <si>
    <t>K84</t>
  </si>
  <si>
    <t>8.2</t>
  </si>
  <si>
    <t>Felhalmozási célú visszatérítendő támogatások, kölcsönök nyújtása ÁH-n kívülre</t>
  </si>
  <si>
    <t>K86</t>
  </si>
  <si>
    <t>8.3</t>
  </si>
  <si>
    <t>Egyéb felhalmozási célú támogatások ÁH-n kívülre</t>
  </si>
  <si>
    <t>K89</t>
  </si>
  <si>
    <t>9.</t>
  </si>
  <si>
    <t>Finanszírozási kiadások</t>
  </si>
  <si>
    <t>K91</t>
  </si>
  <si>
    <t>9.1</t>
  </si>
  <si>
    <t>ÁH-n belüli megelőlegezések visszafizetése</t>
  </si>
  <si>
    <t>K914</t>
  </si>
  <si>
    <t>9.2</t>
  </si>
  <si>
    <t xml:space="preserve">Központi, irányító szervi támogatás </t>
  </si>
  <si>
    <t>K915</t>
  </si>
  <si>
    <t>Kiadás összesen</t>
  </si>
  <si>
    <t>7. melléklet folytatása</t>
  </si>
  <si>
    <t>Balatonakali Önkormányzat 2019. évi bevételei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</si>
  <si>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</si>
  <si>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</si>
  <si>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</si>
  <si>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</si>
  <si>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</si>
  <si>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</si>
  <si>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</si>
  <si>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</si>
  <si>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</si>
  <si>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</si>
  <si>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Felhalmozási célú önkormányzati támogatások</t>
  </si>
  <si>
    <t>B21</t>
  </si>
  <si>
    <t>2.2</t>
  </si>
  <si>
    <t>Egyéb felhalmozási célú támogatások ÁH-n belülről</t>
  </si>
  <si>
    <t>B25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</si>
  <si>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</si>
  <si>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</si>
  <si>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</si>
  <si>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</si>
  <si>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</si>
  <si>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</si>
  <si>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</si>
  <si>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</si>
  <si>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</si>
  <si>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</si>
  <si>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</si>
  <si>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B353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</si>
  <si>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</si>
  <si>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</si>
  <si>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</si>
  <si>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</si>
  <si>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</si>
  <si>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</si>
  <si>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</si>
  <si>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</si>
  <si>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</si>
  <si>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</si>
  <si>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</si>
  <si>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</si>
  <si>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</si>
  <si>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</si>
  <si>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</si>
  <si>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</si>
  <si>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</si>
  <si>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</si>
  <si>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</si>
  <si>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</si>
  <si>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>Általános forgalmi adó visszatérítése</t>
  </si>
  <si>
    <t>B407</t>
  </si>
  <si>
    <t>4.7</t>
  </si>
  <si>
    <t>Kamatbevételek</t>
  </si>
  <si>
    <t>B408</t>
  </si>
  <si>
    <t>4.8</t>
  </si>
  <si>
    <t>Egyéb működési bevételek</t>
  </si>
  <si>
    <t>B411</t>
  </si>
  <si>
    <t>Felhalmozási bevételek</t>
  </si>
  <si>
    <t xml:space="preserve">B5 </t>
  </si>
  <si>
    <t>Ingatlanok értékesítése</t>
  </si>
  <si>
    <t>B52</t>
  </si>
  <si>
    <t>Működési célú átvett pénzeszközök</t>
  </si>
  <si>
    <t>B6</t>
  </si>
  <si>
    <t>Egyéb működési célú átvett pénzeszközök</t>
  </si>
  <si>
    <t>B63</t>
  </si>
  <si>
    <t>Felhalmozási célú átvett pénzeszközök</t>
  </si>
  <si>
    <t>B7</t>
  </si>
  <si>
    <t>Felhalmozási célú visszatérítendő támogatások, kölcsönök visszatérülése ÁH-n kívülről</t>
  </si>
  <si>
    <t>B71</t>
  </si>
  <si>
    <t>Egyéb felhalmozási célú átvett pénzeszközök</t>
  </si>
  <si>
    <t>B73</t>
  </si>
  <si>
    <t>Belföldi finanszírozás bevételei</t>
  </si>
  <si>
    <t>B81</t>
  </si>
  <si>
    <t>Forgatási célú belföldi értékpapírok beváltása</t>
  </si>
  <si>
    <t>B812</t>
  </si>
  <si>
    <t>Maradvány igénybevétele</t>
  </si>
  <si>
    <t>B813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</si>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</sst>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Arial"/>
      <family val="2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3" fontId="8" fillId="0" borderId="8" xfId="0" applyNumberFormat="1" applyFont="1" applyBorder="1" applyAlignment="1">
      <alignment horizontal="right" vertical="center"/>
    </xf>
    <xf numFmtId="9" fontId="8" fillId="0" borderId="9" xfId="0" applyNumberFormat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9" fontId="2" fillId="0" borderId="9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9" fontId="6" fillId="0" borderId="9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9" fontId="9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3" fontId="8" fillId="0" borderId="13" xfId="0" applyNumberFormat="1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vertical="center"/>
    </xf>
    <xf numFmtId="14" fontId="6" fillId="0" borderId="11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49" fontId="8" fillId="0" borderId="14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3" fontId="8" fillId="0" borderId="12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3" fontId="4" fillId="0" borderId="0" xfId="0" applyNumberFormat="1" applyFont="1"/>
    <xf numFmtId="3" fontId="0" fillId="0" borderId="0" xfId="0" applyNumberFormat="1"/>
    <xf numFmtId="0" fontId="2" fillId="0" borderId="16" xfId="0" applyFont="1" applyBorder="1" applyAlignment="1">
      <alignment vertical="center"/>
    </xf>
    <xf numFmtId="3" fontId="2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3" fontId="8" fillId="0" borderId="19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3" fontId="2" fillId="0" borderId="18" xfId="0" applyNumberFormat="1" applyFont="1" applyBorder="1" applyAlignment="1">
      <alignment horizontal="right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3" fontId="2" fillId="0" borderId="22" xfId="0" applyNumberFormat="1" applyFont="1" applyBorder="1" applyAlignment="1">
      <alignment horizontal="right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3" fontId="8" fillId="2" borderId="26" xfId="0" applyNumberFormat="1" applyFont="1" applyFill="1" applyBorder="1" applyAlignment="1">
      <alignment horizontal="right" vertical="center"/>
    </xf>
    <xf numFmtId="9" fontId="8" fillId="2" borderId="27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8" fillId="0" borderId="28" xfId="0" applyFont="1" applyBorder="1" applyAlignment="1">
      <alignment vertical="center"/>
    </xf>
    <xf numFmtId="3" fontId="8" fillId="0" borderId="29" xfId="0" applyNumberFormat="1" applyFont="1" applyBorder="1" applyAlignment="1">
      <alignment horizontal="right" vertical="center"/>
    </xf>
    <xf numFmtId="9" fontId="8" fillId="0" borderId="30" xfId="0" applyNumberFormat="1" applyFont="1" applyBorder="1" applyAlignment="1">
      <alignment horizontal="right" vertical="center"/>
    </xf>
    <xf numFmtId="0" fontId="2" fillId="0" borderId="31" xfId="0" applyFont="1" applyBorder="1" applyAlignment="1">
      <alignment vertical="center"/>
    </xf>
    <xf numFmtId="9" fontId="2" fillId="0" borderId="30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0" xfId="0" applyFont="1"/>
    <xf numFmtId="0" fontId="8" fillId="0" borderId="31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8" fillId="0" borderId="13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31" xfId="0" applyFont="1" applyBorder="1" applyAlignment="1">
      <alignment vertical="center"/>
    </xf>
    <xf numFmtId="9" fontId="6" fillId="0" borderId="30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3" fontId="8" fillId="0" borderId="31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3" fontId="8" fillId="0" borderId="16" xfId="0" applyNumberFormat="1" applyFont="1" applyBorder="1" applyAlignment="1">
      <alignment horizontal="right" vertical="center"/>
    </xf>
    <xf numFmtId="9" fontId="8" fillId="0" borderId="35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3" fontId="2" fillId="0" borderId="38" xfId="0" applyNumberFormat="1" applyFont="1" applyBorder="1" applyAlignment="1">
      <alignment horizontal="right" vertical="center"/>
    </xf>
    <xf numFmtId="9" fontId="2" fillId="0" borderId="35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3" fontId="2" fillId="0" borderId="41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9" fontId="2" fillId="0" borderId="42" xfId="0" applyNumberFormat="1" applyFont="1" applyBorder="1" applyAlignment="1">
      <alignment horizontal="right" vertical="center"/>
    </xf>
    <xf numFmtId="0" fontId="8" fillId="2" borderId="23" xfId="0" applyFont="1" applyFill="1" applyBorder="1" applyAlignment="1">
      <alignment horizontal="center" vertical="center"/>
    </xf>
    <xf numFmtId="3" fontId="8" fillId="2" borderId="40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C0920-7AE6-41B3-B3C9-11B4A88FEF52}">
  <dimension ref="A1:J96"/>
  <sheetViews>
    <sheetView tabSelected="1" zoomScaleNormal="100" workbookViewId="0"/>
  </sheetViews>
  <sheetFormatPr defaultRowHeight="15" customHeight="1" x14ac:dyDescent="0.2"/>
  <cols>
    <col min="1" max="1" width="5.7109375" style="1" customWidth="1"/>
    <col min="2" max="2" width="35.7109375" style="1" customWidth="1"/>
    <col min="3" max="3" width="5.7109375" style="1" customWidth="1"/>
    <col min="4" max="6" width="9.7109375" style="1" customWidth="1"/>
    <col min="7" max="7" width="9.7109375" style="5" customWidth="1"/>
    <col min="10" max="10" width="9.5703125" style="4" bestFit="1" customWidth="1"/>
    <col min="11" max="11" width="11.140625" bestFit="1" customWidth="1"/>
  </cols>
  <sheetData>
    <row r="1" spans="1:10" ht="15" customHeight="1" x14ac:dyDescent="0.2">
      <c r="G1" s="2"/>
      <c r="H1" s="3" t="s">
        <v>0</v>
      </c>
    </row>
    <row r="2" spans="1:10" ht="15" customHeight="1" x14ac:dyDescent="0.2">
      <c r="H2" s="3" t="str">
        <f>'[1]1.sz. melléklet'!G2</f>
        <v>az 9/2019. (IX.03.) önkormányzati rendelethez</v>
      </c>
    </row>
    <row r="3" spans="1:10" ht="15" customHeight="1" x14ac:dyDescent="0.2">
      <c r="A3" s="6" t="s">
        <v>1</v>
      </c>
      <c r="B3" s="6"/>
      <c r="C3" s="6"/>
      <c r="D3" s="6"/>
      <c r="E3" s="6"/>
      <c r="F3" s="6"/>
      <c r="G3" s="6"/>
      <c r="H3" s="6"/>
    </row>
    <row r="4" spans="1:10" ht="12.75" customHeight="1" thickBot="1" x14ac:dyDescent="0.25">
      <c r="A4" s="7"/>
      <c r="B4" s="8"/>
      <c r="C4" s="8"/>
      <c r="D4" s="9"/>
      <c r="E4" s="10"/>
      <c r="F4" s="11" t="s">
        <v>2</v>
      </c>
      <c r="G4"/>
      <c r="H4" s="4"/>
      <c r="J4"/>
    </row>
    <row r="5" spans="1:10" ht="36.75" customHeight="1" thickTop="1" x14ac:dyDescent="0.2">
      <c r="A5" s="12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5" t="s">
        <v>8</v>
      </c>
      <c r="G5"/>
      <c r="H5" s="4"/>
      <c r="J5"/>
    </row>
    <row r="6" spans="1:10" ht="15" customHeight="1" thickBot="1" x14ac:dyDescent="0.25">
      <c r="A6" s="16" t="s">
        <v>9</v>
      </c>
      <c r="B6" s="17" t="s">
        <v>10</v>
      </c>
      <c r="C6" s="18" t="s">
        <v>11</v>
      </c>
      <c r="D6" s="18" t="s">
        <v>12</v>
      </c>
      <c r="E6" s="18" t="s">
        <v>13</v>
      </c>
      <c r="F6" s="19" t="s">
        <v>14</v>
      </c>
      <c r="G6"/>
      <c r="H6" s="4"/>
      <c r="J6"/>
    </row>
    <row r="7" spans="1:10" ht="15" customHeight="1" thickTop="1" x14ac:dyDescent="0.2">
      <c r="A7" s="20" t="s">
        <v>15</v>
      </c>
      <c r="B7" s="21" t="s">
        <v>16</v>
      </c>
      <c r="C7" s="21" t="s">
        <v>17</v>
      </c>
      <c r="D7" s="22">
        <f>D8+D16</f>
        <v>52301777</v>
      </c>
      <c r="E7" s="22">
        <f>E8+E16</f>
        <v>52301777</v>
      </c>
      <c r="F7" s="23">
        <f>E7/D7</f>
        <v>1</v>
      </c>
      <c r="G7"/>
      <c r="H7" s="4"/>
      <c r="J7"/>
    </row>
    <row r="8" spans="1:10" ht="15" customHeight="1" x14ac:dyDescent="0.2">
      <c r="A8" s="24" t="s">
        <v>18</v>
      </c>
      <c r="B8" s="25" t="s">
        <v>19</v>
      </c>
      <c r="C8" s="25" t="s">
        <v>20</v>
      </c>
      <c r="D8" s="26">
        <f>SUM(D9:D15)</f>
        <v>40817054</v>
      </c>
      <c r="E8" s="26">
        <f>SUM(E9:E15)</f>
        <v>40817054</v>
      </c>
      <c r="F8" s="27">
        <f>E8/D8</f>
        <v>1</v>
      </c>
      <c r="G8"/>
      <c r="H8" s="4"/>
      <c r="J8"/>
    </row>
    <row r="9" spans="1:10" ht="15" customHeight="1" x14ac:dyDescent="0.2">
      <c r="A9" s="28"/>
      <c r="B9" s="29" t="s">
        <v>21</v>
      </c>
      <c r="C9" s="29" t="s">
        <v>22</v>
      </c>
      <c r="D9" s="30">
        <v>37447450</v>
      </c>
      <c r="E9" s="30">
        <v>37447450</v>
      </c>
      <c r="F9" s="31">
        <f>E9/D9</f>
        <v>1</v>
      </c>
      <c r="G9"/>
      <c r="H9" s="4"/>
      <c r="J9"/>
    </row>
    <row r="10" spans="1:10" ht="15" customHeight="1" x14ac:dyDescent="0.2">
      <c r="A10" s="28"/>
      <c r="B10" s="29" t="s">
        <v>23</v>
      </c>
      <c r="C10" s="29" t="s">
        <v>24</v>
      </c>
      <c r="D10" s="32">
        <v>0</v>
      </c>
      <c r="E10" s="32">
        <v>0</v>
      </c>
      <c r="F10" s="31"/>
      <c r="G10"/>
      <c r="H10" s="4"/>
      <c r="J10"/>
    </row>
    <row r="11" spans="1:10" ht="15" customHeight="1" x14ac:dyDescent="0.2">
      <c r="A11" s="28"/>
      <c r="B11" s="29" t="s">
        <v>25</v>
      </c>
      <c r="C11" s="29" t="s">
        <v>26</v>
      </c>
      <c r="D11" s="33">
        <v>65000</v>
      </c>
      <c r="E11" s="33">
        <v>65000</v>
      </c>
      <c r="F11" s="31">
        <f>E11/D11</f>
        <v>1</v>
      </c>
      <c r="G11"/>
      <c r="H11" s="4"/>
      <c r="J11"/>
    </row>
    <row r="12" spans="1:10" ht="15" customHeight="1" x14ac:dyDescent="0.2">
      <c r="A12" s="28"/>
      <c r="B12" s="29" t="s">
        <v>27</v>
      </c>
      <c r="C12" s="29" t="s">
        <v>28</v>
      </c>
      <c r="D12" s="30">
        <v>2540708</v>
      </c>
      <c r="E12" s="30">
        <v>2540708</v>
      </c>
      <c r="F12" s="31">
        <f>E12/D12</f>
        <v>1</v>
      </c>
      <c r="G12"/>
      <c r="H12" s="4"/>
      <c r="J12"/>
    </row>
    <row r="13" spans="1:10" ht="15" customHeight="1" x14ac:dyDescent="0.2">
      <c r="A13" s="28"/>
      <c r="B13" s="29" t="s">
        <v>29</v>
      </c>
      <c r="C13" s="29" t="s">
        <v>30</v>
      </c>
      <c r="D13" s="30">
        <v>123240</v>
      </c>
      <c r="E13" s="30">
        <v>123240</v>
      </c>
      <c r="F13" s="31">
        <f>E13/D13</f>
        <v>1</v>
      </c>
      <c r="G13"/>
      <c r="H13" s="4"/>
      <c r="J13"/>
    </row>
    <row r="14" spans="1:10" ht="15" customHeight="1" x14ac:dyDescent="0.2">
      <c r="A14" s="28"/>
      <c r="B14" s="29" t="s">
        <v>31</v>
      </c>
      <c r="C14" s="29" t="s">
        <v>32</v>
      </c>
      <c r="D14" s="30">
        <v>0</v>
      </c>
      <c r="E14" s="30">
        <v>0</v>
      </c>
      <c r="F14" s="31"/>
      <c r="G14"/>
      <c r="H14" s="4"/>
      <c r="J14"/>
    </row>
    <row r="15" spans="1:10" ht="15" customHeight="1" x14ac:dyDescent="0.2">
      <c r="A15" s="28"/>
      <c r="B15" s="29" t="s">
        <v>33</v>
      </c>
      <c r="C15" s="29" t="s">
        <v>34</v>
      </c>
      <c r="D15" s="30">
        <v>640656</v>
      </c>
      <c r="E15" s="30">
        <v>640656</v>
      </c>
      <c r="F15" s="31">
        <f t="shared" ref="F15:F29" si="0">E15/D15</f>
        <v>1</v>
      </c>
      <c r="G15"/>
      <c r="H15" s="4"/>
      <c r="J15"/>
    </row>
    <row r="16" spans="1:10" ht="15" customHeight="1" x14ac:dyDescent="0.2">
      <c r="A16" s="24" t="s">
        <v>35</v>
      </c>
      <c r="B16" s="25" t="s">
        <v>36</v>
      </c>
      <c r="C16" s="25" t="s">
        <v>37</v>
      </c>
      <c r="D16" s="34">
        <f>SUM(D17:D19)</f>
        <v>11484723</v>
      </c>
      <c r="E16" s="34">
        <f>SUM(E17:E19)</f>
        <v>11484723</v>
      </c>
      <c r="F16" s="27">
        <f t="shared" si="0"/>
        <v>1</v>
      </c>
      <c r="G16"/>
      <c r="H16" s="4"/>
      <c r="J16"/>
    </row>
    <row r="17" spans="1:10" ht="15" customHeight="1" x14ac:dyDescent="0.2">
      <c r="A17" s="28"/>
      <c r="B17" s="29" t="s">
        <v>38</v>
      </c>
      <c r="C17" s="29" t="s">
        <v>39</v>
      </c>
      <c r="D17" s="30">
        <v>8221419</v>
      </c>
      <c r="E17" s="30">
        <v>8221419</v>
      </c>
      <c r="F17" s="31">
        <f t="shared" si="0"/>
        <v>1</v>
      </c>
      <c r="G17"/>
      <c r="H17" s="4"/>
      <c r="J17"/>
    </row>
    <row r="18" spans="1:10" ht="15" customHeight="1" x14ac:dyDescent="0.2">
      <c r="A18" s="28"/>
      <c r="B18" s="29" t="s">
        <v>40</v>
      </c>
      <c r="C18" s="29" t="s">
        <v>41</v>
      </c>
      <c r="D18" s="30">
        <v>1897284</v>
      </c>
      <c r="E18" s="30">
        <v>1897284</v>
      </c>
      <c r="F18" s="35">
        <f t="shared" si="0"/>
        <v>1</v>
      </c>
      <c r="G18"/>
      <c r="H18" s="4"/>
      <c r="J18"/>
    </row>
    <row r="19" spans="1:10" ht="15" customHeight="1" x14ac:dyDescent="0.2">
      <c r="A19" s="28"/>
      <c r="B19" s="29" t="s">
        <v>42</v>
      </c>
      <c r="C19" s="29" t="s">
        <v>43</v>
      </c>
      <c r="D19" s="30">
        <v>1366020</v>
      </c>
      <c r="E19" s="30">
        <v>1366020</v>
      </c>
      <c r="F19" s="35">
        <f t="shared" si="0"/>
        <v>1</v>
      </c>
      <c r="G19"/>
      <c r="H19" s="4"/>
      <c r="J19"/>
    </row>
    <row r="20" spans="1:10" ht="15" customHeight="1" x14ac:dyDescent="0.2">
      <c r="A20" s="36" t="s">
        <v>44</v>
      </c>
      <c r="B20" s="37" t="s">
        <v>45</v>
      </c>
      <c r="C20" s="37" t="s">
        <v>46</v>
      </c>
      <c r="D20" s="38">
        <v>11170165</v>
      </c>
      <c r="E20" s="38">
        <v>11170165</v>
      </c>
      <c r="F20" s="23">
        <f t="shared" si="0"/>
        <v>1</v>
      </c>
      <c r="G20"/>
      <c r="H20" s="4"/>
      <c r="J20"/>
    </row>
    <row r="21" spans="1:10" ht="15" customHeight="1" x14ac:dyDescent="0.2">
      <c r="A21" s="36" t="s">
        <v>47</v>
      </c>
      <c r="B21" s="37" t="s">
        <v>48</v>
      </c>
      <c r="C21" s="37" t="s">
        <v>49</v>
      </c>
      <c r="D21" s="39">
        <f>SUM(D22:D26)</f>
        <v>123706100</v>
      </c>
      <c r="E21" s="39">
        <f>SUM(E22:E26)</f>
        <v>139102100</v>
      </c>
      <c r="F21" s="23">
        <f t="shared" si="0"/>
        <v>1.1244562717602447</v>
      </c>
      <c r="G21"/>
      <c r="H21" s="4"/>
      <c r="J21"/>
    </row>
    <row r="22" spans="1:10" ht="15" customHeight="1" x14ac:dyDescent="0.2">
      <c r="A22" s="24" t="s">
        <v>50</v>
      </c>
      <c r="B22" s="25" t="s">
        <v>51</v>
      </c>
      <c r="C22" s="25" t="s">
        <v>52</v>
      </c>
      <c r="D22" s="40">
        <v>13540000</v>
      </c>
      <c r="E22" s="40">
        <v>13540000</v>
      </c>
      <c r="F22" s="27">
        <f t="shared" si="0"/>
        <v>1</v>
      </c>
      <c r="G22"/>
      <c r="H22" s="4"/>
      <c r="J22"/>
    </row>
    <row r="23" spans="1:10" ht="15" customHeight="1" x14ac:dyDescent="0.2">
      <c r="A23" s="24" t="s">
        <v>53</v>
      </c>
      <c r="B23" s="25" t="s">
        <v>54</v>
      </c>
      <c r="C23" s="25" t="s">
        <v>55</v>
      </c>
      <c r="D23" s="40">
        <v>3631700</v>
      </c>
      <c r="E23" s="40">
        <v>3631700</v>
      </c>
      <c r="F23" s="27">
        <f t="shared" si="0"/>
        <v>1</v>
      </c>
      <c r="G23"/>
      <c r="H23" s="4"/>
      <c r="J23"/>
    </row>
    <row r="24" spans="1:10" ht="15" customHeight="1" x14ac:dyDescent="0.2">
      <c r="A24" s="24" t="s">
        <v>56</v>
      </c>
      <c r="B24" s="25" t="s">
        <v>57</v>
      </c>
      <c r="C24" s="25" t="s">
        <v>58</v>
      </c>
      <c r="D24" s="40">
        <v>70485400</v>
      </c>
      <c r="E24" s="40">
        <v>70840400</v>
      </c>
      <c r="F24" s="27">
        <f t="shared" si="0"/>
        <v>1.0050365040135971</v>
      </c>
      <c r="G24"/>
      <c r="H24" s="4"/>
      <c r="J24"/>
    </row>
    <row r="25" spans="1:10" ht="15" customHeight="1" x14ac:dyDescent="0.2">
      <c r="A25" s="24" t="s">
        <v>59</v>
      </c>
      <c r="B25" s="25" t="s">
        <v>60</v>
      </c>
      <c r="C25" s="25" t="s">
        <v>61</v>
      </c>
      <c r="D25" s="40">
        <v>350000</v>
      </c>
      <c r="E25" s="40">
        <v>350000</v>
      </c>
      <c r="F25" s="27">
        <f t="shared" si="0"/>
        <v>1</v>
      </c>
      <c r="G25"/>
      <c r="H25" s="4"/>
      <c r="J25"/>
    </row>
    <row r="26" spans="1:10" ht="15" customHeight="1" x14ac:dyDescent="0.2">
      <c r="A26" s="24" t="s">
        <v>62</v>
      </c>
      <c r="B26" s="25" t="s">
        <v>63</v>
      </c>
      <c r="C26" s="25" t="s">
        <v>64</v>
      </c>
      <c r="D26" s="34">
        <f>SUM(D27:D31)</f>
        <v>35699000</v>
      </c>
      <c r="E26" s="34">
        <f>SUM(E27:E31)</f>
        <v>50740000</v>
      </c>
      <c r="F26" s="27">
        <f t="shared" si="0"/>
        <v>1.4213283285246086</v>
      </c>
      <c r="G26"/>
      <c r="H26" s="4"/>
      <c r="J26"/>
    </row>
    <row r="27" spans="1:10" ht="15" customHeight="1" x14ac:dyDescent="0.2">
      <c r="A27" s="28"/>
      <c r="B27" s="29" t="s">
        <v>65</v>
      </c>
      <c r="C27" s="29" t="s">
        <v>66</v>
      </c>
      <c r="D27" s="30">
        <v>17272000</v>
      </c>
      <c r="E27" s="30">
        <v>17272000</v>
      </c>
      <c r="F27" s="31">
        <f t="shared" si="0"/>
        <v>1</v>
      </c>
      <c r="G27"/>
      <c r="H27" s="4"/>
      <c r="J27"/>
    </row>
    <row r="28" spans="1:10" ht="15" customHeight="1" x14ac:dyDescent="0.2">
      <c r="A28" s="28"/>
      <c r="B28" s="41" t="s">
        <v>67</v>
      </c>
      <c r="C28" s="29" t="s">
        <v>68</v>
      </c>
      <c r="D28" s="30">
        <v>17587000</v>
      </c>
      <c r="E28" s="30">
        <v>32628000</v>
      </c>
      <c r="F28" s="31">
        <f t="shared" si="0"/>
        <v>1.8552339796440553</v>
      </c>
      <c r="G28"/>
      <c r="H28" s="4"/>
      <c r="J28"/>
    </row>
    <row r="29" spans="1:10" ht="15" customHeight="1" x14ac:dyDescent="0.2">
      <c r="A29" s="28"/>
      <c r="B29" s="41" t="s">
        <v>69</v>
      </c>
      <c r="C29" s="29" t="s">
        <v>70</v>
      </c>
      <c r="D29" s="30">
        <v>40000</v>
      </c>
      <c r="E29" s="30">
        <v>40000</v>
      </c>
      <c r="F29" s="31">
        <f t="shared" si="0"/>
        <v>1</v>
      </c>
      <c r="G29"/>
      <c r="H29" s="4"/>
      <c r="J29"/>
    </row>
    <row r="30" spans="1:10" ht="15" customHeight="1" x14ac:dyDescent="0.2">
      <c r="A30" s="28"/>
      <c r="B30" s="41" t="s">
        <v>71</v>
      </c>
      <c r="C30" s="29" t="s">
        <v>72</v>
      </c>
      <c r="D30" s="30">
        <v>0</v>
      </c>
      <c r="E30" s="30">
        <v>0</v>
      </c>
      <c r="F30" s="31"/>
      <c r="G30"/>
      <c r="H30" s="4"/>
      <c r="J30"/>
    </row>
    <row r="31" spans="1:10" ht="15" customHeight="1" x14ac:dyDescent="0.2">
      <c r="A31" s="28"/>
      <c r="B31" s="41" t="s">
        <v>73</v>
      </c>
      <c r="C31" s="29" t="s">
        <v>74</v>
      </c>
      <c r="D31" s="30">
        <v>800000</v>
      </c>
      <c r="E31" s="30">
        <v>800000</v>
      </c>
      <c r="F31" s="31">
        <f t="shared" ref="F31:F38" si="1">E31/D31</f>
        <v>1</v>
      </c>
      <c r="G31"/>
      <c r="H31" s="4"/>
      <c r="J31"/>
    </row>
    <row r="32" spans="1:10" ht="15" customHeight="1" x14ac:dyDescent="0.2">
      <c r="A32" s="36" t="s">
        <v>75</v>
      </c>
      <c r="B32" s="37" t="s">
        <v>76</v>
      </c>
      <c r="C32" s="37" t="s">
        <v>77</v>
      </c>
      <c r="D32" s="39">
        <v>4634000</v>
      </c>
      <c r="E32" s="39">
        <v>4634000</v>
      </c>
      <c r="F32" s="23">
        <f t="shared" si="1"/>
        <v>1</v>
      </c>
      <c r="G32"/>
      <c r="H32" s="4"/>
      <c r="J32"/>
    </row>
    <row r="33" spans="1:8" customFormat="1" ht="15" customHeight="1" x14ac:dyDescent="0.2">
      <c r="A33" s="36" t="s">
        <v>78</v>
      </c>
      <c r="B33" s="37" t="s">
        <v>79</v>
      </c>
      <c r="C33" s="37" t="s">
        <v>80</v>
      </c>
      <c r="D33" s="39">
        <f>SUM(D34:D37)</f>
        <v>89483163</v>
      </c>
      <c r="E33" s="39">
        <f>SUM(E34:E37)</f>
        <v>69530163</v>
      </c>
      <c r="F33" s="23">
        <f t="shared" si="1"/>
        <v>0.77701950477544024</v>
      </c>
      <c r="H33" s="4"/>
    </row>
    <row r="34" spans="1:8" customFormat="1" ht="15" customHeight="1" x14ac:dyDescent="0.2">
      <c r="A34" s="24" t="s">
        <v>81</v>
      </c>
      <c r="B34" s="25" t="s">
        <v>82</v>
      </c>
      <c r="C34" s="25" t="s">
        <v>83</v>
      </c>
      <c r="D34" s="40">
        <v>1400140</v>
      </c>
      <c r="E34" s="40">
        <v>2500334</v>
      </c>
      <c r="F34" s="23">
        <f t="shared" si="1"/>
        <v>1.7857742797148857</v>
      </c>
      <c r="H34" s="4"/>
    </row>
    <row r="35" spans="1:8" customFormat="1" ht="15" customHeight="1" x14ac:dyDescent="0.2">
      <c r="A35" s="24" t="s">
        <v>84</v>
      </c>
      <c r="B35" s="25" t="s">
        <v>85</v>
      </c>
      <c r="C35" s="25" t="s">
        <v>86</v>
      </c>
      <c r="D35" s="40">
        <v>20406500</v>
      </c>
      <c r="E35" s="40">
        <v>20406500</v>
      </c>
      <c r="F35" s="27">
        <f t="shared" si="1"/>
        <v>1</v>
      </c>
      <c r="H35" s="4"/>
    </row>
    <row r="36" spans="1:8" customFormat="1" ht="15" customHeight="1" x14ac:dyDescent="0.2">
      <c r="A36" s="24" t="s">
        <v>87</v>
      </c>
      <c r="B36" s="25" t="s">
        <v>88</v>
      </c>
      <c r="C36" s="25" t="s">
        <v>89</v>
      </c>
      <c r="D36" s="40">
        <v>7636000</v>
      </c>
      <c r="E36" s="40">
        <v>7636000</v>
      </c>
      <c r="F36" s="27">
        <f t="shared" si="1"/>
        <v>1</v>
      </c>
      <c r="H36" s="4"/>
    </row>
    <row r="37" spans="1:8" customFormat="1" ht="15" customHeight="1" x14ac:dyDescent="0.2">
      <c r="A37" s="24" t="s">
        <v>90</v>
      </c>
      <c r="B37" s="25" t="s">
        <v>91</v>
      </c>
      <c r="C37" s="25" t="s">
        <v>92</v>
      </c>
      <c r="D37" s="40">
        <v>60040523</v>
      </c>
      <c r="E37" s="40">
        <v>38987329</v>
      </c>
      <c r="F37" s="27">
        <f t="shared" si="1"/>
        <v>0.64935025632604837</v>
      </c>
      <c r="H37" s="4"/>
    </row>
    <row r="38" spans="1:8" customFormat="1" ht="15" customHeight="1" x14ac:dyDescent="0.2">
      <c r="A38" s="36" t="s">
        <v>93</v>
      </c>
      <c r="B38" s="37" t="s">
        <v>94</v>
      </c>
      <c r="C38" s="37" t="s">
        <v>95</v>
      </c>
      <c r="D38" s="39">
        <f t="shared" ref="D38:E38" si="2">SUM(D39:D44)</f>
        <v>184855892</v>
      </c>
      <c r="E38" s="39">
        <f t="shared" si="2"/>
        <v>190623892</v>
      </c>
      <c r="F38" s="23">
        <f t="shared" si="1"/>
        <v>1.0312026840886412</v>
      </c>
      <c r="H38" s="4"/>
    </row>
    <row r="39" spans="1:8" customFormat="1" ht="15" customHeight="1" x14ac:dyDescent="0.2">
      <c r="A39" s="42" t="s">
        <v>96</v>
      </c>
      <c r="B39" s="43" t="s">
        <v>97</v>
      </c>
      <c r="C39" s="43" t="s">
        <v>98</v>
      </c>
      <c r="D39" s="26">
        <v>0</v>
      </c>
      <c r="E39" s="26">
        <v>0</v>
      </c>
      <c r="F39" s="27"/>
      <c r="H39" s="4"/>
    </row>
    <row r="40" spans="1:8" s="44" customFormat="1" ht="15" customHeight="1" x14ac:dyDescent="0.2">
      <c r="A40" s="42" t="s">
        <v>99</v>
      </c>
      <c r="B40" s="43" t="s">
        <v>100</v>
      </c>
      <c r="C40" s="43" t="s">
        <v>101</v>
      </c>
      <c r="D40" s="40">
        <v>113676042</v>
      </c>
      <c r="E40" s="40">
        <v>120059042</v>
      </c>
      <c r="F40" s="27">
        <f t="shared" ref="F40:F48" si="3">E40/D40</f>
        <v>1.0561507938497718</v>
      </c>
      <c r="H40" s="45"/>
    </row>
    <row r="41" spans="1:8" customFormat="1" ht="15" customHeight="1" x14ac:dyDescent="0.2">
      <c r="A41" s="42" t="s">
        <v>102</v>
      </c>
      <c r="B41" s="43" t="s">
        <v>103</v>
      </c>
      <c r="C41" s="43" t="s">
        <v>104</v>
      </c>
      <c r="D41" s="40">
        <v>386220</v>
      </c>
      <c r="E41" s="40">
        <v>386220</v>
      </c>
      <c r="F41" s="27">
        <f t="shared" si="3"/>
        <v>1</v>
      </c>
      <c r="H41" s="4"/>
    </row>
    <row r="42" spans="1:8" customFormat="1" ht="15" customHeight="1" x14ac:dyDescent="0.2">
      <c r="A42" s="42" t="s">
        <v>105</v>
      </c>
      <c r="B42" s="43" t="s">
        <v>106</v>
      </c>
      <c r="C42" s="43" t="s">
        <v>107</v>
      </c>
      <c r="D42" s="40">
        <v>29529000</v>
      </c>
      <c r="E42" s="40">
        <v>29529000</v>
      </c>
      <c r="F42" s="27">
        <f t="shared" si="3"/>
        <v>1</v>
      </c>
      <c r="H42" s="4"/>
    </row>
    <row r="43" spans="1:8" s="44" customFormat="1" ht="15" customHeight="1" x14ac:dyDescent="0.2">
      <c r="A43" s="42" t="s">
        <v>108</v>
      </c>
      <c r="B43" s="43" t="s">
        <v>109</v>
      </c>
      <c r="C43" s="43" t="s">
        <v>110</v>
      </c>
      <c r="D43" s="40">
        <v>14220000</v>
      </c>
      <c r="E43" s="40">
        <v>14220000</v>
      </c>
      <c r="F43" s="27">
        <f t="shared" si="3"/>
        <v>1</v>
      </c>
      <c r="H43" s="45"/>
    </row>
    <row r="44" spans="1:8" customFormat="1" ht="15" customHeight="1" x14ac:dyDescent="0.2">
      <c r="A44" s="42" t="s">
        <v>111</v>
      </c>
      <c r="B44" s="43" t="s">
        <v>112</v>
      </c>
      <c r="C44" s="43" t="s">
        <v>113</v>
      </c>
      <c r="D44" s="40">
        <v>27044630</v>
      </c>
      <c r="E44" s="40">
        <v>26429630</v>
      </c>
      <c r="F44" s="27">
        <f t="shared" si="3"/>
        <v>0.97725981091255454</v>
      </c>
      <c r="H44" s="4"/>
    </row>
    <row r="45" spans="1:8" customFormat="1" ht="15" customHeight="1" x14ac:dyDescent="0.2">
      <c r="A45" s="46" t="s">
        <v>114</v>
      </c>
      <c r="B45" s="47" t="s">
        <v>115</v>
      </c>
      <c r="C45" s="47" t="s">
        <v>116</v>
      </c>
      <c r="D45" s="48">
        <f>SUM(D46:D47)</f>
        <v>12815000</v>
      </c>
      <c r="E45" s="48">
        <f>SUM(E46:E47)</f>
        <v>12815000</v>
      </c>
      <c r="F45" s="23">
        <f t="shared" si="3"/>
        <v>1</v>
      </c>
      <c r="H45" s="4"/>
    </row>
    <row r="46" spans="1:8" customFormat="1" ht="15" customHeight="1" x14ac:dyDescent="0.2">
      <c r="A46" s="42" t="s">
        <v>117</v>
      </c>
      <c r="B46" s="43" t="s">
        <v>118</v>
      </c>
      <c r="C46" s="43" t="s">
        <v>119</v>
      </c>
      <c r="D46" s="40">
        <v>10280000</v>
      </c>
      <c r="E46" s="40">
        <v>10280000</v>
      </c>
      <c r="F46" s="27">
        <f t="shared" si="3"/>
        <v>1</v>
      </c>
      <c r="H46" s="4"/>
    </row>
    <row r="47" spans="1:8" customFormat="1" ht="15" customHeight="1" x14ac:dyDescent="0.2">
      <c r="A47" s="42" t="s">
        <v>120</v>
      </c>
      <c r="B47" s="43" t="s">
        <v>121</v>
      </c>
      <c r="C47" s="43" t="s">
        <v>122</v>
      </c>
      <c r="D47" s="40">
        <v>2535000</v>
      </c>
      <c r="E47" s="40">
        <v>2535000</v>
      </c>
      <c r="F47" s="27">
        <f t="shared" si="3"/>
        <v>1</v>
      </c>
      <c r="H47" s="4"/>
    </row>
    <row r="48" spans="1:8" customFormat="1" ht="15" customHeight="1" x14ac:dyDescent="0.2">
      <c r="A48" s="49" t="s">
        <v>123</v>
      </c>
      <c r="B48" s="47" t="s">
        <v>124</v>
      </c>
      <c r="C48" s="47" t="s">
        <v>125</v>
      </c>
      <c r="D48" s="48">
        <f t="shared" ref="D48:E48" si="4">SUM(D49:D51)</f>
        <v>2500000</v>
      </c>
      <c r="E48" s="48">
        <f t="shared" si="4"/>
        <v>2500000</v>
      </c>
      <c r="F48" s="23">
        <f t="shared" si="3"/>
        <v>1</v>
      </c>
      <c r="H48" s="4"/>
    </row>
    <row r="49" spans="1:10" ht="15" customHeight="1" x14ac:dyDescent="0.2">
      <c r="A49" s="50" t="s">
        <v>126</v>
      </c>
      <c r="B49" s="43" t="s">
        <v>127</v>
      </c>
      <c r="C49" s="43" t="s">
        <v>128</v>
      </c>
      <c r="D49" s="26">
        <v>0</v>
      </c>
      <c r="E49" s="26">
        <v>0</v>
      </c>
      <c r="F49" s="27"/>
      <c r="G49"/>
      <c r="H49" s="4"/>
      <c r="J49"/>
    </row>
    <row r="50" spans="1:10" ht="24" x14ac:dyDescent="0.2">
      <c r="A50" s="50" t="s">
        <v>129</v>
      </c>
      <c r="B50" s="51" t="s">
        <v>130</v>
      </c>
      <c r="C50" s="43" t="s">
        <v>131</v>
      </c>
      <c r="D50" s="26">
        <v>0</v>
      </c>
      <c r="E50" s="26">
        <v>0</v>
      </c>
      <c r="F50" s="27"/>
      <c r="G50"/>
      <c r="H50" s="52"/>
      <c r="I50" s="53"/>
      <c r="J50"/>
    </row>
    <row r="51" spans="1:10" ht="15" customHeight="1" x14ac:dyDescent="0.2">
      <c r="A51" s="50" t="s">
        <v>132</v>
      </c>
      <c r="B51" s="54" t="s">
        <v>133</v>
      </c>
      <c r="C51" s="54" t="s">
        <v>134</v>
      </c>
      <c r="D51" s="55">
        <v>2500000</v>
      </c>
      <c r="E51" s="55">
        <v>2500000</v>
      </c>
      <c r="F51" s="27">
        <f>E51/D51</f>
        <v>1</v>
      </c>
      <c r="G51"/>
      <c r="H51" s="52"/>
      <c r="J51"/>
    </row>
    <row r="52" spans="1:10" ht="15" customHeight="1" x14ac:dyDescent="0.2">
      <c r="A52" s="56" t="s">
        <v>135</v>
      </c>
      <c r="B52" s="57" t="s">
        <v>136</v>
      </c>
      <c r="C52" s="57" t="s">
        <v>137</v>
      </c>
      <c r="D52" s="58">
        <f>SUM(D53:D54)</f>
        <v>22683903</v>
      </c>
      <c r="E52" s="58">
        <f>SUM(E53:E54)</f>
        <v>22683903</v>
      </c>
      <c r="F52" s="23">
        <f>E52/D52</f>
        <v>1</v>
      </c>
      <c r="G52"/>
      <c r="H52" s="4"/>
      <c r="J52"/>
    </row>
    <row r="53" spans="1:10" ht="15" customHeight="1" x14ac:dyDescent="0.2">
      <c r="A53" s="59" t="s">
        <v>138</v>
      </c>
      <c r="B53" s="60" t="s">
        <v>139</v>
      </c>
      <c r="C53" s="61" t="s">
        <v>140</v>
      </c>
      <c r="D53" s="62">
        <v>2303903</v>
      </c>
      <c r="E53" s="62">
        <v>2303903</v>
      </c>
      <c r="F53" s="27">
        <f>E53/D53</f>
        <v>1</v>
      </c>
      <c r="G53"/>
      <c r="H53" s="52"/>
      <c r="J53"/>
    </row>
    <row r="54" spans="1:10" ht="15" customHeight="1" thickBot="1" x14ac:dyDescent="0.25">
      <c r="A54" s="63" t="s">
        <v>141</v>
      </c>
      <c r="B54" s="64" t="s">
        <v>142</v>
      </c>
      <c r="C54" s="65" t="s">
        <v>143</v>
      </c>
      <c r="D54" s="66">
        <v>20380000</v>
      </c>
      <c r="E54" s="66">
        <v>20380000</v>
      </c>
      <c r="F54" s="27">
        <f>E54/D54</f>
        <v>1</v>
      </c>
      <c r="G54"/>
      <c r="H54" s="4"/>
      <c r="J54"/>
    </row>
    <row r="55" spans="1:10" ht="15" customHeight="1" thickTop="1" thickBot="1" x14ac:dyDescent="0.25">
      <c r="A55" s="67" t="s">
        <v>144</v>
      </c>
      <c r="B55" s="68"/>
      <c r="C55" s="69"/>
      <c r="D55" s="70">
        <f>D7+D20+D21+D32+D33+D38+D45+D48+D52</f>
        <v>504150000</v>
      </c>
      <c r="E55" s="70">
        <f>E7+E20+E21+E32+E33+E38+E45+E48+E52</f>
        <v>505361000</v>
      </c>
      <c r="F55" s="71">
        <f>E55/D55</f>
        <v>1.0024020628781116</v>
      </c>
      <c r="G55"/>
      <c r="H55" s="4"/>
      <c r="J55"/>
    </row>
    <row r="56" spans="1:10" ht="15" customHeight="1" thickTop="1" x14ac:dyDescent="0.2">
      <c r="A56" s="72"/>
      <c r="B56" s="72"/>
      <c r="C56" s="72"/>
      <c r="D56" s="72"/>
      <c r="E56" s="72"/>
      <c r="F56" s="72"/>
      <c r="G56" s="73"/>
      <c r="H56" s="3" t="s">
        <v>145</v>
      </c>
    </row>
    <row r="57" spans="1:10" ht="12.75" x14ac:dyDescent="0.2">
      <c r="B57" s="9"/>
      <c r="C57" s="9"/>
      <c r="D57" s="9"/>
      <c r="E57" s="9"/>
      <c r="F57" s="9"/>
      <c r="H57" s="3" t="str">
        <f>'[1]1.sz. melléklet'!G2</f>
        <v>az 9/2019. (IX.03.) önkormányzati rendelethez</v>
      </c>
    </row>
    <row r="58" spans="1:10" ht="12.75" x14ac:dyDescent="0.2">
      <c r="A58" s="6" t="s">
        <v>146</v>
      </c>
      <c r="B58" s="6"/>
      <c r="C58" s="6"/>
      <c r="D58" s="6"/>
      <c r="E58" s="6"/>
      <c r="F58" s="6"/>
      <c r="G58" s="6"/>
      <c r="H58" s="6"/>
    </row>
    <row r="59" spans="1:10" ht="15" customHeight="1" thickBot="1" x14ac:dyDescent="0.25">
      <c r="A59" s="72"/>
      <c r="B59" s="74"/>
      <c r="C59" s="74"/>
      <c r="D59" s="9"/>
      <c r="E59" s="10"/>
      <c r="F59" s="11" t="s">
        <v>2</v>
      </c>
      <c r="G59"/>
      <c r="H59" s="4"/>
      <c r="J59"/>
    </row>
    <row r="60" spans="1:10" ht="36.75" customHeight="1" thickTop="1" x14ac:dyDescent="0.2">
      <c r="A60" s="12" t="s">
        <v>3</v>
      </c>
      <c r="B60" s="13" t="s">
        <v>4</v>
      </c>
      <c r="C60" s="14" t="s">
        <v>5</v>
      </c>
      <c r="D60" s="14" t="s">
        <v>6</v>
      </c>
      <c r="E60" s="14" t="s">
        <v>7</v>
      </c>
      <c r="F60" s="15" t="s">
        <v>8</v>
      </c>
      <c r="G60"/>
      <c r="H60" s="4"/>
      <c r="J60"/>
    </row>
    <row r="61" spans="1:10" ht="15" customHeight="1" thickBot="1" x14ac:dyDescent="0.25">
      <c r="A61" s="16" t="s">
        <v>9</v>
      </c>
      <c r="B61" s="17" t="s">
        <v>10</v>
      </c>
      <c r="C61" s="18" t="s">
        <v>11</v>
      </c>
      <c r="D61" s="18" t="s">
        <v>12</v>
      </c>
      <c r="E61" s="18" t="s">
        <v>13</v>
      </c>
      <c r="F61" s="19" t="s">
        <v>14</v>
      </c>
      <c r="G61"/>
      <c r="H61" s="4"/>
      <c r="J61"/>
    </row>
    <row r="62" spans="1:10" ht="15" customHeight="1" thickTop="1" x14ac:dyDescent="0.2">
      <c r="A62" s="20" t="s">
        <v>147</v>
      </c>
      <c r="B62" s="21" t="s">
        <v>148</v>
      </c>
      <c r="C62" s="75" t="s">
        <v>149</v>
      </c>
      <c r="D62" s="76">
        <f>SUM(D63:D64)</f>
        <v>69237657</v>
      </c>
      <c r="E62" s="76">
        <f>SUM(E63:E64)</f>
        <v>69237657</v>
      </c>
      <c r="F62" s="77">
        <f>E62/D62</f>
        <v>1</v>
      </c>
      <c r="G62"/>
      <c r="H62" s="4"/>
      <c r="I62" s="53"/>
      <c r="J62"/>
    </row>
    <row r="63" spans="1:10" ht="15" customHeight="1" x14ac:dyDescent="0.2">
      <c r="A63" s="24" t="s">
        <v>18</v>
      </c>
      <c r="B63" s="25" t="s">
        <v>150</v>
      </c>
      <c r="C63" s="78" t="s">
        <v>151</v>
      </c>
      <c r="D63" s="26">
        <v>62551911</v>
      </c>
      <c r="E63" s="26">
        <v>62551911</v>
      </c>
      <c r="F63" s="79">
        <f>E63/D63</f>
        <v>1</v>
      </c>
      <c r="G63"/>
      <c r="H63" s="4"/>
      <c r="I63" s="53"/>
      <c r="J63"/>
    </row>
    <row r="64" spans="1:10" s="82" customFormat="1" ht="15" customHeight="1" x14ac:dyDescent="0.2">
      <c r="A64" s="24" t="s">
        <v>35</v>
      </c>
      <c r="B64" s="25" t="s">
        <v>152</v>
      </c>
      <c r="C64" s="80" t="s">
        <v>153</v>
      </c>
      <c r="D64" s="81">
        <v>6685746</v>
      </c>
      <c r="E64" s="81">
        <v>6685746</v>
      </c>
      <c r="F64" s="79">
        <f>E64/D64</f>
        <v>1</v>
      </c>
      <c r="H64" s="4"/>
    </row>
    <row r="65" spans="1:10" ht="15" customHeight="1" x14ac:dyDescent="0.2">
      <c r="A65" s="36" t="s">
        <v>44</v>
      </c>
      <c r="B65" s="83" t="s">
        <v>154</v>
      </c>
      <c r="C65" s="84" t="s">
        <v>155</v>
      </c>
      <c r="D65" s="85">
        <f>SUM(D66:D67)</f>
        <v>36925688</v>
      </c>
      <c r="E65" s="85">
        <f>SUM(E66:E67)</f>
        <v>36925688</v>
      </c>
      <c r="F65" s="77">
        <f>E65/D65</f>
        <v>1</v>
      </c>
      <c r="G65"/>
      <c r="H65" s="4"/>
      <c r="J65"/>
    </row>
    <row r="66" spans="1:10" ht="15" customHeight="1" x14ac:dyDescent="0.2">
      <c r="A66" s="24" t="s">
        <v>156</v>
      </c>
      <c r="B66" s="25" t="s">
        <v>157</v>
      </c>
      <c r="C66" s="86" t="s">
        <v>158</v>
      </c>
      <c r="D66" s="87">
        <v>0</v>
      </c>
      <c r="E66" s="87">
        <v>0</v>
      </c>
      <c r="F66" s="79"/>
      <c r="G66"/>
      <c r="H66" s="4"/>
      <c r="J66"/>
    </row>
    <row r="67" spans="1:10" ht="15" customHeight="1" x14ac:dyDescent="0.2">
      <c r="A67" s="24" t="s">
        <v>159</v>
      </c>
      <c r="B67" s="25" t="s">
        <v>160</v>
      </c>
      <c r="C67" s="78" t="s">
        <v>161</v>
      </c>
      <c r="D67" s="34">
        <v>36925688</v>
      </c>
      <c r="E67" s="34">
        <v>36925688</v>
      </c>
      <c r="F67" s="79">
        <f t="shared" ref="F67:F80" si="5">E67/D67</f>
        <v>1</v>
      </c>
      <c r="G67"/>
      <c r="H67" s="4"/>
      <c r="J67"/>
    </row>
    <row r="68" spans="1:10" ht="15" customHeight="1" x14ac:dyDescent="0.2">
      <c r="A68" s="36" t="s">
        <v>47</v>
      </c>
      <c r="B68" s="37" t="s">
        <v>162</v>
      </c>
      <c r="C68" s="83" t="s">
        <v>163</v>
      </c>
      <c r="D68" s="88">
        <f>D69+D70+D74</f>
        <v>96000000</v>
      </c>
      <c r="E68" s="88">
        <f>E69+E70+E74</f>
        <v>96000000</v>
      </c>
      <c r="F68" s="77">
        <f t="shared" si="5"/>
        <v>1</v>
      </c>
      <c r="G68"/>
      <c r="H68" s="4"/>
      <c r="J68"/>
    </row>
    <row r="69" spans="1:10" ht="15" customHeight="1" x14ac:dyDescent="0.2">
      <c r="A69" s="24" t="s">
        <v>50</v>
      </c>
      <c r="B69" s="25" t="s">
        <v>164</v>
      </c>
      <c r="C69" s="78" t="s">
        <v>165</v>
      </c>
      <c r="D69" s="34">
        <v>54500000</v>
      </c>
      <c r="E69" s="34">
        <v>54500000</v>
      </c>
      <c r="F69" s="79">
        <f t="shared" si="5"/>
        <v>1</v>
      </c>
      <c r="G69"/>
      <c r="H69" s="4"/>
      <c r="J69"/>
    </row>
    <row r="70" spans="1:10" ht="15" customHeight="1" x14ac:dyDescent="0.2">
      <c r="A70" s="24" t="s">
        <v>53</v>
      </c>
      <c r="B70" s="25" t="s">
        <v>166</v>
      </c>
      <c r="C70" s="78" t="s">
        <v>167</v>
      </c>
      <c r="D70" s="89">
        <f t="shared" ref="D70" si="6">SUM(D71:D73)</f>
        <v>41000000</v>
      </c>
      <c r="E70" s="89">
        <f t="shared" ref="E70" si="7">SUM(E71:E73)</f>
        <v>41000000</v>
      </c>
      <c r="F70" s="79">
        <f t="shared" si="5"/>
        <v>1</v>
      </c>
      <c r="G70"/>
      <c r="H70" s="4"/>
      <c r="J70"/>
    </row>
    <row r="71" spans="1:10" ht="15" customHeight="1" x14ac:dyDescent="0.2">
      <c r="A71" s="90"/>
      <c r="B71" s="29" t="s">
        <v>168</v>
      </c>
      <c r="C71" s="91" t="s">
        <v>169</v>
      </c>
      <c r="D71" s="33">
        <v>17500000</v>
      </c>
      <c r="E71" s="33">
        <v>17500000</v>
      </c>
      <c r="F71" s="92">
        <f t="shared" si="5"/>
        <v>1</v>
      </c>
      <c r="G71"/>
      <c r="H71" s="4"/>
      <c r="J71"/>
    </row>
    <row r="72" spans="1:10" ht="15" customHeight="1" x14ac:dyDescent="0.2">
      <c r="A72" s="90"/>
      <c r="B72" s="29" t="s">
        <v>170</v>
      </c>
      <c r="C72" s="91" t="s">
        <v>171</v>
      </c>
      <c r="D72" s="33">
        <v>2000000</v>
      </c>
      <c r="E72" s="33">
        <v>2000000</v>
      </c>
      <c r="F72" s="92">
        <f t="shared" si="5"/>
        <v>1</v>
      </c>
      <c r="G72"/>
      <c r="H72" s="4"/>
      <c r="J72"/>
    </row>
    <row r="73" spans="1:10" ht="15" customHeight="1" x14ac:dyDescent="0.2">
      <c r="A73" s="90"/>
      <c r="B73" s="29" t="s">
        <v>172</v>
      </c>
      <c r="C73" s="91" t="s">
        <v>173</v>
      </c>
      <c r="D73" s="33">
        <v>21500000</v>
      </c>
      <c r="E73" s="33">
        <v>21500000</v>
      </c>
      <c r="F73" s="92">
        <f t="shared" si="5"/>
        <v>1</v>
      </c>
      <c r="G73"/>
      <c r="H73" s="4"/>
      <c r="J73"/>
    </row>
    <row r="74" spans="1:10" ht="15" customHeight="1" x14ac:dyDescent="0.2">
      <c r="A74" s="24" t="s">
        <v>56</v>
      </c>
      <c r="B74" s="25" t="s">
        <v>174</v>
      </c>
      <c r="C74" s="78" t="s">
        <v>175</v>
      </c>
      <c r="D74" s="34">
        <v>500000</v>
      </c>
      <c r="E74" s="34">
        <v>500000</v>
      </c>
      <c r="F74" s="79">
        <f t="shared" si="5"/>
        <v>1</v>
      </c>
      <c r="G74"/>
      <c r="H74" s="4"/>
      <c r="J74"/>
    </row>
    <row r="75" spans="1:10" ht="15" customHeight="1" x14ac:dyDescent="0.2">
      <c r="A75" s="36" t="s">
        <v>75</v>
      </c>
      <c r="B75" s="37" t="s">
        <v>176</v>
      </c>
      <c r="C75" s="83" t="s">
        <v>177</v>
      </c>
      <c r="D75" s="88">
        <f>SUM(D76:D83)</f>
        <v>77293814</v>
      </c>
      <c r="E75" s="88">
        <f>SUM(E76:E83)</f>
        <v>77293812</v>
      </c>
      <c r="F75" s="77">
        <f t="shared" si="5"/>
        <v>0.99999997412470809</v>
      </c>
      <c r="G75"/>
      <c r="H75" s="4"/>
      <c r="J75"/>
    </row>
    <row r="76" spans="1:10" ht="15" customHeight="1" x14ac:dyDescent="0.2">
      <c r="A76" s="24" t="s">
        <v>178</v>
      </c>
      <c r="B76" s="25" t="s">
        <v>179</v>
      </c>
      <c r="C76" s="78" t="s">
        <v>180</v>
      </c>
      <c r="D76" s="40">
        <v>500000</v>
      </c>
      <c r="E76" s="40">
        <v>500000</v>
      </c>
      <c r="F76" s="79">
        <f t="shared" si="5"/>
        <v>1</v>
      </c>
      <c r="G76"/>
      <c r="H76" s="4"/>
      <c r="J76"/>
    </row>
    <row r="77" spans="1:10" ht="15" customHeight="1" x14ac:dyDescent="0.2">
      <c r="A77" s="24" t="s">
        <v>181</v>
      </c>
      <c r="B77" s="25" t="s">
        <v>182</v>
      </c>
      <c r="C77" s="78" t="s">
        <v>183</v>
      </c>
      <c r="D77" s="40">
        <v>48118000</v>
      </c>
      <c r="E77" s="40">
        <v>48118000</v>
      </c>
      <c r="F77" s="79">
        <f t="shared" si="5"/>
        <v>1</v>
      </c>
      <c r="G77"/>
      <c r="H77" s="4"/>
      <c r="J77"/>
    </row>
    <row r="78" spans="1:10" ht="15" customHeight="1" x14ac:dyDescent="0.2">
      <c r="A78" s="24" t="s">
        <v>184</v>
      </c>
      <c r="B78" s="25" t="s">
        <v>185</v>
      </c>
      <c r="C78" s="78" t="s">
        <v>186</v>
      </c>
      <c r="D78" s="40">
        <v>5250000</v>
      </c>
      <c r="E78" s="40">
        <v>5250000</v>
      </c>
      <c r="F78" s="79">
        <f t="shared" si="5"/>
        <v>1</v>
      </c>
      <c r="G78"/>
      <c r="H78" s="4"/>
      <c r="J78"/>
    </row>
    <row r="79" spans="1:10" ht="15" customHeight="1" x14ac:dyDescent="0.2">
      <c r="A79" s="24" t="s">
        <v>187</v>
      </c>
      <c r="B79" s="25" t="s">
        <v>188</v>
      </c>
      <c r="C79" s="78" t="s">
        <v>189</v>
      </c>
      <c r="D79" s="40">
        <v>7000000</v>
      </c>
      <c r="E79" s="40">
        <v>7000000</v>
      </c>
      <c r="F79" s="79">
        <f t="shared" si="5"/>
        <v>1</v>
      </c>
      <c r="G79"/>
      <c r="H79" s="4"/>
      <c r="J79"/>
    </row>
    <row r="80" spans="1:10" ht="15" customHeight="1" x14ac:dyDescent="0.2">
      <c r="A80" s="24" t="s">
        <v>190</v>
      </c>
      <c r="B80" s="25" t="s">
        <v>191</v>
      </c>
      <c r="C80" s="78" t="s">
        <v>192</v>
      </c>
      <c r="D80" s="40">
        <v>16425000</v>
      </c>
      <c r="E80" s="40">
        <v>16425000</v>
      </c>
      <c r="F80" s="79">
        <f t="shared" si="5"/>
        <v>1</v>
      </c>
      <c r="G80"/>
      <c r="H80" s="4"/>
      <c r="J80"/>
    </row>
    <row r="81" spans="1:10" ht="15" customHeight="1" x14ac:dyDescent="0.2">
      <c r="A81" s="24" t="s">
        <v>193</v>
      </c>
      <c r="B81" s="93" t="s">
        <v>194</v>
      </c>
      <c r="C81" s="78" t="s">
        <v>195</v>
      </c>
      <c r="D81" s="34">
        <v>0</v>
      </c>
      <c r="E81" s="34">
        <v>0</v>
      </c>
      <c r="F81" s="79"/>
      <c r="G81"/>
      <c r="H81" s="4"/>
      <c r="J81"/>
    </row>
    <row r="82" spans="1:10" ht="15" customHeight="1" x14ac:dyDescent="0.2">
      <c r="A82" s="24" t="s">
        <v>196</v>
      </c>
      <c r="B82" s="25" t="s">
        <v>197</v>
      </c>
      <c r="C82" s="78" t="s">
        <v>198</v>
      </c>
      <c r="D82" s="34">
        <v>0</v>
      </c>
      <c r="E82" s="34">
        <v>0</v>
      </c>
      <c r="F82" s="79"/>
      <c r="G82"/>
      <c r="H82" s="4"/>
      <c r="J82"/>
    </row>
    <row r="83" spans="1:10" ht="15" customHeight="1" x14ac:dyDescent="0.2">
      <c r="A83" s="24" t="s">
        <v>199</v>
      </c>
      <c r="B83" s="25" t="s">
        <v>200</v>
      </c>
      <c r="C83" s="78" t="s">
        <v>201</v>
      </c>
      <c r="D83" s="34">
        <v>814</v>
      </c>
      <c r="E83" s="34">
        <v>812</v>
      </c>
      <c r="F83" s="79">
        <f>E83/D83</f>
        <v>0.99754299754299758</v>
      </c>
      <c r="G83"/>
      <c r="H83" s="4"/>
      <c r="J83"/>
    </row>
    <row r="84" spans="1:10" s="44" customFormat="1" ht="15" customHeight="1" x14ac:dyDescent="0.2">
      <c r="A84" s="36" t="s">
        <v>78</v>
      </c>
      <c r="B84" s="37" t="s">
        <v>202</v>
      </c>
      <c r="C84" s="83" t="s">
        <v>203</v>
      </c>
      <c r="D84" s="94">
        <f>SUM(D85:D85)</f>
        <v>0</v>
      </c>
      <c r="E84" s="94">
        <f>SUM(E85:E85)</f>
        <v>0</v>
      </c>
      <c r="F84" s="79"/>
      <c r="H84" s="45"/>
    </row>
    <row r="85" spans="1:10" ht="15" customHeight="1" x14ac:dyDescent="0.2">
      <c r="A85" s="24" t="s">
        <v>81</v>
      </c>
      <c r="B85" s="72" t="s">
        <v>204</v>
      </c>
      <c r="C85" s="78" t="s">
        <v>205</v>
      </c>
      <c r="D85" s="95">
        <v>0</v>
      </c>
      <c r="E85" s="95">
        <v>0</v>
      </c>
      <c r="F85" s="79"/>
      <c r="G85"/>
      <c r="H85" s="4"/>
      <c r="J85"/>
    </row>
    <row r="86" spans="1:10" ht="12.75" x14ac:dyDescent="0.2">
      <c r="A86" s="36" t="s">
        <v>93</v>
      </c>
      <c r="B86" s="96" t="s">
        <v>206</v>
      </c>
      <c r="C86" s="97" t="s">
        <v>207</v>
      </c>
      <c r="D86" s="88">
        <f>SUM(D87:D87)</f>
        <v>0</v>
      </c>
      <c r="E86" s="88">
        <f>SUM(E87:E87)</f>
        <v>0</v>
      </c>
      <c r="F86" s="79"/>
      <c r="G86"/>
      <c r="H86" s="4"/>
      <c r="I86" s="53"/>
      <c r="J86"/>
    </row>
    <row r="87" spans="1:10" ht="15" customHeight="1" x14ac:dyDescent="0.2">
      <c r="A87" s="24" t="s">
        <v>96</v>
      </c>
      <c r="B87" s="98" t="s">
        <v>208</v>
      </c>
      <c r="C87" s="99" t="s">
        <v>209</v>
      </c>
      <c r="D87" s="34">
        <v>0</v>
      </c>
      <c r="E87" s="34">
        <v>0</v>
      </c>
      <c r="F87" s="79"/>
      <c r="G87"/>
      <c r="H87" s="4"/>
      <c r="I87" s="53"/>
      <c r="J87"/>
    </row>
    <row r="88" spans="1:10" ht="15" customHeight="1" x14ac:dyDescent="0.2">
      <c r="A88" s="36" t="s">
        <v>114</v>
      </c>
      <c r="B88" s="96" t="s">
        <v>210</v>
      </c>
      <c r="C88" s="97" t="s">
        <v>211</v>
      </c>
      <c r="D88" s="88">
        <f t="shared" ref="D88:E88" si="8">SUM(D89:D90)</f>
        <v>860000</v>
      </c>
      <c r="E88" s="88">
        <f t="shared" si="8"/>
        <v>2071000</v>
      </c>
      <c r="F88" s="77">
        <f>E88/D88</f>
        <v>2.4081395348837211</v>
      </c>
      <c r="G88"/>
      <c r="H88" s="4"/>
      <c r="J88"/>
    </row>
    <row r="89" spans="1:10" ht="24" x14ac:dyDescent="0.2">
      <c r="A89" s="24" t="s">
        <v>117</v>
      </c>
      <c r="B89" s="98" t="s">
        <v>212</v>
      </c>
      <c r="C89" s="99" t="s">
        <v>213</v>
      </c>
      <c r="D89" s="34">
        <v>728000</v>
      </c>
      <c r="E89" s="34">
        <v>728000</v>
      </c>
      <c r="F89" s="79">
        <f>E89/D89</f>
        <v>1</v>
      </c>
      <c r="G89"/>
      <c r="H89" s="4"/>
      <c r="J89"/>
    </row>
    <row r="90" spans="1:10" ht="15" customHeight="1" x14ac:dyDescent="0.2">
      <c r="A90" s="24" t="s">
        <v>120</v>
      </c>
      <c r="B90" s="98" t="s">
        <v>214</v>
      </c>
      <c r="C90" s="99" t="s">
        <v>215</v>
      </c>
      <c r="D90" s="34">
        <v>132000</v>
      </c>
      <c r="E90" s="34">
        <v>1343000</v>
      </c>
      <c r="F90" s="79">
        <f>E90/D90</f>
        <v>10.174242424242424</v>
      </c>
      <c r="G90"/>
      <c r="H90" s="4"/>
      <c r="J90"/>
    </row>
    <row r="91" spans="1:10" ht="15" customHeight="1" x14ac:dyDescent="0.2">
      <c r="A91" s="100" t="s">
        <v>123</v>
      </c>
      <c r="B91" s="101" t="s">
        <v>216</v>
      </c>
      <c r="C91" s="102" t="s">
        <v>217</v>
      </c>
      <c r="D91" s="103">
        <f t="shared" ref="D91:E91" si="9">SUM(D92:D94)</f>
        <v>223832841</v>
      </c>
      <c r="E91" s="103">
        <f t="shared" si="9"/>
        <v>223832843</v>
      </c>
      <c r="F91" s="104">
        <f>E91/D91</f>
        <v>1.0000000089352392</v>
      </c>
      <c r="G91"/>
      <c r="H91" s="4"/>
      <c r="J91"/>
    </row>
    <row r="92" spans="1:10" ht="15" customHeight="1" x14ac:dyDescent="0.2">
      <c r="A92" s="24" t="s">
        <v>126</v>
      </c>
      <c r="B92" s="105" t="s">
        <v>218</v>
      </c>
      <c r="C92" s="106" t="s">
        <v>219</v>
      </c>
      <c r="D92" s="107">
        <v>0</v>
      </c>
      <c r="E92" s="107">
        <v>0</v>
      </c>
      <c r="F92" s="108"/>
      <c r="G92"/>
      <c r="H92" s="4"/>
      <c r="J92"/>
    </row>
    <row r="93" spans="1:10" ht="15" customHeight="1" x14ac:dyDescent="0.2">
      <c r="A93" s="24" t="s">
        <v>129</v>
      </c>
      <c r="B93" s="109" t="s">
        <v>220</v>
      </c>
      <c r="C93" s="110" t="s">
        <v>221</v>
      </c>
      <c r="D93" s="81">
        <v>223832841</v>
      </c>
      <c r="E93" s="111">
        <v>223832843</v>
      </c>
      <c r="F93" s="108">
        <f>E93/D93</f>
        <v>1.0000000089352392</v>
      </c>
      <c r="G93"/>
      <c r="H93" s="4"/>
      <c r="J93"/>
    </row>
    <row r="94" spans="1:10" ht="15" customHeight="1" thickBot="1" x14ac:dyDescent="0.25">
      <c r="A94" s="24" t="s">
        <v>132</v>
      </c>
      <c r="B94" s="112" t="s">
        <v>222</v>
      </c>
      <c r="C94" s="113" t="s">
        <v>223</v>
      </c>
      <c r="D94" s="114">
        <v>0</v>
      </c>
      <c r="E94" s="115">
        <v>0</v>
      </c>
      <c r="F94" s="116"/>
      <c r="G94"/>
      <c r="H94" s="4"/>
      <c r="J94"/>
    </row>
    <row r="95" spans="1:10" ht="15" customHeight="1" thickTop="1" thickBot="1" x14ac:dyDescent="0.25">
      <c r="A95" s="67" t="s">
        <v>224</v>
      </c>
      <c r="B95" s="68"/>
      <c r="C95" s="117"/>
      <c r="D95" s="118">
        <f>D62+D65+D68+D75+D86+D88+D91+D84</f>
        <v>504150000</v>
      </c>
      <c r="E95" s="118">
        <f>E62+E65+E68+E75+E86+E88+E91+E84</f>
        <v>505361000</v>
      </c>
      <c r="F95" s="71">
        <f>E95/D95</f>
        <v>1.0024020628781116</v>
      </c>
      <c r="G95"/>
      <c r="H95" s="4"/>
      <c r="J95"/>
    </row>
    <row r="96" spans="1:10" ht="15" customHeight="1" thickTop="1" x14ac:dyDescent="0.2"/>
  </sheetData>
  <sheetProtection selectLockedCells="1" selectUnlockedCells="1"/>
  <mergeCells count="4">
    <mergeCell ref="A3:H3"/>
    <mergeCell ref="A55:B55"/>
    <mergeCell ref="A58:H58"/>
    <mergeCell ref="A95:B95"/>
  </mergeCells>
  <pageMargins left="0.74803149606299213" right="0.74803149606299213" top="0.98425196850393704" bottom="0.98425196850393704" header="0.51181102362204722" footer="0.51181102362204722"/>
  <pageSetup paperSize="9" scale="83" firstPageNumber="0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2019-09-02T08:06:15Z</dcterms:created>
  <dcterms:modified xsi:type="dcterms:W3CDTF">2019-09-02T08:06:34Z</dcterms:modified>
</cp:coreProperties>
</file>